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90" tabRatio="668" activeTab="0"/>
  </bookViews>
  <sheets>
    <sheet name="Tab.1- Normativ ONIV  2010" sheetId="1" r:id="rId1"/>
    <sheet name="Tab.2- Porovnání ONIV 2010-2006" sheetId="2" r:id="rId2"/>
    <sheet name="Tab.3- Praha 2010" sheetId="3" r:id="rId3"/>
    <sheet name="Tab.4- Středočeský 2010" sheetId="4" r:id="rId4"/>
    <sheet name="Tab.5- Zlínský 2010" sheetId="5" r:id="rId5"/>
  </sheets>
  <definedNames>
    <definedName name="_xlnm.Print_Titles" localSheetId="1">'Tab.2- Porovnání ONIV 2010-2006'!$1:$6</definedName>
    <definedName name="_xlnm.Print_Area" localSheetId="0">'Tab.1- Normativ ONIV  2010'!$A$1:$P$39</definedName>
    <definedName name="_xlnm.Print_Area" localSheetId="1">'Tab.2- Porovnání ONIV 2010-2006'!$A$1:$P$259</definedName>
    <definedName name="_xlnm.Print_Area" localSheetId="2">'Tab.3- Praha 2010'!$A$1:$K$38</definedName>
    <definedName name="_xlnm.Print_Area" localSheetId="3">'Tab.4- Středočeský 2010'!$A$1:$K$40</definedName>
    <definedName name="_xlnm.Print_Area" localSheetId="4">'Tab.5- Zlínský 2010'!$A$1:$I$31</definedName>
  </definedNames>
  <calcPr fullCalcOnLoad="1"/>
</workbook>
</file>

<file path=xl/sharedStrings.xml><?xml version="1.0" encoding="utf-8"?>
<sst xmlns="http://schemas.openxmlformats.org/spreadsheetml/2006/main" count="667" uniqueCount="272">
  <si>
    <t>Tabulka č. 4</t>
  </si>
  <si>
    <t>Položky</t>
  </si>
  <si>
    <t>Kraj</t>
  </si>
  <si>
    <t>Jihomoravský</t>
  </si>
  <si>
    <t>Olomoucký</t>
  </si>
  <si>
    <t>MŠ s celodenním provozem</t>
  </si>
  <si>
    <t>Školní stravování - ŠJ MŠ</t>
  </si>
  <si>
    <t>Školní stravování - ŠJ ZŠ</t>
  </si>
  <si>
    <t>Školní družiny</t>
  </si>
  <si>
    <t>Školní kluby</t>
  </si>
  <si>
    <t>ZUŠ</t>
  </si>
  <si>
    <t>VOŠ</t>
  </si>
  <si>
    <t>Konzervatoře</t>
  </si>
  <si>
    <t>x</t>
  </si>
  <si>
    <t>DM - VOŠ</t>
  </si>
  <si>
    <t>DM - SŠ, konzervatoře</t>
  </si>
  <si>
    <t>Školní stravování - ŠJ SŠ, konzervatoře, VOŠ</t>
  </si>
  <si>
    <t>Celodenní stravování</t>
  </si>
  <si>
    <t>Gymnázium 4 leté</t>
  </si>
  <si>
    <t>(v Kč)</t>
  </si>
  <si>
    <t>Dětské domovy</t>
  </si>
  <si>
    <t>Poznámky:</t>
  </si>
  <si>
    <t>Tabulka č. 1</t>
  </si>
  <si>
    <t>Elektrotechnika</t>
  </si>
  <si>
    <t>26-41-L/506</t>
  </si>
  <si>
    <t>Provozní elektrotechnika</t>
  </si>
  <si>
    <t>26-46-L/505</t>
  </si>
  <si>
    <t>Autoelektronika</t>
  </si>
  <si>
    <t>29-44-L/502</t>
  </si>
  <si>
    <t>Potravinářská technologie - zpracování masa</t>
  </si>
  <si>
    <t>33-42-L/502</t>
  </si>
  <si>
    <t>Dřevařská a nábytkářská výroba</t>
  </si>
  <si>
    <t>33-52-E/001</t>
  </si>
  <si>
    <t>Zahradnictví</t>
  </si>
  <si>
    <t>41-44-M/001</t>
  </si>
  <si>
    <t>Obchodní škola</t>
  </si>
  <si>
    <t>64-41-L/524</t>
  </si>
  <si>
    <t>Podnikání</t>
  </si>
  <si>
    <t>69-41-L/502</t>
  </si>
  <si>
    <t>Vlasová kosmetika</t>
  </si>
  <si>
    <t>69-41-M/001</t>
  </si>
  <si>
    <t>Masér sportovní a rekondiční</t>
  </si>
  <si>
    <t>69-53-H/001</t>
  </si>
  <si>
    <t>82-51-L/501</t>
  </si>
  <si>
    <t>Umělecké řemeslné práce</t>
  </si>
  <si>
    <t>Nástavby ("L5")</t>
  </si>
  <si>
    <t>Královéhradecký</t>
  </si>
  <si>
    <t>Pardubický</t>
  </si>
  <si>
    <t xml:space="preserve">Agropodnikání                                                                   </t>
  </si>
  <si>
    <t xml:space="preserve">Veterinární prevence                                                            </t>
  </si>
  <si>
    <t>Zámečník</t>
  </si>
  <si>
    <t>Strojní mechanik - stroje a zařízení</t>
  </si>
  <si>
    <t>Mechanik opravář - stroje a zařízení</t>
  </si>
  <si>
    <t>Klempíř - strojírenská výroba</t>
  </si>
  <si>
    <t>Mechanik opravář</t>
  </si>
  <si>
    <t>Automechanik</t>
  </si>
  <si>
    <t>Instalatér</t>
  </si>
  <si>
    <t>Klempíř - stavební výroba</t>
  </si>
  <si>
    <t>Zemědělec, hospodyňka</t>
  </si>
  <si>
    <t>Krajinář</t>
  </si>
  <si>
    <t>Opravář zemědělských strojů</t>
  </si>
  <si>
    <t>Autotronik</t>
  </si>
  <si>
    <t>Opravářské práce</t>
  </si>
  <si>
    <r>
      <t xml:space="preserve">Hl. m. Praha   </t>
    </r>
    <r>
      <rPr>
        <b/>
        <vertAlign val="superscript"/>
        <sz val="12"/>
        <rFont val="Arial"/>
        <family val="2"/>
      </rPr>
      <t>1)</t>
    </r>
  </si>
  <si>
    <t>Liberecký</t>
  </si>
  <si>
    <t>Vysočina</t>
  </si>
  <si>
    <t xml:space="preserve">Magistrát hlavního města Prahy            </t>
  </si>
  <si>
    <t>Krajský úřad Zlínského kraje</t>
  </si>
  <si>
    <t>43-41-M/001</t>
  </si>
  <si>
    <r>
      <t>41-41-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/001</t>
    </r>
  </si>
  <si>
    <r>
      <t>39-41-</t>
    </r>
    <r>
      <rPr>
        <b/>
        <sz val="10"/>
        <rFont val="Arial"/>
        <family val="2"/>
      </rPr>
      <t>L/0</t>
    </r>
    <r>
      <rPr>
        <sz val="10"/>
        <rFont val="Arial"/>
        <family val="2"/>
      </rPr>
      <t>01</t>
    </r>
  </si>
  <si>
    <r>
      <t>23-51-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/001</t>
    </r>
  </si>
  <si>
    <t>23-51-H/003</t>
  </si>
  <si>
    <t>23-51-H/007</t>
  </si>
  <si>
    <t>23-55-H/002</t>
  </si>
  <si>
    <t>23-66-H/001</t>
  </si>
  <si>
    <t>23-68-H/001</t>
  </si>
  <si>
    <t>36-52-H/001</t>
  </si>
  <si>
    <t>36-55-H/001</t>
  </si>
  <si>
    <t>41-51-H/007</t>
  </si>
  <si>
    <t>41-51-H/008</t>
  </si>
  <si>
    <t>41-55-H/003</t>
  </si>
  <si>
    <r>
      <t>41-55-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/002</t>
    </r>
  </si>
  <si>
    <t>Název oboru vzdělání</t>
  </si>
  <si>
    <t>ONIV</t>
  </si>
  <si>
    <t>Kód oboru</t>
  </si>
  <si>
    <t>Tabulka č. 2</t>
  </si>
  <si>
    <t>Tabulka č. 3</t>
  </si>
  <si>
    <t xml:space="preserve">      ONIV 2007</t>
  </si>
  <si>
    <t xml:space="preserve">      ONIV 2006</t>
  </si>
  <si>
    <t xml:space="preserve">      Změna 2007/2006  (v %)</t>
  </si>
  <si>
    <t>Průměr ČR</t>
  </si>
  <si>
    <t xml:space="preserve"> Keramik</t>
  </si>
  <si>
    <t xml:space="preserve"> Rekondiční a sportovní masér</t>
  </si>
  <si>
    <t xml:space="preserve"> Keramické práce</t>
  </si>
  <si>
    <t xml:space="preserve"> Kartáčnické a košíkářské práce</t>
  </si>
  <si>
    <t>obory vzdělání poskytující střední vzdělání s maturitní zkouškou</t>
  </si>
  <si>
    <t>obory vzdělání poskytující střední vzdělání s výučním listem</t>
  </si>
  <si>
    <t>obory vzdělání nástavbového studia</t>
  </si>
  <si>
    <t>U ostatních oborů vzdělání byly stanoveny následující hodnoty (viz tabulka č. 1 nebo č. 2):</t>
  </si>
  <si>
    <t xml:space="preserve">Poznámka: </t>
  </si>
  <si>
    <t>ZŠ tvořené oběma stupni - 1. stupeň</t>
  </si>
  <si>
    <t>ZŠ tvořené oběma stupni - 2. stupeň</t>
  </si>
  <si>
    <t>Nižší stupeň 6letého a 8letého gymnázia</t>
  </si>
  <si>
    <t>Vyšší stupeň 6letého a 8letého gymnázia</t>
  </si>
  <si>
    <t>Obory vzdělání SŠ  ("M")</t>
  </si>
  <si>
    <t>Obory vzdělání SŠ  ("H")</t>
  </si>
  <si>
    <t>Obory vzdělání SŠ  ("L0")</t>
  </si>
  <si>
    <t>Obory vzdělání SŠ  ("E")</t>
  </si>
  <si>
    <t>Změna v %</t>
  </si>
  <si>
    <t>Karlovarský</t>
  </si>
  <si>
    <t>ZŠ tvořené pouze ročníky I. stupně</t>
  </si>
  <si>
    <r>
      <t xml:space="preserve">Plzeňský   </t>
    </r>
    <r>
      <rPr>
        <b/>
        <vertAlign val="superscript"/>
        <sz val="12"/>
        <rFont val="Arial"/>
        <family val="2"/>
      </rPr>
      <t>4)</t>
    </r>
  </si>
  <si>
    <t xml:space="preserve">      ONIV 2008</t>
  </si>
  <si>
    <t xml:space="preserve">      Změna 2008/2007  (v %)</t>
  </si>
  <si>
    <r>
      <t xml:space="preserve">12, </t>
    </r>
    <r>
      <rPr>
        <b/>
        <sz val="8"/>
        <rFont val="Arial"/>
        <family val="2"/>
      </rPr>
      <t>hud.ind</t>
    </r>
    <r>
      <rPr>
        <b/>
        <sz val="12"/>
        <rFont val="Arial"/>
        <family val="2"/>
      </rPr>
      <t>.31</t>
    </r>
  </si>
  <si>
    <r>
      <t xml:space="preserve">15, </t>
    </r>
    <r>
      <rPr>
        <b/>
        <sz val="8"/>
        <rFont val="Arial"/>
        <family val="2"/>
      </rPr>
      <t>hud.ind.</t>
    </r>
    <r>
      <rPr>
        <b/>
        <sz val="12"/>
        <rFont val="Arial"/>
        <family val="2"/>
      </rPr>
      <t>40</t>
    </r>
  </si>
  <si>
    <t xml:space="preserve"> -20,00 (-22,50)</t>
  </si>
  <si>
    <r>
      <t xml:space="preserve">Jihočeský   </t>
    </r>
    <r>
      <rPr>
        <b/>
        <vertAlign val="superscript"/>
        <sz val="12"/>
        <rFont val="Arial"/>
        <family val="2"/>
      </rPr>
      <t>3)</t>
    </r>
  </si>
  <si>
    <t>36-44-L/502</t>
  </si>
  <si>
    <t>Stavební provoz</t>
  </si>
  <si>
    <t>Polygrafie</t>
  </si>
  <si>
    <t>82-41-M/001</t>
  </si>
  <si>
    <t>Užitá malba</t>
  </si>
  <si>
    <t>82-41-M/002</t>
  </si>
  <si>
    <t>Užitá fotografie</t>
  </si>
  <si>
    <t>82-41-M/003</t>
  </si>
  <si>
    <t>Scénická technika</t>
  </si>
  <si>
    <t>82-41-M/007</t>
  </si>
  <si>
    <t>Propagační výtvarnictví - propagační grafika</t>
  </si>
  <si>
    <t>82-41-M/008</t>
  </si>
  <si>
    <t>Propagační výtvarnictví - výstavnictví</t>
  </si>
  <si>
    <t>82-41-M/023</t>
  </si>
  <si>
    <t>Tvorba hraček a dekorativních předmětů</t>
  </si>
  <si>
    <t>82-41-M/026</t>
  </si>
  <si>
    <t>Konstrukce a tvorba nábytku</t>
  </si>
  <si>
    <t>82-41-M/030</t>
  </si>
  <si>
    <t>Tvarování dřeva a řezbářství</t>
  </si>
  <si>
    <t>82-41-M/035</t>
  </si>
  <si>
    <t>Propagační výtvarnictví - grafická úprava tiskovin</t>
  </si>
  <si>
    <t>82-41-M/051</t>
  </si>
  <si>
    <t>82-41-M/052</t>
  </si>
  <si>
    <t>Textilní výtvarnictví - ruční tisk a ruční tkaní</t>
  </si>
  <si>
    <t>82-42-M/001</t>
  </si>
  <si>
    <t>Konzervátorství a restaurátorství</t>
  </si>
  <si>
    <t>obory vzdělání poskytující vyšší odborné vzdělání</t>
  </si>
  <si>
    <t>Grafický design a realizace tiskovin</t>
  </si>
  <si>
    <t>82-42-N/005</t>
  </si>
  <si>
    <t>Řezbářství a restaurování dřeva</t>
  </si>
  <si>
    <t>82-42-N/011</t>
  </si>
  <si>
    <t>Konzervování a restaurování textilií</t>
  </si>
  <si>
    <t xml:space="preserve">      Změna 2009/2008  (v %)</t>
  </si>
  <si>
    <t xml:space="preserve">      ONIV 2009</t>
  </si>
  <si>
    <t>41-41-M/01</t>
  </si>
  <si>
    <t>23-68-H/01</t>
  </si>
  <si>
    <t>Mechanik - opravář motorových vozidel</t>
  </si>
  <si>
    <r>
      <t xml:space="preserve">12, </t>
    </r>
    <r>
      <rPr>
        <b/>
        <sz val="8"/>
        <rFont val="Arial"/>
        <family val="2"/>
      </rPr>
      <t>hud.ind</t>
    </r>
    <r>
      <rPr>
        <b/>
        <sz val="12"/>
        <rFont val="Arial"/>
        <family val="2"/>
      </rPr>
      <t>.31</t>
    </r>
  </si>
  <si>
    <r>
      <t xml:space="preserve">Středočeský   </t>
    </r>
    <r>
      <rPr>
        <b/>
        <vertAlign val="superscript"/>
        <sz val="12"/>
        <rFont val="Arial"/>
        <family val="2"/>
      </rPr>
      <t>2)</t>
    </r>
  </si>
  <si>
    <r>
      <t xml:space="preserve">2) </t>
    </r>
    <r>
      <rPr>
        <b/>
        <sz val="10"/>
        <rFont val="Arial"/>
        <family val="2"/>
      </rPr>
      <t>Rok 2009</t>
    </r>
    <r>
      <rPr>
        <sz val="10"/>
        <rFont val="Arial"/>
        <family val="2"/>
      </rPr>
      <t xml:space="preserve"> KÚ Středočeského kraje uvádí pro obory vzdělání ZUŠ rozdílné hodnoty (kromě uvedených 20,- Kč pro obory taneční a výtvarný): pro hudební obor - individuální výuka 60,- Kč, hudební obor - kolektivní výuka 14,- Kč, literárně dramatický obor 26,- Kč.
    </t>
    </r>
    <r>
      <rPr>
        <b/>
        <sz val="10"/>
        <rFont val="Arial"/>
        <family val="2"/>
      </rPr>
      <t>Rok 2008</t>
    </r>
    <r>
      <rPr>
        <sz val="10"/>
        <rFont val="Arial"/>
        <family val="2"/>
      </rPr>
      <t xml:space="preserve"> KÚ Středočeského kraje uvádí pro některé obory vzdělání "E0" také hodnotu 350,- Kč. </t>
    </r>
  </si>
  <si>
    <r>
      <t xml:space="preserve">5) </t>
    </r>
    <r>
      <rPr>
        <b/>
        <sz val="10"/>
        <rFont val="Arial"/>
        <family val="2"/>
      </rPr>
      <t>Rok 2007</t>
    </r>
    <r>
      <rPr>
        <sz val="10"/>
        <rFont val="Arial"/>
        <family val="2"/>
      </rPr>
      <t xml:space="preserve"> KÚ Karlovarského kraje uvádí u školních družin v přehledové tabulce hodnotu 10,- Kč, v tabulkách rozepsaných hodnot pak hodnotu 7,- Kč.</t>
    </r>
  </si>
  <si>
    <t>Příloha materiálu MŠMT č.j. 13 462/2010-26</t>
  </si>
  <si>
    <t>Normativ ostatních neinvestičních výdajů (ONIV) v jednotlivých krajích v roce 2010</t>
  </si>
  <si>
    <t>Informační technologie</t>
  </si>
  <si>
    <t>Textilní výtvarnictví</t>
  </si>
  <si>
    <t xml:space="preserve">3) KÚ Jihočeského kraje uvádí pro obory vzdělání "E5" hodnotu 401,- Kč a pro obory vzdělání "E0" hodnotu 638,- Kč. </t>
  </si>
  <si>
    <r>
      <t xml:space="preserve">373, 
</t>
    </r>
    <r>
      <rPr>
        <b/>
        <sz val="10"/>
        <rFont val="Arial"/>
        <family val="2"/>
      </rPr>
      <t>Tanec</t>
    </r>
    <r>
      <rPr>
        <b/>
        <sz val="12"/>
        <rFont val="Arial"/>
        <family val="2"/>
      </rPr>
      <t xml:space="preserve"> 1 779 </t>
    </r>
  </si>
  <si>
    <r>
      <t xml:space="preserve">422,
</t>
    </r>
    <r>
      <rPr>
        <b/>
        <sz val="10"/>
        <rFont val="Arial"/>
        <family val="2"/>
      </rPr>
      <t>Tanec</t>
    </r>
    <r>
      <rPr>
        <b/>
        <sz val="12"/>
        <rFont val="Arial"/>
        <family val="2"/>
      </rPr>
      <t xml:space="preserve"> 701</t>
    </r>
  </si>
  <si>
    <r>
      <t xml:space="preserve">10, </t>
    </r>
    <r>
      <rPr>
        <b/>
        <sz val="8"/>
        <rFont val="Arial"/>
        <family val="2"/>
      </rPr>
      <t>hud.ind.</t>
    </r>
    <r>
      <rPr>
        <b/>
        <sz val="12"/>
        <rFont val="Arial"/>
        <family val="2"/>
      </rPr>
      <t>27</t>
    </r>
  </si>
  <si>
    <t>Hodnoty normativu ONIV pro rok 2009 u Zlínského kraje byly o cca 4,96 % nižší než v roce 2008, 
hodnoty normativu ONIV pro rok 2008 byly o 10 % nižší než v roce 2007.</t>
  </si>
  <si>
    <t>Přehled oborů vzdělání středních škol s rozdílnou hodnotou normativu ONIV u jednotlivých oborů vzdělání pro rok 2010</t>
  </si>
  <si>
    <t xml:space="preserve">Přehled oborů vzdělání středních škol s rozdílnou hodnotou normativu ONIV u jednotlivých oborů vzdělání pro rok 2010 </t>
  </si>
  <si>
    <t>64-41-L/51</t>
  </si>
  <si>
    <r>
      <t>26-41-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01</t>
    </r>
  </si>
  <si>
    <t>Výrobce a dekoratér keramiky</t>
  </si>
  <si>
    <r>
      <t>28-57-H</t>
    </r>
    <r>
      <rPr>
        <sz val="10"/>
        <rFont val="Arial"/>
        <family val="2"/>
      </rPr>
      <t>/007</t>
    </r>
  </si>
  <si>
    <r>
      <t>28-57-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/001</t>
    </r>
  </si>
  <si>
    <r>
      <t>63-51-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>/001</t>
    </r>
  </si>
  <si>
    <r>
      <t>XX-XX-</t>
    </r>
    <r>
      <rPr>
        <b/>
        <sz val="8"/>
        <rFont val="Arial CE"/>
        <family val="0"/>
      </rPr>
      <t>M</t>
    </r>
    <r>
      <rPr>
        <sz val="8"/>
        <rFont val="Arial CE"/>
        <family val="0"/>
      </rPr>
      <t>/XXX</t>
    </r>
  </si>
  <si>
    <r>
      <t>XX-XX-</t>
    </r>
    <r>
      <rPr>
        <b/>
        <sz val="8"/>
        <rFont val="Arial CE"/>
        <family val="0"/>
      </rPr>
      <t>L</t>
    </r>
    <r>
      <rPr>
        <sz val="8"/>
        <rFont val="Arial CE"/>
        <family val="0"/>
      </rPr>
      <t>/</t>
    </r>
    <r>
      <rPr>
        <b/>
        <sz val="8"/>
        <rFont val="Arial CE"/>
        <family val="0"/>
      </rPr>
      <t>5</t>
    </r>
    <r>
      <rPr>
        <sz val="8"/>
        <rFont val="Arial CE"/>
        <family val="0"/>
      </rPr>
      <t>XX</t>
    </r>
  </si>
  <si>
    <r>
      <t>XX-XX-</t>
    </r>
    <r>
      <rPr>
        <b/>
        <sz val="8"/>
        <rFont val="Arial CE"/>
        <family val="0"/>
      </rPr>
      <t>L</t>
    </r>
    <r>
      <rPr>
        <sz val="8"/>
        <rFont val="Arial CE"/>
        <family val="0"/>
      </rPr>
      <t>/</t>
    </r>
    <r>
      <rPr>
        <b/>
        <sz val="8"/>
        <rFont val="Arial CE"/>
        <family val="0"/>
      </rPr>
      <t>0</t>
    </r>
    <r>
      <rPr>
        <sz val="8"/>
        <rFont val="Arial CE"/>
        <family val="0"/>
      </rPr>
      <t>XX</t>
    </r>
  </si>
  <si>
    <r>
      <t>XX-XX-</t>
    </r>
    <r>
      <rPr>
        <b/>
        <sz val="8"/>
        <rFont val="Arial CE"/>
        <family val="0"/>
      </rPr>
      <t>H</t>
    </r>
    <r>
      <rPr>
        <sz val="8"/>
        <rFont val="Arial CE"/>
        <family val="0"/>
      </rPr>
      <t>/0XX</t>
    </r>
  </si>
  <si>
    <r>
      <t>XX-XX-</t>
    </r>
    <r>
      <rPr>
        <b/>
        <sz val="8"/>
        <rFont val="Arial CE"/>
        <family val="0"/>
      </rPr>
      <t>E</t>
    </r>
    <r>
      <rPr>
        <sz val="8"/>
        <rFont val="Arial CE"/>
        <family val="0"/>
      </rPr>
      <t>/XXX</t>
    </r>
  </si>
  <si>
    <r>
      <t>XX-XX-</t>
    </r>
    <r>
      <rPr>
        <b/>
        <sz val="8"/>
        <rFont val="Arial CE"/>
        <family val="0"/>
      </rPr>
      <t>N</t>
    </r>
    <r>
      <rPr>
        <sz val="8"/>
        <rFont val="Arial CE"/>
        <family val="0"/>
      </rPr>
      <t>/XXX</t>
    </r>
  </si>
  <si>
    <t>Textilní výtvarnictví - krajkářská a vyšívačská tvorba</t>
  </si>
  <si>
    <t xml:space="preserve"> -     </t>
  </si>
  <si>
    <t xml:space="preserve"> -    </t>
  </si>
  <si>
    <t xml:space="preserve"> -   </t>
  </si>
  <si>
    <t>41-43-M/002</t>
  </si>
  <si>
    <t>Chovatelství</t>
  </si>
  <si>
    <t>41-44-M/01</t>
  </si>
  <si>
    <r>
      <t>69-41-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/02</t>
    </r>
  </si>
  <si>
    <t>82-51-L/007</t>
  </si>
  <si>
    <t>Uměleckořemeslné zpracování dřeva - práce řezbář.</t>
  </si>
  <si>
    <t>18-20-M/01</t>
  </si>
  <si>
    <r>
      <t>28-57-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/01</t>
    </r>
  </si>
  <si>
    <r>
      <t>82-41-</t>
    </r>
    <r>
      <rPr>
        <b/>
        <sz val="10"/>
        <rFont val="Arial CE"/>
        <family val="2"/>
      </rPr>
      <t>N</t>
    </r>
    <r>
      <rPr>
        <sz val="10"/>
        <rFont val="Arial CE"/>
        <family val="2"/>
      </rPr>
      <t>/020</t>
    </r>
  </si>
  <si>
    <r>
      <t>34-41-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/001</t>
    </r>
  </si>
  <si>
    <t>82-41-M/14</t>
  </si>
  <si>
    <t>Normativ ostatních neinvestičních výdajů (ONIV) v jednotlivých krajích v roce 2010 v porovnání s roky 2009 až 2006</t>
  </si>
  <si>
    <t xml:space="preserve">      ONIV 2010</t>
  </si>
  <si>
    <t xml:space="preserve">      Změna 2010/2009  (v %)</t>
  </si>
  <si>
    <r>
      <t xml:space="preserve">7) </t>
    </r>
    <r>
      <rPr>
        <b/>
        <sz val="10"/>
        <rFont val="Arial"/>
        <family val="2"/>
      </rPr>
      <t>Rok 2006</t>
    </r>
    <r>
      <rPr>
        <sz val="10"/>
        <rFont val="Arial"/>
        <family val="2"/>
      </rPr>
      <t xml:space="preserve"> KÚ Libereckého kraje uvádí u VOŠ v přehledové tabulce hodnotu 500,- Kč, v tabulkách rozepsaných hodnot pak hodnotu 350,- Kč.</t>
    </r>
  </si>
  <si>
    <r>
      <t xml:space="preserve">8) </t>
    </r>
    <r>
      <rPr>
        <b/>
        <sz val="10"/>
        <rFont val="Arial"/>
        <family val="2"/>
      </rPr>
      <t>Rok 2006</t>
    </r>
    <r>
      <rPr>
        <sz val="10"/>
        <rFont val="Arial"/>
        <family val="2"/>
      </rPr>
      <t xml:space="preserve"> KÚ Královéhradeckého kraje uvádí u ŠD v přehledové tabulce hodnotu 7,- Kč, v tabulkách rozepsaných hodnot pak hodnotu 6,- Kč.</t>
    </r>
  </si>
  <si>
    <r>
      <t xml:space="preserve">9) </t>
    </r>
    <r>
      <rPr>
        <b/>
        <sz val="10"/>
        <rFont val="Arial"/>
        <family val="2"/>
      </rPr>
      <t>Rok 2009 a 2008</t>
    </r>
    <r>
      <rPr>
        <sz val="10"/>
        <rFont val="Arial"/>
        <family val="2"/>
      </rPr>
      <t xml:space="preserve"> KÚ Jihomoravského kraje uvádí u oborů vzdělání v konzervatoři kromě hodnoty uvedené v tabulce navíc hodnotu ONIV = 2 356,- Kč pro obor Tanec.
    </t>
    </r>
    <r>
      <rPr>
        <b/>
        <sz val="10"/>
        <rFont val="Arial"/>
        <family val="2"/>
      </rPr>
      <t>Rok 2007 a 2006</t>
    </r>
    <r>
      <rPr>
        <sz val="10"/>
        <rFont val="Arial"/>
        <family val="2"/>
      </rPr>
      <t xml:space="preserve"> KÚ Jihomoravského kraje uvádí u oborů vzdělání v konzervatoři kromě hodnoty uvedené v tabulce navíc hodnotu ONIV = 3 100,- Kč pro obor Tanec.</t>
    </r>
  </si>
  <si>
    <r>
      <t xml:space="preserve">1) </t>
    </r>
    <r>
      <rPr>
        <b/>
        <sz val="10"/>
        <rFont val="Arial"/>
        <family val="2"/>
      </rPr>
      <t>Rok 2010</t>
    </r>
    <r>
      <rPr>
        <sz val="10"/>
        <rFont val="Arial"/>
        <family val="2"/>
      </rPr>
      <t xml:space="preserve"> Magistrát hl. m. Prahy stanovil u oborů vzdělání středních škol stejně jako v předchozích letech rozdílné hodnoty pro jednotlivé obory vzdělání. Pro potřebu porovnání jsou proto uvedeny nejčastěji použité hodnoty, obory vzdělání s odlišnou hodnotou normativu ONIV jsou uvedeny v tabulce č. 3.  </t>
    </r>
    <r>
      <rPr>
        <sz val="10"/>
        <rFont val="Arial"/>
        <family val="2"/>
      </rPr>
      <t xml:space="preserve">U oboru vzdělání konzervatoří 82-46-N/001 Tanec stanovil hodnotu 701,- Kč.
    </t>
    </r>
    <r>
      <rPr>
        <b/>
        <sz val="10"/>
        <rFont val="Arial"/>
        <family val="2"/>
      </rPr>
      <t xml:space="preserve">Rok 2009 </t>
    </r>
    <r>
      <rPr>
        <sz val="10"/>
        <rFont val="Arial"/>
        <family val="2"/>
      </rPr>
      <t xml:space="preserve">U oboru vzdělání konzervatoří 82-46-N/001 Tanec stanovil hodnotu 850,- Kč a u oboru 82-47-M/001 Hudebně dramatické umění stanovil hodnotu 500,- Kč.
    </t>
    </r>
    <r>
      <rPr>
        <b/>
        <sz val="10"/>
        <rFont val="Arial"/>
        <family val="2"/>
      </rPr>
      <t>Rok 2008</t>
    </r>
    <r>
      <rPr>
        <sz val="10"/>
        <rFont val="Arial"/>
        <family val="2"/>
      </rPr>
      <t xml:space="preserve"> U oboru vzdělání konzervatoří Hudebně dramatické umění stanovil hodnotu 650,- Kč.</t>
    </r>
  </si>
  <si>
    <r>
      <t>3)</t>
    </r>
    <r>
      <rPr>
        <b/>
        <sz val="10"/>
        <rFont val="Arial"/>
        <family val="2"/>
      </rPr>
      <t xml:space="preserve"> Rok 2010</t>
    </r>
    <r>
      <rPr>
        <sz val="10"/>
        <rFont val="Arial"/>
        <family val="2"/>
      </rPr>
      <t xml:space="preserve"> KÚ Jihočeského kraje uvádí pro obory vzdělání "E5" hodnotu 401,- Kč a pro obory vzdělání "E0" hodnotu 638,- Kč. 
    </t>
    </r>
    <r>
      <rPr>
        <b/>
        <sz val="10"/>
        <rFont val="Arial"/>
        <family val="2"/>
      </rPr>
      <t>Rok 2009 a 2008</t>
    </r>
    <r>
      <rPr>
        <sz val="10"/>
        <rFont val="Arial"/>
        <family val="2"/>
      </rPr>
      <t xml:space="preserve"> KÚ Jihočeského kraje uvádí pro hudební obor ZUŠ s individuální výukou hodnotu 31,- Kč. 
    Pro obory vzdělání "E5" uvádí hodnotu 417,- Kč a pro obory vzdělání "E0" hodnotu 732,- Kč. 
    </t>
    </r>
    <r>
      <rPr>
        <b/>
        <sz val="10"/>
        <rFont val="Arial"/>
        <family val="2"/>
      </rPr>
      <t>Rok 2007</t>
    </r>
    <r>
      <rPr>
        <sz val="10"/>
        <rFont val="Arial"/>
        <family val="2"/>
      </rPr>
      <t xml:space="preserve"> KÚ Jihočeského kraje uvádí pro hudební oboru ZUŠ s individuální výukou hodnotu 40,- Kč.
</t>
    </r>
  </si>
  <si>
    <r>
      <t>4)</t>
    </r>
    <r>
      <rPr>
        <b/>
        <sz val="10"/>
        <rFont val="Arial"/>
        <family val="2"/>
      </rPr>
      <t xml:space="preserve"> Rok 2010</t>
    </r>
    <r>
      <rPr>
        <sz val="10"/>
        <rFont val="Arial"/>
        <family val="2"/>
      </rPr>
      <t xml:space="preserve"> KÚ Plzeňského kraje uvádí pro teoretické vyučování v oborech středních škol "H", L0", "E" hodnotu 263,- Kč, pro praktické vyučování uvádí navíc hodnotu 219,- Kč.
    </t>
    </r>
    <r>
      <rPr>
        <b/>
        <sz val="10"/>
        <rFont val="Arial"/>
        <family val="2"/>
      </rPr>
      <t>Rok 2007</t>
    </r>
    <r>
      <rPr>
        <sz val="10"/>
        <rFont val="Arial"/>
        <family val="2"/>
      </rPr>
      <t xml:space="preserve"> KÚ Plzeňského kraje uvádí pro školní stravování v ZŠ a SŠ, konzervatořích a VOŠ v přehledové tabulce hodnotu 70,- Kč, v tabulkách rozepsaných hodnot pak hodnotu 60,- Kč. 
    </t>
    </r>
    <r>
      <rPr>
        <b/>
        <sz val="10"/>
        <rFont val="Arial"/>
        <family val="2"/>
      </rPr>
      <t>Rok 2006</t>
    </r>
    <r>
      <rPr>
        <sz val="10"/>
        <rFont val="Arial"/>
        <family val="2"/>
      </rPr>
      <t xml:space="preserve"> KÚ Plzeňského kraje stanovil v roce 2006 odlišné hodnoty ONIV v závislosti na počtu výkonů. Pro porovnání byly proto použity následující průměrné hodnoty: u MŠ (pro 1 až 200 dětí) ONIV = 282,- Kč, u ZŠ tvořených pouze třídami I. stupně (1 až 200 žáků) ONIV = 800,- Kč, u ZŠ tvořených oběma stupni: I. stupeň (80 až 400 žáků) ONIV = 511,- Kč, II. stupeň (80 až 400 žáků) ONIV = 527,- Kč, oba stupně (150 až 800 žáků) ONIV = 9,- Kč, u stravovaných v ŠJ: z MŠ ONIV = 66,- Kč, ze ZŠ, SŠ, VOŠ ONIV = 57,- Kč, u celodenně stravovaných ONIV = 67,- Kč. 
    U ZUŠ stanovil pro každý obor odlišnou hodnotu, pro porovnání byl použit průměr ONIV = 23,- Kč.
    U oborů vzdělání středních škol a VOŠ stanovil odlišné hodnoty pro jednotlivé obory vzdělání (navíc u jednotlivých oborů různé hodnoty pro teoretické i praktické vyučování), pro potřebu porovnání jsou proto uvedeny nejčastěji použité hodnoty.</t>
    </r>
  </si>
  <si>
    <t>4) KÚ Plzeňského kraje uvádí pro teoretické vyučování v oborech středních škol "H", L0", "E" hodnotu 263,- Kč, pro praktické vyučování uvádí navíc hodnotu 219,- Kč.</t>
  </si>
  <si>
    <r>
      <t xml:space="preserve">10) </t>
    </r>
    <r>
      <rPr>
        <b/>
        <sz val="10"/>
        <rFont val="Arial"/>
        <family val="2"/>
      </rPr>
      <t>Rok 2010 až 2007</t>
    </r>
    <r>
      <rPr>
        <sz val="10"/>
        <rFont val="Arial"/>
        <family val="2"/>
      </rPr>
      <t xml:space="preserve"> KÚ Zlínského kraje uvádí kromě hodnot uvedených v tabulce odlišné (vyšší) hodnoty normativu ONIV u oborů vzdělání středních škol, které zahrnují výuku k získání řidičského oprávnění. </t>
    </r>
  </si>
  <si>
    <r>
      <t xml:space="preserve">11) </t>
    </r>
    <r>
      <rPr>
        <b/>
        <sz val="10"/>
        <rFont val="Arial"/>
        <family val="2"/>
      </rPr>
      <t>Rok 2010</t>
    </r>
    <r>
      <rPr>
        <sz val="10"/>
        <rFont val="Arial"/>
        <family val="2"/>
      </rPr>
      <t xml:space="preserve"> KÚ Moravskoslezského kraje uvádí jak pro teoretické, tak i pro praktické vyučování v oborech vzdělání středních škol s kódy "H", L0", "E" hodnoty ONIV 185,- Kč , tj. výsledná hodnota je 370,- Kč. 
     </t>
    </r>
    <r>
      <rPr>
        <b/>
        <sz val="10"/>
        <rFont val="Arial"/>
        <family val="2"/>
      </rPr>
      <t>Rok 2009 a 2008</t>
    </r>
    <r>
      <rPr>
        <sz val="10"/>
        <rFont val="Arial"/>
        <family val="2"/>
      </rPr>
      <t xml:space="preserve"> KÚ Moravskoslezského kraje uvádí jak pro teoretické, tak i pro praktické vyučování v oborech vzdělání středních škol s kódy "H", L0", "E" hodnoty ONIV 210,- Kč , tj. výsledná hodnota je 420,- Kč. 
     </t>
    </r>
    <r>
      <rPr>
        <b/>
        <sz val="10"/>
        <rFont val="Arial"/>
        <family val="2"/>
      </rPr>
      <t>Rok 2007</t>
    </r>
    <r>
      <rPr>
        <sz val="10"/>
        <rFont val="Arial"/>
        <family val="2"/>
      </rPr>
      <t xml:space="preserve"> KÚ Moravskoslezského kraje uvádí jak pro teoretické, tak i pro praktické vyučování v oborech vzdělání středních škol s kódy "H", L0", "E" hodnoty ONIV 280,- Kč , tj. výsledná hodnota je 560,- Kč. 
     </t>
    </r>
    <r>
      <rPr>
        <b/>
        <sz val="10"/>
        <rFont val="Arial"/>
        <family val="2"/>
      </rPr>
      <t>Rok 2006</t>
    </r>
    <r>
      <rPr>
        <sz val="10"/>
        <rFont val="Arial"/>
        <family val="2"/>
      </rPr>
      <t xml:space="preserve"> KÚ Moravskoslezského kraje stanovil odlišné hodnoty ONIV pro obory vzdělání zahrnující výuku k získání řidičského oprávnění. </t>
    </r>
  </si>
  <si>
    <t>1) Magistrát hl. m. Prahy stanovil u oborů vzdělání středních škol rozdílné hodnoty pro jednotlivé obory vzdělání. Pro potřebu porovnání jsou proto uvedeny nejčastěji použité hodnoty, obory vzdělání s odlišnou hodnotou normativu ONIV jsou uvedeny v tabulce č. 3.  U oboru vzdělání konzervatoří 82-46-N/001 Tanec stanovil hodnotu 701,- Kč.</t>
  </si>
  <si>
    <t xml:space="preserve">2) KÚ Středočeského kraje uvádí pro obory vzdělání ZUŠ rozdílné hodnoty (kromě v tabulce uvedených 20,- Kč pro obory taneční a výtvarný): pro hudební obor - individuální výuka 60,- Kč, hudební obor - kolektivní výuka 14,- Kč, literárně dramatický obor 26,- Kč. 
V případě středních škol stanovil pro některé obory vzdělání vyšší hodnoty normativu ONIV než jsou uvedeny v tabulce (přehled těchto oborů vč. výše normativu je uveden v tabulce č. 4 přílohy). </t>
  </si>
  <si>
    <t>Tabulka č. 5</t>
  </si>
  <si>
    <t>Krajský úřad Středočeského kraje</t>
  </si>
  <si>
    <t>Asistent zubního technika</t>
  </si>
  <si>
    <t>Diplomovaný zubní technik</t>
  </si>
  <si>
    <t>Mechanizátor lesní výroby</t>
  </si>
  <si>
    <t>Lesní mechanizátor</t>
  </si>
  <si>
    <t>Farmářské práce</t>
  </si>
  <si>
    <t>Provoz a ekonomika dopravy</t>
  </si>
  <si>
    <t>Agropodnikání</t>
  </si>
  <si>
    <t>Klempiř</t>
  </si>
  <si>
    <t>Strojník požární techniky</t>
  </si>
  <si>
    <t>Silniční doprava</t>
  </si>
  <si>
    <t>Strojní mechanik</t>
  </si>
  <si>
    <t>Mechanizace a služby</t>
  </si>
  <si>
    <t>Mechanik opravář motorových vozidel</t>
  </si>
  <si>
    <t>Autoelektrikář</t>
  </si>
  <si>
    <t>Zemědělec</t>
  </si>
  <si>
    <t>Zemědělec - farmář</t>
  </si>
  <si>
    <t>Karosář</t>
  </si>
  <si>
    <t>23-45-M/004</t>
  </si>
  <si>
    <t>37-41-M/006</t>
  </si>
  <si>
    <t>41-41-M/001</t>
  </si>
  <si>
    <t>41-45-M/001</t>
  </si>
  <si>
    <t>53-44-M/007</t>
  </si>
  <si>
    <r>
      <t>23-45-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/003</t>
    </r>
  </si>
  <si>
    <t xml:space="preserve">23-55-H/01 </t>
  </si>
  <si>
    <t xml:space="preserve">23-55-H/02 </t>
  </si>
  <si>
    <t>26-57-H/001</t>
  </si>
  <si>
    <t xml:space="preserve">26-57-H/01 </t>
  </si>
  <si>
    <t xml:space="preserve">36-52-H/01 </t>
  </si>
  <si>
    <t>41-51-H/002</t>
  </si>
  <si>
    <t>41-56-H/001</t>
  </si>
  <si>
    <t xml:space="preserve">41-56-H/01 </t>
  </si>
  <si>
    <r>
      <t>23-51-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/001</t>
    </r>
  </si>
  <si>
    <t>39-41-L/001</t>
  </si>
  <si>
    <t xml:space="preserve">39-41-L/01 </t>
  </si>
  <si>
    <t>41-51-E/006</t>
  </si>
  <si>
    <t>41-55-E/002</t>
  </si>
  <si>
    <t>41-55-E/01</t>
  </si>
  <si>
    <r>
      <t xml:space="preserve">Karlovarský   </t>
    </r>
    <r>
      <rPr>
        <b/>
        <vertAlign val="superscript"/>
        <sz val="12"/>
        <rFont val="Arial"/>
        <family val="2"/>
      </rPr>
      <t>5)</t>
    </r>
  </si>
  <si>
    <r>
      <t xml:space="preserve">Ústecký  </t>
    </r>
    <r>
      <rPr>
        <b/>
        <vertAlign val="superscript"/>
        <sz val="12"/>
        <rFont val="Arial"/>
        <family val="2"/>
      </rPr>
      <t>6)</t>
    </r>
  </si>
  <si>
    <r>
      <t xml:space="preserve">Liberecký </t>
    </r>
    <r>
      <rPr>
        <b/>
        <vertAlign val="superscript"/>
        <sz val="12"/>
        <rFont val="Arial"/>
        <family val="2"/>
      </rPr>
      <t xml:space="preserve">  7)</t>
    </r>
  </si>
  <si>
    <r>
      <t xml:space="preserve">Královéhradecký </t>
    </r>
    <r>
      <rPr>
        <b/>
        <vertAlign val="superscript"/>
        <sz val="12"/>
        <rFont val="Arial"/>
        <family val="2"/>
      </rPr>
      <t xml:space="preserve">  8)</t>
    </r>
  </si>
  <si>
    <r>
      <t xml:space="preserve">Jihomoravský </t>
    </r>
    <r>
      <rPr>
        <b/>
        <vertAlign val="superscript"/>
        <sz val="12"/>
        <rFont val="Arial"/>
        <family val="2"/>
      </rPr>
      <t xml:space="preserve">  9)</t>
    </r>
  </si>
  <si>
    <r>
      <t xml:space="preserve">Zlínský   </t>
    </r>
    <r>
      <rPr>
        <b/>
        <vertAlign val="superscript"/>
        <sz val="12"/>
        <rFont val="Arial"/>
        <family val="2"/>
      </rPr>
      <t>10)</t>
    </r>
  </si>
  <si>
    <r>
      <t xml:space="preserve">Moravskoslezský </t>
    </r>
    <r>
      <rPr>
        <b/>
        <vertAlign val="superscript"/>
        <sz val="12"/>
        <rFont val="Arial"/>
        <family val="2"/>
      </rPr>
      <t xml:space="preserve"> 11)</t>
    </r>
  </si>
  <si>
    <t xml:space="preserve"> -16,67 (-12,90)</t>
  </si>
  <si>
    <t>Hodnoty normativu ONIV uvedených oborů vzdělání pro rok 2009 byly u Magistrátu hlavního města Prahy o cca 17,2 % vyšší než v roce 2008 (u oborů vzdělání "L5" naopak cca o 29,4 nižší).
Hodnoty normativu ONIV pro rok 2008 byly ve stejné výši jako v roce 2007.</t>
  </si>
  <si>
    <t>41-45-M/01</t>
  </si>
  <si>
    <t>23-51-H/01</t>
  </si>
  <si>
    <t>41-51-H/01</t>
  </si>
  <si>
    <t>41-55-H/01</t>
  </si>
  <si>
    <t>53-44-N/11</t>
  </si>
  <si>
    <r>
      <t xml:space="preserve">Ústecký    </t>
    </r>
    <r>
      <rPr>
        <b/>
        <vertAlign val="superscript"/>
        <sz val="12"/>
        <rFont val="Arial"/>
        <family val="2"/>
      </rPr>
      <t>5)</t>
    </r>
  </si>
  <si>
    <r>
      <t xml:space="preserve">Moravskoslezský </t>
    </r>
    <r>
      <rPr>
        <b/>
        <vertAlign val="superscript"/>
        <sz val="12"/>
        <rFont val="Arial"/>
        <family val="2"/>
      </rPr>
      <t>7)</t>
    </r>
  </si>
  <si>
    <r>
      <t xml:space="preserve">Zlínský   </t>
    </r>
    <r>
      <rPr>
        <b/>
        <vertAlign val="superscript"/>
        <sz val="12"/>
        <rFont val="Arial"/>
        <family val="2"/>
      </rPr>
      <t>6)</t>
    </r>
  </si>
  <si>
    <t>6) KÚ Zlínského kraje uvádí kromě hodnot uvedených v tabulce odlišné (vyšší) hodnoty normativu ONIV u oborů vzdělání středních škol, které zahrnují výuku k získání řidičského oprávnění (přehled těchto oborů vč. výše normativu je uveden v tabulce č. 5 přílohy).</t>
  </si>
  <si>
    <t xml:space="preserve">7) KÚ Moravskoslezského kraje uvádí jak pro teoretické, tak i pro praktické vyučování v oborech vzdělání středních škol s kódy "H", L0", "E" hodnoty ONIV 185,- Kč , tj. výsledná hodnota je 370,- Kč. </t>
  </si>
  <si>
    <t>5) Hodnoty normativu ONIV u Ústeckého kraje nezahrnují „pojištění ONIV Kooperativa“ (0,42 % z částky normativu mzdových prostředků pro každou jednotku výkonu, v závislosti na jednotlivých oborech vzdělání a na počtu žáků).</t>
  </si>
  <si>
    <r>
      <t>6)</t>
    </r>
    <r>
      <rPr>
        <b/>
        <sz val="10"/>
        <rFont val="Arial"/>
        <family val="2"/>
      </rPr>
      <t xml:space="preserve"> Rok 2007</t>
    </r>
    <r>
      <rPr>
        <sz val="10"/>
        <rFont val="Arial"/>
        <family val="2"/>
      </rPr>
      <t xml:space="preserve"> KÚ Ústeckého kraje uvádí kromě hodnot uvedených v tabulce odlišné (vyšší) hodnoty normativu ONIV u oborů vzdělání středních škol, které zahrnují výuku k získání řidičského oprávnění.
    Hodnoty normativu ONIV u Ústeckého kraje nezahrnují „pojištění ONIV Kooperativa“ (0,42 % z částky normativu mzdových prostředků pro každou jednotku výkonu, v závislosti na jednotlivých oborech vzdělání a na počtu žáků).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</si>
</sst>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#,##0_ ;[Red]\-#,##0\ "/>
    <numFmt numFmtId="178" formatCode="0.0"/>
    <numFmt numFmtId="179" formatCode="#,##0.000"/>
    <numFmt numFmtId="180" formatCode="0.0000"/>
    <numFmt numFmtId="181" formatCode="0.00000"/>
    <numFmt numFmtId="182" formatCode="\+\ #,##0.00;[Red]\-\ #,##0.00"/>
    <numFmt numFmtId="183" formatCode="\+\ #,##0.00;[Red]\-\ #,##0.00;0"/>
    <numFmt numFmtId="184" formatCode="\+\ #,##0.00;[Red]\-\ #,##0.00;[Blue]0"/>
    <numFmt numFmtId="185" formatCode="[$€-2]\ #\ ##,000_);[Red]\([$€-2]\ #\ ##,000\)"/>
  </numFmts>
  <fonts count="70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vertAlign val="superscript"/>
      <sz val="12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i/>
      <sz val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u val="single"/>
      <sz val="10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 CE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" fillId="0" borderId="0" xfId="47" applyFont="1">
      <alignment/>
      <protection/>
    </xf>
    <xf numFmtId="0" fontId="8" fillId="0" borderId="0" xfId="47" applyFont="1" applyFill="1">
      <alignment/>
      <protection/>
    </xf>
    <xf numFmtId="3" fontId="9" fillId="0" borderId="0" xfId="47" applyNumberFormat="1" applyFont="1" applyFill="1" applyBorder="1" applyAlignment="1" applyProtection="1">
      <alignment horizontal="center" wrapText="1"/>
      <protection locked="0"/>
    </xf>
    <xf numFmtId="3" fontId="9" fillId="0" borderId="0" xfId="47" applyNumberFormat="1" applyFont="1" applyFill="1" applyBorder="1" applyAlignment="1" applyProtection="1">
      <alignment horizontal="center"/>
      <protection locked="0"/>
    </xf>
    <xf numFmtId="3" fontId="9" fillId="0" borderId="0" xfId="47" applyNumberFormat="1" applyFont="1" applyBorder="1" applyAlignment="1" applyProtection="1">
      <alignment horizontal="center"/>
      <protection locked="0"/>
    </xf>
    <xf numFmtId="0" fontId="8" fillId="0" borderId="0" xfId="47" applyFont="1" applyBorder="1">
      <alignment/>
      <protection/>
    </xf>
    <xf numFmtId="0" fontId="8" fillId="0" borderId="0" xfId="47" applyFont="1" applyFill="1" applyBorder="1">
      <alignment/>
      <protection/>
    </xf>
    <xf numFmtId="0" fontId="0" fillId="0" borderId="0" xfId="47" applyFont="1">
      <alignment/>
      <protection/>
    </xf>
    <xf numFmtId="3" fontId="7" fillId="0" borderId="10" xfId="47" applyNumberFormat="1" applyFont="1" applyFill="1" applyBorder="1" applyAlignment="1" applyProtection="1">
      <alignment horizontal="center"/>
      <protection locked="0"/>
    </xf>
    <xf numFmtId="3" fontId="7" fillId="0" borderId="11" xfId="47" applyNumberFormat="1" applyFont="1" applyFill="1" applyBorder="1" applyAlignment="1" applyProtection="1">
      <alignment horizontal="center"/>
      <protection locked="0"/>
    </xf>
    <xf numFmtId="3" fontId="7" fillId="0" borderId="10" xfId="47" applyNumberFormat="1" applyFont="1" applyFill="1" applyBorder="1" applyAlignment="1" applyProtection="1">
      <alignment horizontal="center" wrapText="1"/>
      <protection locked="0"/>
    </xf>
    <xf numFmtId="3" fontId="7" fillId="0" borderId="10" xfId="47" applyNumberFormat="1" applyFont="1" applyBorder="1" applyAlignment="1" applyProtection="1">
      <alignment horizontal="center"/>
      <protection locked="0"/>
    </xf>
    <xf numFmtId="3" fontId="7" fillId="0" borderId="11" xfId="47" applyNumberFormat="1" applyFont="1" applyBorder="1" applyAlignment="1" applyProtection="1">
      <alignment horizontal="center"/>
      <protection locked="0"/>
    </xf>
    <xf numFmtId="0" fontId="4" fillId="0" borderId="0" xfId="47" applyFont="1" applyFill="1" applyBorder="1" applyAlignment="1">
      <alignment horizontal="left"/>
      <protection/>
    </xf>
    <xf numFmtId="3" fontId="7" fillId="0" borderId="12" xfId="47" applyNumberFormat="1" applyFont="1" applyFill="1" applyBorder="1" applyAlignment="1" applyProtection="1">
      <alignment horizontal="center"/>
      <protection locked="0"/>
    </xf>
    <xf numFmtId="3" fontId="7" fillId="0" borderId="12" xfId="47" applyNumberFormat="1" applyFont="1" applyBorder="1" applyAlignment="1" applyProtection="1">
      <alignment horizontal="center"/>
      <protection locked="0"/>
    </xf>
    <xf numFmtId="0" fontId="7" fillId="0" borderId="13" xfId="47" applyFont="1" applyFill="1" applyBorder="1" applyAlignment="1">
      <alignment horizontal="center" textRotation="90" wrapText="1"/>
      <protection/>
    </xf>
    <xf numFmtId="0" fontId="7" fillId="0" borderId="13" xfId="47" applyFont="1" applyBorder="1" applyAlignment="1">
      <alignment horizontal="center" textRotation="90" wrapText="1"/>
      <protection/>
    </xf>
    <xf numFmtId="0" fontId="6" fillId="0" borderId="0" xfId="0" applyFont="1" applyAlignment="1">
      <alignment horizontal="center"/>
    </xf>
    <xf numFmtId="3" fontId="4" fillId="0" borderId="0" xfId="47" applyNumberFormat="1" applyFont="1" applyAlignment="1">
      <alignment horizontal="center"/>
      <protection/>
    </xf>
    <xf numFmtId="0" fontId="7" fillId="0" borderId="0" xfId="47" applyFont="1" applyBorder="1" applyAlignment="1">
      <alignment horizontal="left" indent="3"/>
      <protection/>
    </xf>
    <xf numFmtId="0" fontId="0" fillId="0" borderId="0" xfId="47" applyFont="1" applyBorder="1">
      <alignment/>
      <protection/>
    </xf>
    <xf numFmtId="0" fontId="18" fillId="0" borderId="0" xfId="47" applyFont="1" applyFill="1">
      <alignment/>
      <protection/>
    </xf>
    <xf numFmtId="0" fontId="18" fillId="0" borderId="0" xfId="47" applyFont="1">
      <alignment/>
      <protection/>
    </xf>
    <xf numFmtId="3" fontId="10" fillId="0" borderId="0" xfId="47" applyNumberFormat="1" applyFont="1" applyFill="1" applyAlignment="1">
      <alignment horizontal="center"/>
      <protection/>
    </xf>
    <xf numFmtId="183" fontId="17" fillId="0" borderId="10" xfId="0" applyNumberFormat="1" applyFont="1" applyFill="1" applyBorder="1" applyAlignment="1">
      <alignment horizontal="center"/>
    </xf>
    <xf numFmtId="0" fontId="19" fillId="0" borderId="0" xfId="47" applyFont="1" applyBorder="1">
      <alignment/>
      <protection/>
    </xf>
    <xf numFmtId="0" fontId="19" fillId="0" borderId="0" xfId="47" applyFont="1">
      <alignment/>
      <protection/>
    </xf>
    <xf numFmtId="3" fontId="7" fillId="0" borderId="14" xfId="47" applyNumberFormat="1" applyFont="1" applyBorder="1" applyAlignment="1" applyProtection="1">
      <alignment horizontal="center"/>
      <protection locked="0"/>
    </xf>
    <xf numFmtId="3" fontId="7" fillId="0" borderId="14" xfId="47" applyNumberFormat="1" applyFont="1" applyFill="1" applyBorder="1" applyAlignment="1" applyProtection="1">
      <alignment horizontal="center"/>
      <protection locked="0"/>
    </xf>
    <xf numFmtId="183" fontId="17" fillId="0" borderId="15" xfId="0" applyNumberFormat="1" applyFont="1" applyFill="1" applyBorder="1" applyAlignment="1">
      <alignment horizontal="center"/>
    </xf>
    <xf numFmtId="0" fontId="7" fillId="0" borderId="16" xfId="47" applyFont="1" applyBorder="1" applyAlignment="1">
      <alignment horizontal="center" textRotation="90" wrapText="1"/>
      <protection/>
    </xf>
    <xf numFmtId="3" fontId="7" fillId="0" borderId="17" xfId="47" applyNumberFormat="1" applyFont="1" applyBorder="1" applyAlignment="1" applyProtection="1">
      <alignment horizontal="center"/>
      <protection locked="0"/>
    </xf>
    <xf numFmtId="3" fontId="7" fillId="0" borderId="18" xfId="47" applyNumberFormat="1" applyFont="1" applyBorder="1" applyAlignment="1" applyProtection="1">
      <alignment horizontal="center"/>
      <protection locked="0"/>
    </xf>
    <xf numFmtId="3" fontId="7" fillId="0" borderId="15" xfId="47" applyNumberFormat="1" applyFont="1" applyBorder="1" applyAlignment="1" applyProtection="1">
      <alignment horizontal="center"/>
      <protection locked="0"/>
    </xf>
    <xf numFmtId="183" fontId="17" fillId="0" borderId="19" xfId="0" applyNumberFormat="1" applyFont="1" applyFill="1" applyBorder="1" applyAlignment="1">
      <alignment horizontal="center"/>
    </xf>
    <xf numFmtId="0" fontId="4" fillId="0" borderId="0" xfId="47" applyFont="1" applyBorder="1">
      <alignment/>
      <protection/>
    </xf>
    <xf numFmtId="0" fontId="7" fillId="0" borderId="0" xfId="47" applyFont="1" applyAlignment="1">
      <alignment textRotation="90" wrapText="1"/>
      <protection/>
    </xf>
    <xf numFmtId="0" fontId="7" fillId="0" borderId="0" xfId="47" applyFont="1" applyAlignment="1">
      <alignment wrapText="1"/>
      <protection/>
    </xf>
    <xf numFmtId="0" fontId="7" fillId="0" borderId="0" xfId="47" applyFont="1">
      <alignment/>
      <protection/>
    </xf>
    <xf numFmtId="0" fontId="9" fillId="0" borderId="0" xfId="47" applyFont="1" applyFill="1" applyBorder="1" applyAlignment="1">
      <alignment horizontal="lef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Fill="1" applyAlignment="1">
      <alignment horizontal="right"/>
      <protection/>
    </xf>
    <xf numFmtId="0" fontId="7" fillId="0" borderId="26" xfId="47" applyFont="1" applyFill="1" applyBorder="1" applyAlignment="1">
      <alignment horizontal="left"/>
      <protection/>
    </xf>
    <xf numFmtId="183" fontId="17" fillId="0" borderId="0" xfId="0" applyNumberFormat="1" applyFont="1" applyFill="1" applyBorder="1" applyAlignment="1">
      <alignment horizontal="center"/>
    </xf>
    <xf numFmtId="0" fontId="19" fillId="0" borderId="0" xfId="47" applyFont="1">
      <alignment/>
      <protection/>
    </xf>
    <xf numFmtId="3" fontId="7" fillId="0" borderId="27" xfId="47" applyNumberFormat="1" applyFont="1" applyFill="1" applyBorder="1" applyAlignment="1" applyProtection="1">
      <alignment horizontal="center"/>
      <protection locked="0"/>
    </xf>
    <xf numFmtId="3" fontId="7" fillId="0" borderId="28" xfId="47" applyNumberFormat="1" applyFont="1" applyFill="1" applyBorder="1" applyAlignment="1" applyProtection="1">
      <alignment horizontal="center"/>
      <protection locked="0"/>
    </xf>
    <xf numFmtId="3" fontId="7" fillId="0" borderId="26" xfId="47" applyNumberFormat="1" applyFont="1" applyBorder="1" applyAlignment="1" applyProtection="1">
      <alignment horizontal="center"/>
      <protection locked="0"/>
    </xf>
    <xf numFmtId="183" fontId="17" fillId="0" borderId="11" xfId="0" applyNumberFormat="1" applyFont="1" applyFill="1" applyBorder="1" applyAlignment="1">
      <alignment horizontal="center"/>
    </xf>
    <xf numFmtId="183" fontId="17" fillId="0" borderId="18" xfId="0" applyNumberFormat="1" applyFont="1" applyFill="1" applyBorder="1" applyAlignment="1">
      <alignment horizontal="center"/>
    </xf>
    <xf numFmtId="3" fontId="7" fillId="0" borderId="29" xfId="47" applyNumberFormat="1" applyFont="1" applyFill="1" applyBorder="1" applyAlignment="1" applyProtection="1">
      <alignment horizontal="center" wrapText="1"/>
      <protection locked="0"/>
    </xf>
    <xf numFmtId="3" fontId="7" fillId="0" borderId="30" xfId="47" applyNumberFormat="1" applyFont="1" applyFill="1" applyBorder="1" applyAlignment="1" applyProtection="1">
      <alignment horizontal="center" wrapText="1"/>
      <protection locked="0"/>
    </xf>
    <xf numFmtId="183" fontId="17" fillId="0" borderId="30" xfId="0" applyNumberFormat="1" applyFont="1" applyFill="1" applyBorder="1" applyAlignment="1">
      <alignment horizontal="center"/>
    </xf>
    <xf numFmtId="183" fontId="17" fillId="0" borderId="31" xfId="0" applyNumberFormat="1" applyFont="1" applyFill="1" applyBorder="1" applyAlignment="1">
      <alignment horizontal="center"/>
    </xf>
    <xf numFmtId="0" fontId="17" fillId="0" borderId="26" xfId="47" applyFont="1" applyFill="1" applyBorder="1" applyAlignment="1">
      <alignment horizontal="left"/>
      <protection/>
    </xf>
    <xf numFmtId="0" fontId="17" fillId="0" borderId="32" xfId="47" applyFont="1" applyFill="1" applyBorder="1" applyAlignment="1">
      <alignment horizontal="left"/>
      <protection/>
    </xf>
    <xf numFmtId="0" fontId="12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21" xfId="0" applyFont="1" applyBorder="1" applyAlignment="1">
      <alignment/>
    </xf>
    <xf numFmtId="0" fontId="20" fillId="0" borderId="0" xfId="47" applyFont="1" applyFill="1" applyAlignment="1">
      <alignment horizontal="right"/>
      <protection/>
    </xf>
    <xf numFmtId="0" fontId="21" fillId="0" borderId="0" xfId="0" applyFont="1" applyFill="1" applyAlignment="1">
      <alignment/>
    </xf>
    <xf numFmtId="0" fontId="12" fillId="0" borderId="32" xfId="0" applyFont="1" applyBorder="1" applyAlignment="1">
      <alignment horizontal="center" vertical="center"/>
    </xf>
    <xf numFmtId="0" fontId="59" fillId="0" borderId="0" xfId="47" applyFont="1" applyFill="1">
      <alignment/>
      <protection/>
    </xf>
    <xf numFmtId="0" fontId="16" fillId="0" borderId="33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3" fontId="59" fillId="0" borderId="0" xfId="47" applyNumberFormat="1" applyFont="1" applyFill="1" applyBorder="1" applyAlignment="1" applyProtection="1">
      <alignment horizontal="center" wrapText="1"/>
      <protection locked="0"/>
    </xf>
    <xf numFmtId="3" fontId="59" fillId="0" borderId="0" xfId="47" applyNumberFormat="1" applyFont="1" applyFill="1" applyBorder="1" applyAlignment="1" applyProtection="1">
      <alignment horizontal="center"/>
      <protection locked="0"/>
    </xf>
    <xf numFmtId="3" fontId="59" fillId="0" borderId="0" xfId="47" applyNumberFormat="1" applyFont="1" applyBorder="1" applyAlignment="1" applyProtection="1">
      <alignment horizontal="center"/>
      <protection locked="0"/>
    </xf>
    <xf numFmtId="183" fontId="64" fillId="0" borderId="0" xfId="47" applyNumberFormat="1" applyFont="1" applyBorder="1">
      <alignment/>
      <protection/>
    </xf>
    <xf numFmtId="0" fontId="65" fillId="0" borderId="0" xfId="47" applyFont="1">
      <alignment/>
      <protection/>
    </xf>
    <xf numFmtId="0" fontId="65" fillId="0" borderId="0" xfId="47" applyFont="1" applyFill="1">
      <alignment/>
      <protection/>
    </xf>
    <xf numFmtId="0" fontId="64" fillId="0" borderId="0" xfId="47" applyFont="1">
      <alignment/>
      <protection/>
    </xf>
    <xf numFmtId="3" fontId="7" fillId="0" borderId="35" xfId="47" applyNumberFormat="1" applyFont="1" applyFill="1" applyBorder="1" applyAlignment="1" applyProtection="1">
      <alignment horizontal="center" wrapText="1"/>
      <protection locked="0"/>
    </xf>
    <xf numFmtId="3" fontId="7" fillId="0" borderId="36" xfId="47" applyNumberFormat="1" applyFont="1" applyFill="1" applyBorder="1" applyAlignment="1" applyProtection="1">
      <alignment horizontal="center" wrapText="1"/>
      <protection locked="0"/>
    </xf>
    <xf numFmtId="3" fontId="7" fillId="0" borderId="37" xfId="47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0" fillId="0" borderId="20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7" fillId="18" borderId="38" xfId="47" applyFont="1" applyFill="1" applyBorder="1" applyAlignment="1">
      <alignment horizontal="left"/>
      <protection/>
    </xf>
    <xf numFmtId="3" fontId="4" fillId="18" borderId="23" xfId="47" applyNumberFormat="1" applyFont="1" applyFill="1" applyBorder="1" applyAlignment="1">
      <alignment horizontal="center"/>
      <protection/>
    </xf>
    <xf numFmtId="3" fontId="7" fillId="18" borderId="39" xfId="47" applyNumberFormat="1" applyFont="1" applyFill="1" applyBorder="1" applyAlignment="1">
      <alignment horizontal="center"/>
      <protection/>
    </xf>
    <xf numFmtId="0" fontId="7" fillId="6" borderId="26" xfId="47" applyFont="1" applyFill="1" applyBorder="1" applyAlignment="1">
      <alignment horizontal="left"/>
      <protection/>
    </xf>
    <xf numFmtId="3" fontId="7" fillId="6" borderId="29" xfId="47" applyNumberFormat="1" applyFont="1" applyFill="1" applyBorder="1" applyAlignment="1" applyProtection="1">
      <alignment horizontal="center" wrapText="1"/>
      <protection locked="0"/>
    </xf>
    <xf numFmtId="3" fontId="7" fillId="6" borderId="27" xfId="47" applyNumberFormat="1" applyFont="1" applyFill="1" applyBorder="1" applyAlignment="1" applyProtection="1">
      <alignment horizontal="center"/>
      <protection locked="0"/>
    </xf>
    <xf numFmtId="3" fontId="7" fillId="6" borderId="28" xfId="47" applyNumberFormat="1" applyFont="1" applyFill="1" applyBorder="1" applyAlignment="1" applyProtection="1">
      <alignment horizontal="center"/>
      <protection locked="0"/>
    </xf>
    <xf numFmtId="3" fontId="7" fillId="6" borderId="26" xfId="47" applyNumberFormat="1" applyFont="1" applyFill="1" applyBorder="1" applyAlignment="1" applyProtection="1">
      <alignment horizontal="center"/>
      <protection locked="0"/>
    </xf>
    <xf numFmtId="0" fontId="17" fillId="6" borderId="26" xfId="47" applyFont="1" applyFill="1" applyBorder="1" applyAlignment="1">
      <alignment horizontal="left"/>
      <protection/>
    </xf>
    <xf numFmtId="183" fontId="17" fillId="6" borderId="30" xfId="0" applyNumberFormat="1" applyFont="1" applyFill="1" applyBorder="1" applyAlignment="1">
      <alignment horizontal="center"/>
    </xf>
    <xf numFmtId="183" fontId="17" fillId="6" borderId="10" xfId="0" applyNumberFormat="1" applyFont="1" applyFill="1" applyBorder="1" applyAlignment="1">
      <alignment horizontal="center"/>
    </xf>
    <xf numFmtId="183" fontId="17" fillId="6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5" xfId="47" applyFont="1" applyFill="1" applyBorder="1" applyAlignment="1">
      <alignment horizontal="left"/>
      <protection/>
    </xf>
    <xf numFmtId="0" fontId="7" fillId="0" borderId="19" xfId="47" applyFont="1" applyFill="1" applyBorder="1" applyAlignment="1">
      <alignment horizontal="left"/>
      <protection/>
    </xf>
    <xf numFmtId="0" fontId="7" fillId="0" borderId="40" xfId="47" applyFont="1" applyFill="1" applyBorder="1" applyAlignment="1">
      <alignment horizontal="center" textRotation="90" wrapText="1"/>
      <protection/>
    </xf>
    <xf numFmtId="0" fontId="0" fillId="0" borderId="0" xfId="47" applyFont="1" applyFill="1">
      <alignment/>
      <protection/>
    </xf>
    <xf numFmtId="3" fontId="7" fillId="0" borderId="0" xfId="47" applyNumberFormat="1" applyFont="1" applyFill="1" applyBorder="1" applyAlignment="1" applyProtection="1">
      <alignment horizontal="center" wrapText="1"/>
      <protection locked="0"/>
    </xf>
    <xf numFmtId="3" fontId="7" fillId="0" borderId="0" xfId="47" applyNumberFormat="1" applyFont="1" applyFill="1" applyBorder="1" applyAlignment="1" applyProtection="1">
      <alignment horizontal="center"/>
      <protection locked="0"/>
    </xf>
    <xf numFmtId="3" fontId="7" fillId="0" borderId="0" xfId="47" applyNumberFormat="1" applyFont="1" applyBorder="1" applyAlignment="1" applyProtection="1">
      <alignment horizontal="center"/>
      <protection locked="0"/>
    </xf>
    <xf numFmtId="0" fontId="7" fillId="0" borderId="0" xfId="47" applyFont="1" applyFill="1" applyBorder="1" applyAlignment="1">
      <alignment horizontal="left"/>
      <protection/>
    </xf>
    <xf numFmtId="3" fontId="4" fillId="0" borderId="0" xfId="47" applyNumberFormat="1" applyFont="1" applyFill="1" applyBorder="1" applyAlignment="1" applyProtection="1">
      <alignment horizontal="center" wrapText="1"/>
      <protection locked="0"/>
    </xf>
    <xf numFmtId="3" fontId="4" fillId="0" borderId="0" xfId="47" applyNumberFormat="1" applyFont="1" applyFill="1" applyBorder="1" applyAlignment="1" applyProtection="1">
      <alignment horizontal="center"/>
      <protection locked="0"/>
    </xf>
    <xf numFmtId="3" fontId="4" fillId="0" borderId="0" xfId="47" applyNumberFormat="1" applyFont="1" applyBorder="1" applyAlignment="1" applyProtection="1">
      <alignment horizontal="center"/>
      <protection locked="0"/>
    </xf>
    <xf numFmtId="0" fontId="12" fillId="0" borderId="0" xfId="47" applyFont="1" applyFill="1" applyBorder="1" applyAlignment="1">
      <alignment horizontal="left"/>
      <protection/>
    </xf>
    <xf numFmtId="0" fontId="59" fillId="0" borderId="0" xfId="47" applyFont="1">
      <alignment/>
      <protection/>
    </xf>
    <xf numFmtId="0" fontId="66" fillId="0" borderId="0" xfId="47" applyFont="1" applyAlignment="1">
      <alignment textRotation="90" wrapText="1"/>
      <protection/>
    </xf>
    <xf numFmtId="0" fontId="66" fillId="0" borderId="0" xfId="47" applyFont="1">
      <alignment/>
      <protection/>
    </xf>
    <xf numFmtId="3" fontId="67" fillId="0" borderId="0" xfId="47" applyNumberFormat="1" applyFont="1" applyAlignment="1">
      <alignment horizontal="center"/>
      <protection/>
    </xf>
    <xf numFmtId="0" fontId="67" fillId="0" borderId="0" xfId="47" applyFont="1">
      <alignment/>
      <protection/>
    </xf>
    <xf numFmtId="0" fontId="66" fillId="0" borderId="0" xfId="47" applyFont="1" applyBorder="1" applyAlignment="1">
      <alignment horizontal="left" indent="3"/>
      <protection/>
    </xf>
    <xf numFmtId="3" fontId="66" fillId="0" borderId="0" xfId="47" applyNumberFormat="1" applyFont="1" applyFill="1" applyBorder="1" applyAlignment="1" applyProtection="1">
      <alignment horizontal="center" wrapText="1"/>
      <protection locked="0"/>
    </xf>
    <xf numFmtId="3" fontId="66" fillId="0" borderId="0" xfId="47" applyNumberFormat="1" applyFont="1" applyFill="1" applyBorder="1" applyAlignment="1" applyProtection="1">
      <alignment horizontal="center"/>
      <protection locked="0"/>
    </xf>
    <xf numFmtId="3" fontId="66" fillId="0" borderId="0" xfId="47" applyNumberFormat="1" applyFont="1" applyBorder="1" applyAlignment="1" applyProtection="1">
      <alignment horizontal="center"/>
      <protection locked="0"/>
    </xf>
    <xf numFmtId="0" fontId="59" fillId="0" borderId="0" xfId="47" applyFont="1" applyBorder="1">
      <alignment/>
      <protection/>
    </xf>
    <xf numFmtId="3" fontId="67" fillId="0" borderId="0" xfId="47" applyNumberFormat="1" applyFont="1" applyFill="1" applyBorder="1" applyAlignment="1" applyProtection="1">
      <alignment horizontal="center" wrapText="1"/>
      <protection locked="0"/>
    </xf>
    <xf numFmtId="3" fontId="67" fillId="0" borderId="0" xfId="47" applyNumberFormat="1" applyFont="1" applyFill="1" applyBorder="1" applyAlignment="1" applyProtection="1">
      <alignment horizontal="center"/>
      <protection locked="0"/>
    </xf>
    <xf numFmtId="3" fontId="67" fillId="0" borderId="0" xfId="47" applyNumberFormat="1" applyFont="1" applyBorder="1" applyAlignment="1" applyProtection="1">
      <alignment horizontal="center"/>
      <protection locked="0"/>
    </xf>
    <xf numFmtId="0" fontId="67" fillId="0" borderId="0" xfId="47" applyFont="1" applyFill="1" applyBorder="1" applyAlignment="1">
      <alignment horizontal="left"/>
      <protection/>
    </xf>
    <xf numFmtId="0" fontId="67" fillId="0" borderId="0" xfId="47" applyFont="1" applyBorder="1" applyAlignment="1">
      <alignment horizontal="left"/>
      <protection/>
    </xf>
    <xf numFmtId="0" fontId="59" fillId="0" borderId="0" xfId="47" applyFont="1" applyFill="1" applyBorder="1">
      <alignment/>
      <protection/>
    </xf>
    <xf numFmtId="0" fontId="25" fillId="0" borderId="0" xfId="0" applyFont="1" applyAlignment="1">
      <alignment wrapText="1"/>
    </xf>
    <xf numFmtId="0" fontId="68" fillId="0" borderId="0" xfId="0" applyFont="1" applyAlignment="1">
      <alignment/>
    </xf>
    <xf numFmtId="0" fontId="26" fillId="0" borderId="0" xfId="0" applyFont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2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0" fontId="12" fillId="0" borderId="15" xfId="0" applyFont="1" applyFill="1" applyBorder="1" applyAlignment="1">
      <alignment horizontal="right" indent="1"/>
    </xf>
    <xf numFmtId="3" fontId="0" fillId="0" borderId="41" xfId="0" applyNumberFormat="1" applyFont="1" applyFill="1" applyBorder="1" applyAlignment="1">
      <alignment horizontal="right" indent="1"/>
    </xf>
    <xf numFmtId="183" fontId="16" fillId="0" borderId="20" xfId="0" applyNumberFormat="1" applyFont="1" applyFill="1" applyBorder="1" applyAlignment="1">
      <alignment horizontal="right" indent="1"/>
    </xf>
    <xf numFmtId="183" fontId="16" fillId="0" borderId="15" xfId="0" applyNumberFormat="1" applyFont="1" applyFill="1" applyBorder="1" applyAlignment="1">
      <alignment horizontal="right" indent="1"/>
    </xf>
    <xf numFmtId="183" fontId="16" fillId="0" borderId="19" xfId="0" applyNumberFormat="1" applyFont="1" applyFill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3" fontId="12" fillId="0" borderId="0" xfId="0" applyNumberFormat="1" applyFont="1" applyFill="1" applyBorder="1" applyAlignment="1">
      <alignment horizontal="right" indent="1"/>
    </xf>
    <xf numFmtId="0" fontId="12" fillId="0" borderId="20" xfId="0" applyFont="1" applyFill="1" applyBorder="1" applyAlignment="1">
      <alignment horizontal="right" indent="1"/>
    </xf>
    <xf numFmtId="3" fontId="0" fillId="0" borderId="20" xfId="0" applyNumberFormat="1" applyFon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3" fontId="0" fillId="0" borderId="15" xfId="0" applyNumberFormat="1" applyFill="1" applyBorder="1" applyAlignment="1">
      <alignment horizontal="right" indent="1"/>
    </xf>
    <xf numFmtId="183" fontId="16" fillId="0" borderId="15" xfId="0" applyNumberFormat="1" applyFont="1" applyFill="1" applyBorder="1" applyAlignment="1">
      <alignment horizontal="right" indent="1"/>
    </xf>
    <xf numFmtId="0" fontId="12" fillId="0" borderId="19" xfId="0" applyFont="1" applyFill="1" applyBorder="1" applyAlignment="1">
      <alignment horizontal="right" indent="1"/>
    </xf>
    <xf numFmtId="3" fontId="0" fillId="0" borderId="19" xfId="0" applyNumberFormat="1" applyFont="1" applyFill="1" applyBorder="1" applyAlignment="1">
      <alignment horizontal="right" indent="1"/>
    </xf>
    <xf numFmtId="3" fontId="12" fillId="0" borderId="20" xfId="0" applyNumberFormat="1" applyFont="1" applyFill="1" applyBorder="1" applyAlignment="1">
      <alignment horizontal="right" indent="1"/>
    </xf>
    <xf numFmtId="3" fontId="12" fillId="0" borderId="15" xfId="0" applyNumberFormat="1" applyFont="1" applyFill="1" applyBorder="1" applyAlignment="1">
      <alignment horizontal="right" indent="1"/>
    </xf>
    <xf numFmtId="3" fontId="12" fillId="0" borderId="19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1" fillId="0" borderId="0" xfId="0" applyFont="1" applyAlignment="1">
      <alignment horizontal="right" indent="1"/>
    </xf>
    <xf numFmtId="3" fontId="12" fillId="0" borderId="20" xfId="0" applyNumberFormat="1" applyFont="1" applyFill="1" applyBorder="1" applyAlignment="1">
      <alignment horizontal="right" indent="1"/>
    </xf>
    <xf numFmtId="3" fontId="12" fillId="0" borderId="19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indent="1"/>
    </xf>
    <xf numFmtId="3" fontId="12" fillId="0" borderId="21" xfId="0" applyNumberFormat="1" applyFont="1" applyFill="1" applyBorder="1" applyAlignment="1">
      <alignment horizontal="right" indent="1"/>
    </xf>
    <xf numFmtId="183" fontId="16" fillId="0" borderId="21" xfId="0" applyNumberFormat="1" applyFont="1" applyFill="1" applyBorder="1" applyAlignment="1">
      <alignment horizontal="right" indent="1"/>
    </xf>
    <xf numFmtId="3" fontId="24" fillId="0" borderId="20" xfId="0" applyNumberFormat="1" applyFont="1" applyFill="1" applyBorder="1" applyAlignment="1">
      <alignment horizontal="right" indent="1"/>
    </xf>
    <xf numFmtId="3" fontId="24" fillId="0" borderId="15" xfId="0" applyNumberFormat="1" applyFont="1" applyFill="1" applyBorder="1" applyAlignment="1">
      <alignment horizontal="right" indent="1"/>
    </xf>
    <xf numFmtId="3" fontId="24" fillId="0" borderId="19" xfId="0" applyNumberFormat="1" applyFont="1" applyFill="1" applyBorder="1" applyAlignment="1">
      <alignment horizontal="right" indent="1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0" xfId="0" applyNumberFormat="1" applyFill="1" applyBorder="1" applyAlignment="1">
      <alignment horizontal="right" indent="1"/>
    </xf>
    <xf numFmtId="183" fontId="16" fillId="0" borderId="20" xfId="0" applyNumberFormat="1" applyFont="1" applyFill="1" applyBorder="1" applyAlignment="1">
      <alignment horizontal="right" indent="1"/>
    </xf>
    <xf numFmtId="0" fontId="1" fillId="0" borderId="20" xfId="0" applyFont="1" applyBorder="1" applyAlignment="1">
      <alignment/>
    </xf>
    <xf numFmtId="0" fontId="1" fillId="0" borderId="42" xfId="0" applyFont="1" applyBorder="1" applyAlignment="1">
      <alignment/>
    </xf>
    <xf numFmtId="3" fontId="0" fillId="0" borderId="41" xfId="0" applyNumberFormat="1" applyFill="1" applyBorder="1" applyAlignment="1">
      <alignment horizontal="right" indent="1"/>
    </xf>
    <xf numFmtId="2" fontId="59" fillId="0" borderId="0" xfId="47" applyNumberFormat="1" applyFont="1" applyFill="1">
      <alignment/>
      <protection/>
    </xf>
    <xf numFmtId="3" fontId="12" fillId="0" borderId="20" xfId="0" applyNumberFormat="1" applyFont="1" applyFill="1" applyBorder="1" applyAlignment="1" applyProtection="1">
      <alignment horizontal="right" vertical="center" indent="1"/>
      <protection locked="0"/>
    </xf>
    <xf numFmtId="3" fontId="12" fillId="0" borderId="34" xfId="0" applyNumberFormat="1" applyFont="1" applyFill="1" applyBorder="1" applyAlignment="1" applyProtection="1">
      <alignment horizontal="right" vertical="center" indent="1"/>
      <protection locked="0"/>
    </xf>
    <xf numFmtId="3" fontId="12" fillId="0" borderId="34" xfId="0" applyNumberFormat="1" applyFont="1" applyFill="1" applyBorder="1" applyAlignment="1" applyProtection="1">
      <alignment horizontal="right" vertical="center" indent="1"/>
      <protection locked="0"/>
    </xf>
    <xf numFmtId="3" fontId="12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Border="1" applyAlignment="1" applyProtection="1">
      <alignment horizontal="right" vertical="center" indent="1"/>
      <protection locked="0"/>
    </xf>
    <xf numFmtId="3" fontId="12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2" fillId="0" borderId="15" xfId="0" applyNumberFormat="1" applyFont="1" applyFill="1" applyBorder="1" applyAlignment="1" applyProtection="1">
      <alignment horizontal="right" vertical="center" indent="1"/>
      <protection locked="0"/>
    </xf>
    <xf numFmtId="3" fontId="12" fillId="0" borderId="15" xfId="0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applyNumberFormat="1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7" fillId="0" borderId="26" xfId="47" applyNumberFormat="1" applyFont="1" applyFill="1" applyBorder="1" applyAlignment="1" applyProtection="1">
      <alignment horizontal="center"/>
      <protection locked="0"/>
    </xf>
    <xf numFmtId="0" fontId="0" fillId="0" borderId="0" xfId="47" applyFont="1" applyFill="1" applyBorder="1" applyAlignment="1">
      <alignment horizontal="left" vertical="top"/>
      <protection/>
    </xf>
    <xf numFmtId="0" fontId="12" fillId="0" borderId="0" xfId="47" applyFont="1" applyBorder="1" applyAlignment="1">
      <alignment vertical="top"/>
      <protection/>
    </xf>
    <xf numFmtId="0" fontId="0" fillId="0" borderId="0" xfId="47" applyFont="1" applyFill="1" applyBorder="1" applyAlignment="1">
      <alignment horizontal="left" vertical="top"/>
      <protection/>
    </xf>
    <xf numFmtId="3" fontId="12" fillId="0" borderId="26" xfId="0" applyNumberFormat="1" applyFont="1" applyFill="1" applyBorder="1" applyAlignment="1">
      <alignment horizontal="right" indent="1"/>
    </xf>
    <xf numFmtId="3" fontId="0" fillId="0" borderId="26" xfId="0" applyNumberFormat="1" applyFill="1" applyBorder="1" applyAlignment="1">
      <alignment horizontal="right" indent="1"/>
    </xf>
    <xf numFmtId="3" fontId="12" fillId="0" borderId="32" xfId="0" applyNumberFormat="1" applyFont="1" applyFill="1" applyBorder="1" applyAlignment="1">
      <alignment horizontal="right" indent="1"/>
    </xf>
    <xf numFmtId="3" fontId="0" fillId="0" borderId="32" xfId="0" applyNumberFormat="1" applyFill="1" applyBorder="1" applyAlignment="1">
      <alignment horizontal="right" indent="1"/>
    </xf>
    <xf numFmtId="0" fontId="26" fillId="0" borderId="0" xfId="0" applyFont="1" applyFill="1" applyAlignment="1">
      <alignment wrapText="1"/>
    </xf>
    <xf numFmtId="3" fontId="0" fillId="0" borderId="43" xfId="0" applyNumberFormat="1" applyFont="1" applyFill="1" applyBorder="1" applyAlignment="1">
      <alignment horizontal="right" indent="1"/>
    </xf>
    <xf numFmtId="0" fontId="1" fillId="0" borderId="21" xfId="0" applyFont="1" applyBorder="1" applyAlignment="1">
      <alignment/>
    </xf>
    <xf numFmtId="0" fontId="1" fillId="0" borderId="44" xfId="0" applyFont="1" applyBorder="1" applyAlignment="1">
      <alignment/>
    </xf>
    <xf numFmtId="3" fontId="0" fillId="0" borderId="21" xfId="0" applyNumberFormat="1" applyFont="1" applyFill="1" applyBorder="1" applyAlignment="1">
      <alignment horizontal="right" indent="1"/>
    </xf>
    <xf numFmtId="183" fontId="16" fillId="0" borderId="21" xfId="0" applyNumberFormat="1" applyFont="1" applyFill="1" applyBorder="1" applyAlignment="1">
      <alignment horizontal="right" indent="1"/>
    </xf>
    <xf numFmtId="0" fontId="7" fillId="0" borderId="45" xfId="47" applyFont="1" applyFill="1" applyBorder="1" applyAlignment="1">
      <alignment horizontal="center" textRotation="90" wrapText="1"/>
      <protection/>
    </xf>
    <xf numFmtId="0" fontId="7" fillId="0" borderId="46" xfId="47" applyFont="1" applyFill="1" applyBorder="1" applyAlignment="1">
      <alignment horizontal="center" textRotation="90" wrapText="1"/>
      <protection/>
    </xf>
    <xf numFmtId="0" fontId="7" fillId="0" borderId="47" xfId="47" applyFont="1" applyBorder="1" applyAlignment="1">
      <alignment horizontal="center" textRotation="90" wrapText="1"/>
      <protection/>
    </xf>
    <xf numFmtId="2" fontId="65" fillId="0" borderId="0" xfId="47" applyNumberFormat="1" applyFont="1" applyFill="1">
      <alignment/>
      <protection/>
    </xf>
    <xf numFmtId="183" fontId="69" fillId="6" borderId="10" xfId="0" applyNumberFormat="1" applyFont="1" applyFill="1" applyBorder="1" applyAlignment="1">
      <alignment horizontal="center"/>
    </xf>
    <xf numFmtId="183" fontId="69" fillId="0" borderId="10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0" xfId="47" applyFont="1" applyFill="1" applyBorder="1" applyAlignment="1">
      <alignment horizontal="left" wrapText="1"/>
      <protection/>
    </xf>
    <xf numFmtId="0" fontId="67" fillId="0" borderId="0" xfId="47" applyFont="1" applyFill="1" applyBorder="1" applyAlignment="1">
      <alignment horizontal="justify" wrapText="1"/>
      <protection/>
    </xf>
    <xf numFmtId="0" fontId="66" fillId="0" borderId="0" xfId="47" applyFont="1" applyBorder="1" applyAlignment="1">
      <alignment horizontal="left"/>
      <protection/>
    </xf>
    <xf numFmtId="0" fontId="13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19" xfId="47" applyFont="1" applyBorder="1" applyAlignment="1">
      <alignment horizontal="center" vertical="center"/>
      <protection/>
    </xf>
    <xf numFmtId="0" fontId="7" fillId="0" borderId="48" xfId="47" applyFont="1" applyBorder="1" applyAlignment="1">
      <alignment horizontal="center"/>
      <protection/>
    </xf>
    <xf numFmtId="0" fontId="7" fillId="0" borderId="46" xfId="47" applyFont="1" applyBorder="1" applyAlignment="1">
      <alignment horizontal="center"/>
      <protection/>
    </xf>
    <xf numFmtId="0" fontId="7" fillId="0" borderId="47" xfId="47" applyFont="1" applyBorder="1" applyAlignment="1">
      <alignment horizontal="center"/>
      <protection/>
    </xf>
    <xf numFmtId="0" fontId="7" fillId="0" borderId="20" xfId="47" applyFont="1" applyBorder="1" applyAlignment="1">
      <alignment horizontal="center" textRotation="90" wrapText="1"/>
      <protection/>
    </xf>
    <xf numFmtId="0" fontId="7" fillId="0" borderId="19" xfId="47" applyFont="1" applyBorder="1" applyAlignment="1">
      <alignment horizontal="center" textRotation="90" wrapText="1"/>
      <protection/>
    </xf>
    <xf numFmtId="0" fontId="0" fillId="0" borderId="0" xfId="47" applyFont="1" applyFill="1" applyBorder="1" applyAlignment="1">
      <alignment horizontal="left" vertical="top" wrapText="1"/>
      <protection/>
    </xf>
    <xf numFmtId="0" fontId="0" fillId="0" borderId="0" xfId="47" applyFont="1" applyFill="1" applyBorder="1" applyAlignment="1">
      <alignment horizontal="left" vertical="top" wrapText="1"/>
      <protection/>
    </xf>
    <xf numFmtId="0" fontId="0" fillId="0" borderId="0" xfId="47" applyFont="1" applyFill="1" applyBorder="1" applyAlignment="1">
      <alignment horizontal="justify" vertical="top" wrapText="1"/>
      <protection/>
    </xf>
    <xf numFmtId="0" fontId="0" fillId="0" borderId="0" xfId="47" applyFont="1" applyFill="1" applyBorder="1" applyAlignment="1">
      <alignment horizontal="justify" vertical="top" wrapText="1"/>
      <protection/>
    </xf>
    <xf numFmtId="0" fontId="7" fillId="0" borderId="33" xfId="47" applyFont="1" applyBorder="1" applyAlignment="1">
      <alignment horizontal="center" textRotation="90" wrapText="1"/>
      <protection/>
    </xf>
    <xf numFmtId="0" fontId="7" fillId="0" borderId="34" xfId="47" applyFont="1" applyBorder="1" applyAlignment="1">
      <alignment horizontal="center" textRotation="90" wrapText="1"/>
      <protection/>
    </xf>
    <xf numFmtId="0" fontId="7" fillId="0" borderId="49" xfId="47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/>
      <protection/>
    </xf>
    <xf numFmtId="0" fontId="2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5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UŠ - hudební-individu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689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3.28125" style="145" customWidth="1"/>
    <col min="2" max="2" width="15.57421875" style="96" customWidth="1"/>
    <col min="3" max="3" width="13.28125" style="96" customWidth="1"/>
    <col min="4" max="4" width="13.421875" style="96" customWidth="1"/>
    <col min="5" max="6" width="13.28125" style="145" customWidth="1"/>
    <col min="7" max="8" width="13.28125" style="96" customWidth="1"/>
    <col min="9" max="9" width="13.28125" style="145" customWidth="1"/>
    <col min="10" max="12" width="13.28125" style="96" customWidth="1"/>
    <col min="13" max="14" width="13.28125" style="145" customWidth="1"/>
    <col min="15" max="15" width="13.28125" style="96" customWidth="1"/>
    <col min="16" max="16" width="13.57421875" style="145" customWidth="1"/>
    <col min="17" max="16384" width="9.140625" style="145" customWidth="1"/>
  </cols>
  <sheetData>
    <row r="1" spans="2:16" s="8" customFormat="1" ht="14.25">
      <c r="B1" s="136"/>
      <c r="C1" s="136"/>
      <c r="D1" s="136"/>
      <c r="G1" s="136"/>
      <c r="H1" s="136"/>
      <c r="J1" s="136"/>
      <c r="K1" s="136"/>
      <c r="L1" s="136"/>
      <c r="M1" s="136"/>
      <c r="N1" s="136"/>
      <c r="O1" s="136"/>
      <c r="P1" s="93" t="s">
        <v>160</v>
      </c>
    </row>
    <row r="2" spans="1:16" s="8" customFormat="1" ht="29.25" customHeight="1">
      <c r="A2" s="259" t="s">
        <v>161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24" s="8" customFormat="1" ht="18" customHeight="1">
      <c r="A3" s="260" t="s">
        <v>19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T3"/>
      <c r="U3"/>
      <c r="V3"/>
      <c r="W3"/>
      <c r="X3"/>
    </row>
    <row r="4" spans="2:24" s="8" customFormat="1" ht="15.75" customHeight="1" thickBot="1">
      <c r="B4" s="136"/>
      <c r="C4" s="136"/>
      <c r="D4" s="136"/>
      <c r="G4" s="136"/>
      <c r="H4" s="136"/>
      <c r="J4" s="136"/>
      <c r="K4" s="136"/>
      <c r="L4" s="136"/>
      <c r="O4" s="136"/>
      <c r="P4" s="70" t="s">
        <v>22</v>
      </c>
      <c r="T4"/>
      <c r="U4"/>
      <c r="V4"/>
      <c r="W4"/>
      <c r="X4"/>
    </row>
    <row r="5" spans="1:24" ht="16.5" customHeight="1" thickBot="1">
      <c r="A5" s="261" t="s">
        <v>1</v>
      </c>
      <c r="B5" s="263" t="s">
        <v>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66" t="s">
        <v>91</v>
      </c>
      <c r="T5"/>
      <c r="U5"/>
      <c r="V5"/>
      <c r="W5"/>
      <c r="X5"/>
    </row>
    <row r="6" spans="1:24" s="147" customFormat="1" ht="132.75" customHeight="1" thickBot="1">
      <c r="A6" s="262"/>
      <c r="B6" s="135" t="s">
        <v>63</v>
      </c>
      <c r="C6" s="17" t="s">
        <v>157</v>
      </c>
      <c r="D6" s="17" t="s">
        <v>118</v>
      </c>
      <c r="E6" s="18" t="s">
        <v>112</v>
      </c>
      <c r="F6" s="18" t="s">
        <v>110</v>
      </c>
      <c r="G6" s="17" t="s">
        <v>265</v>
      </c>
      <c r="H6" s="17" t="s">
        <v>64</v>
      </c>
      <c r="I6" s="18" t="s">
        <v>46</v>
      </c>
      <c r="J6" s="17" t="s">
        <v>47</v>
      </c>
      <c r="K6" s="17" t="s">
        <v>65</v>
      </c>
      <c r="L6" s="17" t="s">
        <v>3</v>
      </c>
      <c r="M6" s="17" t="s">
        <v>4</v>
      </c>
      <c r="N6" s="17" t="s">
        <v>267</v>
      </c>
      <c r="O6" s="32" t="s">
        <v>266</v>
      </c>
      <c r="P6" s="267"/>
      <c r="Q6" s="146"/>
      <c r="R6" s="146"/>
      <c r="S6" s="146"/>
      <c r="T6"/>
      <c r="U6"/>
      <c r="V6"/>
      <c r="W6"/>
      <c r="X6"/>
    </row>
    <row r="7" spans="1:24" s="148" customFormat="1" ht="19.5" customHeight="1">
      <c r="A7" s="71" t="s">
        <v>5</v>
      </c>
      <c r="B7" s="110">
        <v>168</v>
      </c>
      <c r="C7" s="15">
        <v>150</v>
      </c>
      <c r="D7" s="15">
        <v>164</v>
      </c>
      <c r="E7" s="15">
        <v>245</v>
      </c>
      <c r="F7" s="16">
        <v>175</v>
      </c>
      <c r="G7" s="15">
        <v>133</v>
      </c>
      <c r="H7" s="15">
        <v>150</v>
      </c>
      <c r="I7" s="16">
        <v>132</v>
      </c>
      <c r="J7" s="15">
        <v>144</v>
      </c>
      <c r="K7" s="15">
        <v>124</v>
      </c>
      <c r="L7" s="15">
        <v>260</v>
      </c>
      <c r="M7" s="16">
        <v>165</v>
      </c>
      <c r="N7" s="15">
        <v>189</v>
      </c>
      <c r="O7" s="33">
        <v>230</v>
      </c>
      <c r="P7" s="35">
        <f>SUM(B7:O7)/COUNTIF(B7:O7,"&gt;0")</f>
        <v>173.5</v>
      </c>
      <c r="T7"/>
      <c r="U7"/>
      <c r="V7"/>
      <c r="W7"/>
      <c r="X7"/>
    </row>
    <row r="8" spans="1:24" s="149" customFormat="1" ht="19.5" customHeight="1">
      <c r="A8" s="133" t="s">
        <v>111</v>
      </c>
      <c r="B8" s="111">
        <v>659</v>
      </c>
      <c r="C8" s="9">
        <v>708</v>
      </c>
      <c r="D8" s="9">
        <v>819</v>
      </c>
      <c r="E8" s="9">
        <v>739</v>
      </c>
      <c r="F8" s="12">
        <v>645</v>
      </c>
      <c r="G8" s="9">
        <v>539</v>
      </c>
      <c r="H8" s="9">
        <v>720</v>
      </c>
      <c r="I8" s="12">
        <v>812</v>
      </c>
      <c r="J8" s="9">
        <v>680</v>
      </c>
      <c r="K8" s="9">
        <v>891</v>
      </c>
      <c r="L8" s="9">
        <v>821</v>
      </c>
      <c r="M8" s="12">
        <v>836</v>
      </c>
      <c r="N8" s="9">
        <v>753</v>
      </c>
      <c r="O8" s="29">
        <v>740</v>
      </c>
      <c r="P8" s="35">
        <f aca="true" t="shared" si="0" ref="P8:P18">SUM(B8:O8)/COUNTIF(B8:O8,"&gt;0")</f>
        <v>740.1428571428571</v>
      </c>
      <c r="T8"/>
      <c r="U8"/>
      <c r="V8"/>
      <c r="W8"/>
      <c r="X8"/>
    </row>
    <row r="9" spans="1:24" s="149" customFormat="1" ht="19.5" customHeight="1">
      <c r="A9" s="133" t="s">
        <v>101</v>
      </c>
      <c r="B9" s="111">
        <v>488</v>
      </c>
      <c r="C9" s="9">
        <v>494</v>
      </c>
      <c r="D9" s="9">
        <v>611</v>
      </c>
      <c r="E9" s="9">
        <v>565</v>
      </c>
      <c r="F9" s="12">
        <v>600</v>
      </c>
      <c r="G9" s="9">
        <v>434</v>
      </c>
      <c r="H9" s="9">
        <v>570</v>
      </c>
      <c r="I9" s="12">
        <v>633</v>
      </c>
      <c r="J9" s="9">
        <v>512</v>
      </c>
      <c r="K9" s="9">
        <v>634</v>
      </c>
      <c r="L9" s="9">
        <v>574</v>
      </c>
      <c r="M9" s="12">
        <v>595</v>
      </c>
      <c r="N9" s="9">
        <v>669</v>
      </c>
      <c r="O9" s="29">
        <v>570</v>
      </c>
      <c r="P9" s="35">
        <f t="shared" si="0"/>
        <v>567.7857142857143</v>
      </c>
      <c r="T9"/>
      <c r="U9"/>
      <c r="V9"/>
      <c r="W9"/>
      <c r="X9"/>
    </row>
    <row r="10" spans="1:24" s="149" customFormat="1" ht="19.5" customHeight="1">
      <c r="A10" s="133" t="s">
        <v>102</v>
      </c>
      <c r="B10" s="111">
        <v>488</v>
      </c>
      <c r="C10" s="9">
        <v>494</v>
      </c>
      <c r="D10" s="9">
        <v>524</v>
      </c>
      <c r="E10" s="9">
        <v>521</v>
      </c>
      <c r="F10" s="12">
        <v>430</v>
      </c>
      <c r="G10" s="9">
        <v>434</v>
      </c>
      <c r="H10" s="9">
        <v>570</v>
      </c>
      <c r="I10" s="12">
        <v>443</v>
      </c>
      <c r="J10" s="9">
        <v>512</v>
      </c>
      <c r="K10" s="9">
        <v>634</v>
      </c>
      <c r="L10" s="9">
        <v>574</v>
      </c>
      <c r="M10" s="12">
        <v>595</v>
      </c>
      <c r="N10" s="9">
        <v>426</v>
      </c>
      <c r="O10" s="29">
        <v>570</v>
      </c>
      <c r="P10" s="35">
        <f t="shared" si="0"/>
        <v>515.3571428571429</v>
      </c>
      <c r="T10"/>
      <c r="U10"/>
      <c r="V10"/>
      <c r="W10"/>
      <c r="X10"/>
    </row>
    <row r="11" spans="1:24" ht="19.5" customHeight="1">
      <c r="A11" s="133" t="s">
        <v>8</v>
      </c>
      <c r="B11" s="111">
        <v>8</v>
      </c>
      <c r="C11" s="9">
        <v>29</v>
      </c>
      <c r="D11" s="9">
        <v>10</v>
      </c>
      <c r="E11" s="9">
        <v>60</v>
      </c>
      <c r="F11" s="12">
        <v>6</v>
      </c>
      <c r="G11" s="9">
        <v>6</v>
      </c>
      <c r="H11" s="9">
        <v>20</v>
      </c>
      <c r="I11" s="9">
        <v>10</v>
      </c>
      <c r="J11" s="9">
        <v>8</v>
      </c>
      <c r="K11" s="9">
        <v>10</v>
      </c>
      <c r="L11" s="9">
        <v>17</v>
      </c>
      <c r="M11" s="12">
        <v>5</v>
      </c>
      <c r="N11" s="9">
        <v>4</v>
      </c>
      <c r="O11" s="29">
        <v>22</v>
      </c>
      <c r="P11" s="35">
        <f t="shared" si="0"/>
        <v>15.357142857142858</v>
      </c>
      <c r="T11"/>
      <c r="U11"/>
      <c r="V11"/>
      <c r="W11"/>
      <c r="X11"/>
    </row>
    <row r="12" spans="1:24" ht="19.5" customHeight="1">
      <c r="A12" s="133" t="s">
        <v>9</v>
      </c>
      <c r="B12" s="111">
        <v>8</v>
      </c>
      <c r="C12" s="9">
        <v>9</v>
      </c>
      <c r="D12" s="9">
        <v>10</v>
      </c>
      <c r="E12" s="9">
        <v>43</v>
      </c>
      <c r="F12" s="12">
        <v>6</v>
      </c>
      <c r="G12" s="9">
        <v>3</v>
      </c>
      <c r="H12" s="9">
        <v>20</v>
      </c>
      <c r="I12" s="12">
        <v>5</v>
      </c>
      <c r="J12" s="9">
        <v>6</v>
      </c>
      <c r="K12" s="9">
        <v>10</v>
      </c>
      <c r="L12" s="9">
        <v>8</v>
      </c>
      <c r="M12" s="12">
        <v>5</v>
      </c>
      <c r="N12" s="9">
        <v>4</v>
      </c>
      <c r="O12" s="29">
        <v>22</v>
      </c>
      <c r="P12" s="35">
        <f t="shared" si="0"/>
        <v>11.357142857142858</v>
      </c>
      <c r="T12"/>
      <c r="U12"/>
      <c r="V12"/>
      <c r="W12"/>
      <c r="X12"/>
    </row>
    <row r="13" spans="1:24" s="149" customFormat="1" ht="19.5" customHeight="1">
      <c r="A13" s="133" t="s">
        <v>6</v>
      </c>
      <c r="B13" s="111">
        <v>33</v>
      </c>
      <c r="C13" s="9">
        <v>48</v>
      </c>
      <c r="D13" s="9">
        <v>46</v>
      </c>
      <c r="E13" s="9">
        <v>60</v>
      </c>
      <c r="F13" s="12">
        <v>27</v>
      </c>
      <c r="G13" s="9">
        <v>27</v>
      </c>
      <c r="H13" s="9">
        <v>30</v>
      </c>
      <c r="I13" s="12">
        <v>36</v>
      </c>
      <c r="J13" s="9">
        <v>31</v>
      </c>
      <c r="K13" s="9">
        <v>39</v>
      </c>
      <c r="L13" s="9">
        <v>38</v>
      </c>
      <c r="M13" s="12">
        <v>49</v>
      </c>
      <c r="N13" s="9">
        <v>47</v>
      </c>
      <c r="O13" s="29">
        <v>35</v>
      </c>
      <c r="P13" s="35">
        <f t="shared" si="0"/>
        <v>39</v>
      </c>
      <c r="T13"/>
      <c r="U13"/>
      <c r="V13"/>
      <c r="W13"/>
      <c r="X13"/>
    </row>
    <row r="14" spans="1:24" ht="19.5" customHeight="1">
      <c r="A14" s="133" t="s">
        <v>7</v>
      </c>
      <c r="B14" s="111">
        <v>30</v>
      </c>
      <c r="C14" s="9">
        <v>31</v>
      </c>
      <c r="D14" s="9">
        <v>41</v>
      </c>
      <c r="E14" s="9">
        <v>60</v>
      </c>
      <c r="F14" s="12">
        <v>27</v>
      </c>
      <c r="G14" s="9">
        <v>19</v>
      </c>
      <c r="H14" s="9">
        <v>30</v>
      </c>
      <c r="I14" s="12">
        <v>36</v>
      </c>
      <c r="J14" s="9">
        <v>28</v>
      </c>
      <c r="K14" s="9">
        <v>33</v>
      </c>
      <c r="L14" s="9">
        <v>29</v>
      </c>
      <c r="M14" s="12">
        <v>37</v>
      </c>
      <c r="N14" s="9">
        <v>47</v>
      </c>
      <c r="O14" s="29">
        <v>35</v>
      </c>
      <c r="P14" s="35">
        <f t="shared" si="0"/>
        <v>34.5</v>
      </c>
      <c r="T14"/>
      <c r="U14"/>
      <c r="V14"/>
      <c r="W14"/>
      <c r="X14"/>
    </row>
    <row r="15" spans="1:24" ht="19.5" customHeight="1">
      <c r="A15" s="133" t="s">
        <v>16</v>
      </c>
      <c r="B15" s="111">
        <v>30</v>
      </c>
      <c r="C15" s="9">
        <v>31</v>
      </c>
      <c r="D15" s="9">
        <v>73</v>
      </c>
      <c r="E15" s="9">
        <v>60</v>
      </c>
      <c r="F15" s="12">
        <v>27</v>
      </c>
      <c r="G15" s="9">
        <v>36</v>
      </c>
      <c r="H15" s="9">
        <v>30</v>
      </c>
      <c r="I15" s="12">
        <v>36</v>
      </c>
      <c r="J15" s="9">
        <v>28</v>
      </c>
      <c r="K15" s="9">
        <v>33</v>
      </c>
      <c r="L15" s="9">
        <v>46</v>
      </c>
      <c r="M15" s="12">
        <v>37</v>
      </c>
      <c r="N15" s="9">
        <v>47</v>
      </c>
      <c r="O15" s="29">
        <v>35</v>
      </c>
      <c r="P15" s="35">
        <f t="shared" si="0"/>
        <v>39.214285714285715</v>
      </c>
      <c r="T15"/>
      <c r="U15"/>
      <c r="V15"/>
      <c r="W15"/>
      <c r="X15"/>
    </row>
    <row r="16" spans="1:24" ht="19.5" customHeight="1">
      <c r="A16" s="133" t="s">
        <v>17</v>
      </c>
      <c r="B16" s="111">
        <v>82</v>
      </c>
      <c r="C16" s="9">
        <v>62</v>
      </c>
      <c r="D16" s="9">
        <v>78</v>
      </c>
      <c r="E16" s="9">
        <v>60</v>
      </c>
      <c r="F16" s="12">
        <v>36</v>
      </c>
      <c r="G16" s="9">
        <v>35</v>
      </c>
      <c r="H16" s="9">
        <v>50</v>
      </c>
      <c r="I16" s="12">
        <v>66</v>
      </c>
      <c r="J16" s="9">
        <v>48</v>
      </c>
      <c r="K16" s="9">
        <v>45</v>
      </c>
      <c r="L16" s="9">
        <v>76</v>
      </c>
      <c r="M16" s="12">
        <v>74</v>
      </c>
      <c r="N16" s="9">
        <v>47</v>
      </c>
      <c r="O16" s="29">
        <v>45</v>
      </c>
      <c r="P16" s="35">
        <f t="shared" si="0"/>
        <v>57.42857142857143</v>
      </c>
      <c r="T16"/>
      <c r="U16"/>
      <c r="V16"/>
      <c r="W16"/>
      <c r="X16"/>
    </row>
    <row r="17" spans="1:24" s="149" customFormat="1" ht="19.5" customHeight="1">
      <c r="A17" s="133" t="s">
        <v>15</v>
      </c>
      <c r="B17" s="111">
        <v>176</v>
      </c>
      <c r="C17" s="9">
        <v>204</v>
      </c>
      <c r="D17" s="9">
        <v>273</v>
      </c>
      <c r="E17" s="9">
        <v>132</v>
      </c>
      <c r="F17" s="12">
        <v>300</v>
      </c>
      <c r="G17" s="9">
        <v>106</v>
      </c>
      <c r="H17" s="9">
        <v>190</v>
      </c>
      <c r="I17" s="12">
        <v>193</v>
      </c>
      <c r="J17" s="9">
        <v>136</v>
      </c>
      <c r="K17" s="9">
        <v>136</v>
      </c>
      <c r="L17" s="9">
        <v>230</v>
      </c>
      <c r="M17" s="12">
        <v>234</v>
      </c>
      <c r="N17" s="9">
        <v>130</v>
      </c>
      <c r="O17" s="29">
        <v>165</v>
      </c>
      <c r="P17" s="35">
        <f t="shared" si="0"/>
        <v>186.07142857142858</v>
      </c>
      <c r="T17"/>
      <c r="U17"/>
      <c r="V17"/>
      <c r="W17"/>
      <c r="X17"/>
    </row>
    <row r="18" spans="1:24" s="149" customFormat="1" ht="19.5" customHeight="1">
      <c r="A18" s="133" t="s">
        <v>14</v>
      </c>
      <c r="B18" s="111">
        <v>156</v>
      </c>
      <c r="C18" s="9">
        <v>187</v>
      </c>
      <c r="D18" s="9">
        <v>137</v>
      </c>
      <c r="E18" s="9">
        <v>90</v>
      </c>
      <c r="F18" s="12">
        <v>300</v>
      </c>
      <c r="G18" s="9">
        <v>106</v>
      </c>
      <c r="H18" s="9">
        <v>190</v>
      </c>
      <c r="I18" s="12">
        <v>193</v>
      </c>
      <c r="J18" s="9">
        <v>56</v>
      </c>
      <c r="K18" s="9">
        <v>136</v>
      </c>
      <c r="L18" s="9">
        <v>230</v>
      </c>
      <c r="M18" s="12">
        <v>234</v>
      </c>
      <c r="N18" s="9">
        <v>130</v>
      </c>
      <c r="O18" s="29">
        <v>165</v>
      </c>
      <c r="P18" s="35">
        <f t="shared" si="0"/>
        <v>165</v>
      </c>
      <c r="T18"/>
      <c r="U18"/>
      <c r="V18"/>
      <c r="W18"/>
      <c r="X18"/>
    </row>
    <row r="19" spans="1:24" ht="19.5" customHeight="1">
      <c r="A19" s="133" t="s">
        <v>10</v>
      </c>
      <c r="B19" s="111">
        <v>0</v>
      </c>
      <c r="C19" s="9">
        <v>20</v>
      </c>
      <c r="D19" s="11" t="s">
        <v>167</v>
      </c>
      <c r="E19" s="9">
        <v>22</v>
      </c>
      <c r="F19" s="12">
        <v>38</v>
      </c>
      <c r="G19" s="9">
        <v>0</v>
      </c>
      <c r="H19" s="9">
        <v>0</v>
      </c>
      <c r="I19" s="12">
        <v>0</v>
      </c>
      <c r="J19" s="9">
        <v>0</v>
      </c>
      <c r="K19" s="9">
        <v>0</v>
      </c>
      <c r="L19" s="9">
        <v>0</v>
      </c>
      <c r="M19" s="12">
        <v>0</v>
      </c>
      <c r="N19" s="9">
        <v>0</v>
      </c>
      <c r="O19" s="29">
        <v>0</v>
      </c>
      <c r="P19" s="35">
        <f>AVERAGE(B19,C19,M19,E19,F19,G19,H19,I19,J19,K19,L19,N19,O19,10)</f>
        <v>6.428571428571429</v>
      </c>
      <c r="T19"/>
      <c r="U19"/>
      <c r="V19"/>
      <c r="W19"/>
      <c r="X19"/>
    </row>
    <row r="20" spans="1:24" ht="19.5" customHeight="1">
      <c r="A20" s="133" t="s">
        <v>18</v>
      </c>
      <c r="B20" s="111">
        <v>495</v>
      </c>
      <c r="C20" s="9">
        <v>357</v>
      </c>
      <c r="D20" s="9">
        <v>401</v>
      </c>
      <c r="E20" s="9">
        <v>438</v>
      </c>
      <c r="F20" s="12">
        <v>465</v>
      </c>
      <c r="G20" s="9">
        <v>259</v>
      </c>
      <c r="H20" s="9">
        <v>380</v>
      </c>
      <c r="I20" s="12">
        <v>419</v>
      </c>
      <c r="J20" s="9">
        <v>376</v>
      </c>
      <c r="K20" s="9">
        <v>380</v>
      </c>
      <c r="L20" s="9">
        <v>373</v>
      </c>
      <c r="M20" s="12">
        <v>413</v>
      </c>
      <c r="N20" s="9">
        <v>465</v>
      </c>
      <c r="O20" s="29">
        <v>370</v>
      </c>
      <c r="P20" s="35">
        <f aca="true" t="shared" si="1" ref="P20:P28">SUM(B20:O20)/COUNTIF(B20:O20,"&gt;0")</f>
        <v>399.35714285714283</v>
      </c>
      <c r="T20"/>
      <c r="U20"/>
      <c r="V20"/>
      <c r="W20"/>
      <c r="X20"/>
    </row>
    <row r="21" spans="1:24" ht="19.5" customHeight="1">
      <c r="A21" s="133" t="s">
        <v>103</v>
      </c>
      <c r="B21" s="111">
        <v>520</v>
      </c>
      <c r="C21" s="9">
        <v>444</v>
      </c>
      <c r="D21" s="9">
        <v>558</v>
      </c>
      <c r="E21" s="9">
        <v>438</v>
      </c>
      <c r="F21" s="12">
        <v>465</v>
      </c>
      <c r="G21" s="9">
        <v>343</v>
      </c>
      <c r="H21" s="9">
        <v>480</v>
      </c>
      <c r="I21" s="12">
        <v>443</v>
      </c>
      <c r="J21" s="9">
        <v>472</v>
      </c>
      <c r="K21" s="9">
        <v>634</v>
      </c>
      <c r="L21" s="9">
        <v>574</v>
      </c>
      <c r="M21" s="12">
        <v>595</v>
      </c>
      <c r="N21" s="9">
        <v>465</v>
      </c>
      <c r="O21" s="29">
        <v>570</v>
      </c>
      <c r="P21" s="35">
        <f t="shared" si="1"/>
        <v>500.07142857142856</v>
      </c>
      <c r="T21"/>
      <c r="U21"/>
      <c r="V21"/>
      <c r="W21"/>
      <c r="X21"/>
    </row>
    <row r="22" spans="1:24" ht="19.5" customHeight="1">
      <c r="A22" s="133" t="s">
        <v>104</v>
      </c>
      <c r="B22" s="111">
        <v>495</v>
      </c>
      <c r="C22" s="9">
        <v>357</v>
      </c>
      <c r="D22" s="9">
        <v>401</v>
      </c>
      <c r="E22" s="9">
        <v>438</v>
      </c>
      <c r="F22" s="12">
        <v>465</v>
      </c>
      <c r="G22" s="9">
        <v>259</v>
      </c>
      <c r="H22" s="9">
        <v>380</v>
      </c>
      <c r="I22" s="12">
        <v>419</v>
      </c>
      <c r="J22" s="9">
        <v>376</v>
      </c>
      <c r="K22" s="9">
        <v>380</v>
      </c>
      <c r="L22" s="9">
        <v>373</v>
      </c>
      <c r="M22" s="12">
        <v>413</v>
      </c>
      <c r="N22" s="9">
        <v>465</v>
      </c>
      <c r="O22" s="29">
        <v>370</v>
      </c>
      <c r="P22" s="35">
        <f t="shared" si="1"/>
        <v>399.35714285714283</v>
      </c>
      <c r="T22"/>
      <c r="U22"/>
      <c r="V22"/>
      <c r="W22"/>
      <c r="X22"/>
    </row>
    <row r="23" spans="1:24" ht="19.5" customHeight="1">
      <c r="A23" s="133" t="s">
        <v>105</v>
      </c>
      <c r="B23" s="111">
        <v>412</v>
      </c>
      <c r="C23" s="9">
        <v>357</v>
      </c>
      <c r="D23" s="9">
        <v>401</v>
      </c>
      <c r="E23" s="9">
        <v>438</v>
      </c>
      <c r="F23" s="12">
        <v>465</v>
      </c>
      <c r="G23" s="9">
        <v>259</v>
      </c>
      <c r="H23" s="9">
        <v>380</v>
      </c>
      <c r="I23" s="12">
        <v>419</v>
      </c>
      <c r="J23" s="9">
        <v>376</v>
      </c>
      <c r="K23" s="9">
        <v>380</v>
      </c>
      <c r="L23" s="9">
        <v>373</v>
      </c>
      <c r="M23" s="12">
        <v>413</v>
      </c>
      <c r="N23" s="9">
        <v>342</v>
      </c>
      <c r="O23" s="29">
        <v>370</v>
      </c>
      <c r="P23" s="35">
        <f t="shared" si="1"/>
        <v>384.64285714285717</v>
      </c>
      <c r="T23"/>
      <c r="U23"/>
      <c r="V23"/>
      <c r="W23"/>
      <c r="X23"/>
    </row>
    <row r="24" spans="1:24" ht="19.5" customHeight="1">
      <c r="A24" s="133" t="s">
        <v>45</v>
      </c>
      <c r="B24" s="111">
        <v>454</v>
      </c>
      <c r="C24" s="9">
        <v>357</v>
      </c>
      <c r="D24" s="9">
        <v>401</v>
      </c>
      <c r="E24" s="9">
        <v>307</v>
      </c>
      <c r="F24" s="12">
        <v>465</v>
      </c>
      <c r="G24" s="9">
        <v>259</v>
      </c>
      <c r="H24" s="9">
        <v>300</v>
      </c>
      <c r="I24" s="12">
        <v>236</v>
      </c>
      <c r="J24" s="9">
        <v>376</v>
      </c>
      <c r="K24" s="9">
        <v>380</v>
      </c>
      <c r="L24" s="9">
        <v>373</v>
      </c>
      <c r="M24" s="12">
        <v>413</v>
      </c>
      <c r="N24" s="9">
        <v>342</v>
      </c>
      <c r="O24" s="29">
        <v>370</v>
      </c>
      <c r="P24" s="35">
        <f t="shared" si="1"/>
        <v>359.5</v>
      </c>
      <c r="T24"/>
      <c r="U24"/>
      <c r="V24"/>
      <c r="W24"/>
      <c r="X24"/>
    </row>
    <row r="25" spans="1:24" ht="19.5" customHeight="1">
      <c r="A25" s="133" t="s">
        <v>106</v>
      </c>
      <c r="B25" s="111">
        <v>454</v>
      </c>
      <c r="C25" s="9">
        <v>353</v>
      </c>
      <c r="D25" s="9">
        <v>401</v>
      </c>
      <c r="E25" s="9">
        <v>482</v>
      </c>
      <c r="F25" s="12">
        <v>465</v>
      </c>
      <c r="G25" s="9">
        <v>259</v>
      </c>
      <c r="H25" s="9">
        <v>300</v>
      </c>
      <c r="I25" s="12">
        <v>419</v>
      </c>
      <c r="J25" s="9">
        <v>376</v>
      </c>
      <c r="K25" s="9">
        <v>412</v>
      </c>
      <c r="L25" s="9">
        <v>258</v>
      </c>
      <c r="M25" s="12">
        <v>394</v>
      </c>
      <c r="N25" s="9">
        <v>342</v>
      </c>
      <c r="O25" s="29">
        <v>370</v>
      </c>
      <c r="P25" s="35">
        <f t="shared" si="1"/>
        <v>377.5</v>
      </c>
      <c r="T25"/>
      <c r="U25"/>
      <c r="V25"/>
      <c r="W25"/>
      <c r="X25"/>
    </row>
    <row r="26" spans="1:24" ht="19.5" customHeight="1">
      <c r="A26" s="133" t="s">
        <v>107</v>
      </c>
      <c r="B26" s="111">
        <v>454</v>
      </c>
      <c r="C26" s="9">
        <v>353</v>
      </c>
      <c r="D26" s="9">
        <v>401</v>
      </c>
      <c r="E26" s="9">
        <v>482</v>
      </c>
      <c r="F26" s="12">
        <v>465</v>
      </c>
      <c r="G26" s="9">
        <v>259</v>
      </c>
      <c r="H26" s="9">
        <v>300</v>
      </c>
      <c r="I26" s="12">
        <v>419</v>
      </c>
      <c r="J26" s="9">
        <v>376</v>
      </c>
      <c r="K26" s="9">
        <v>412</v>
      </c>
      <c r="L26" s="9">
        <v>258</v>
      </c>
      <c r="M26" s="12">
        <v>394</v>
      </c>
      <c r="N26" s="9">
        <v>342</v>
      </c>
      <c r="O26" s="29">
        <v>370</v>
      </c>
      <c r="P26" s="35">
        <f t="shared" si="1"/>
        <v>377.5</v>
      </c>
      <c r="T26"/>
      <c r="U26"/>
      <c r="V26"/>
      <c r="W26"/>
      <c r="X26"/>
    </row>
    <row r="27" spans="1:24" ht="19.5" customHeight="1">
      <c r="A27" s="133" t="s">
        <v>108</v>
      </c>
      <c r="B27" s="111">
        <v>379</v>
      </c>
      <c r="C27" s="9">
        <v>353</v>
      </c>
      <c r="D27" s="9">
        <v>401</v>
      </c>
      <c r="E27" s="9">
        <v>482</v>
      </c>
      <c r="F27" s="12">
        <v>465</v>
      </c>
      <c r="G27" s="9">
        <v>259</v>
      </c>
      <c r="H27" s="9">
        <v>380</v>
      </c>
      <c r="I27" s="12">
        <v>419</v>
      </c>
      <c r="J27" s="9">
        <v>376</v>
      </c>
      <c r="K27" s="9">
        <v>412</v>
      </c>
      <c r="L27" s="9">
        <v>258</v>
      </c>
      <c r="M27" s="12">
        <v>394</v>
      </c>
      <c r="N27" s="9">
        <v>342</v>
      </c>
      <c r="O27" s="29">
        <v>370</v>
      </c>
      <c r="P27" s="35">
        <f t="shared" si="1"/>
        <v>377.85714285714283</v>
      </c>
      <c r="T27"/>
      <c r="U27"/>
      <c r="V27"/>
      <c r="W27"/>
      <c r="X27"/>
    </row>
    <row r="28" spans="1:24" ht="19.5" customHeight="1">
      <c r="A28" s="133" t="s">
        <v>11</v>
      </c>
      <c r="B28" s="111">
        <v>422</v>
      </c>
      <c r="C28" s="9">
        <v>357</v>
      </c>
      <c r="D28" s="9">
        <v>401</v>
      </c>
      <c r="E28" s="9">
        <v>351</v>
      </c>
      <c r="F28" s="12">
        <v>450</v>
      </c>
      <c r="G28" s="9">
        <v>259</v>
      </c>
      <c r="H28" s="9">
        <v>330</v>
      </c>
      <c r="I28" s="12">
        <v>419</v>
      </c>
      <c r="J28" s="9">
        <v>272</v>
      </c>
      <c r="K28" s="9">
        <v>380</v>
      </c>
      <c r="L28" s="9">
        <v>373</v>
      </c>
      <c r="M28" s="12">
        <v>411</v>
      </c>
      <c r="N28" s="9">
        <v>342</v>
      </c>
      <c r="O28" s="29">
        <v>370</v>
      </c>
      <c r="P28" s="35">
        <f t="shared" si="1"/>
        <v>366.92857142857144</v>
      </c>
      <c r="T28"/>
      <c r="U28"/>
      <c r="V28"/>
      <c r="W28"/>
      <c r="X28"/>
    </row>
    <row r="29" spans="1:24" ht="36" customHeight="1">
      <c r="A29" s="133" t="s">
        <v>12</v>
      </c>
      <c r="B29" s="111" t="s">
        <v>166</v>
      </c>
      <c r="C29" s="11" t="s">
        <v>13</v>
      </c>
      <c r="D29" s="9">
        <v>401</v>
      </c>
      <c r="E29" s="9">
        <v>438</v>
      </c>
      <c r="F29" s="12" t="s">
        <v>13</v>
      </c>
      <c r="G29" s="9">
        <v>259</v>
      </c>
      <c r="H29" s="9" t="s">
        <v>13</v>
      </c>
      <c r="I29" s="12" t="s">
        <v>13</v>
      </c>
      <c r="J29" s="9">
        <v>376</v>
      </c>
      <c r="K29" s="9" t="s">
        <v>13</v>
      </c>
      <c r="L29" s="11" t="s">
        <v>165</v>
      </c>
      <c r="M29" s="12" t="s">
        <v>13</v>
      </c>
      <c r="N29" s="9">
        <v>342</v>
      </c>
      <c r="O29" s="29">
        <v>370</v>
      </c>
      <c r="P29" s="35">
        <f>AVERAGE(422,D29,E29,G29,J29,N29,O29,373)</f>
        <v>372.625</v>
      </c>
      <c r="T29"/>
      <c r="U29"/>
      <c r="V29"/>
      <c r="W29"/>
      <c r="X29"/>
    </row>
    <row r="30" spans="1:24" ht="19.5" customHeight="1" thickBot="1">
      <c r="A30" s="134" t="s">
        <v>20</v>
      </c>
      <c r="B30" s="112">
        <v>742</v>
      </c>
      <c r="C30" s="10">
        <v>2314</v>
      </c>
      <c r="D30" s="10">
        <v>1670</v>
      </c>
      <c r="E30" s="10">
        <v>1052</v>
      </c>
      <c r="F30" s="13">
        <v>1300</v>
      </c>
      <c r="G30" s="10">
        <v>454</v>
      </c>
      <c r="H30" s="10">
        <v>850</v>
      </c>
      <c r="I30" s="13">
        <v>1180</v>
      </c>
      <c r="J30" s="10">
        <v>1120</v>
      </c>
      <c r="K30" s="10">
        <v>1119</v>
      </c>
      <c r="L30" s="10">
        <v>932</v>
      </c>
      <c r="M30" s="13">
        <v>850</v>
      </c>
      <c r="N30" s="10">
        <v>936</v>
      </c>
      <c r="O30" s="34">
        <v>565</v>
      </c>
      <c r="P30" s="35">
        <f>SUM(B30:O30)/COUNTIF(B30:O30,"&gt;0")</f>
        <v>1077.4285714285713</v>
      </c>
      <c r="T30"/>
      <c r="U30"/>
      <c r="V30"/>
      <c r="W30"/>
      <c r="X30"/>
    </row>
    <row r="31" spans="1:24" s="154" customFormat="1" ht="16.5" customHeight="1">
      <c r="A31" s="21"/>
      <c r="B31" s="137"/>
      <c r="C31" s="138"/>
      <c r="D31" s="138"/>
      <c r="E31" s="138"/>
      <c r="F31" s="139"/>
      <c r="G31" s="138"/>
      <c r="H31" s="138"/>
      <c r="I31" s="139"/>
      <c r="J31" s="138"/>
      <c r="K31" s="138"/>
      <c r="L31" s="138"/>
      <c r="M31" s="139"/>
      <c r="N31" s="139"/>
      <c r="O31" s="138"/>
      <c r="P31" s="22"/>
      <c r="T31"/>
      <c r="U31"/>
      <c r="V31"/>
      <c r="W31"/>
      <c r="X31"/>
    </row>
    <row r="32" spans="1:16" s="154" customFormat="1" ht="15.75" customHeight="1">
      <c r="A32" s="140" t="s">
        <v>21</v>
      </c>
      <c r="B32" s="141"/>
      <c r="C32" s="142"/>
      <c r="D32" s="142"/>
      <c r="E32" s="142"/>
      <c r="F32" s="143"/>
      <c r="G32" s="142"/>
      <c r="H32" s="142"/>
      <c r="I32" s="143"/>
      <c r="J32" s="142"/>
      <c r="K32" s="142"/>
      <c r="L32" s="142"/>
      <c r="M32" s="143"/>
      <c r="N32" s="143"/>
      <c r="O32" s="142"/>
      <c r="P32" s="22"/>
    </row>
    <row r="33" spans="1:16" s="154" customFormat="1" ht="40.5" customHeight="1">
      <c r="A33" s="256" t="s">
        <v>210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</row>
    <row r="34" spans="1:16" s="154" customFormat="1" ht="49.5" customHeight="1">
      <c r="A34" s="256" t="s">
        <v>211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</row>
    <row r="35" spans="1:16" s="22" customFormat="1" ht="20.25" customHeight="1">
      <c r="A35" s="256" t="s">
        <v>164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</row>
    <row r="36" spans="1:16" s="22" customFormat="1" ht="16.5" customHeight="1">
      <c r="A36" s="256" t="s">
        <v>207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</row>
    <row r="37" spans="1:16" s="22" customFormat="1" ht="16.5" customHeight="1">
      <c r="A37" s="256" t="s">
        <v>270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</row>
    <row r="38" spans="1:15" s="154" customFormat="1" ht="15.75" customHeight="1">
      <c r="A38" s="14" t="s">
        <v>268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</row>
    <row r="39" spans="1:15" s="154" customFormat="1" ht="15.75" customHeight="1">
      <c r="A39" s="14" t="s">
        <v>269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</row>
    <row r="41" ht="12.75">
      <c r="B41" s="145"/>
    </row>
    <row r="42" spans="1:16" ht="15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</row>
    <row r="43" spans="1:15" s="154" customFormat="1" ht="15.75">
      <c r="A43" s="150"/>
      <c r="B43" s="151"/>
      <c r="C43" s="152"/>
      <c r="D43" s="152"/>
      <c r="E43" s="152"/>
      <c r="F43" s="153"/>
      <c r="G43" s="152"/>
      <c r="H43" s="152"/>
      <c r="I43" s="153"/>
      <c r="J43" s="152"/>
      <c r="K43" s="152"/>
      <c r="L43" s="152"/>
      <c r="M43" s="153"/>
      <c r="N43" s="153"/>
      <c r="O43" s="152"/>
    </row>
    <row r="44" spans="1:15" s="154" customFormat="1" ht="15.75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</row>
    <row r="45" spans="1:15" s="154" customFormat="1" ht="15.75">
      <c r="A45" s="150"/>
      <c r="B45" s="151"/>
      <c r="C45" s="152"/>
      <c r="D45" s="152"/>
      <c r="E45" s="152"/>
      <c r="F45" s="153"/>
      <c r="G45" s="152"/>
      <c r="H45" s="152"/>
      <c r="I45" s="153"/>
      <c r="J45" s="152"/>
      <c r="K45" s="152"/>
      <c r="L45" s="152"/>
      <c r="M45" s="153"/>
      <c r="N45" s="153"/>
      <c r="O45" s="152"/>
    </row>
    <row r="46" spans="1:15" s="154" customFormat="1" ht="15.75">
      <c r="A46" s="150"/>
      <c r="B46" s="155"/>
      <c r="C46" s="156"/>
      <c r="D46" s="156"/>
      <c r="E46" s="156"/>
      <c r="F46" s="157"/>
      <c r="G46" s="156"/>
      <c r="H46" s="156"/>
      <c r="I46" s="157"/>
      <c r="J46" s="156"/>
      <c r="K46" s="156"/>
      <c r="L46" s="156"/>
      <c r="M46" s="157"/>
      <c r="N46" s="157"/>
      <c r="O46" s="156"/>
    </row>
    <row r="47" spans="1:15" s="154" customFormat="1" ht="15.75">
      <c r="A47" s="150"/>
      <c r="B47" s="151"/>
      <c r="C47" s="152"/>
      <c r="D47" s="152"/>
      <c r="E47" s="152"/>
      <c r="F47" s="153"/>
      <c r="G47" s="152"/>
      <c r="H47" s="152"/>
      <c r="I47" s="153"/>
      <c r="J47" s="152"/>
      <c r="K47" s="152"/>
      <c r="L47" s="152"/>
      <c r="M47" s="153"/>
      <c r="N47" s="153"/>
      <c r="O47" s="152"/>
    </row>
    <row r="48" spans="1:15" s="154" customFormat="1" ht="15.75">
      <c r="A48" s="150"/>
      <c r="B48" s="151"/>
      <c r="C48" s="152"/>
      <c r="D48" s="152"/>
      <c r="E48" s="152"/>
      <c r="F48" s="153"/>
      <c r="G48" s="152"/>
      <c r="H48" s="152"/>
      <c r="I48" s="153"/>
      <c r="J48" s="152"/>
      <c r="K48" s="152"/>
      <c r="L48" s="152"/>
      <c r="M48" s="153"/>
      <c r="N48" s="153"/>
      <c r="O48" s="152"/>
    </row>
    <row r="49" spans="1:15" s="154" customFormat="1" ht="15.75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</row>
    <row r="50" spans="1:15" s="154" customFormat="1" ht="15.75">
      <c r="A50" s="150"/>
      <c r="B50" s="151"/>
      <c r="C50" s="152"/>
      <c r="D50" s="152"/>
      <c r="E50" s="152"/>
      <c r="F50" s="153"/>
      <c r="G50" s="152"/>
      <c r="H50" s="152"/>
      <c r="I50" s="153"/>
      <c r="J50" s="152"/>
      <c r="K50" s="152"/>
      <c r="L50" s="152"/>
      <c r="M50" s="153"/>
      <c r="N50" s="153"/>
      <c r="O50" s="152"/>
    </row>
    <row r="51" spans="1:15" s="154" customFormat="1" ht="15.75">
      <c r="A51" s="150"/>
      <c r="B51" s="155"/>
      <c r="C51" s="156"/>
      <c r="D51" s="156"/>
      <c r="E51" s="156"/>
      <c r="F51" s="157"/>
      <c r="G51" s="156"/>
      <c r="H51" s="156"/>
      <c r="I51" s="157"/>
      <c r="J51" s="156"/>
      <c r="K51" s="156"/>
      <c r="L51" s="156"/>
      <c r="M51" s="157"/>
      <c r="N51" s="157"/>
      <c r="O51" s="156"/>
    </row>
    <row r="52" spans="1:15" s="154" customFormat="1" ht="15.75">
      <c r="A52" s="150"/>
      <c r="B52" s="151"/>
      <c r="C52" s="152"/>
      <c r="D52" s="152"/>
      <c r="E52" s="152"/>
      <c r="F52" s="153"/>
      <c r="G52" s="152"/>
      <c r="H52" s="152"/>
      <c r="I52" s="153"/>
      <c r="J52" s="152"/>
      <c r="K52" s="152"/>
      <c r="L52" s="152"/>
      <c r="M52" s="153"/>
      <c r="N52" s="153"/>
      <c r="O52" s="152"/>
    </row>
    <row r="53" spans="1:15" s="154" customFormat="1" ht="15.75">
      <c r="A53" s="150"/>
      <c r="B53" s="151"/>
      <c r="C53" s="152"/>
      <c r="D53" s="152"/>
      <c r="E53" s="152"/>
      <c r="F53" s="153"/>
      <c r="G53" s="152"/>
      <c r="H53" s="152"/>
      <c r="I53" s="153"/>
      <c r="J53" s="152"/>
      <c r="K53" s="152"/>
      <c r="L53" s="152"/>
      <c r="M53" s="153"/>
      <c r="N53" s="153"/>
      <c r="O53" s="152"/>
    </row>
    <row r="54" spans="2:15" s="154" customFormat="1" ht="12.75">
      <c r="B54" s="160"/>
      <c r="C54" s="160"/>
      <c r="D54" s="160"/>
      <c r="G54" s="160"/>
      <c r="H54" s="160"/>
      <c r="J54" s="160"/>
      <c r="K54" s="160"/>
      <c r="L54" s="160"/>
      <c r="O54" s="160"/>
    </row>
    <row r="55" spans="2:15" s="154" customFormat="1" ht="12.75">
      <c r="B55" s="160"/>
      <c r="C55" s="160"/>
      <c r="D55" s="160"/>
      <c r="G55" s="160"/>
      <c r="H55" s="160"/>
      <c r="J55" s="160"/>
      <c r="K55" s="160"/>
      <c r="L55" s="160"/>
      <c r="O55" s="160"/>
    </row>
    <row r="56" spans="2:15" s="154" customFormat="1" ht="12.75">
      <c r="B56" s="160"/>
      <c r="C56" s="160"/>
      <c r="D56" s="160"/>
      <c r="G56" s="160"/>
      <c r="H56" s="160"/>
      <c r="J56" s="160"/>
      <c r="K56" s="160"/>
      <c r="L56" s="160"/>
      <c r="O56" s="160"/>
    </row>
    <row r="57" spans="2:15" s="154" customFormat="1" ht="12.75">
      <c r="B57" s="160"/>
      <c r="C57" s="160"/>
      <c r="D57" s="160"/>
      <c r="G57" s="160"/>
      <c r="H57" s="160"/>
      <c r="J57" s="160"/>
      <c r="K57" s="160"/>
      <c r="L57" s="160"/>
      <c r="O57" s="160"/>
    </row>
    <row r="58" spans="2:15" s="154" customFormat="1" ht="12.75">
      <c r="B58" s="160"/>
      <c r="C58" s="160"/>
      <c r="D58" s="160"/>
      <c r="G58" s="160"/>
      <c r="H58" s="160"/>
      <c r="J58" s="160"/>
      <c r="K58" s="160"/>
      <c r="L58" s="160"/>
      <c r="O58" s="160"/>
    </row>
    <row r="59" spans="2:15" s="154" customFormat="1" ht="12.75">
      <c r="B59" s="160"/>
      <c r="C59" s="160"/>
      <c r="D59" s="160"/>
      <c r="G59" s="160"/>
      <c r="H59" s="160"/>
      <c r="J59" s="160"/>
      <c r="K59" s="160"/>
      <c r="L59" s="160"/>
      <c r="O59" s="160"/>
    </row>
    <row r="60" spans="2:15" s="154" customFormat="1" ht="12.75">
      <c r="B60" s="160"/>
      <c r="C60" s="160"/>
      <c r="D60" s="160"/>
      <c r="G60" s="160"/>
      <c r="H60" s="160"/>
      <c r="J60" s="160"/>
      <c r="K60" s="160"/>
      <c r="L60" s="160"/>
      <c r="O60" s="160"/>
    </row>
    <row r="61" spans="2:15" s="154" customFormat="1" ht="12.75">
      <c r="B61" s="160"/>
      <c r="C61" s="160"/>
      <c r="D61" s="160"/>
      <c r="G61" s="160"/>
      <c r="H61" s="160"/>
      <c r="J61" s="160"/>
      <c r="K61" s="160"/>
      <c r="L61" s="160"/>
      <c r="O61" s="160"/>
    </row>
    <row r="62" spans="2:15" s="154" customFormat="1" ht="12.75">
      <c r="B62" s="160"/>
      <c r="C62" s="160"/>
      <c r="D62" s="160"/>
      <c r="G62" s="160"/>
      <c r="H62" s="160"/>
      <c r="J62" s="160"/>
      <c r="K62" s="160"/>
      <c r="L62" s="160"/>
      <c r="O62" s="160"/>
    </row>
    <row r="63" spans="2:15" s="154" customFormat="1" ht="12.75">
      <c r="B63" s="160"/>
      <c r="C63" s="160"/>
      <c r="D63" s="160"/>
      <c r="G63" s="160"/>
      <c r="H63" s="160"/>
      <c r="J63" s="160"/>
      <c r="K63" s="160"/>
      <c r="L63" s="160"/>
      <c r="O63" s="160"/>
    </row>
    <row r="64" spans="2:15" s="154" customFormat="1" ht="12.75">
      <c r="B64" s="160"/>
      <c r="C64" s="160"/>
      <c r="D64" s="160"/>
      <c r="G64" s="160"/>
      <c r="H64" s="160"/>
      <c r="J64" s="160"/>
      <c r="K64" s="160"/>
      <c r="L64" s="160"/>
      <c r="O64" s="160"/>
    </row>
    <row r="65" spans="2:15" s="154" customFormat="1" ht="12.75">
      <c r="B65" s="160"/>
      <c r="C65" s="160"/>
      <c r="D65" s="160"/>
      <c r="G65" s="160"/>
      <c r="H65" s="160"/>
      <c r="J65" s="160"/>
      <c r="K65" s="160"/>
      <c r="L65" s="160"/>
      <c r="O65" s="160"/>
    </row>
    <row r="66" spans="2:15" s="154" customFormat="1" ht="12.75">
      <c r="B66" s="160"/>
      <c r="C66" s="160"/>
      <c r="D66" s="160"/>
      <c r="G66" s="160"/>
      <c r="H66" s="160"/>
      <c r="J66" s="160"/>
      <c r="K66" s="160"/>
      <c r="L66" s="160"/>
      <c r="O66" s="160"/>
    </row>
    <row r="67" spans="2:15" s="154" customFormat="1" ht="12.75">
      <c r="B67" s="160"/>
      <c r="C67" s="160"/>
      <c r="D67" s="160"/>
      <c r="G67" s="160"/>
      <c r="H67" s="160"/>
      <c r="J67" s="160"/>
      <c r="K67" s="160"/>
      <c r="L67" s="160"/>
      <c r="O67" s="160"/>
    </row>
    <row r="68" spans="2:15" s="154" customFormat="1" ht="12.75">
      <c r="B68" s="160"/>
      <c r="C68" s="160"/>
      <c r="D68" s="160"/>
      <c r="G68" s="160"/>
      <c r="H68" s="160"/>
      <c r="J68" s="160"/>
      <c r="K68" s="160"/>
      <c r="L68" s="160"/>
      <c r="O68" s="160"/>
    </row>
    <row r="69" spans="2:15" s="154" customFormat="1" ht="12.75">
      <c r="B69" s="160"/>
      <c r="C69" s="160"/>
      <c r="D69" s="160"/>
      <c r="G69" s="160"/>
      <c r="H69" s="160"/>
      <c r="J69" s="160"/>
      <c r="K69" s="160"/>
      <c r="L69" s="160"/>
      <c r="O69" s="160"/>
    </row>
    <row r="70" spans="2:15" s="154" customFormat="1" ht="12.75">
      <c r="B70" s="160"/>
      <c r="C70" s="160"/>
      <c r="D70" s="160"/>
      <c r="G70" s="160"/>
      <c r="H70" s="160"/>
      <c r="J70" s="160"/>
      <c r="K70" s="160"/>
      <c r="L70" s="160"/>
      <c r="O70" s="160"/>
    </row>
    <row r="71" spans="2:15" s="154" customFormat="1" ht="12.75">
      <c r="B71" s="160"/>
      <c r="C71" s="160"/>
      <c r="D71" s="160"/>
      <c r="G71" s="160"/>
      <c r="H71" s="160"/>
      <c r="J71" s="160"/>
      <c r="K71" s="160"/>
      <c r="L71" s="160"/>
      <c r="O71" s="160"/>
    </row>
    <row r="72" spans="2:15" s="154" customFormat="1" ht="12.75">
      <c r="B72" s="160"/>
      <c r="C72" s="160"/>
      <c r="D72" s="160"/>
      <c r="G72" s="160"/>
      <c r="H72" s="160"/>
      <c r="J72" s="160"/>
      <c r="K72" s="160"/>
      <c r="L72" s="160"/>
      <c r="O72" s="160"/>
    </row>
    <row r="73" spans="2:15" s="154" customFormat="1" ht="12.75">
      <c r="B73" s="160"/>
      <c r="C73" s="160"/>
      <c r="D73" s="160"/>
      <c r="G73" s="160"/>
      <c r="H73" s="160"/>
      <c r="J73" s="160"/>
      <c r="K73" s="160"/>
      <c r="L73" s="160"/>
      <c r="O73" s="160"/>
    </row>
    <row r="74" spans="2:15" s="154" customFormat="1" ht="12.75">
      <c r="B74" s="160"/>
      <c r="C74" s="160"/>
      <c r="D74" s="160"/>
      <c r="G74" s="160"/>
      <c r="H74" s="160"/>
      <c r="J74" s="160"/>
      <c r="K74" s="160"/>
      <c r="L74" s="160"/>
      <c r="O74" s="160"/>
    </row>
    <row r="75" spans="2:15" s="154" customFormat="1" ht="12.75">
      <c r="B75" s="160"/>
      <c r="C75" s="160"/>
      <c r="D75" s="160"/>
      <c r="G75" s="160"/>
      <c r="H75" s="160"/>
      <c r="J75" s="160"/>
      <c r="K75" s="160"/>
      <c r="L75" s="160"/>
      <c r="O75" s="160"/>
    </row>
    <row r="76" spans="2:15" s="154" customFormat="1" ht="12.75">
      <c r="B76" s="160"/>
      <c r="C76" s="160"/>
      <c r="D76" s="160"/>
      <c r="G76" s="160"/>
      <c r="H76" s="160"/>
      <c r="J76" s="160"/>
      <c r="K76" s="160"/>
      <c r="L76" s="160"/>
      <c r="O76" s="160"/>
    </row>
    <row r="77" spans="2:15" s="154" customFormat="1" ht="12.75">
      <c r="B77" s="160"/>
      <c r="C77" s="160"/>
      <c r="D77" s="160"/>
      <c r="G77" s="160"/>
      <c r="H77" s="160"/>
      <c r="J77" s="160"/>
      <c r="K77" s="160"/>
      <c r="L77" s="160"/>
      <c r="O77" s="160"/>
    </row>
    <row r="78" spans="2:15" s="154" customFormat="1" ht="12.75">
      <c r="B78" s="160"/>
      <c r="C78" s="160"/>
      <c r="D78" s="160"/>
      <c r="G78" s="160"/>
      <c r="H78" s="160"/>
      <c r="J78" s="160"/>
      <c r="K78" s="160"/>
      <c r="L78" s="160"/>
      <c r="O78" s="160"/>
    </row>
    <row r="79" spans="2:15" s="154" customFormat="1" ht="12.75">
      <c r="B79" s="160"/>
      <c r="C79" s="160"/>
      <c r="D79" s="160"/>
      <c r="G79" s="160"/>
      <c r="H79" s="160"/>
      <c r="J79" s="160"/>
      <c r="K79" s="160"/>
      <c r="L79" s="160"/>
      <c r="O79" s="160"/>
    </row>
    <row r="80" spans="2:15" s="154" customFormat="1" ht="12.75">
      <c r="B80" s="160"/>
      <c r="C80" s="160"/>
      <c r="D80" s="160"/>
      <c r="G80" s="160"/>
      <c r="H80" s="160"/>
      <c r="J80" s="160"/>
      <c r="K80" s="160"/>
      <c r="L80" s="160"/>
      <c r="O80" s="160"/>
    </row>
    <row r="81" spans="2:15" s="154" customFormat="1" ht="12.75">
      <c r="B81" s="160"/>
      <c r="C81" s="160"/>
      <c r="D81" s="160"/>
      <c r="G81" s="160"/>
      <c r="H81" s="160"/>
      <c r="J81" s="160"/>
      <c r="K81" s="160"/>
      <c r="L81" s="160"/>
      <c r="O81" s="160"/>
    </row>
    <row r="82" spans="2:15" s="154" customFormat="1" ht="12.75">
      <c r="B82" s="160"/>
      <c r="C82" s="160"/>
      <c r="D82" s="160"/>
      <c r="G82" s="160"/>
      <c r="H82" s="160"/>
      <c r="J82" s="160"/>
      <c r="K82" s="160"/>
      <c r="L82" s="160"/>
      <c r="O82" s="160"/>
    </row>
    <row r="83" spans="2:15" s="154" customFormat="1" ht="12.75">
      <c r="B83" s="160"/>
      <c r="C83" s="160"/>
      <c r="D83" s="160"/>
      <c r="G83" s="160"/>
      <c r="H83" s="160"/>
      <c r="J83" s="160"/>
      <c r="K83" s="160"/>
      <c r="L83" s="160"/>
      <c r="O83" s="160"/>
    </row>
    <row r="84" spans="2:15" s="154" customFormat="1" ht="12.75">
      <c r="B84" s="160"/>
      <c r="C84" s="160"/>
      <c r="D84" s="160"/>
      <c r="G84" s="160"/>
      <c r="H84" s="160"/>
      <c r="J84" s="160"/>
      <c r="K84" s="160"/>
      <c r="L84" s="160"/>
      <c r="O84" s="160"/>
    </row>
    <row r="85" spans="2:15" s="154" customFormat="1" ht="12.75">
      <c r="B85" s="160"/>
      <c r="C85" s="160"/>
      <c r="D85" s="160"/>
      <c r="G85" s="160"/>
      <c r="H85" s="160"/>
      <c r="J85" s="160"/>
      <c r="K85" s="160"/>
      <c r="L85" s="160"/>
      <c r="O85" s="160"/>
    </row>
    <row r="86" spans="2:15" s="154" customFormat="1" ht="12.75">
      <c r="B86" s="160"/>
      <c r="C86" s="160"/>
      <c r="D86" s="160"/>
      <c r="G86" s="160"/>
      <c r="H86" s="160"/>
      <c r="J86" s="160"/>
      <c r="K86" s="160"/>
      <c r="L86" s="160"/>
      <c r="O86" s="160"/>
    </row>
    <row r="87" spans="2:15" s="154" customFormat="1" ht="12.75">
      <c r="B87" s="160"/>
      <c r="C87" s="160"/>
      <c r="D87" s="160"/>
      <c r="G87" s="160"/>
      <c r="H87" s="160"/>
      <c r="J87" s="160"/>
      <c r="K87" s="160"/>
      <c r="L87" s="160"/>
      <c r="O87" s="160"/>
    </row>
    <row r="88" spans="2:15" s="154" customFormat="1" ht="12.75">
      <c r="B88" s="160"/>
      <c r="C88" s="160"/>
      <c r="D88" s="160"/>
      <c r="G88" s="160"/>
      <c r="H88" s="160"/>
      <c r="J88" s="160"/>
      <c r="K88" s="160"/>
      <c r="L88" s="160"/>
      <c r="O88" s="160"/>
    </row>
    <row r="89" spans="2:15" s="154" customFormat="1" ht="12.75">
      <c r="B89" s="160"/>
      <c r="C89" s="160"/>
      <c r="D89" s="160"/>
      <c r="G89" s="160"/>
      <c r="H89" s="160"/>
      <c r="J89" s="160"/>
      <c r="K89" s="160"/>
      <c r="L89" s="160"/>
      <c r="O89" s="160"/>
    </row>
    <row r="90" spans="2:15" s="154" customFormat="1" ht="12.75">
      <c r="B90" s="160"/>
      <c r="C90" s="160"/>
      <c r="D90" s="160"/>
      <c r="G90" s="160"/>
      <c r="H90" s="160"/>
      <c r="J90" s="160"/>
      <c r="K90" s="160"/>
      <c r="L90" s="160"/>
      <c r="O90" s="160"/>
    </row>
    <row r="91" spans="2:15" s="154" customFormat="1" ht="12.75">
      <c r="B91" s="160"/>
      <c r="C91" s="160"/>
      <c r="D91" s="160"/>
      <c r="G91" s="160"/>
      <c r="H91" s="160"/>
      <c r="J91" s="160"/>
      <c r="K91" s="160"/>
      <c r="L91" s="160"/>
      <c r="O91" s="160"/>
    </row>
    <row r="92" spans="2:15" s="154" customFormat="1" ht="12.75">
      <c r="B92" s="160"/>
      <c r="C92" s="160"/>
      <c r="D92" s="160"/>
      <c r="G92" s="160"/>
      <c r="H92" s="160"/>
      <c r="J92" s="160"/>
      <c r="K92" s="160"/>
      <c r="L92" s="160"/>
      <c r="O92" s="160"/>
    </row>
    <row r="93" spans="2:15" s="154" customFormat="1" ht="12.75">
      <c r="B93" s="160"/>
      <c r="C93" s="160"/>
      <c r="D93" s="160"/>
      <c r="G93" s="160"/>
      <c r="H93" s="160"/>
      <c r="J93" s="160"/>
      <c r="K93" s="160"/>
      <c r="L93" s="160"/>
      <c r="O93" s="160"/>
    </row>
    <row r="94" spans="2:15" s="154" customFormat="1" ht="12.75">
      <c r="B94" s="160"/>
      <c r="C94" s="160"/>
      <c r="D94" s="160"/>
      <c r="G94" s="160"/>
      <c r="H94" s="160"/>
      <c r="J94" s="160"/>
      <c r="K94" s="160"/>
      <c r="L94" s="160"/>
      <c r="O94" s="160"/>
    </row>
    <row r="95" spans="2:15" s="154" customFormat="1" ht="12.75">
      <c r="B95" s="160"/>
      <c r="C95" s="160"/>
      <c r="D95" s="160"/>
      <c r="G95" s="160"/>
      <c r="H95" s="160"/>
      <c r="J95" s="160"/>
      <c r="K95" s="160"/>
      <c r="L95" s="160"/>
      <c r="O95" s="160"/>
    </row>
    <row r="96" spans="2:15" s="154" customFormat="1" ht="12.75">
      <c r="B96" s="160"/>
      <c r="C96" s="160"/>
      <c r="D96" s="160"/>
      <c r="G96" s="160"/>
      <c r="H96" s="160"/>
      <c r="J96" s="160"/>
      <c r="K96" s="160"/>
      <c r="L96" s="160"/>
      <c r="O96" s="160"/>
    </row>
    <row r="97" spans="2:15" s="154" customFormat="1" ht="12.75">
      <c r="B97" s="160"/>
      <c r="C97" s="160"/>
      <c r="D97" s="160"/>
      <c r="G97" s="160"/>
      <c r="H97" s="160"/>
      <c r="J97" s="160"/>
      <c r="K97" s="160"/>
      <c r="L97" s="160"/>
      <c r="O97" s="160"/>
    </row>
    <row r="98" spans="2:15" s="154" customFormat="1" ht="12.75">
      <c r="B98" s="160"/>
      <c r="C98" s="160"/>
      <c r="D98" s="160"/>
      <c r="G98" s="160"/>
      <c r="H98" s="160"/>
      <c r="J98" s="160"/>
      <c r="K98" s="160"/>
      <c r="L98" s="160"/>
      <c r="O98" s="160"/>
    </row>
    <row r="99" spans="2:15" s="154" customFormat="1" ht="12.75">
      <c r="B99" s="160"/>
      <c r="C99" s="160"/>
      <c r="D99" s="160"/>
      <c r="G99" s="160"/>
      <c r="H99" s="160"/>
      <c r="J99" s="160"/>
      <c r="K99" s="160"/>
      <c r="L99" s="160"/>
      <c r="O99" s="160"/>
    </row>
    <row r="100" spans="2:15" s="154" customFormat="1" ht="12.75">
      <c r="B100" s="160"/>
      <c r="C100" s="160"/>
      <c r="D100" s="160"/>
      <c r="G100" s="160"/>
      <c r="H100" s="160"/>
      <c r="J100" s="160"/>
      <c r="K100" s="160"/>
      <c r="L100" s="160"/>
      <c r="O100" s="160"/>
    </row>
    <row r="101" spans="2:15" s="154" customFormat="1" ht="12.75">
      <c r="B101" s="160"/>
      <c r="C101" s="160"/>
      <c r="D101" s="160"/>
      <c r="G101" s="160"/>
      <c r="H101" s="160"/>
      <c r="J101" s="160"/>
      <c r="K101" s="160"/>
      <c r="L101" s="160"/>
      <c r="O101" s="160"/>
    </row>
    <row r="102" spans="2:15" s="154" customFormat="1" ht="12.75">
      <c r="B102" s="160"/>
      <c r="C102" s="160"/>
      <c r="D102" s="160"/>
      <c r="G102" s="160"/>
      <c r="H102" s="160"/>
      <c r="J102" s="160"/>
      <c r="K102" s="160"/>
      <c r="L102" s="160"/>
      <c r="O102" s="160"/>
    </row>
    <row r="103" spans="2:15" s="154" customFormat="1" ht="12.75">
      <c r="B103" s="160"/>
      <c r="C103" s="160"/>
      <c r="D103" s="160"/>
      <c r="G103" s="160"/>
      <c r="H103" s="160"/>
      <c r="J103" s="160"/>
      <c r="K103" s="160"/>
      <c r="L103" s="160"/>
      <c r="O103" s="160"/>
    </row>
    <row r="104" spans="2:15" s="154" customFormat="1" ht="12.75">
      <c r="B104" s="160"/>
      <c r="C104" s="160"/>
      <c r="D104" s="160"/>
      <c r="G104" s="160"/>
      <c r="H104" s="160"/>
      <c r="J104" s="160"/>
      <c r="K104" s="160"/>
      <c r="L104" s="160"/>
      <c r="O104" s="160"/>
    </row>
    <row r="105" spans="2:15" s="154" customFormat="1" ht="12.75">
      <c r="B105" s="160"/>
      <c r="C105" s="160"/>
      <c r="D105" s="160"/>
      <c r="G105" s="160"/>
      <c r="H105" s="160"/>
      <c r="J105" s="160"/>
      <c r="K105" s="160"/>
      <c r="L105" s="160"/>
      <c r="O105" s="160"/>
    </row>
    <row r="106" spans="2:15" s="154" customFormat="1" ht="12.75">
      <c r="B106" s="160"/>
      <c r="C106" s="160"/>
      <c r="D106" s="160"/>
      <c r="G106" s="160"/>
      <c r="H106" s="160"/>
      <c r="J106" s="160"/>
      <c r="K106" s="160"/>
      <c r="L106" s="160"/>
      <c r="O106" s="160"/>
    </row>
    <row r="107" spans="2:15" s="154" customFormat="1" ht="12.75">
      <c r="B107" s="160"/>
      <c r="C107" s="160"/>
      <c r="D107" s="160"/>
      <c r="G107" s="160"/>
      <c r="H107" s="160"/>
      <c r="J107" s="160"/>
      <c r="K107" s="160"/>
      <c r="L107" s="160"/>
      <c r="O107" s="160"/>
    </row>
    <row r="108" spans="2:15" s="154" customFormat="1" ht="12.75">
      <c r="B108" s="160"/>
      <c r="C108" s="160"/>
      <c r="D108" s="160"/>
      <c r="G108" s="160"/>
      <c r="H108" s="160"/>
      <c r="J108" s="160"/>
      <c r="K108" s="160"/>
      <c r="L108" s="160"/>
      <c r="O108" s="160"/>
    </row>
    <row r="109" spans="2:15" s="154" customFormat="1" ht="12.75">
      <c r="B109" s="160"/>
      <c r="C109" s="160"/>
      <c r="D109" s="160"/>
      <c r="G109" s="160"/>
      <c r="H109" s="160"/>
      <c r="J109" s="160"/>
      <c r="K109" s="160"/>
      <c r="L109" s="160"/>
      <c r="O109" s="160"/>
    </row>
    <row r="110" spans="2:15" s="154" customFormat="1" ht="12.75">
      <c r="B110" s="160"/>
      <c r="C110" s="160"/>
      <c r="D110" s="160"/>
      <c r="G110" s="160"/>
      <c r="H110" s="160"/>
      <c r="J110" s="160"/>
      <c r="K110" s="160"/>
      <c r="L110" s="160"/>
      <c r="O110" s="160"/>
    </row>
    <row r="111" spans="2:15" s="154" customFormat="1" ht="12.75">
      <c r="B111" s="160"/>
      <c r="C111" s="160"/>
      <c r="D111" s="160"/>
      <c r="G111" s="160"/>
      <c r="H111" s="160"/>
      <c r="J111" s="160"/>
      <c r="K111" s="160"/>
      <c r="L111" s="160"/>
      <c r="O111" s="160"/>
    </row>
    <row r="112" spans="2:15" s="154" customFormat="1" ht="12.75">
      <c r="B112" s="160"/>
      <c r="C112" s="160"/>
      <c r="D112" s="160"/>
      <c r="G112" s="160"/>
      <c r="H112" s="160"/>
      <c r="J112" s="160"/>
      <c r="K112" s="160"/>
      <c r="L112" s="160"/>
      <c r="O112" s="160"/>
    </row>
    <row r="113" spans="2:15" s="154" customFormat="1" ht="12.75">
      <c r="B113" s="160"/>
      <c r="C113" s="160"/>
      <c r="D113" s="160"/>
      <c r="G113" s="160"/>
      <c r="H113" s="160"/>
      <c r="J113" s="160"/>
      <c r="K113" s="160"/>
      <c r="L113" s="160"/>
      <c r="O113" s="160"/>
    </row>
    <row r="114" spans="2:15" s="154" customFormat="1" ht="12.75">
      <c r="B114" s="160"/>
      <c r="C114" s="160"/>
      <c r="D114" s="160"/>
      <c r="G114" s="160"/>
      <c r="H114" s="160"/>
      <c r="J114" s="160"/>
      <c r="K114" s="160"/>
      <c r="L114" s="160"/>
      <c r="O114" s="160"/>
    </row>
    <row r="115" spans="2:15" s="154" customFormat="1" ht="12.75">
      <c r="B115" s="160"/>
      <c r="C115" s="160"/>
      <c r="D115" s="160"/>
      <c r="G115" s="160"/>
      <c r="H115" s="160"/>
      <c r="J115" s="160"/>
      <c r="K115" s="160"/>
      <c r="L115" s="160"/>
      <c r="O115" s="160"/>
    </row>
    <row r="116" spans="2:15" s="154" customFormat="1" ht="12.75">
      <c r="B116" s="160"/>
      <c r="C116" s="160"/>
      <c r="D116" s="160"/>
      <c r="G116" s="160"/>
      <c r="H116" s="160"/>
      <c r="J116" s="160"/>
      <c r="K116" s="160"/>
      <c r="L116" s="160"/>
      <c r="O116" s="160"/>
    </row>
    <row r="117" spans="2:15" s="154" customFormat="1" ht="12.75">
      <c r="B117" s="160"/>
      <c r="C117" s="160"/>
      <c r="D117" s="160"/>
      <c r="G117" s="160"/>
      <c r="H117" s="160"/>
      <c r="J117" s="160"/>
      <c r="K117" s="160"/>
      <c r="L117" s="160"/>
      <c r="O117" s="160"/>
    </row>
    <row r="118" spans="2:15" s="154" customFormat="1" ht="12.75">
      <c r="B118" s="160"/>
      <c r="C118" s="160"/>
      <c r="D118" s="160"/>
      <c r="G118" s="160"/>
      <c r="H118" s="160"/>
      <c r="J118" s="160"/>
      <c r="K118" s="160"/>
      <c r="L118" s="160"/>
      <c r="O118" s="160"/>
    </row>
    <row r="119" spans="2:15" s="154" customFormat="1" ht="12.75">
      <c r="B119" s="160"/>
      <c r="C119" s="160"/>
      <c r="D119" s="160"/>
      <c r="G119" s="160"/>
      <c r="H119" s="160"/>
      <c r="J119" s="160"/>
      <c r="K119" s="160"/>
      <c r="L119" s="160"/>
      <c r="O119" s="160"/>
    </row>
    <row r="120" spans="2:15" s="154" customFormat="1" ht="12.75">
      <c r="B120" s="160"/>
      <c r="C120" s="160"/>
      <c r="D120" s="160"/>
      <c r="G120" s="160"/>
      <c r="H120" s="160"/>
      <c r="J120" s="160"/>
      <c r="K120" s="160"/>
      <c r="L120" s="160"/>
      <c r="O120" s="160"/>
    </row>
    <row r="121" spans="2:15" s="154" customFormat="1" ht="12.75">
      <c r="B121" s="160"/>
      <c r="C121" s="160"/>
      <c r="D121" s="160"/>
      <c r="G121" s="160"/>
      <c r="H121" s="160"/>
      <c r="J121" s="160"/>
      <c r="K121" s="160"/>
      <c r="L121" s="160"/>
      <c r="O121" s="160"/>
    </row>
    <row r="122" spans="2:15" s="154" customFormat="1" ht="12.75">
      <c r="B122" s="160"/>
      <c r="C122" s="160"/>
      <c r="D122" s="160"/>
      <c r="G122" s="160"/>
      <c r="H122" s="160"/>
      <c r="J122" s="160"/>
      <c r="K122" s="160"/>
      <c r="L122" s="160"/>
      <c r="O122" s="160"/>
    </row>
    <row r="123" spans="2:15" s="154" customFormat="1" ht="12.75">
      <c r="B123" s="160"/>
      <c r="C123" s="160"/>
      <c r="D123" s="160"/>
      <c r="G123" s="160"/>
      <c r="H123" s="160"/>
      <c r="J123" s="160"/>
      <c r="K123" s="160"/>
      <c r="L123" s="160"/>
      <c r="O123" s="160"/>
    </row>
    <row r="124" spans="2:15" s="154" customFormat="1" ht="12.75">
      <c r="B124" s="160"/>
      <c r="C124" s="160"/>
      <c r="D124" s="160"/>
      <c r="G124" s="160"/>
      <c r="H124" s="160"/>
      <c r="J124" s="160"/>
      <c r="K124" s="160"/>
      <c r="L124" s="160"/>
      <c r="O124" s="160"/>
    </row>
    <row r="125" spans="2:15" s="154" customFormat="1" ht="12.75">
      <c r="B125" s="160"/>
      <c r="C125" s="160"/>
      <c r="D125" s="160"/>
      <c r="G125" s="160"/>
      <c r="H125" s="160"/>
      <c r="J125" s="160"/>
      <c r="K125" s="160"/>
      <c r="L125" s="160"/>
      <c r="O125" s="160"/>
    </row>
    <row r="126" spans="2:15" s="154" customFormat="1" ht="12.75">
      <c r="B126" s="160"/>
      <c r="C126" s="160"/>
      <c r="D126" s="160"/>
      <c r="G126" s="160"/>
      <c r="H126" s="160"/>
      <c r="J126" s="160"/>
      <c r="K126" s="160"/>
      <c r="L126" s="160"/>
      <c r="O126" s="160"/>
    </row>
    <row r="127" spans="2:15" s="154" customFormat="1" ht="12.75">
      <c r="B127" s="160"/>
      <c r="C127" s="160"/>
      <c r="D127" s="160"/>
      <c r="G127" s="160"/>
      <c r="H127" s="160"/>
      <c r="J127" s="160"/>
      <c r="K127" s="160"/>
      <c r="L127" s="160"/>
      <c r="O127" s="160"/>
    </row>
    <row r="128" spans="2:15" s="154" customFormat="1" ht="12.75">
      <c r="B128" s="160"/>
      <c r="C128" s="160"/>
      <c r="D128" s="160"/>
      <c r="G128" s="160"/>
      <c r="H128" s="160"/>
      <c r="J128" s="160"/>
      <c r="K128" s="160"/>
      <c r="L128" s="160"/>
      <c r="O128" s="160"/>
    </row>
    <row r="129" spans="2:15" s="154" customFormat="1" ht="12.75">
      <c r="B129" s="160"/>
      <c r="C129" s="160"/>
      <c r="D129" s="160"/>
      <c r="G129" s="160"/>
      <c r="H129" s="160"/>
      <c r="J129" s="160"/>
      <c r="K129" s="160"/>
      <c r="L129" s="160"/>
      <c r="O129" s="160"/>
    </row>
    <row r="130" spans="2:15" s="154" customFormat="1" ht="12.75">
      <c r="B130" s="160"/>
      <c r="C130" s="160"/>
      <c r="D130" s="160"/>
      <c r="G130" s="160"/>
      <c r="H130" s="160"/>
      <c r="J130" s="160"/>
      <c r="K130" s="160"/>
      <c r="L130" s="160"/>
      <c r="O130" s="160"/>
    </row>
    <row r="131" spans="2:15" s="154" customFormat="1" ht="12.75">
      <c r="B131" s="160"/>
      <c r="C131" s="160"/>
      <c r="D131" s="160"/>
      <c r="G131" s="160"/>
      <c r="H131" s="160"/>
      <c r="J131" s="160"/>
      <c r="K131" s="160"/>
      <c r="L131" s="160"/>
      <c r="O131" s="160"/>
    </row>
    <row r="132" spans="2:15" s="154" customFormat="1" ht="12.75">
      <c r="B132" s="160"/>
      <c r="C132" s="160"/>
      <c r="D132" s="160"/>
      <c r="G132" s="160"/>
      <c r="H132" s="160"/>
      <c r="J132" s="160"/>
      <c r="K132" s="160"/>
      <c r="L132" s="160"/>
      <c r="O132" s="160"/>
    </row>
    <row r="133" spans="2:15" s="154" customFormat="1" ht="12.75">
      <c r="B133" s="160"/>
      <c r="C133" s="160"/>
      <c r="D133" s="160"/>
      <c r="G133" s="160"/>
      <c r="H133" s="160"/>
      <c r="J133" s="160"/>
      <c r="K133" s="160"/>
      <c r="L133" s="160"/>
      <c r="O133" s="160"/>
    </row>
    <row r="134" spans="2:15" s="154" customFormat="1" ht="12.75">
      <c r="B134" s="160"/>
      <c r="C134" s="160"/>
      <c r="D134" s="160"/>
      <c r="G134" s="160"/>
      <c r="H134" s="160"/>
      <c r="J134" s="160"/>
      <c r="K134" s="160"/>
      <c r="L134" s="160"/>
      <c r="O134" s="160"/>
    </row>
    <row r="135" spans="2:15" s="154" customFormat="1" ht="12.75">
      <c r="B135" s="160"/>
      <c r="C135" s="160"/>
      <c r="D135" s="160"/>
      <c r="G135" s="160"/>
      <c r="H135" s="160"/>
      <c r="J135" s="160"/>
      <c r="K135" s="160"/>
      <c r="L135" s="160"/>
      <c r="O135" s="160"/>
    </row>
    <row r="136" spans="2:15" s="154" customFormat="1" ht="12.75">
      <c r="B136" s="160"/>
      <c r="C136" s="160"/>
      <c r="D136" s="160"/>
      <c r="G136" s="160"/>
      <c r="H136" s="160"/>
      <c r="J136" s="160"/>
      <c r="K136" s="160"/>
      <c r="L136" s="160"/>
      <c r="O136" s="160"/>
    </row>
    <row r="137" spans="2:15" s="154" customFormat="1" ht="12.75">
      <c r="B137" s="160"/>
      <c r="C137" s="160"/>
      <c r="D137" s="160"/>
      <c r="G137" s="160"/>
      <c r="H137" s="160"/>
      <c r="J137" s="160"/>
      <c r="K137" s="160"/>
      <c r="L137" s="160"/>
      <c r="O137" s="160"/>
    </row>
    <row r="138" spans="2:15" s="154" customFormat="1" ht="12.75">
      <c r="B138" s="160"/>
      <c r="C138" s="160"/>
      <c r="D138" s="160"/>
      <c r="G138" s="160"/>
      <c r="H138" s="160"/>
      <c r="J138" s="160"/>
      <c r="K138" s="160"/>
      <c r="L138" s="160"/>
      <c r="O138" s="160"/>
    </row>
    <row r="139" spans="2:15" s="154" customFormat="1" ht="12.75">
      <c r="B139" s="160"/>
      <c r="C139" s="160"/>
      <c r="D139" s="160"/>
      <c r="G139" s="160"/>
      <c r="H139" s="160"/>
      <c r="J139" s="160"/>
      <c r="K139" s="160"/>
      <c r="L139" s="160"/>
      <c r="O139" s="160"/>
    </row>
    <row r="140" spans="2:15" s="154" customFormat="1" ht="12.75">
      <c r="B140" s="160"/>
      <c r="C140" s="160"/>
      <c r="D140" s="160"/>
      <c r="G140" s="160"/>
      <c r="H140" s="160"/>
      <c r="J140" s="160"/>
      <c r="K140" s="160"/>
      <c r="L140" s="160"/>
      <c r="O140" s="160"/>
    </row>
    <row r="141" spans="2:15" s="154" customFormat="1" ht="12.75">
      <c r="B141" s="160"/>
      <c r="C141" s="160"/>
      <c r="D141" s="160"/>
      <c r="G141" s="160"/>
      <c r="H141" s="160"/>
      <c r="J141" s="160"/>
      <c r="K141" s="160"/>
      <c r="L141" s="160"/>
      <c r="O141" s="160"/>
    </row>
    <row r="142" spans="2:15" s="154" customFormat="1" ht="12.75">
      <c r="B142" s="160"/>
      <c r="C142" s="160"/>
      <c r="D142" s="160"/>
      <c r="G142" s="160"/>
      <c r="H142" s="160"/>
      <c r="J142" s="160"/>
      <c r="K142" s="160"/>
      <c r="L142" s="160"/>
      <c r="O142" s="160"/>
    </row>
    <row r="143" spans="2:15" s="154" customFormat="1" ht="12.75">
      <c r="B143" s="160"/>
      <c r="C143" s="160"/>
      <c r="D143" s="160"/>
      <c r="G143" s="160"/>
      <c r="H143" s="160"/>
      <c r="J143" s="160"/>
      <c r="K143" s="160"/>
      <c r="L143" s="160"/>
      <c r="O143" s="160"/>
    </row>
    <row r="144" spans="2:15" s="154" customFormat="1" ht="12.75">
      <c r="B144" s="160"/>
      <c r="C144" s="160"/>
      <c r="D144" s="160"/>
      <c r="G144" s="160"/>
      <c r="H144" s="160"/>
      <c r="J144" s="160"/>
      <c r="K144" s="160"/>
      <c r="L144" s="160"/>
      <c r="O144" s="160"/>
    </row>
    <row r="145" spans="2:15" s="154" customFormat="1" ht="12.75">
      <c r="B145" s="160"/>
      <c r="C145" s="160"/>
      <c r="D145" s="160"/>
      <c r="G145" s="160"/>
      <c r="H145" s="160"/>
      <c r="J145" s="160"/>
      <c r="K145" s="160"/>
      <c r="L145" s="160"/>
      <c r="O145" s="160"/>
    </row>
    <row r="146" spans="2:15" s="154" customFormat="1" ht="12.75">
      <c r="B146" s="160"/>
      <c r="C146" s="160"/>
      <c r="D146" s="160"/>
      <c r="G146" s="160"/>
      <c r="H146" s="160"/>
      <c r="J146" s="160"/>
      <c r="K146" s="160"/>
      <c r="L146" s="160"/>
      <c r="O146" s="160"/>
    </row>
    <row r="147" spans="2:15" s="154" customFormat="1" ht="12.75">
      <c r="B147" s="160"/>
      <c r="C147" s="160"/>
      <c r="D147" s="160"/>
      <c r="G147" s="160"/>
      <c r="H147" s="160"/>
      <c r="J147" s="160"/>
      <c r="K147" s="160"/>
      <c r="L147" s="160"/>
      <c r="O147" s="160"/>
    </row>
    <row r="148" spans="2:15" s="154" customFormat="1" ht="12.75">
      <c r="B148" s="160"/>
      <c r="C148" s="160"/>
      <c r="D148" s="160"/>
      <c r="G148" s="160"/>
      <c r="H148" s="160"/>
      <c r="J148" s="160"/>
      <c r="K148" s="160"/>
      <c r="L148" s="160"/>
      <c r="O148" s="160"/>
    </row>
    <row r="149" spans="2:15" s="154" customFormat="1" ht="12.75">
      <c r="B149" s="160"/>
      <c r="C149" s="160"/>
      <c r="D149" s="160"/>
      <c r="G149" s="160"/>
      <c r="H149" s="160"/>
      <c r="J149" s="160"/>
      <c r="K149" s="160"/>
      <c r="L149" s="160"/>
      <c r="O149" s="160"/>
    </row>
    <row r="150" spans="2:15" s="154" customFormat="1" ht="12.75">
      <c r="B150" s="160"/>
      <c r="C150" s="160"/>
      <c r="D150" s="160"/>
      <c r="G150" s="160"/>
      <c r="H150" s="160"/>
      <c r="J150" s="160"/>
      <c r="K150" s="160"/>
      <c r="L150" s="160"/>
      <c r="O150" s="160"/>
    </row>
    <row r="151" spans="2:15" s="154" customFormat="1" ht="12.75">
      <c r="B151" s="160"/>
      <c r="C151" s="160"/>
      <c r="D151" s="160"/>
      <c r="G151" s="160"/>
      <c r="H151" s="160"/>
      <c r="J151" s="160"/>
      <c r="K151" s="160"/>
      <c r="L151" s="160"/>
      <c r="O151" s="160"/>
    </row>
    <row r="152" spans="2:15" s="154" customFormat="1" ht="12.75">
      <c r="B152" s="160"/>
      <c r="C152" s="160"/>
      <c r="D152" s="160"/>
      <c r="G152" s="160"/>
      <c r="H152" s="160"/>
      <c r="J152" s="160"/>
      <c r="K152" s="160"/>
      <c r="L152" s="160"/>
      <c r="O152" s="160"/>
    </row>
    <row r="153" spans="2:15" s="154" customFormat="1" ht="12.75">
      <c r="B153" s="160"/>
      <c r="C153" s="160"/>
      <c r="D153" s="160"/>
      <c r="G153" s="160"/>
      <c r="H153" s="160"/>
      <c r="J153" s="160"/>
      <c r="K153" s="160"/>
      <c r="L153" s="160"/>
      <c r="O153" s="160"/>
    </row>
    <row r="154" spans="2:15" s="154" customFormat="1" ht="12.75">
      <c r="B154" s="160"/>
      <c r="C154" s="160"/>
      <c r="D154" s="160"/>
      <c r="G154" s="160"/>
      <c r="H154" s="160"/>
      <c r="J154" s="160"/>
      <c r="K154" s="160"/>
      <c r="L154" s="160"/>
      <c r="O154" s="160"/>
    </row>
    <row r="155" spans="2:15" s="154" customFormat="1" ht="12.75">
      <c r="B155" s="160"/>
      <c r="C155" s="160"/>
      <c r="D155" s="160"/>
      <c r="G155" s="160"/>
      <c r="H155" s="160"/>
      <c r="J155" s="160"/>
      <c r="K155" s="160"/>
      <c r="L155" s="160"/>
      <c r="O155" s="160"/>
    </row>
    <row r="156" spans="2:15" s="154" customFormat="1" ht="12.75">
      <c r="B156" s="160"/>
      <c r="C156" s="160"/>
      <c r="D156" s="160"/>
      <c r="G156" s="160"/>
      <c r="H156" s="160"/>
      <c r="J156" s="160"/>
      <c r="K156" s="160"/>
      <c r="L156" s="160"/>
      <c r="O156" s="160"/>
    </row>
    <row r="157" spans="2:15" s="154" customFormat="1" ht="12.75">
      <c r="B157" s="160"/>
      <c r="C157" s="160"/>
      <c r="D157" s="160"/>
      <c r="G157" s="160"/>
      <c r="H157" s="160"/>
      <c r="J157" s="160"/>
      <c r="K157" s="160"/>
      <c r="L157" s="160"/>
      <c r="O157" s="160"/>
    </row>
    <row r="158" spans="2:15" s="154" customFormat="1" ht="12.75">
      <c r="B158" s="160"/>
      <c r="C158" s="160"/>
      <c r="D158" s="160"/>
      <c r="G158" s="160"/>
      <c r="H158" s="160"/>
      <c r="J158" s="160"/>
      <c r="K158" s="160"/>
      <c r="L158" s="160"/>
      <c r="O158" s="160"/>
    </row>
    <row r="159" spans="2:15" s="154" customFormat="1" ht="12.75">
      <c r="B159" s="160"/>
      <c r="C159" s="160"/>
      <c r="D159" s="160"/>
      <c r="G159" s="160"/>
      <c r="H159" s="160"/>
      <c r="J159" s="160"/>
      <c r="K159" s="160"/>
      <c r="L159" s="160"/>
      <c r="O159" s="160"/>
    </row>
    <row r="160" spans="2:15" s="154" customFormat="1" ht="12.75">
      <c r="B160" s="160"/>
      <c r="C160" s="160"/>
      <c r="D160" s="160"/>
      <c r="G160" s="160"/>
      <c r="H160" s="160"/>
      <c r="J160" s="160"/>
      <c r="K160" s="160"/>
      <c r="L160" s="160"/>
      <c r="O160" s="160"/>
    </row>
    <row r="161" spans="2:15" s="154" customFormat="1" ht="12.75">
      <c r="B161" s="160"/>
      <c r="C161" s="160"/>
      <c r="D161" s="160"/>
      <c r="G161" s="160"/>
      <c r="H161" s="160"/>
      <c r="J161" s="160"/>
      <c r="K161" s="160"/>
      <c r="L161" s="160"/>
      <c r="O161" s="160"/>
    </row>
    <row r="162" spans="2:15" s="154" customFormat="1" ht="12.75">
      <c r="B162" s="160"/>
      <c r="C162" s="160"/>
      <c r="D162" s="160"/>
      <c r="G162" s="160"/>
      <c r="H162" s="160"/>
      <c r="J162" s="160"/>
      <c r="K162" s="160"/>
      <c r="L162" s="160"/>
      <c r="O162" s="160"/>
    </row>
    <row r="163" spans="2:15" s="154" customFormat="1" ht="12.75">
      <c r="B163" s="160"/>
      <c r="C163" s="160"/>
      <c r="D163" s="160"/>
      <c r="G163" s="160"/>
      <c r="H163" s="160"/>
      <c r="J163" s="160"/>
      <c r="K163" s="160"/>
      <c r="L163" s="160"/>
      <c r="O163" s="160"/>
    </row>
    <row r="164" spans="2:15" s="154" customFormat="1" ht="12.75">
      <c r="B164" s="160"/>
      <c r="C164" s="160"/>
      <c r="D164" s="160"/>
      <c r="G164" s="160"/>
      <c r="H164" s="160"/>
      <c r="J164" s="160"/>
      <c r="K164" s="160"/>
      <c r="L164" s="160"/>
      <c r="O164" s="160"/>
    </row>
    <row r="165" spans="2:15" s="154" customFormat="1" ht="12.75">
      <c r="B165" s="160"/>
      <c r="C165" s="160"/>
      <c r="D165" s="160"/>
      <c r="G165" s="160"/>
      <c r="H165" s="160"/>
      <c r="J165" s="160"/>
      <c r="K165" s="160"/>
      <c r="L165" s="160"/>
      <c r="O165" s="160"/>
    </row>
    <row r="166" spans="2:15" s="154" customFormat="1" ht="12.75">
      <c r="B166" s="160"/>
      <c r="C166" s="160"/>
      <c r="D166" s="160"/>
      <c r="G166" s="160"/>
      <c r="H166" s="160"/>
      <c r="J166" s="160"/>
      <c r="K166" s="160"/>
      <c r="L166" s="160"/>
      <c r="O166" s="160"/>
    </row>
    <row r="167" spans="2:15" s="154" customFormat="1" ht="12.75">
      <c r="B167" s="160"/>
      <c r="C167" s="160"/>
      <c r="D167" s="160"/>
      <c r="G167" s="160"/>
      <c r="H167" s="160"/>
      <c r="J167" s="160"/>
      <c r="K167" s="160"/>
      <c r="L167" s="160"/>
      <c r="O167" s="160"/>
    </row>
    <row r="168" spans="2:15" s="154" customFormat="1" ht="12.75">
      <c r="B168" s="160"/>
      <c r="C168" s="160"/>
      <c r="D168" s="160"/>
      <c r="G168" s="160"/>
      <c r="H168" s="160"/>
      <c r="J168" s="160"/>
      <c r="K168" s="160"/>
      <c r="L168" s="160"/>
      <c r="O168" s="160"/>
    </row>
    <row r="169" spans="2:15" s="154" customFormat="1" ht="12.75">
      <c r="B169" s="160"/>
      <c r="C169" s="160"/>
      <c r="D169" s="160"/>
      <c r="G169" s="160"/>
      <c r="H169" s="160"/>
      <c r="J169" s="160"/>
      <c r="K169" s="160"/>
      <c r="L169" s="160"/>
      <c r="O169" s="160"/>
    </row>
    <row r="170" spans="2:15" s="154" customFormat="1" ht="12.75">
      <c r="B170" s="160"/>
      <c r="C170" s="160"/>
      <c r="D170" s="160"/>
      <c r="G170" s="160"/>
      <c r="H170" s="160"/>
      <c r="J170" s="160"/>
      <c r="K170" s="160"/>
      <c r="L170" s="160"/>
      <c r="O170" s="160"/>
    </row>
    <row r="171" spans="2:15" s="154" customFormat="1" ht="12.75">
      <c r="B171" s="160"/>
      <c r="C171" s="160"/>
      <c r="D171" s="160"/>
      <c r="G171" s="160"/>
      <c r="H171" s="160"/>
      <c r="J171" s="160"/>
      <c r="K171" s="160"/>
      <c r="L171" s="160"/>
      <c r="O171" s="160"/>
    </row>
    <row r="172" spans="2:15" s="154" customFormat="1" ht="12.75">
      <c r="B172" s="160"/>
      <c r="C172" s="160"/>
      <c r="D172" s="160"/>
      <c r="G172" s="160"/>
      <c r="H172" s="160"/>
      <c r="J172" s="160"/>
      <c r="K172" s="160"/>
      <c r="L172" s="160"/>
      <c r="O172" s="160"/>
    </row>
    <row r="173" spans="2:15" s="154" customFormat="1" ht="12.75">
      <c r="B173" s="160"/>
      <c r="C173" s="160"/>
      <c r="D173" s="160"/>
      <c r="G173" s="160"/>
      <c r="H173" s="160"/>
      <c r="J173" s="160"/>
      <c r="K173" s="160"/>
      <c r="L173" s="160"/>
      <c r="O173" s="160"/>
    </row>
    <row r="174" spans="2:15" s="154" customFormat="1" ht="12.75">
      <c r="B174" s="160"/>
      <c r="C174" s="160"/>
      <c r="D174" s="160"/>
      <c r="G174" s="160"/>
      <c r="H174" s="160"/>
      <c r="J174" s="160"/>
      <c r="K174" s="160"/>
      <c r="L174" s="160"/>
      <c r="O174" s="160"/>
    </row>
    <row r="175" spans="2:15" s="154" customFormat="1" ht="12.75">
      <c r="B175" s="160"/>
      <c r="C175" s="160"/>
      <c r="D175" s="160"/>
      <c r="G175" s="160"/>
      <c r="H175" s="160"/>
      <c r="J175" s="160"/>
      <c r="K175" s="160"/>
      <c r="L175" s="160"/>
      <c r="O175" s="160"/>
    </row>
    <row r="176" spans="2:15" s="154" customFormat="1" ht="12.75">
      <c r="B176" s="160"/>
      <c r="C176" s="160"/>
      <c r="D176" s="160"/>
      <c r="G176" s="160"/>
      <c r="H176" s="160"/>
      <c r="J176" s="160"/>
      <c r="K176" s="160"/>
      <c r="L176" s="160"/>
      <c r="O176" s="160"/>
    </row>
    <row r="177" spans="2:15" s="154" customFormat="1" ht="12.75">
      <c r="B177" s="160"/>
      <c r="C177" s="160"/>
      <c r="D177" s="160"/>
      <c r="G177" s="160"/>
      <c r="H177" s="160"/>
      <c r="J177" s="160"/>
      <c r="K177" s="160"/>
      <c r="L177" s="160"/>
      <c r="O177" s="160"/>
    </row>
    <row r="178" spans="2:15" s="154" customFormat="1" ht="12.75">
      <c r="B178" s="160"/>
      <c r="C178" s="160"/>
      <c r="D178" s="160"/>
      <c r="G178" s="160"/>
      <c r="H178" s="160"/>
      <c r="J178" s="160"/>
      <c r="K178" s="160"/>
      <c r="L178" s="160"/>
      <c r="O178" s="160"/>
    </row>
    <row r="179" spans="2:15" s="154" customFormat="1" ht="12.75">
      <c r="B179" s="160"/>
      <c r="C179" s="160"/>
      <c r="D179" s="160"/>
      <c r="G179" s="160"/>
      <c r="H179" s="160"/>
      <c r="J179" s="160"/>
      <c r="K179" s="160"/>
      <c r="L179" s="160"/>
      <c r="O179" s="160"/>
    </row>
    <row r="180" spans="2:15" s="154" customFormat="1" ht="12.75">
      <c r="B180" s="160"/>
      <c r="C180" s="160"/>
      <c r="D180" s="160"/>
      <c r="G180" s="160"/>
      <c r="H180" s="160"/>
      <c r="J180" s="160"/>
      <c r="K180" s="160"/>
      <c r="L180" s="160"/>
      <c r="O180" s="160"/>
    </row>
    <row r="181" spans="2:15" s="154" customFormat="1" ht="12.75">
      <c r="B181" s="160"/>
      <c r="C181" s="160"/>
      <c r="D181" s="160"/>
      <c r="G181" s="160"/>
      <c r="H181" s="160"/>
      <c r="J181" s="160"/>
      <c r="K181" s="160"/>
      <c r="L181" s="160"/>
      <c r="O181" s="160"/>
    </row>
    <row r="182" spans="2:15" s="154" customFormat="1" ht="12.75">
      <c r="B182" s="160"/>
      <c r="C182" s="160"/>
      <c r="D182" s="160"/>
      <c r="G182" s="160"/>
      <c r="H182" s="160"/>
      <c r="J182" s="160"/>
      <c r="K182" s="160"/>
      <c r="L182" s="160"/>
      <c r="O182" s="160"/>
    </row>
    <row r="183" spans="2:15" s="154" customFormat="1" ht="12.75">
      <c r="B183" s="160"/>
      <c r="C183" s="160"/>
      <c r="D183" s="160"/>
      <c r="G183" s="160"/>
      <c r="H183" s="160"/>
      <c r="J183" s="160"/>
      <c r="K183" s="160"/>
      <c r="L183" s="160"/>
      <c r="O183" s="160"/>
    </row>
    <row r="184" spans="2:15" s="154" customFormat="1" ht="12.75">
      <c r="B184" s="160"/>
      <c r="C184" s="160"/>
      <c r="D184" s="160"/>
      <c r="G184" s="160"/>
      <c r="H184" s="160"/>
      <c r="J184" s="160"/>
      <c r="K184" s="160"/>
      <c r="L184" s="160"/>
      <c r="O184" s="160"/>
    </row>
    <row r="185" spans="2:15" s="154" customFormat="1" ht="12.75">
      <c r="B185" s="160"/>
      <c r="C185" s="160"/>
      <c r="D185" s="160"/>
      <c r="G185" s="160"/>
      <c r="H185" s="160"/>
      <c r="J185" s="160"/>
      <c r="K185" s="160"/>
      <c r="L185" s="160"/>
      <c r="O185" s="160"/>
    </row>
    <row r="186" spans="2:15" s="154" customFormat="1" ht="12.75">
      <c r="B186" s="160"/>
      <c r="C186" s="160"/>
      <c r="D186" s="160"/>
      <c r="G186" s="160"/>
      <c r="H186" s="160"/>
      <c r="J186" s="160"/>
      <c r="K186" s="160"/>
      <c r="L186" s="160"/>
      <c r="O186" s="160"/>
    </row>
    <row r="187" spans="2:15" s="154" customFormat="1" ht="12.75">
      <c r="B187" s="160"/>
      <c r="C187" s="160"/>
      <c r="D187" s="160"/>
      <c r="G187" s="160"/>
      <c r="H187" s="160"/>
      <c r="J187" s="160"/>
      <c r="K187" s="160"/>
      <c r="L187" s="160"/>
      <c r="O187" s="160"/>
    </row>
    <row r="188" spans="2:15" s="154" customFormat="1" ht="12.75">
      <c r="B188" s="160"/>
      <c r="C188" s="160"/>
      <c r="D188" s="160"/>
      <c r="G188" s="160"/>
      <c r="H188" s="160"/>
      <c r="J188" s="160"/>
      <c r="K188" s="160"/>
      <c r="L188" s="160"/>
      <c r="O188" s="160"/>
    </row>
    <row r="189" spans="2:15" s="154" customFormat="1" ht="12.75">
      <c r="B189" s="160"/>
      <c r="C189" s="160"/>
      <c r="D189" s="160"/>
      <c r="G189" s="160"/>
      <c r="H189" s="160"/>
      <c r="J189" s="160"/>
      <c r="K189" s="160"/>
      <c r="L189" s="160"/>
      <c r="O189" s="160"/>
    </row>
    <row r="190" spans="2:15" s="154" customFormat="1" ht="12.75">
      <c r="B190" s="160"/>
      <c r="C190" s="160"/>
      <c r="D190" s="160"/>
      <c r="G190" s="160"/>
      <c r="H190" s="160"/>
      <c r="J190" s="160"/>
      <c r="K190" s="160"/>
      <c r="L190" s="160"/>
      <c r="O190" s="160"/>
    </row>
    <row r="191" spans="2:15" s="154" customFormat="1" ht="12.75">
      <c r="B191" s="160"/>
      <c r="C191" s="160"/>
      <c r="D191" s="160"/>
      <c r="G191" s="160"/>
      <c r="H191" s="160"/>
      <c r="J191" s="160"/>
      <c r="K191" s="160"/>
      <c r="L191" s="160"/>
      <c r="O191" s="160"/>
    </row>
    <row r="192" spans="2:15" s="154" customFormat="1" ht="12.75">
      <c r="B192" s="160"/>
      <c r="C192" s="160"/>
      <c r="D192" s="160"/>
      <c r="G192" s="160"/>
      <c r="H192" s="160"/>
      <c r="J192" s="160"/>
      <c r="K192" s="160"/>
      <c r="L192" s="160"/>
      <c r="O192" s="160"/>
    </row>
    <row r="193" spans="2:15" s="154" customFormat="1" ht="12.75">
      <c r="B193" s="160"/>
      <c r="C193" s="160"/>
      <c r="D193" s="160"/>
      <c r="G193" s="160"/>
      <c r="H193" s="160"/>
      <c r="J193" s="160"/>
      <c r="K193" s="160"/>
      <c r="L193" s="160"/>
      <c r="O193" s="160"/>
    </row>
    <row r="194" spans="2:15" s="154" customFormat="1" ht="12.75">
      <c r="B194" s="160"/>
      <c r="C194" s="160"/>
      <c r="D194" s="160"/>
      <c r="G194" s="160"/>
      <c r="H194" s="160"/>
      <c r="J194" s="160"/>
      <c r="K194" s="160"/>
      <c r="L194" s="160"/>
      <c r="O194" s="160"/>
    </row>
    <row r="195" spans="2:15" s="154" customFormat="1" ht="12.75">
      <c r="B195" s="160"/>
      <c r="C195" s="160"/>
      <c r="D195" s="160"/>
      <c r="G195" s="160"/>
      <c r="H195" s="160"/>
      <c r="J195" s="160"/>
      <c r="K195" s="160"/>
      <c r="L195" s="160"/>
      <c r="O195" s="160"/>
    </row>
    <row r="196" spans="2:15" s="154" customFormat="1" ht="12.75">
      <c r="B196" s="160"/>
      <c r="C196" s="160"/>
      <c r="D196" s="160"/>
      <c r="G196" s="160"/>
      <c r="H196" s="160"/>
      <c r="J196" s="160"/>
      <c r="K196" s="160"/>
      <c r="L196" s="160"/>
      <c r="O196" s="160"/>
    </row>
    <row r="197" spans="2:15" s="154" customFormat="1" ht="12.75">
      <c r="B197" s="160"/>
      <c r="C197" s="160"/>
      <c r="D197" s="160"/>
      <c r="G197" s="160"/>
      <c r="H197" s="160"/>
      <c r="J197" s="160"/>
      <c r="K197" s="160"/>
      <c r="L197" s="160"/>
      <c r="O197" s="160"/>
    </row>
    <row r="198" spans="2:15" s="154" customFormat="1" ht="12.75">
      <c r="B198" s="160"/>
      <c r="C198" s="160"/>
      <c r="D198" s="160"/>
      <c r="G198" s="160"/>
      <c r="H198" s="160"/>
      <c r="J198" s="160"/>
      <c r="K198" s="160"/>
      <c r="L198" s="160"/>
      <c r="O198" s="160"/>
    </row>
    <row r="199" spans="2:15" s="154" customFormat="1" ht="12.75">
      <c r="B199" s="160"/>
      <c r="C199" s="160"/>
      <c r="D199" s="160"/>
      <c r="G199" s="160"/>
      <c r="H199" s="160"/>
      <c r="J199" s="160"/>
      <c r="K199" s="160"/>
      <c r="L199" s="160"/>
      <c r="O199" s="160"/>
    </row>
    <row r="200" spans="2:15" s="154" customFormat="1" ht="12.75">
      <c r="B200" s="160"/>
      <c r="C200" s="160"/>
      <c r="D200" s="160"/>
      <c r="G200" s="160"/>
      <c r="H200" s="160"/>
      <c r="J200" s="160"/>
      <c r="K200" s="160"/>
      <c r="L200" s="160"/>
      <c r="O200" s="160"/>
    </row>
    <row r="201" spans="2:15" s="154" customFormat="1" ht="12.75">
      <c r="B201" s="160"/>
      <c r="C201" s="160"/>
      <c r="D201" s="160"/>
      <c r="G201" s="160"/>
      <c r="H201" s="160"/>
      <c r="J201" s="160"/>
      <c r="K201" s="160"/>
      <c r="L201" s="160"/>
      <c r="O201" s="160"/>
    </row>
    <row r="202" spans="2:15" s="154" customFormat="1" ht="12.75">
      <c r="B202" s="160"/>
      <c r="C202" s="160"/>
      <c r="D202" s="160"/>
      <c r="G202" s="160"/>
      <c r="H202" s="160"/>
      <c r="J202" s="160"/>
      <c r="K202" s="160"/>
      <c r="L202" s="160"/>
      <c r="O202" s="160"/>
    </row>
    <row r="203" spans="2:15" s="154" customFormat="1" ht="12.75">
      <c r="B203" s="160"/>
      <c r="C203" s="160"/>
      <c r="D203" s="160"/>
      <c r="G203" s="160"/>
      <c r="H203" s="160"/>
      <c r="J203" s="160"/>
      <c r="K203" s="160"/>
      <c r="L203" s="160"/>
      <c r="O203" s="160"/>
    </row>
    <row r="204" spans="2:15" s="154" customFormat="1" ht="12.75">
      <c r="B204" s="160"/>
      <c r="C204" s="160"/>
      <c r="D204" s="160"/>
      <c r="G204" s="160"/>
      <c r="H204" s="160"/>
      <c r="J204" s="160"/>
      <c r="K204" s="160"/>
      <c r="L204" s="160"/>
      <c r="O204" s="160"/>
    </row>
    <row r="205" spans="2:15" s="154" customFormat="1" ht="12.75">
      <c r="B205" s="160"/>
      <c r="C205" s="160"/>
      <c r="D205" s="160"/>
      <c r="G205" s="160"/>
      <c r="H205" s="160"/>
      <c r="J205" s="160"/>
      <c r="K205" s="160"/>
      <c r="L205" s="160"/>
      <c r="O205" s="160"/>
    </row>
    <row r="206" spans="2:15" s="154" customFormat="1" ht="12.75">
      <c r="B206" s="160"/>
      <c r="C206" s="160"/>
      <c r="D206" s="160"/>
      <c r="G206" s="160"/>
      <c r="H206" s="160"/>
      <c r="J206" s="160"/>
      <c r="K206" s="160"/>
      <c r="L206" s="160"/>
      <c r="O206" s="160"/>
    </row>
    <row r="207" spans="2:15" s="154" customFormat="1" ht="12.75">
      <c r="B207" s="160"/>
      <c r="C207" s="160"/>
      <c r="D207" s="160"/>
      <c r="G207" s="160"/>
      <c r="H207" s="160"/>
      <c r="J207" s="160"/>
      <c r="K207" s="160"/>
      <c r="L207" s="160"/>
      <c r="O207" s="160"/>
    </row>
    <row r="208" spans="2:15" s="154" customFormat="1" ht="12.75">
      <c r="B208" s="160"/>
      <c r="C208" s="160"/>
      <c r="D208" s="160"/>
      <c r="G208" s="160"/>
      <c r="H208" s="160"/>
      <c r="J208" s="160"/>
      <c r="K208" s="160"/>
      <c r="L208" s="160"/>
      <c r="O208" s="160"/>
    </row>
    <row r="209" spans="2:15" s="154" customFormat="1" ht="12.75">
      <c r="B209" s="160"/>
      <c r="C209" s="160"/>
      <c r="D209" s="160"/>
      <c r="G209" s="160"/>
      <c r="H209" s="160"/>
      <c r="J209" s="160"/>
      <c r="K209" s="160"/>
      <c r="L209" s="160"/>
      <c r="O209" s="160"/>
    </row>
    <row r="210" spans="2:15" s="154" customFormat="1" ht="12.75">
      <c r="B210" s="160"/>
      <c r="C210" s="160"/>
      <c r="D210" s="160"/>
      <c r="G210" s="160"/>
      <c r="H210" s="160"/>
      <c r="J210" s="160"/>
      <c r="K210" s="160"/>
      <c r="L210" s="160"/>
      <c r="O210" s="160"/>
    </row>
    <row r="211" spans="2:15" s="154" customFormat="1" ht="12.75">
      <c r="B211" s="160"/>
      <c r="C211" s="160"/>
      <c r="D211" s="160"/>
      <c r="G211" s="160"/>
      <c r="H211" s="160"/>
      <c r="J211" s="160"/>
      <c r="K211" s="160"/>
      <c r="L211" s="160"/>
      <c r="O211" s="160"/>
    </row>
    <row r="212" spans="2:15" s="154" customFormat="1" ht="12.75">
      <c r="B212" s="160"/>
      <c r="C212" s="160"/>
      <c r="D212" s="160"/>
      <c r="G212" s="160"/>
      <c r="H212" s="160"/>
      <c r="J212" s="160"/>
      <c r="K212" s="160"/>
      <c r="L212" s="160"/>
      <c r="O212" s="160"/>
    </row>
    <row r="213" spans="2:15" s="154" customFormat="1" ht="12.75">
      <c r="B213" s="160"/>
      <c r="C213" s="160"/>
      <c r="D213" s="160"/>
      <c r="G213" s="160"/>
      <c r="H213" s="160"/>
      <c r="J213" s="160"/>
      <c r="K213" s="160"/>
      <c r="L213" s="160"/>
      <c r="O213" s="160"/>
    </row>
    <row r="214" spans="2:15" s="154" customFormat="1" ht="12.75">
      <c r="B214" s="160"/>
      <c r="C214" s="160"/>
      <c r="D214" s="160"/>
      <c r="G214" s="160"/>
      <c r="H214" s="160"/>
      <c r="J214" s="160"/>
      <c r="K214" s="160"/>
      <c r="L214" s="160"/>
      <c r="O214" s="160"/>
    </row>
    <row r="215" spans="2:15" s="154" customFormat="1" ht="12.75">
      <c r="B215" s="160"/>
      <c r="C215" s="160"/>
      <c r="D215" s="160"/>
      <c r="G215" s="160"/>
      <c r="H215" s="160"/>
      <c r="J215" s="160"/>
      <c r="K215" s="160"/>
      <c r="L215" s="160"/>
      <c r="O215" s="160"/>
    </row>
    <row r="216" spans="2:15" s="154" customFormat="1" ht="12.75">
      <c r="B216" s="160"/>
      <c r="C216" s="160"/>
      <c r="D216" s="160"/>
      <c r="G216" s="160"/>
      <c r="H216" s="160"/>
      <c r="J216" s="160"/>
      <c r="K216" s="160"/>
      <c r="L216" s="160"/>
      <c r="O216" s="160"/>
    </row>
    <row r="217" spans="2:15" s="154" customFormat="1" ht="12.75">
      <c r="B217" s="160"/>
      <c r="C217" s="160"/>
      <c r="D217" s="160"/>
      <c r="G217" s="160"/>
      <c r="H217" s="160"/>
      <c r="J217" s="160"/>
      <c r="K217" s="160"/>
      <c r="L217" s="160"/>
      <c r="O217" s="160"/>
    </row>
    <row r="218" spans="2:15" s="154" customFormat="1" ht="12.75">
      <c r="B218" s="160"/>
      <c r="C218" s="160"/>
      <c r="D218" s="160"/>
      <c r="G218" s="160"/>
      <c r="H218" s="160"/>
      <c r="J218" s="160"/>
      <c r="K218" s="160"/>
      <c r="L218" s="160"/>
      <c r="O218" s="160"/>
    </row>
    <row r="219" spans="2:15" s="154" customFormat="1" ht="12.75">
      <c r="B219" s="160"/>
      <c r="C219" s="160"/>
      <c r="D219" s="160"/>
      <c r="G219" s="160"/>
      <c r="H219" s="160"/>
      <c r="J219" s="160"/>
      <c r="K219" s="160"/>
      <c r="L219" s="160"/>
      <c r="O219" s="160"/>
    </row>
    <row r="220" spans="2:15" s="154" customFormat="1" ht="12.75">
      <c r="B220" s="160"/>
      <c r="C220" s="160"/>
      <c r="D220" s="160"/>
      <c r="G220" s="160"/>
      <c r="H220" s="160"/>
      <c r="J220" s="160"/>
      <c r="K220" s="160"/>
      <c r="L220" s="160"/>
      <c r="O220" s="160"/>
    </row>
    <row r="221" spans="2:15" s="154" customFormat="1" ht="12.75">
      <c r="B221" s="160"/>
      <c r="C221" s="160"/>
      <c r="D221" s="160"/>
      <c r="G221" s="160"/>
      <c r="H221" s="160"/>
      <c r="J221" s="160"/>
      <c r="K221" s="160"/>
      <c r="L221" s="160"/>
      <c r="O221" s="160"/>
    </row>
    <row r="222" spans="2:15" s="154" customFormat="1" ht="12.75">
      <c r="B222" s="160"/>
      <c r="C222" s="160"/>
      <c r="D222" s="160"/>
      <c r="G222" s="160"/>
      <c r="H222" s="160"/>
      <c r="J222" s="160"/>
      <c r="K222" s="160"/>
      <c r="L222" s="160"/>
      <c r="O222" s="160"/>
    </row>
    <row r="223" spans="2:15" s="154" customFormat="1" ht="12.75">
      <c r="B223" s="160"/>
      <c r="C223" s="160"/>
      <c r="D223" s="160"/>
      <c r="G223" s="160"/>
      <c r="H223" s="160"/>
      <c r="J223" s="160"/>
      <c r="K223" s="160"/>
      <c r="L223" s="160"/>
      <c r="O223" s="160"/>
    </row>
    <row r="224" spans="2:15" s="154" customFormat="1" ht="12.75">
      <c r="B224" s="160"/>
      <c r="C224" s="160"/>
      <c r="D224" s="160"/>
      <c r="G224" s="160"/>
      <c r="H224" s="160"/>
      <c r="J224" s="160"/>
      <c r="K224" s="160"/>
      <c r="L224" s="160"/>
      <c r="O224" s="160"/>
    </row>
    <row r="225" spans="2:15" s="154" customFormat="1" ht="12.75">
      <c r="B225" s="160"/>
      <c r="C225" s="160"/>
      <c r="D225" s="160"/>
      <c r="G225" s="160"/>
      <c r="H225" s="160"/>
      <c r="J225" s="160"/>
      <c r="K225" s="160"/>
      <c r="L225" s="160"/>
      <c r="O225" s="160"/>
    </row>
    <row r="226" spans="2:15" s="154" customFormat="1" ht="12.75">
      <c r="B226" s="160"/>
      <c r="C226" s="160"/>
      <c r="D226" s="160"/>
      <c r="G226" s="160"/>
      <c r="H226" s="160"/>
      <c r="J226" s="160"/>
      <c r="K226" s="160"/>
      <c r="L226" s="160"/>
      <c r="O226" s="160"/>
    </row>
    <row r="227" spans="2:15" s="154" customFormat="1" ht="12.75">
      <c r="B227" s="160"/>
      <c r="C227" s="160"/>
      <c r="D227" s="160"/>
      <c r="G227" s="160"/>
      <c r="H227" s="160"/>
      <c r="J227" s="160"/>
      <c r="K227" s="160"/>
      <c r="L227" s="160"/>
      <c r="O227" s="160"/>
    </row>
    <row r="228" spans="2:15" s="154" customFormat="1" ht="12.75">
      <c r="B228" s="160"/>
      <c r="C228" s="160"/>
      <c r="D228" s="160"/>
      <c r="G228" s="160"/>
      <c r="H228" s="160"/>
      <c r="J228" s="160"/>
      <c r="K228" s="160"/>
      <c r="L228" s="160"/>
      <c r="O228" s="160"/>
    </row>
    <row r="229" spans="2:15" s="154" customFormat="1" ht="12.75">
      <c r="B229" s="160"/>
      <c r="C229" s="160"/>
      <c r="D229" s="160"/>
      <c r="G229" s="160"/>
      <c r="H229" s="160"/>
      <c r="J229" s="160"/>
      <c r="K229" s="160"/>
      <c r="L229" s="160"/>
      <c r="O229" s="160"/>
    </row>
    <row r="230" spans="2:15" s="154" customFormat="1" ht="12.75">
      <c r="B230" s="160"/>
      <c r="C230" s="160"/>
      <c r="D230" s="160"/>
      <c r="G230" s="160"/>
      <c r="H230" s="160"/>
      <c r="J230" s="160"/>
      <c r="K230" s="160"/>
      <c r="L230" s="160"/>
      <c r="O230" s="160"/>
    </row>
    <row r="231" spans="2:15" s="154" customFormat="1" ht="12.75">
      <c r="B231" s="160"/>
      <c r="C231" s="160"/>
      <c r="D231" s="160"/>
      <c r="G231" s="160"/>
      <c r="H231" s="160"/>
      <c r="J231" s="160"/>
      <c r="K231" s="160"/>
      <c r="L231" s="160"/>
      <c r="O231" s="160"/>
    </row>
    <row r="232" spans="2:15" s="154" customFormat="1" ht="12.75">
      <c r="B232" s="160"/>
      <c r="C232" s="160"/>
      <c r="D232" s="160"/>
      <c r="G232" s="160"/>
      <c r="H232" s="160"/>
      <c r="J232" s="160"/>
      <c r="K232" s="160"/>
      <c r="L232" s="160"/>
      <c r="O232" s="160"/>
    </row>
    <row r="233" spans="2:15" s="154" customFormat="1" ht="12.75">
      <c r="B233" s="160"/>
      <c r="C233" s="160"/>
      <c r="D233" s="160"/>
      <c r="G233" s="160"/>
      <c r="H233" s="160"/>
      <c r="J233" s="160"/>
      <c r="K233" s="160"/>
      <c r="L233" s="160"/>
      <c r="O233" s="160"/>
    </row>
    <row r="234" spans="2:15" s="154" customFormat="1" ht="12.75">
      <c r="B234" s="160"/>
      <c r="C234" s="160"/>
      <c r="D234" s="160"/>
      <c r="G234" s="160"/>
      <c r="H234" s="160"/>
      <c r="J234" s="160"/>
      <c r="K234" s="160"/>
      <c r="L234" s="160"/>
      <c r="O234" s="160"/>
    </row>
    <row r="235" spans="2:15" s="154" customFormat="1" ht="12.75">
      <c r="B235" s="160"/>
      <c r="C235" s="160"/>
      <c r="D235" s="160"/>
      <c r="G235" s="160"/>
      <c r="H235" s="160"/>
      <c r="J235" s="160"/>
      <c r="K235" s="160"/>
      <c r="L235" s="160"/>
      <c r="O235" s="160"/>
    </row>
    <row r="236" spans="2:15" s="154" customFormat="1" ht="12.75">
      <c r="B236" s="160"/>
      <c r="C236" s="160"/>
      <c r="D236" s="160"/>
      <c r="G236" s="160"/>
      <c r="H236" s="160"/>
      <c r="J236" s="160"/>
      <c r="K236" s="160"/>
      <c r="L236" s="160"/>
      <c r="O236" s="160"/>
    </row>
    <row r="237" spans="2:15" s="154" customFormat="1" ht="12.75">
      <c r="B237" s="160"/>
      <c r="C237" s="160"/>
      <c r="D237" s="160"/>
      <c r="G237" s="160"/>
      <c r="H237" s="160"/>
      <c r="J237" s="160"/>
      <c r="K237" s="160"/>
      <c r="L237" s="160"/>
      <c r="O237" s="160"/>
    </row>
    <row r="238" spans="2:15" s="154" customFormat="1" ht="12.75">
      <c r="B238" s="160"/>
      <c r="C238" s="160"/>
      <c r="D238" s="160"/>
      <c r="G238" s="160"/>
      <c r="H238" s="160"/>
      <c r="J238" s="160"/>
      <c r="K238" s="160"/>
      <c r="L238" s="160"/>
      <c r="O238" s="160"/>
    </row>
    <row r="239" spans="2:15" s="154" customFormat="1" ht="12.75">
      <c r="B239" s="160"/>
      <c r="C239" s="160"/>
      <c r="D239" s="160"/>
      <c r="G239" s="160"/>
      <c r="H239" s="160"/>
      <c r="J239" s="160"/>
      <c r="K239" s="160"/>
      <c r="L239" s="160"/>
      <c r="O239" s="160"/>
    </row>
    <row r="240" spans="2:15" s="154" customFormat="1" ht="12.75">
      <c r="B240" s="160"/>
      <c r="C240" s="160"/>
      <c r="D240" s="160"/>
      <c r="G240" s="160"/>
      <c r="H240" s="160"/>
      <c r="J240" s="160"/>
      <c r="K240" s="160"/>
      <c r="L240" s="160"/>
      <c r="O240" s="160"/>
    </row>
    <row r="241" spans="2:15" s="154" customFormat="1" ht="12.75">
      <c r="B241" s="160"/>
      <c r="C241" s="160"/>
      <c r="D241" s="160"/>
      <c r="G241" s="160"/>
      <c r="H241" s="160"/>
      <c r="J241" s="160"/>
      <c r="K241" s="160"/>
      <c r="L241" s="160"/>
      <c r="O241" s="160"/>
    </row>
    <row r="242" spans="2:15" s="154" customFormat="1" ht="12.75">
      <c r="B242" s="160"/>
      <c r="C242" s="160"/>
      <c r="D242" s="160"/>
      <c r="G242" s="160"/>
      <c r="H242" s="160"/>
      <c r="J242" s="160"/>
      <c r="K242" s="160"/>
      <c r="L242" s="160"/>
      <c r="O242" s="160"/>
    </row>
    <row r="243" spans="2:15" s="154" customFormat="1" ht="12.75">
      <c r="B243" s="160"/>
      <c r="C243" s="160"/>
      <c r="D243" s="160"/>
      <c r="G243" s="160"/>
      <c r="H243" s="160"/>
      <c r="J243" s="160"/>
      <c r="K243" s="160"/>
      <c r="L243" s="160"/>
      <c r="O243" s="160"/>
    </row>
    <row r="244" spans="2:15" s="154" customFormat="1" ht="12.75">
      <c r="B244" s="160"/>
      <c r="C244" s="160"/>
      <c r="D244" s="160"/>
      <c r="G244" s="160"/>
      <c r="H244" s="160"/>
      <c r="J244" s="160"/>
      <c r="K244" s="160"/>
      <c r="L244" s="160"/>
      <c r="O244" s="160"/>
    </row>
    <row r="245" spans="2:15" s="154" customFormat="1" ht="12.75">
      <c r="B245" s="160"/>
      <c r="C245" s="160"/>
      <c r="D245" s="160"/>
      <c r="G245" s="160"/>
      <c r="H245" s="160"/>
      <c r="J245" s="160"/>
      <c r="K245" s="160"/>
      <c r="L245" s="160"/>
      <c r="O245" s="160"/>
    </row>
    <row r="246" spans="2:15" s="154" customFormat="1" ht="12.75">
      <c r="B246" s="160"/>
      <c r="C246" s="160"/>
      <c r="D246" s="160"/>
      <c r="G246" s="160"/>
      <c r="H246" s="160"/>
      <c r="J246" s="160"/>
      <c r="K246" s="160"/>
      <c r="L246" s="160"/>
      <c r="O246" s="160"/>
    </row>
    <row r="247" spans="2:15" s="154" customFormat="1" ht="12.75">
      <c r="B247" s="160"/>
      <c r="C247" s="160"/>
      <c r="D247" s="160"/>
      <c r="G247" s="160"/>
      <c r="H247" s="160"/>
      <c r="J247" s="160"/>
      <c r="K247" s="160"/>
      <c r="L247" s="160"/>
      <c r="O247" s="160"/>
    </row>
    <row r="248" spans="2:15" s="154" customFormat="1" ht="12.75">
      <c r="B248" s="160"/>
      <c r="C248" s="160"/>
      <c r="D248" s="160"/>
      <c r="G248" s="160"/>
      <c r="H248" s="160"/>
      <c r="J248" s="160"/>
      <c r="K248" s="160"/>
      <c r="L248" s="160"/>
      <c r="O248" s="160"/>
    </row>
    <row r="249" spans="2:15" s="154" customFormat="1" ht="12.75">
      <c r="B249" s="160"/>
      <c r="C249" s="160"/>
      <c r="D249" s="160"/>
      <c r="G249" s="160"/>
      <c r="H249" s="160"/>
      <c r="J249" s="160"/>
      <c r="K249" s="160"/>
      <c r="L249" s="160"/>
      <c r="O249" s="160"/>
    </row>
    <row r="250" spans="2:15" s="154" customFormat="1" ht="12.75">
      <c r="B250" s="160"/>
      <c r="C250" s="160"/>
      <c r="D250" s="160"/>
      <c r="G250" s="160"/>
      <c r="H250" s="160"/>
      <c r="J250" s="160"/>
      <c r="K250" s="160"/>
      <c r="L250" s="160"/>
      <c r="O250" s="160"/>
    </row>
    <row r="251" spans="2:15" s="154" customFormat="1" ht="12.75">
      <c r="B251" s="160"/>
      <c r="C251" s="160"/>
      <c r="D251" s="160"/>
      <c r="G251" s="160"/>
      <c r="H251" s="160"/>
      <c r="J251" s="160"/>
      <c r="K251" s="160"/>
      <c r="L251" s="160"/>
      <c r="O251" s="160"/>
    </row>
    <row r="252" spans="2:15" s="154" customFormat="1" ht="12.75">
      <c r="B252" s="160"/>
      <c r="C252" s="160"/>
      <c r="D252" s="160"/>
      <c r="G252" s="160"/>
      <c r="H252" s="160"/>
      <c r="J252" s="160"/>
      <c r="K252" s="160"/>
      <c r="L252" s="160"/>
      <c r="O252" s="160"/>
    </row>
    <row r="253" spans="2:15" s="154" customFormat="1" ht="12.75">
      <c r="B253" s="160"/>
      <c r="C253" s="160"/>
      <c r="D253" s="160"/>
      <c r="G253" s="160"/>
      <c r="H253" s="160"/>
      <c r="J253" s="160"/>
      <c r="K253" s="160"/>
      <c r="L253" s="160"/>
      <c r="O253" s="160"/>
    </row>
    <row r="254" spans="2:15" s="154" customFormat="1" ht="12.75">
      <c r="B254" s="160"/>
      <c r="C254" s="160"/>
      <c r="D254" s="160"/>
      <c r="G254" s="160"/>
      <c r="H254" s="160"/>
      <c r="J254" s="160"/>
      <c r="K254" s="160"/>
      <c r="L254" s="160"/>
      <c r="O254" s="160"/>
    </row>
    <row r="255" spans="2:15" s="154" customFormat="1" ht="12.75">
      <c r="B255" s="160"/>
      <c r="C255" s="160"/>
      <c r="D255" s="160"/>
      <c r="G255" s="160"/>
      <c r="H255" s="160"/>
      <c r="J255" s="160"/>
      <c r="K255" s="160"/>
      <c r="L255" s="160"/>
      <c r="O255" s="160"/>
    </row>
    <row r="256" spans="2:15" s="154" customFormat="1" ht="12.75">
      <c r="B256" s="160"/>
      <c r="C256" s="160"/>
      <c r="D256" s="160"/>
      <c r="G256" s="160"/>
      <c r="H256" s="160"/>
      <c r="J256" s="160"/>
      <c r="K256" s="160"/>
      <c r="L256" s="160"/>
      <c r="O256" s="160"/>
    </row>
    <row r="257" spans="2:15" s="154" customFormat="1" ht="12.75">
      <c r="B257" s="160"/>
      <c r="C257" s="160"/>
      <c r="D257" s="160"/>
      <c r="G257" s="160"/>
      <c r="H257" s="160"/>
      <c r="J257" s="160"/>
      <c r="K257" s="160"/>
      <c r="L257" s="160"/>
      <c r="O257" s="160"/>
    </row>
    <row r="258" spans="2:15" s="154" customFormat="1" ht="12.75">
      <c r="B258" s="160"/>
      <c r="C258" s="160"/>
      <c r="D258" s="160"/>
      <c r="G258" s="160"/>
      <c r="H258" s="160"/>
      <c r="J258" s="160"/>
      <c r="K258" s="160"/>
      <c r="L258" s="160"/>
      <c r="O258" s="160"/>
    </row>
    <row r="259" spans="2:15" s="154" customFormat="1" ht="12.75">
      <c r="B259" s="160"/>
      <c r="C259" s="160"/>
      <c r="D259" s="160"/>
      <c r="G259" s="160"/>
      <c r="H259" s="160"/>
      <c r="J259" s="160"/>
      <c r="K259" s="160"/>
      <c r="L259" s="160"/>
      <c r="O259" s="160"/>
    </row>
    <row r="260" spans="2:15" s="154" customFormat="1" ht="12.75">
      <c r="B260" s="160"/>
      <c r="C260" s="160"/>
      <c r="D260" s="160"/>
      <c r="G260" s="160"/>
      <c r="H260" s="160"/>
      <c r="J260" s="160"/>
      <c r="K260" s="160"/>
      <c r="L260" s="160"/>
      <c r="O260" s="160"/>
    </row>
    <row r="261" spans="2:15" s="154" customFormat="1" ht="12.75">
      <c r="B261" s="160"/>
      <c r="C261" s="160"/>
      <c r="D261" s="160"/>
      <c r="G261" s="160"/>
      <c r="H261" s="160"/>
      <c r="J261" s="160"/>
      <c r="K261" s="160"/>
      <c r="L261" s="160"/>
      <c r="O261" s="160"/>
    </row>
    <row r="262" spans="2:15" s="154" customFormat="1" ht="12.75">
      <c r="B262" s="160"/>
      <c r="C262" s="160"/>
      <c r="D262" s="160"/>
      <c r="G262" s="160"/>
      <c r="H262" s="160"/>
      <c r="J262" s="160"/>
      <c r="K262" s="160"/>
      <c r="L262" s="160"/>
      <c r="O262" s="160"/>
    </row>
    <row r="263" spans="2:15" s="154" customFormat="1" ht="12.75">
      <c r="B263" s="160"/>
      <c r="C263" s="160"/>
      <c r="D263" s="160"/>
      <c r="G263" s="160"/>
      <c r="H263" s="160"/>
      <c r="J263" s="160"/>
      <c r="K263" s="160"/>
      <c r="L263" s="160"/>
      <c r="O263" s="160"/>
    </row>
    <row r="264" spans="2:15" s="154" customFormat="1" ht="12.75">
      <c r="B264" s="160"/>
      <c r="C264" s="160"/>
      <c r="D264" s="160"/>
      <c r="G264" s="160"/>
      <c r="H264" s="160"/>
      <c r="J264" s="160"/>
      <c r="K264" s="160"/>
      <c r="L264" s="160"/>
      <c r="O264" s="160"/>
    </row>
    <row r="265" spans="2:15" s="154" customFormat="1" ht="12.75">
      <c r="B265" s="160"/>
      <c r="C265" s="160"/>
      <c r="D265" s="160"/>
      <c r="G265" s="160"/>
      <c r="H265" s="160"/>
      <c r="J265" s="160"/>
      <c r="K265" s="160"/>
      <c r="L265" s="160"/>
      <c r="O265" s="160"/>
    </row>
    <row r="266" spans="2:15" s="154" customFormat="1" ht="12.75">
      <c r="B266" s="160"/>
      <c r="C266" s="160"/>
      <c r="D266" s="160"/>
      <c r="G266" s="160"/>
      <c r="H266" s="160"/>
      <c r="J266" s="160"/>
      <c r="K266" s="160"/>
      <c r="L266" s="160"/>
      <c r="O266" s="160"/>
    </row>
    <row r="267" spans="2:15" s="154" customFormat="1" ht="12.75">
      <c r="B267" s="160"/>
      <c r="C267" s="160"/>
      <c r="D267" s="160"/>
      <c r="G267" s="160"/>
      <c r="H267" s="160"/>
      <c r="J267" s="160"/>
      <c r="K267" s="160"/>
      <c r="L267" s="160"/>
      <c r="O267" s="160"/>
    </row>
    <row r="268" spans="2:15" s="154" customFormat="1" ht="12.75">
      <c r="B268" s="160"/>
      <c r="C268" s="160"/>
      <c r="D268" s="160"/>
      <c r="G268" s="160"/>
      <c r="H268" s="160"/>
      <c r="J268" s="160"/>
      <c r="K268" s="160"/>
      <c r="L268" s="160"/>
      <c r="O268" s="160"/>
    </row>
    <row r="269" spans="2:15" s="154" customFormat="1" ht="12.75">
      <c r="B269" s="160"/>
      <c r="C269" s="160"/>
      <c r="D269" s="160"/>
      <c r="G269" s="160"/>
      <c r="H269" s="160"/>
      <c r="J269" s="160"/>
      <c r="K269" s="160"/>
      <c r="L269" s="160"/>
      <c r="O269" s="160"/>
    </row>
    <row r="270" spans="2:15" s="154" customFormat="1" ht="12.75">
      <c r="B270" s="160"/>
      <c r="C270" s="160"/>
      <c r="D270" s="160"/>
      <c r="G270" s="160"/>
      <c r="H270" s="160"/>
      <c r="J270" s="160"/>
      <c r="K270" s="160"/>
      <c r="L270" s="160"/>
      <c r="O270" s="160"/>
    </row>
    <row r="271" spans="2:15" s="154" customFormat="1" ht="12.75">
      <c r="B271" s="160"/>
      <c r="C271" s="160"/>
      <c r="D271" s="160"/>
      <c r="G271" s="160"/>
      <c r="H271" s="160"/>
      <c r="J271" s="160"/>
      <c r="K271" s="160"/>
      <c r="L271" s="160"/>
      <c r="O271" s="160"/>
    </row>
    <row r="272" spans="2:15" s="154" customFormat="1" ht="12.75">
      <c r="B272" s="160"/>
      <c r="C272" s="160"/>
      <c r="D272" s="160"/>
      <c r="G272" s="160"/>
      <c r="H272" s="160"/>
      <c r="J272" s="160"/>
      <c r="K272" s="160"/>
      <c r="L272" s="160"/>
      <c r="O272" s="160"/>
    </row>
    <row r="273" spans="2:15" s="154" customFormat="1" ht="12.75">
      <c r="B273" s="160"/>
      <c r="C273" s="160"/>
      <c r="D273" s="160"/>
      <c r="G273" s="160"/>
      <c r="H273" s="160"/>
      <c r="J273" s="160"/>
      <c r="K273" s="160"/>
      <c r="L273" s="160"/>
      <c r="O273" s="160"/>
    </row>
    <row r="274" spans="2:15" s="154" customFormat="1" ht="12.75">
      <c r="B274" s="160"/>
      <c r="C274" s="160"/>
      <c r="D274" s="160"/>
      <c r="G274" s="160"/>
      <c r="H274" s="160"/>
      <c r="J274" s="160"/>
      <c r="K274" s="160"/>
      <c r="L274" s="160"/>
      <c r="O274" s="160"/>
    </row>
    <row r="275" spans="2:15" s="154" customFormat="1" ht="12.75">
      <c r="B275" s="160"/>
      <c r="C275" s="160"/>
      <c r="D275" s="160"/>
      <c r="G275" s="160"/>
      <c r="H275" s="160"/>
      <c r="J275" s="160"/>
      <c r="K275" s="160"/>
      <c r="L275" s="160"/>
      <c r="O275" s="160"/>
    </row>
    <row r="276" spans="2:15" s="154" customFormat="1" ht="12.75">
      <c r="B276" s="160"/>
      <c r="C276" s="160"/>
      <c r="D276" s="160"/>
      <c r="G276" s="160"/>
      <c r="H276" s="160"/>
      <c r="J276" s="160"/>
      <c r="K276" s="160"/>
      <c r="L276" s="160"/>
      <c r="O276" s="160"/>
    </row>
    <row r="277" spans="2:15" s="154" customFormat="1" ht="12.75">
      <c r="B277" s="160"/>
      <c r="C277" s="160"/>
      <c r="D277" s="160"/>
      <c r="G277" s="160"/>
      <c r="H277" s="160"/>
      <c r="J277" s="160"/>
      <c r="K277" s="160"/>
      <c r="L277" s="160"/>
      <c r="O277" s="160"/>
    </row>
    <row r="278" spans="2:15" s="154" customFormat="1" ht="12.75">
      <c r="B278" s="160"/>
      <c r="C278" s="160"/>
      <c r="D278" s="160"/>
      <c r="G278" s="160"/>
      <c r="H278" s="160"/>
      <c r="J278" s="160"/>
      <c r="K278" s="160"/>
      <c r="L278" s="160"/>
      <c r="O278" s="160"/>
    </row>
    <row r="279" spans="2:15" s="154" customFormat="1" ht="12.75">
      <c r="B279" s="160"/>
      <c r="C279" s="160"/>
      <c r="D279" s="160"/>
      <c r="G279" s="160"/>
      <c r="H279" s="160"/>
      <c r="J279" s="160"/>
      <c r="K279" s="160"/>
      <c r="L279" s="160"/>
      <c r="O279" s="160"/>
    </row>
    <row r="280" spans="2:15" s="154" customFormat="1" ht="12.75">
      <c r="B280" s="160"/>
      <c r="C280" s="160"/>
      <c r="D280" s="160"/>
      <c r="G280" s="160"/>
      <c r="H280" s="160"/>
      <c r="J280" s="160"/>
      <c r="K280" s="160"/>
      <c r="L280" s="160"/>
      <c r="O280" s="160"/>
    </row>
    <row r="281" spans="2:15" s="154" customFormat="1" ht="12.75">
      <c r="B281" s="160"/>
      <c r="C281" s="160"/>
      <c r="D281" s="160"/>
      <c r="G281" s="160"/>
      <c r="H281" s="160"/>
      <c r="J281" s="160"/>
      <c r="K281" s="160"/>
      <c r="L281" s="160"/>
      <c r="O281" s="160"/>
    </row>
    <row r="282" spans="2:15" s="154" customFormat="1" ht="12.75">
      <c r="B282" s="160"/>
      <c r="C282" s="160"/>
      <c r="D282" s="160"/>
      <c r="G282" s="160"/>
      <c r="H282" s="160"/>
      <c r="J282" s="160"/>
      <c r="K282" s="160"/>
      <c r="L282" s="160"/>
      <c r="O282" s="160"/>
    </row>
    <row r="283" spans="2:15" s="154" customFormat="1" ht="12.75">
      <c r="B283" s="160"/>
      <c r="C283" s="160"/>
      <c r="D283" s="160"/>
      <c r="G283" s="160"/>
      <c r="H283" s="160"/>
      <c r="J283" s="160"/>
      <c r="K283" s="160"/>
      <c r="L283" s="160"/>
      <c r="O283" s="160"/>
    </row>
    <row r="284" spans="2:15" s="154" customFormat="1" ht="12.75">
      <c r="B284" s="160"/>
      <c r="C284" s="160"/>
      <c r="D284" s="160"/>
      <c r="G284" s="160"/>
      <c r="H284" s="160"/>
      <c r="J284" s="160"/>
      <c r="K284" s="160"/>
      <c r="L284" s="160"/>
      <c r="O284" s="160"/>
    </row>
    <row r="285" spans="2:15" s="154" customFormat="1" ht="12.75">
      <c r="B285" s="160"/>
      <c r="C285" s="160"/>
      <c r="D285" s="160"/>
      <c r="G285" s="160"/>
      <c r="H285" s="160"/>
      <c r="J285" s="160"/>
      <c r="K285" s="160"/>
      <c r="L285" s="160"/>
      <c r="O285" s="160"/>
    </row>
    <row r="286" spans="2:15" s="154" customFormat="1" ht="12.75">
      <c r="B286" s="160"/>
      <c r="C286" s="160"/>
      <c r="D286" s="160"/>
      <c r="G286" s="160"/>
      <c r="H286" s="160"/>
      <c r="J286" s="160"/>
      <c r="K286" s="160"/>
      <c r="L286" s="160"/>
      <c r="O286" s="160"/>
    </row>
    <row r="287" spans="2:15" s="154" customFormat="1" ht="12.75">
      <c r="B287" s="160"/>
      <c r="C287" s="160"/>
      <c r="D287" s="160"/>
      <c r="G287" s="160"/>
      <c r="H287" s="160"/>
      <c r="J287" s="160"/>
      <c r="K287" s="160"/>
      <c r="L287" s="160"/>
      <c r="O287" s="160"/>
    </row>
    <row r="288" spans="2:15" s="154" customFormat="1" ht="12.75">
      <c r="B288" s="160"/>
      <c r="C288" s="160"/>
      <c r="D288" s="160"/>
      <c r="G288" s="160"/>
      <c r="H288" s="160"/>
      <c r="J288" s="160"/>
      <c r="K288" s="160"/>
      <c r="L288" s="160"/>
      <c r="O288" s="160"/>
    </row>
    <row r="289" spans="2:15" s="154" customFormat="1" ht="12.75">
      <c r="B289" s="160"/>
      <c r="C289" s="160"/>
      <c r="D289" s="160"/>
      <c r="G289" s="160"/>
      <c r="H289" s="160"/>
      <c r="J289" s="160"/>
      <c r="K289" s="160"/>
      <c r="L289" s="160"/>
      <c r="O289" s="160"/>
    </row>
    <row r="290" spans="2:15" s="154" customFormat="1" ht="12.75">
      <c r="B290" s="160"/>
      <c r="C290" s="160"/>
      <c r="D290" s="160"/>
      <c r="G290" s="160"/>
      <c r="H290" s="160"/>
      <c r="J290" s="160"/>
      <c r="K290" s="160"/>
      <c r="L290" s="160"/>
      <c r="O290" s="160"/>
    </row>
    <row r="291" spans="2:15" s="154" customFormat="1" ht="12.75">
      <c r="B291" s="160"/>
      <c r="C291" s="160"/>
      <c r="D291" s="160"/>
      <c r="G291" s="160"/>
      <c r="H291" s="160"/>
      <c r="J291" s="160"/>
      <c r="K291" s="160"/>
      <c r="L291" s="160"/>
      <c r="O291" s="160"/>
    </row>
    <row r="292" spans="2:15" s="154" customFormat="1" ht="12.75">
      <c r="B292" s="160"/>
      <c r="C292" s="160"/>
      <c r="D292" s="160"/>
      <c r="G292" s="160"/>
      <c r="H292" s="160"/>
      <c r="J292" s="160"/>
      <c r="K292" s="160"/>
      <c r="L292" s="160"/>
      <c r="O292" s="160"/>
    </row>
    <row r="293" spans="2:15" s="154" customFormat="1" ht="12.75">
      <c r="B293" s="160"/>
      <c r="C293" s="160"/>
      <c r="D293" s="160"/>
      <c r="G293" s="160"/>
      <c r="H293" s="160"/>
      <c r="J293" s="160"/>
      <c r="K293" s="160"/>
      <c r="L293" s="160"/>
      <c r="O293" s="160"/>
    </row>
    <row r="294" spans="2:15" s="154" customFormat="1" ht="12.75">
      <c r="B294" s="160"/>
      <c r="C294" s="160"/>
      <c r="D294" s="160"/>
      <c r="G294" s="160"/>
      <c r="H294" s="160"/>
      <c r="J294" s="160"/>
      <c r="K294" s="160"/>
      <c r="L294" s="160"/>
      <c r="O294" s="160"/>
    </row>
    <row r="295" spans="2:15" s="154" customFormat="1" ht="12.75">
      <c r="B295" s="160"/>
      <c r="C295" s="160"/>
      <c r="D295" s="160"/>
      <c r="G295" s="160"/>
      <c r="H295" s="160"/>
      <c r="J295" s="160"/>
      <c r="K295" s="160"/>
      <c r="L295" s="160"/>
      <c r="O295" s="160"/>
    </row>
    <row r="296" spans="2:15" s="154" customFormat="1" ht="12.75">
      <c r="B296" s="160"/>
      <c r="C296" s="160"/>
      <c r="D296" s="160"/>
      <c r="G296" s="160"/>
      <c r="H296" s="160"/>
      <c r="J296" s="160"/>
      <c r="K296" s="160"/>
      <c r="L296" s="160"/>
      <c r="O296" s="160"/>
    </row>
    <row r="297" spans="2:15" s="154" customFormat="1" ht="12.75">
      <c r="B297" s="160"/>
      <c r="C297" s="160"/>
      <c r="D297" s="160"/>
      <c r="G297" s="160"/>
      <c r="H297" s="160"/>
      <c r="J297" s="160"/>
      <c r="K297" s="160"/>
      <c r="L297" s="160"/>
      <c r="O297" s="160"/>
    </row>
    <row r="298" spans="2:15" s="154" customFormat="1" ht="12.75">
      <c r="B298" s="160"/>
      <c r="C298" s="160"/>
      <c r="D298" s="160"/>
      <c r="G298" s="160"/>
      <c r="H298" s="160"/>
      <c r="J298" s="160"/>
      <c r="K298" s="160"/>
      <c r="L298" s="160"/>
      <c r="O298" s="160"/>
    </row>
    <row r="299" spans="2:15" s="154" customFormat="1" ht="12.75">
      <c r="B299" s="160"/>
      <c r="C299" s="160"/>
      <c r="D299" s="160"/>
      <c r="G299" s="160"/>
      <c r="H299" s="160"/>
      <c r="J299" s="160"/>
      <c r="K299" s="160"/>
      <c r="L299" s="160"/>
      <c r="O299" s="160"/>
    </row>
    <row r="300" spans="2:15" s="154" customFormat="1" ht="12.75">
      <c r="B300" s="160"/>
      <c r="C300" s="160"/>
      <c r="D300" s="160"/>
      <c r="G300" s="160"/>
      <c r="H300" s="160"/>
      <c r="J300" s="160"/>
      <c r="K300" s="160"/>
      <c r="L300" s="160"/>
      <c r="O300" s="160"/>
    </row>
    <row r="301" spans="2:15" s="154" customFormat="1" ht="12.75">
      <c r="B301" s="160"/>
      <c r="C301" s="160"/>
      <c r="D301" s="160"/>
      <c r="G301" s="160"/>
      <c r="H301" s="160"/>
      <c r="J301" s="160"/>
      <c r="K301" s="160"/>
      <c r="L301" s="160"/>
      <c r="O301" s="160"/>
    </row>
    <row r="302" spans="2:15" s="154" customFormat="1" ht="12.75">
      <c r="B302" s="160"/>
      <c r="C302" s="160"/>
      <c r="D302" s="160"/>
      <c r="G302" s="160"/>
      <c r="H302" s="160"/>
      <c r="J302" s="160"/>
      <c r="K302" s="160"/>
      <c r="L302" s="160"/>
      <c r="O302" s="160"/>
    </row>
    <row r="303" spans="2:15" s="154" customFormat="1" ht="12.75">
      <c r="B303" s="160"/>
      <c r="C303" s="160"/>
      <c r="D303" s="160"/>
      <c r="G303" s="160"/>
      <c r="H303" s="160"/>
      <c r="J303" s="160"/>
      <c r="K303" s="160"/>
      <c r="L303" s="160"/>
      <c r="O303" s="160"/>
    </row>
    <row r="304" spans="2:15" s="154" customFormat="1" ht="12.75">
      <c r="B304" s="160"/>
      <c r="C304" s="160"/>
      <c r="D304" s="160"/>
      <c r="G304" s="160"/>
      <c r="H304" s="160"/>
      <c r="J304" s="160"/>
      <c r="K304" s="160"/>
      <c r="L304" s="160"/>
      <c r="O304" s="160"/>
    </row>
    <row r="305" spans="2:15" s="154" customFormat="1" ht="12.75">
      <c r="B305" s="160"/>
      <c r="C305" s="160"/>
      <c r="D305" s="160"/>
      <c r="G305" s="160"/>
      <c r="H305" s="160"/>
      <c r="J305" s="160"/>
      <c r="K305" s="160"/>
      <c r="L305" s="160"/>
      <c r="O305" s="160"/>
    </row>
    <row r="306" spans="2:15" s="154" customFormat="1" ht="12.75">
      <c r="B306" s="160"/>
      <c r="C306" s="160"/>
      <c r="D306" s="160"/>
      <c r="G306" s="160"/>
      <c r="H306" s="160"/>
      <c r="J306" s="160"/>
      <c r="K306" s="160"/>
      <c r="L306" s="160"/>
      <c r="O306" s="160"/>
    </row>
    <row r="307" spans="2:15" s="154" customFormat="1" ht="12.75">
      <c r="B307" s="160"/>
      <c r="C307" s="160"/>
      <c r="D307" s="160"/>
      <c r="G307" s="160"/>
      <c r="H307" s="160"/>
      <c r="J307" s="160"/>
      <c r="K307" s="160"/>
      <c r="L307" s="160"/>
      <c r="O307" s="160"/>
    </row>
    <row r="308" spans="2:15" s="154" customFormat="1" ht="12.75">
      <c r="B308" s="160"/>
      <c r="C308" s="160"/>
      <c r="D308" s="160"/>
      <c r="G308" s="160"/>
      <c r="H308" s="160"/>
      <c r="J308" s="160"/>
      <c r="K308" s="160"/>
      <c r="L308" s="160"/>
      <c r="O308" s="160"/>
    </row>
    <row r="309" spans="2:15" s="154" customFormat="1" ht="12.75">
      <c r="B309" s="160"/>
      <c r="C309" s="160"/>
      <c r="D309" s="160"/>
      <c r="G309" s="160"/>
      <c r="H309" s="160"/>
      <c r="J309" s="160"/>
      <c r="K309" s="160"/>
      <c r="L309" s="160"/>
      <c r="O309" s="160"/>
    </row>
    <row r="310" spans="2:15" s="154" customFormat="1" ht="12.75">
      <c r="B310" s="160"/>
      <c r="C310" s="160"/>
      <c r="D310" s="160"/>
      <c r="G310" s="160"/>
      <c r="H310" s="160"/>
      <c r="J310" s="160"/>
      <c r="K310" s="160"/>
      <c r="L310" s="160"/>
      <c r="O310" s="160"/>
    </row>
    <row r="311" spans="2:15" s="154" customFormat="1" ht="12.75">
      <c r="B311" s="160"/>
      <c r="C311" s="160"/>
      <c r="D311" s="160"/>
      <c r="G311" s="160"/>
      <c r="H311" s="160"/>
      <c r="J311" s="160"/>
      <c r="K311" s="160"/>
      <c r="L311" s="160"/>
      <c r="O311" s="160"/>
    </row>
    <row r="312" spans="2:15" s="154" customFormat="1" ht="12.75">
      <c r="B312" s="160"/>
      <c r="C312" s="160"/>
      <c r="D312" s="160"/>
      <c r="G312" s="160"/>
      <c r="H312" s="160"/>
      <c r="J312" s="160"/>
      <c r="K312" s="160"/>
      <c r="L312" s="160"/>
      <c r="O312" s="160"/>
    </row>
    <row r="313" spans="2:15" s="154" customFormat="1" ht="12.75">
      <c r="B313" s="160"/>
      <c r="C313" s="160"/>
      <c r="D313" s="160"/>
      <c r="G313" s="160"/>
      <c r="H313" s="160"/>
      <c r="J313" s="160"/>
      <c r="K313" s="160"/>
      <c r="L313" s="160"/>
      <c r="O313" s="160"/>
    </row>
    <row r="314" spans="2:15" s="154" customFormat="1" ht="12.75">
      <c r="B314" s="160"/>
      <c r="C314" s="160"/>
      <c r="D314" s="160"/>
      <c r="G314" s="160"/>
      <c r="H314" s="160"/>
      <c r="J314" s="160"/>
      <c r="K314" s="160"/>
      <c r="L314" s="160"/>
      <c r="O314" s="160"/>
    </row>
    <row r="315" spans="2:15" s="154" customFormat="1" ht="12.75">
      <c r="B315" s="160"/>
      <c r="C315" s="160"/>
      <c r="D315" s="160"/>
      <c r="G315" s="160"/>
      <c r="H315" s="160"/>
      <c r="J315" s="160"/>
      <c r="K315" s="160"/>
      <c r="L315" s="160"/>
      <c r="O315" s="160"/>
    </row>
    <row r="316" spans="2:15" s="154" customFormat="1" ht="12.75">
      <c r="B316" s="160"/>
      <c r="C316" s="160"/>
      <c r="D316" s="160"/>
      <c r="G316" s="160"/>
      <c r="H316" s="160"/>
      <c r="J316" s="160"/>
      <c r="K316" s="160"/>
      <c r="L316" s="160"/>
      <c r="O316" s="160"/>
    </row>
    <row r="317" spans="2:15" s="154" customFormat="1" ht="12.75">
      <c r="B317" s="160"/>
      <c r="C317" s="160"/>
      <c r="D317" s="160"/>
      <c r="G317" s="160"/>
      <c r="H317" s="160"/>
      <c r="J317" s="160"/>
      <c r="K317" s="160"/>
      <c r="L317" s="160"/>
      <c r="O317" s="160"/>
    </row>
    <row r="318" spans="2:15" s="154" customFormat="1" ht="12.75">
      <c r="B318" s="160"/>
      <c r="C318" s="160"/>
      <c r="D318" s="160"/>
      <c r="G318" s="160"/>
      <c r="H318" s="160"/>
      <c r="J318" s="160"/>
      <c r="K318" s="160"/>
      <c r="L318" s="160"/>
      <c r="O318" s="160"/>
    </row>
    <row r="319" spans="2:15" s="154" customFormat="1" ht="12.75">
      <c r="B319" s="160"/>
      <c r="C319" s="160"/>
      <c r="D319" s="160"/>
      <c r="G319" s="160"/>
      <c r="H319" s="160"/>
      <c r="J319" s="160"/>
      <c r="K319" s="160"/>
      <c r="L319" s="160"/>
      <c r="O319" s="160"/>
    </row>
    <row r="320" spans="2:15" s="154" customFormat="1" ht="12.75">
      <c r="B320" s="160"/>
      <c r="C320" s="160"/>
      <c r="D320" s="160"/>
      <c r="G320" s="160"/>
      <c r="H320" s="160"/>
      <c r="J320" s="160"/>
      <c r="K320" s="160"/>
      <c r="L320" s="160"/>
      <c r="O320" s="160"/>
    </row>
    <row r="321" spans="2:15" s="154" customFormat="1" ht="12.75">
      <c r="B321" s="160"/>
      <c r="C321" s="160"/>
      <c r="D321" s="160"/>
      <c r="G321" s="160"/>
      <c r="H321" s="160"/>
      <c r="J321" s="160"/>
      <c r="K321" s="160"/>
      <c r="L321" s="160"/>
      <c r="O321" s="160"/>
    </row>
    <row r="322" spans="2:15" s="154" customFormat="1" ht="12.75">
      <c r="B322" s="160"/>
      <c r="C322" s="160"/>
      <c r="D322" s="160"/>
      <c r="G322" s="160"/>
      <c r="H322" s="160"/>
      <c r="J322" s="160"/>
      <c r="K322" s="160"/>
      <c r="L322" s="160"/>
      <c r="O322" s="160"/>
    </row>
    <row r="323" spans="2:15" s="154" customFormat="1" ht="12.75">
      <c r="B323" s="160"/>
      <c r="C323" s="160"/>
      <c r="D323" s="160"/>
      <c r="G323" s="160"/>
      <c r="H323" s="160"/>
      <c r="J323" s="160"/>
      <c r="K323" s="160"/>
      <c r="L323" s="160"/>
      <c r="O323" s="160"/>
    </row>
    <row r="324" spans="2:15" s="154" customFormat="1" ht="12.75">
      <c r="B324" s="160"/>
      <c r="C324" s="160"/>
      <c r="D324" s="160"/>
      <c r="G324" s="160"/>
      <c r="H324" s="160"/>
      <c r="J324" s="160"/>
      <c r="K324" s="160"/>
      <c r="L324" s="160"/>
      <c r="O324" s="160"/>
    </row>
    <row r="325" spans="2:15" s="154" customFormat="1" ht="12.75">
      <c r="B325" s="160"/>
      <c r="C325" s="160"/>
      <c r="D325" s="160"/>
      <c r="G325" s="160"/>
      <c r="H325" s="160"/>
      <c r="J325" s="160"/>
      <c r="K325" s="160"/>
      <c r="L325" s="160"/>
      <c r="O325" s="160"/>
    </row>
    <row r="326" spans="2:15" s="154" customFormat="1" ht="12.75">
      <c r="B326" s="160"/>
      <c r="C326" s="160"/>
      <c r="D326" s="160"/>
      <c r="G326" s="160"/>
      <c r="H326" s="160"/>
      <c r="J326" s="160"/>
      <c r="K326" s="160"/>
      <c r="L326" s="160"/>
      <c r="O326" s="160"/>
    </row>
    <row r="327" spans="2:15" s="154" customFormat="1" ht="12.75">
      <c r="B327" s="160"/>
      <c r="C327" s="160"/>
      <c r="D327" s="160"/>
      <c r="G327" s="160"/>
      <c r="H327" s="160"/>
      <c r="J327" s="160"/>
      <c r="K327" s="160"/>
      <c r="L327" s="160"/>
      <c r="O327" s="160"/>
    </row>
    <row r="328" spans="2:15" s="154" customFormat="1" ht="12.75">
      <c r="B328" s="160"/>
      <c r="C328" s="160"/>
      <c r="D328" s="160"/>
      <c r="G328" s="160"/>
      <c r="H328" s="160"/>
      <c r="J328" s="160"/>
      <c r="K328" s="160"/>
      <c r="L328" s="160"/>
      <c r="O328" s="160"/>
    </row>
    <row r="329" spans="2:15" s="154" customFormat="1" ht="12.75">
      <c r="B329" s="160"/>
      <c r="C329" s="160"/>
      <c r="D329" s="160"/>
      <c r="G329" s="160"/>
      <c r="H329" s="160"/>
      <c r="J329" s="160"/>
      <c r="K329" s="160"/>
      <c r="L329" s="160"/>
      <c r="O329" s="160"/>
    </row>
    <row r="330" spans="2:15" s="154" customFormat="1" ht="12.75">
      <c r="B330" s="160"/>
      <c r="C330" s="160"/>
      <c r="D330" s="160"/>
      <c r="G330" s="160"/>
      <c r="H330" s="160"/>
      <c r="J330" s="160"/>
      <c r="K330" s="160"/>
      <c r="L330" s="160"/>
      <c r="O330" s="160"/>
    </row>
    <row r="331" spans="2:15" s="154" customFormat="1" ht="12.75">
      <c r="B331" s="160"/>
      <c r="C331" s="160"/>
      <c r="D331" s="160"/>
      <c r="G331" s="160"/>
      <c r="H331" s="160"/>
      <c r="J331" s="160"/>
      <c r="K331" s="160"/>
      <c r="L331" s="160"/>
      <c r="O331" s="160"/>
    </row>
    <row r="332" spans="2:15" s="154" customFormat="1" ht="12.75">
      <c r="B332" s="160"/>
      <c r="C332" s="160"/>
      <c r="D332" s="160"/>
      <c r="G332" s="160"/>
      <c r="H332" s="160"/>
      <c r="J332" s="160"/>
      <c r="K332" s="160"/>
      <c r="L332" s="160"/>
      <c r="O332" s="160"/>
    </row>
    <row r="333" spans="2:15" s="154" customFormat="1" ht="12.75">
      <c r="B333" s="160"/>
      <c r="C333" s="160"/>
      <c r="D333" s="160"/>
      <c r="G333" s="160"/>
      <c r="H333" s="160"/>
      <c r="J333" s="160"/>
      <c r="K333" s="160"/>
      <c r="L333" s="160"/>
      <c r="O333" s="160"/>
    </row>
    <row r="334" spans="2:15" s="154" customFormat="1" ht="12.75">
      <c r="B334" s="160"/>
      <c r="C334" s="160"/>
      <c r="D334" s="160"/>
      <c r="G334" s="160"/>
      <c r="H334" s="160"/>
      <c r="J334" s="160"/>
      <c r="K334" s="160"/>
      <c r="L334" s="160"/>
      <c r="O334" s="160"/>
    </row>
    <row r="335" spans="2:15" s="154" customFormat="1" ht="12.75">
      <c r="B335" s="160"/>
      <c r="C335" s="160"/>
      <c r="D335" s="160"/>
      <c r="G335" s="160"/>
      <c r="H335" s="160"/>
      <c r="J335" s="160"/>
      <c r="K335" s="160"/>
      <c r="L335" s="160"/>
      <c r="O335" s="160"/>
    </row>
    <row r="336" spans="2:15" s="154" customFormat="1" ht="12.75">
      <c r="B336" s="160"/>
      <c r="C336" s="160"/>
      <c r="D336" s="160"/>
      <c r="G336" s="160"/>
      <c r="H336" s="160"/>
      <c r="J336" s="160"/>
      <c r="K336" s="160"/>
      <c r="L336" s="160"/>
      <c r="O336" s="160"/>
    </row>
    <row r="337" spans="2:15" s="154" customFormat="1" ht="12.75">
      <c r="B337" s="160"/>
      <c r="C337" s="160"/>
      <c r="D337" s="160"/>
      <c r="G337" s="160"/>
      <c r="H337" s="160"/>
      <c r="J337" s="160"/>
      <c r="K337" s="160"/>
      <c r="L337" s="160"/>
      <c r="O337" s="160"/>
    </row>
    <row r="338" spans="2:15" s="154" customFormat="1" ht="12.75">
      <c r="B338" s="160"/>
      <c r="C338" s="160"/>
      <c r="D338" s="160"/>
      <c r="G338" s="160"/>
      <c r="H338" s="160"/>
      <c r="J338" s="160"/>
      <c r="K338" s="160"/>
      <c r="L338" s="160"/>
      <c r="O338" s="160"/>
    </row>
    <row r="339" spans="2:15" s="154" customFormat="1" ht="12.75">
      <c r="B339" s="160"/>
      <c r="C339" s="160"/>
      <c r="D339" s="160"/>
      <c r="G339" s="160"/>
      <c r="H339" s="160"/>
      <c r="J339" s="160"/>
      <c r="K339" s="160"/>
      <c r="L339" s="160"/>
      <c r="O339" s="160"/>
    </row>
    <row r="340" spans="2:15" s="154" customFormat="1" ht="12.75">
      <c r="B340" s="160"/>
      <c r="C340" s="160"/>
      <c r="D340" s="160"/>
      <c r="G340" s="160"/>
      <c r="H340" s="160"/>
      <c r="J340" s="160"/>
      <c r="K340" s="160"/>
      <c r="L340" s="160"/>
      <c r="O340" s="160"/>
    </row>
    <row r="341" spans="2:15" s="154" customFormat="1" ht="12.75">
      <c r="B341" s="160"/>
      <c r="C341" s="160"/>
      <c r="D341" s="160"/>
      <c r="G341" s="160"/>
      <c r="H341" s="160"/>
      <c r="J341" s="160"/>
      <c r="K341" s="160"/>
      <c r="L341" s="160"/>
      <c r="O341" s="160"/>
    </row>
    <row r="342" spans="2:15" s="154" customFormat="1" ht="12.75">
      <c r="B342" s="160"/>
      <c r="C342" s="160"/>
      <c r="D342" s="160"/>
      <c r="G342" s="160"/>
      <c r="H342" s="160"/>
      <c r="J342" s="160"/>
      <c r="K342" s="160"/>
      <c r="L342" s="160"/>
      <c r="O342" s="160"/>
    </row>
    <row r="343" spans="2:15" s="154" customFormat="1" ht="12.75">
      <c r="B343" s="160"/>
      <c r="C343" s="160"/>
      <c r="D343" s="160"/>
      <c r="G343" s="160"/>
      <c r="H343" s="160"/>
      <c r="J343" s="160"/>
      <c r="K343" s="160"/>
      <c r="L343" s="160"/>
      <c r="O343" s="160"/>
    </row>
    <row r="344" spans="2:15" s="154" customFormat="1" ht="12.75">
      <c r="B344" s="160"/>
      <c r="C344" s="160"/>
      <c r="D344" s="160"/>
      <c r="G344" s="160"/>
      <c r="H344" s="160"/>
      <c r="J344" s="160"/>
      <c r="K344" s="160"/>
      <c r="L344" s="160"/>
      <c r="O344" s="160"/>
    </row>
    <row r="345" spans="2:15" s="154" customFormat="1" ht="12.75">
      <c r="B345" s="160"/>
      <c r="C345" s="160"/>
      <c r="D345" s="160"/>
      <c r="G345" s="160"/>
      <c r="H345" s="160"/>
      <c r="J345" s="160"/>
      <c r="K345" s="160"/>
      <c r="L345" s="160"/>
      <c r="O345" s="160"/>
    </row>
    <row r="346" spans="2:15" s="154" customFormat="1" ht="12.75">
      <c r="B346" s="160"/>
      <c r="C346" s="160"/>
      <c r="D346" s="160"/>
      <c r="G346" s="160"/>
      <c r="H346" s="160"/>
      <c r="J346" s="160"/>
      <c r="K346" s="160"/>
      <c r="L346" s="160"/>
      <c r="O346" s="160"/>
    </row>
    <row r="347" spans="2:15" s="154" customFormat="1" ht="12.75">
      <c r="B347" s="160"/>
      <c r="C347" s="160"/>
      <c r="D347" s="160"/>
      <c r="G347" s="160"/>
      <c r="H347" s="160"/>
      <c r="J347" s="160"/>
      <c r="K347" s="160"/>
      <c r="L347" s="160"/>
      <c r="O347" s="160"/>
    </row>
    <row r="348" spans="2:15" s="154" customFormat="1" ht="12.75">
      <c r="B348" s="160"/>
      <c r="C348" s="160"/>
      <c r="D348" s="160"/>
      <c r="G348" s="160"/>
      <c r="H348" s="160"/>
      <c r="J348" s="160"/>
      <c r="K348" s="160"/>
      <c r="L348" s="160"/>
      <c r="O348" s="160"/>
    </row>
    <row r="349" spans="2:15" s="154" customFormat="1" ht="12.75">
      <c r="B349" s="160"/>
      <c r="C349" s="160"/>
      <c r="D349" s="160"/>
      <c r="G349" s="160"/>
      <c r="H349" s="160"/>
      <c r="J349" s="160"/>
      <c r="K349" s="160"/>
      <c r="L349" s="160"/>
      <c r="O349" s="160"/>
    </row>
    <row r="350" spans="2:15" s="154" customFormat="1" ht="12.75">
      <c r="B350" s="160"/>
      <c r="C350" s="160"/>
      <c r="D350" s="160"/>
      <c r="G350" s="160"/>
      <c r="H350" s="160"/>
      <c r="J350" s="160"/>
      <c r="K350" s="160"/>
      <c r="L350" s="160"/>
      <c r="O350" s="160"/>
    </row>
    <row r="351" spans="2:15" s="154" customFormat="1" ht="12.75">
      <c r="B351" s="160"/>
      <c r="C351" s="160"/>
      <c r="D351" s="160"/>
      <c r="G351" s="160"/>
      <c r="H351" s="160"/>
      <c r="J351" s="160"/>
      <c r="K351" s="160"/>
      <c r="L351" s="160"/>
      <c r="O351" s="160"/>
    </row>
    <row r="352" spans="2:15" s="154" customFormat="1" ht="12.75">
      <c r="B352" s="160"/>
      <c r="C352" s="160"/>
      <c r="D352" s="160"/>
      <c r="G352" s="160"/>
      <c r="H352" s="160"/>
      <c r="J352" s="160"/>
      <c r="K352" s="160"/>
      <c r="L352" s="160"/>
      <c r="O352" s="160"/>
    </row>
    <row r="353" spans="2:15" s="154" customFormat="1" ht="12.75">
      <c r="B353" s="160"/>
      <c r="C353" s="160"/>
      <c r="D353" s="160"/>
      <c r="G353" s="160"/>
      <c r="H353" s="160"/>
      <c r="J353" s="160"/>
      <c r="K353" s="160"/>
      <c r="L353" s="160"/>
      <c r="O353" s="160"/>
    </row>
    <row r="354" spans="2:15" s="154" customFormat="1" ht="12.75">
      <c r="B354" s="160"/>
      <c r="C354" s="160"/>
      <c r="D354" s="160"/>
      <c r="G354" s="160"/>
      <c r="H354" s="160"/>
      <c r="J354" s="160"/>
      <c r="K354" s="160"/>
      <c r="L354" s="160"/>
      <c r="O354" s="160"/>
    </row>
    <row r="355" spans="2:15" s="154" customFormat="1" ht="12.75">
      <c r="B355" s="160"/>
      <c r="C355" s="160"/>
      <c r="D355" s="160"/>
      <c r="G355" s="160"/>
      <c r="H355" s="160"/>
      <c r="J355" s="160"/>
      <c r="K355" s="160"/>
      <c r="L355" s="160"/>
      <c r="O355" s="160"/>
    </row>
    <row r="356" spans="2:15" s="154" customFormat="1" ht="12.75">
      <c r="B356" s="160"/>
      <c r="C356" s="160"/>
      <c r="D356" s="160"/>
      <c r="G356" s="160"/>
      <c r="H356" s="160"/>
      <c r="J356" s="160"/>
      <c r="K356" s="160"/>
      <c r="L356" s="160"/>
      <c r="O356" s="160"/>
    </row>
    <row r="357" spans="2:15" s="154" customFormat="1" ht="12.75">
      <c r="B357" s="160"/>
      <c r="C357" s="160"/>
      <c r="D357" s="160"/>
      <c r="G357" s="160"/>
      <c r="H357" s="160"/>
      <c r="J357" s="160"/>
      <c r="K357" s="160"/>
      <c r="L357" s="160"/>
      <c r="O357" s="160"/>
    </row>
    <row r="358" spans="2:15" s="154" customFormat="1" ht="12.75">
      <c r="B358" s="160"/>
      <c r="C358" s="160"/>
      <c r="D358" s="160"/>
      <c r="G358" s="160"/>
      <c r="H358" s="160"/>
      <c r="J358" s="160"/>
      <c r="K358" s="160"/>
      <c r="L358" s="160"/>
      <c r="O358" s="160"/>
    </row>
    <row r="359" spans="2:15" s="154" customFormat="1" ht="12.75">
      <c r="B359" s="160"/>
      <c r="C359" s="160"/>
      <c r="D359" s="160"/>
      <c r="G359" s="160"/>
      <c r="H359" s="160"/>
      <c r="J359" s="160"/>
      <c r="K359" s="160"/>
      <c r="L359" s="160"/>
      <c r="O359" s="160"/>
    </row>
    <row r="360" spans="2:15" s="154" customFormat="1" ht="12.75">
      <c r="B360" s="160"/>
      <c r="C360" s="160"/>
      <c r="D360" s="160"/>
      <c r="G360" s="160"/>
      <c r="H360" s="160"/>
      <c r="J360" s="160"/>
      <c r="K360" s="160"/>
      <c r="L360" s="160"/>
      <c r="O360" s="160"/>
    </row>
    <row r="361" spans="2:15" s="154" customFormat="1" ht="12.75">
      <c r="B361" s="160"/>
      <c r="C361" s="160"/>
      <c r="D361" s="160"/>
      <c r="G361" s="160"/>
      <c r="H361" s="160"/>
      <c r="J361" s="160"/>
      <c r="K361" s="160"/>
      <c r="L361" s="160"/>
      <c r="O361" s="160"/>
    </row>
    <row r="362" spans="2:15" s="154" customFormat="1" ht="12.75">
      <c r="B362" s="160"/>
      <c r="C362" s="160"/>
      <c r="D362" s="160"/>
      <c r="G362" s="160"/>
      <c r="H362" s="160"/>
      <c r="J362" s="160"/>
      <c r="K362" s="160"/>
      <c r="L362" s="160"/>
      <c r="O362" s="160"/>
    </row>
    <row r="363" spans="2:15" s="154" customFormat="1" ht="12.75">
      <c r="B363" s="160"/>
      <c r="C363" s="160"/>
      <c r="D363" s="160"/>
      <c r="G363" s="160"/>
      <c r="H363" s="160"/>
      <c r="J363" s="160"/>
      <c r="K363" s="160"/>
      <c r="L363" s="160"/>
      <c r="O363" s="160"/>
    </row>
    <row r="364" spans="2:15" s="154" customFormat="1" ht="12.75">
      <c r="B364" s="160"/>
      <c r="C364" s="160"/>
      <c r="D364" s="160"/>
      <c r="G364" s="160"/>
      <c r="H364" s="160"/>
      <c r="J364" s="160"/>
      <c r="K364" s="160"/>
      <c r="L364" s="160"/>
      <c r="O364" s="160"/>
    </row>
    <row r="365" spans="2:15" s="154" customFormat="1" ht="12.75">
      <c r="B365" s="160"/>
      <c r="C365" s="160"/>
      <c r="D365" s="160"/>
      <c r="G365" s="160"/>
      <c r="H365" s="160"/>
      <c r="J365" s="160"/>
      <c r="K365" s="160"/>
      <c r="L365" s="160"/>
      <c r="O365" s="160"/>
    </row>
    <row r="366" spans="2:15" s="154" customFormat="1" ht="12.75">
      <c r="B366" s="160"/>
      <c r="C366" s="160"/>
      <c r="D366" s="160"/>
      <c r="G366" s="160"/>
      <c r="H366" s="160"/>
      <c r="J366" s="160"/>
      <c r="K366" s="160"/>
      <c r="L366" s="160"/>
      <c r="O366" s="160"/>
    </row>
    <row r="367" spans="2:15" s="154" customFormat="1" ht="12.75">
      <c r="B367" s="160"/>
      <c r="C367" s="160"/>
      <c r="D367" s="160"/>
      <c r="G367" s="160"/>
      <c r="H367" s="160"/>
      <c r="J367" s="160"/>
      <c r="K367" s="160"/>
      <c r="L367" s="160"/>
      <c r="O367" s="160"/>
    </row>
    <row r="368" spans="2:15" s="154" customFormat="1" ht="12.75">
      <c r="B368" s="160"/>
      <c r="C368" s="160"/>
      <c r="D368" s="160"/>
      <c r="G368" s="160"/>
      <c r="H368" s="160"/>
      <c r="J368" s="160"/>
      <c r="K368" s="160"/>
      <c r="L368" s="160"/>
      <c r="O368" s="160"/>
    </row>
    <row r="369" spans="2:15" s="154" customFormat="1" ht="12.75">
      <c r="B369" s="160"/>
      <c r="C369" s="160"/>
      <c r="D369" s="160"/>
      <c r="G369" s="160"/>
      <c r="H369" s="160"/>
      <c r="J369" s="160"/>
      <c r="K369" s="160"/>
      <c r="L369" s="160"/>
      <c r="O369" s="160"/>
    </row>
    <row r="370" spans="2:15" s="154" customFormat="1" ht="12.75">
      <c r="B370" s="160"/>
      <c r="C370" s="160"/>
      <c r="D370" s="160"/>
      <c r="G370" s="160"/>
      <c r="H370" s="160"/>
      <c r="J370" s="160"/>
      <c r="K370" s="160"/>
      <c r="L370" s="160"/>
      <c r="O370" s="160"/>
    </row>
    <row r="371" spans="2:15" s="154" customFormat="1" ht="12.75">
      <c r="B371" s="160"/>
      <c r="C371" s="160"/>
      <c r="D371" s="160"/>
      <c r="G371" s="160"/>
      <c r="H371" s="160"/>
      <c r="J371" s="160"/>
      <c r="K371" s="160"/>
      <c r="L371" s="160"/>
      <c r="O371" s="160"/>
    </row>
    <row r="372" spans="2:15" s="154" customFormat="1" ht="12.75">
      <c r="B372" s="160"/>
      <c r="C372" s="160"/>
      <c r="D372" s="160"/>
      <c r="G372" s="160"/>
      <c r="H372" s="160"/>
      <c r="J372" s="160"/>
      <c r="K372" s="160"/>
      <c r="L372" s="160"/>
      <c r="O372" s="160"/>
    </row>
    <row r="373" spans="2:15" s="154" customFormat="1" ht="12.75">
      <c r="B373" s="160"/>
      <c r="C373" s="160"/>
      <c r="D373" s="160"/>
      <c r="G373" s="160"/>
      <c r="H373" s="160"/>
      <c r="J373" s="160"/>
      <c r="K373" s="160"/>
      <c r="L373" s="160"/>
      <c r="O373" s="160"/>
    </row>
    <row r="374" spans="2:15" s="154" customFormat="1" ht="12.75">
      <c r="B374" s="160"/>
      <c r="C374" s="160"/>
      <c r="D374" s="160"/>
      <c r="G374" s="160"/>
      <c r="H374" s="160"/>
      <c r="J374" s="160"/>
      <c r="K374" s="160"/>
      <c r="L374" s="160"/>
      <c r="O374" s="160"/>
    </row>
    <row r="375" spans="2:15" s="154" customFormat="1" ht="12.75">
      <c r="B375" s="160"/>
      <c r="C375" s="160"/>
      <c r="D375" s="160"/>
      <c r="G375" s="160"/>
      <c r="H375" s="160"/>
      <c r="J375" s="160"/>
      <c r="K375" s="160"/>
      <c r="L375" s="160"/>
      <c r="O375" s="160"/>
    </row>
    <row r="376" spans="2:15" s="154" customFormat="1" ht="12.75">
      <c r="B376" s="160"/>
      <c r="C376" s="160"/>
      <c r="D376" s="160"/>
      <c r="G376" s="160"/>
      <c r="H376" s="160"/>
      <c r="J376" s="160"/>
      <c r="K376" s="160"/>
      <c r="L376" s="160"/>
      <c r="O376" s="160"/>
    </row>
    <row r="377" spans="2:15" s="154" customFormat="1" ht="12.75">
      <c r="B377" s="160"/>
      <c r="C377" s="160"/>
      <c r="D377" s="160"/>
      <c r="G377" s="160"/>
      <c r="H377" s="160"/>
      <c r="J377" s="160"/>
      <c r="K377" s="160"/>
      <c r="L377" s="160"/>
      <c r="O377" s="160"/>
    </row>
    <row r="378" spans="2:15" s="154" customFormat="1" ht="12.75">
      <c r="B378" s="160"/>
      <c r="C378" s="160"/>
      <c r="D378" s="160"/>
      <c r="G378" s="160"/>
      <c r="H378" s="160"/>
      <c r="J378" s="160"/>
      <c r="K378" s="160"/>
      <c r="L378" s="160"/>
      <c r="O378" s="160"/>
    </row>
    <row r="379" spans="2:15" s="154" customFormat="1" ht="12.75">
      <c r="B379" s="160"/>
      <c r="C379" s="160"/>
      <c r="D379" s="160"/>
      <c r="G379" s="160"/>
      <c r="H379" s="160"/>
      <c r="J379" s="160"/>
      <c r="K379" s="160"/>
      <c r="L379" s="160"/>
      <c r="O379" s="160"/>
    </row>
    <row r="380" spans="2:15" s="154" customFormat="1" ht="12.75">
      <c r="B380" s="160"/>
      <c r="C380" s="160"/>
      <c r="D380" s="160"/>
      <c r="G380" s="160"/>
      <c r="H380" s="160"/>
      <c r="J380" s="160"/>
      <c r="K380" s="160"/>
      <c r="L380" s="160"/>
      <c r="O380" s="160"/>
    </row>
    <row r="381" spans="2:15" s="154" customFormat="1" ht="12.75">
      <c r="B381" s="160"/>
      <c r="C381" s="160"/>
      <c r="D381" s="160"/>
      <c r="G381" s="160"/>
      <c r="H381" s="160"/>
      <c r="J381" s="160"/>
      <c r="K381" s="160"/>
      <c r="L381" s="160"/>
      <c r="O381" s="160"/>
    </row>
    <row r="382" spans="2:15" s="154" customFormat="1" ht="12.75">
      <c r="B382" s="160"/>
      <c r="C382" s="160"/>
      <c r="D382" s="160"/>
      <c r="G382" s="160"/>
      <c r="H382" s="160"/>
      <c r="J382" s="160"/>
      <c r="K382" s="160"/>
      <c r="L382" s="160"/>
      <c r="O382" s="160"/>
    </row>
    <row r="383" spans="2:15" s="154" customFormat="1" ht="12.75">
      <c r="B383" s="160"/>
      <c r="C383" s="160"/>
      <c r="D383" s="160"/>
      <c r="G383" s="160"/>
      <c r="H383" s="160"/>
      <c r="J383" s="160"/>
      <c r="K383" s="160"/>
      <c r="L383" s="160"/>
      <c r="O383" s="160"/>
    </row>
    <row r="384" spans="2:15" s="154" customFormat="1" ht="12.75">
      <c r="B384" s="160"/>
      <c r="C384" s="160"/>
      <c r="D384" s="160"/>
      <c r="G384" s="160"/>
      <c r="H384" s="160"/>
      <c r="J384" s="160"/>
      <c r="K384" s="160"/>
      <c r="L384" s="160"/>
      <c r="O384" s="160"/>
    </row>
    <row r="385" spans="2:15" s="154" customFormat="1" ht="12.75">
      <c r="B385" s="160"/>
      <c r="C385" s="160"/>
      <c r="D385" s="160"/>
      <c r="G385" s="160"/>
      <c r="H385" s="160"/>
      <c r="J385" s="160"/>
      <c r="K385" s="160"/>
      <c r="L385" s="160"/>
      <c r="O385" s="160"/>
    </row>
    <row r="386" spans="2:15" s="154" customFormat="1" ht="12.75">
      <c r="B386" s="160"/>
      <c r="C386" s="160"/>
      <c r="D386" s="160"/>
      <c r="G386" s="160"/>
      <c r="H386" s="160"/>
      <c r="J386" s="160"/>
      <c r="K386" s="160"/>
      <c r="L386" s="160"/>
      <c r="O386" s="160"/>
    </row>
    <row r="387" spans="2:15" s="154" customFormat="1" ht="12.75">
      <c r="B387" s="160"/>
      <c r="C387" s="160"/>
      <c r="D387" s="160"/>
      <c r="G387" s="160"/>
      <c r="H387" s="160"/>
      <c r="J387" s="160"/>
      <c r="K387" s="160"/>
      <c r="L387" s="160"/>
      <c r="O387" s="160"/>
    </row>
    <row r="388" spans="2:15" s="154" customFormat="1" ht="12.75">
      <c r="B388" s="160"/>
      <c r="C388" s="160"/>
      <c r="D388" s="160"/>
      <c r="G388" s="160"/>
      <c r="H388" s="160"/>
      <c r="J388" s="160"/>
      <c r="K388" s="160"/>
      <c r="L388" s="160"/>
      <c r="O388" s="160"/>
    </row>
    <row r="389" spans="2:15" s="154" customFormat="1" ht="12.75">
      <c r="B389" s="160"/>
      <c r="C389" s="160"/>
      <c r="D389" s="160"/>
      <c r="G389" s="160"/>
      <c r="H389" s="160"/>
      <c r="J389" s="160"/>
      <c r="K389" s="160"/>
      <c r="L389" s="160"/>
      <c r="O389" s="160"/>
    </row>
    <row r="390" spans="2:15" s="154" customFormat="1" ht="12.75">
      <c r="B390" s="160"/>
      <c r="C390" s="160"/>
      <c r="D390" s="160"/>
      <c r="G390" s="160"/>
      <c r="H390" s="160"/>
      <c r="J390" s="160"/>
      <c r="K390" s="160"/>
      <c r="L390" s="160"/>
      <c r="O390" s="160"/>
    </row>
    <row r="391" spans="2:15" s="154" customFormat="1" ht="12.75">
      <c r="B391" s="160"/>
      <c r="C391" s="160"/>
      <c r="D391" s="160"/>
      <c r="G391" s="160"/>
      <c r="H391" s="160"/>
      <c r="J391" s="160"/>
      <c r="K391" s="160"/>
      <c r="L391" s="160"/>
      <c r="O391" s="160"/>
    </row>
    <row r="392" spans="2:15" s="154" customFormat="1" ht="12.75">
      <c r="B392" s="160"/>
      <c r="C392" s="160"/>
      <c r="D392" s="160"/>
      <c r="G392" s="160"/>
      <c r="H392" s="160"/>
      <c r="J392" s="160"/>
      <c r="K392" s="160"/>
      <c r="L392" s="160"/>
      <c r="O392" s="160"/>
    </row>
    <row r="393" spans="2:15" s="154" customFormat="1" ht="12.75">
      <c r="B393" s="160"/>
      <c r="C393" s="160"/>
      <c r="D393" s="160"/>
      <c r="G393" s="160"/>
      <c r="H393" s="160"/>
      <c r="J393" s="160"/>
      <c r="K393" s="160"/>
      <c r="L393" s="160"/>
      <c r="O393" s="160"/>
    </row>
    <row r="394" spans="2:15" s="154" customFormat="1" ht="12.75">
      <c r="B394" s="160"/>
      <c r="C394" s="160"/>
      <c r="D394" s="160"/>
      <c r="G394" s="160"/>
      <c r="H394" s="160"/>
      <c r="J394" s="160"/>
      <c r="K394" s="160"/>
      <c r="L394" s="160"/>
      <c r="O394" s="160"/>
    </row>
    <row r="395" spans="2:15" s="154" customFormat="1" ht="12.75">
      <c r="B395" s="160"/>
      <c r="C395" s="160"/>
      <c r="D395" s="160"/>
      <c r="G395" s="160"/>
      <c r="H395" s="160"/>
      <c r="J395" s="160"/>
      <c r="K395" s="160"/>
      <c r="L395" s="160"/>
      <c r="O395" s="160"/>
    </row>
    <row r="396" spans="2:15" s="154" customFormat="1" ht="12.75">
      <c r="B396" s="160"/>
      <c r="C396" s="160"/>
      <c r="D396" s="160"/>
      <c r="G396" s="160"/>
      <c r="H396" s="160"/>
      <c r="J396" s="160"/>
      <c r="K396" s="160"/>
      <c r="L396" s="160"/>
      <c r="O396" s="160"/>
    </row>
    <row r="397" spans="2:15" s="154" customFormat="1" ht="12.75">
      <c r="B397" s="160"/>
      <c r="C397" s="160"/>
      <c r="D397" s="160"/>
      <c r="G397" s="160"/>
      <c r="H397" s="160"/>
      <c r="J397" s="160"/>
      <c r="K397" s="160"/>
      <c r="L397" s="160"/>
      <c r="O397" s="160"/>
    </row>
    <row r="398" spans="2:15" s="154" customFormat="1" ht="12.75">
      <c r="B398" s="160"/>
      <c r="C398" s="160"/>
      <c r="D398" s="160"/>
      <c r="G398" s="160"/>
      <c r="H398" s="160"/>
      <c r="J398" s="160"/>
      <c r="K398" s="160"/>
      <c r="L398" s="160"/>
      <c r="O398" s="160"/>
    </row>
    <row r="399" spans="2:15" s="154" customFormat="1" ht="12.75">
      <c r="B399" s="160"/>
      <c r="C399" s="160"/>
      <c r="D399" s="160"/>
      <c r="G399" s="160"/>
      <c r="H399" s="160"/>
      <c r="J399" s="160"/>
      <c r="K399" s="160"/>
      <c r="L399" s="160"/>
      <c r="O399" s="160"/>
    </row>
    <row r="400" spans="2:15" s="154" customFormat="1" ht="12.75">
      <c r="B400" s="160"/>
      <c r="C400" s="160"/>
      <c r="D400" s="160"/>
      <c r="G400" s="160"/>
      <c r="H400" s="160"/>
      <c r="J400" s="160"/>
      <c r="K400" s="160"/>
      <c r="L400" s="160"/>
      <c r="O400" s="160"/>
    </row>
    <row r="401" spans="2:15" s="154" customFormat="1" ht="12.75">
      <c r="B401" s="160"/>
      <c r="C401" s="160"/>
      <c r="D401" s="160"/>
      <c r="G401" s="160"/>
      <c r="H401" s="160"/>
      <c r="J401" s="160"/>
      <c r="K401" s="160"/>
      <c r="L401" s="160"/>
      <c r="O401" s="160"/>
    </row>
    <row r="402" spans="2:15" s="154" customFormat="1" ht="12.75">
      <c r="B402" s="160"/>
      <c r="C402" s="160"/>
      <c r="D402" s="160"/>
      <c r="G402" s="160"/>
      <c r="H402" s="160"/>
      <c r="J402" s="160"/>
      <c r="K402" s="160"/>
      <c r="L402" s="160"/>
      <c r="O402" s="160"/>
    </row>
    <row r="403" spans="2:15" s="154" customFormat="1" ht="12.75">
      <c r="B403" s="160"/>
      <c r="C403" s="160"/>
      <c r="D403" s="160"/>
      <c r="G403" s="160"/>
      <c r="H403" s="160"/>
      <c r="J403" s="160"/>
      <c r="K403" s="160"/>
      <c r="L403" s="160"/>
      <c r="O403" s="160"/>
    </row>
    <row r="404" spans="2:15" s="154" customFormat="1" ht="12.75">
      <c r="B404" s="160"/>
      <c r="C404" s="160"/>
      <c r="D404" s="160"/>
      <c r="G404" s="160"/>
      <c r="H404" s="160"/>
      <c r="J404" s="160"/>
      <c r="K404" s="160"/>
      <c r="L404" s="160"/>
      <c r="O404" s="160"/>
    </row>
    <row r="405" spans="2:15" s="154" customFormat="1" ht="12.75">
      <c r="B405" s="160"/>
      <c r="C405" s="160"/>
      <c r="D405" s="160"/>
      <c r="G405" s="160"/>
      <c r="H405" s="160"/>
      <c r="J405" s="160"/>
      <c r="K405" s="160"/>
      <c r="L405" s="160"/>
      <c r="O405" s="160"/>
    </row>
    <row r="406" spans="2:15" s="154" customFormat="1" ht="12.75">
      <c r="B406" s="160"/>
      <c r="C406" s="160"/>
      <c r="D406" s="160"/>
      <c r="G406" s="160"/>
      <c r="H406" s="160"/>
      <c r="J406" s="160"/>
      <c r="K406" s="160"/>
      <c r="L406" s="160"/>
      <c r="O406" s="160"/>
    </row>
    <row r="407" spans="2:15" s="154" customFormat="1" ht="12.75">
      <c r="B407" s="160"/>
      <c r="C407" s="160"/>
      <c r="D407" s="160"/>
      <c r="G407" s="160"/>
      <c r="H407" s="160"/>
      <c r="J407" s="160"/>
      <c r="K407" s="160"/>
      <c r="L407" s="160"/>
      <c r="O407" s="160"/>
    </row>
    <row r="408" spans="2:15" s="154" customFormat="1" ht="12.75">
      <c r="B408" s="160"/>
      <c r="C408" s="160"/>
      <c r="D408" s="160"/>
      <c r="G408" s="160"/>
      <c r="H408" s="160"/>
      <c r="J408" s="160"/>
      <c r="K408" s="160"/>
      <c r="L408" s="160"/>
      <c r="O408" s="160"/>
    </row>
    <row r="409" spans="2:15" s="154" customFormat="1" ht="12.75">
      <c r="B409" s="160"/>
      <c r="C409" s="160"/>
      <c r="D409" s="160"/>
      <c r="G409" s="160"/>
      <c r="H409" s="160"/>
      <c r="J409" s="160"/>
      <c r="K409" s="160"/>
      <c r="L409" s="160"/>
      <c r="O409" s="160"/>
    </row>
    <row r="410" spans="2:15" s="154" customFormat="1" ht="12.75">
      <c r="B410" s="160"/>
      <c r="C410" s="160"/>
      <c r="D410" s="160"/>
      <c r="G410" s="160"/>
      <c r="H410" s="160"/>
      <c r="J410" s="160"/>
      <c r="K410" s="160"/>
      <c r="L410" s="160"/>
      <c r="O410" s="160"/>
    </row>
    <row r="411" spans="2:15" s="154" customFormat="1" ht="12.75">
      <c r="B411" s="160"/>
      <c r="C411" s="160"/>
      <c r="D411" s="160"/>
      <c r="G411" s="160"/>
      <c r="H411" s="160"/>
      <c r="J411" s="160"/>
      <c r="K411" s="160"/>
      <c r="L411" s="160"/>
      <c r="O411" s="160"/>
    </row>
    <row r="412" spans="2:15" s="154" customFormat="1" ht="12.75">
      <c r="B412" s="160"/>
      <c r="C412" s="160"/>
      <c r="D412" s="160"/>
      <c r="G412" s="160"/>
      <c r="H412" s="160"/>
      <c r="J412" s="160"/>
      <c r="K412" s="160"/>
      <c r="L412" s="160"/>
      <c r="O412" s="160"/>
    </row>
    <row r="413" spans="2:15" s="154" customFormat="1" ht="12.75">
      <c r="B413" s="160"/>
      <c r="C413" s="160"/>
      <c r="D413" s="160"/>
      <c r="G413" s="160"/>
      <c r="H413" s="160"/>
      <c r="J413" s="160"/>
      <c r="K413" s="160"/>
      <c r="L413" s="160"/>
      <c r="O413" s="160"/>
    </row>
    <row r="414" spans="2:15" s="154" customFormat="1" ht="12.75">
      <c r="B414" s="160"/>
      <c r="C414" s="160"/>
      <c r="D414" s="160"/>
      <c r="G414" s="160"/>
      <c r="H414" s="160"/>
      <c r="J414" s="160"/>
      <c r="K414" s="160"/>
      <c r="L414" s="160"/>
      <c r="O414" s="160"/>
    </row>
    <row r="415" spans="2:15" s="154" customFormat="1" ht="12.75">
      <c r="B415" s="160"/>
      <c r="C415" s="160"/>
      <c r="D415" s="160"/>
      <c r="G415" s="160"/>
      <c r="H415" s="160"/>
      <c r="J415" s="160"/>
      <c r="K415" s="160"/>
      <c r="L415" s="160"/>
      <c r="O415" s="160"/>
    </row>
    <row r="416" spans="2:15" s="154" customFormat="1" ht="12.75">
      <c r="B416" s="160"/>
      <c r="C416" s="160"/>
      <c r="D416" s="160"/>
      <c r="G416" s="160"/>
      <c r="H416" s="160"/>
      <c r="J416" s="160"/>
      <c r="K416" s="160"/>
      <c r="L416" s="160"/>
      <c r="O416" s="160"/>
    </row>
    <row r="417" spans="2:15" s="154" customFormat="1" ht="12.75">
      <c r="B417" s="160"/>
      <c r="C417" s="160"/>
      <c r="D417" s="160"/>
      <c r="G417" s="160"/>
      <c r="H417" s="160"/>
      <c r="J417" s="160"/>
      <c r="K417" s="160"/>
      <c r="L417" s="160"/>
      <c r="O417" s="160"/>
    </row>
    <row r="418" spans="2:15" s="154" customFormat="1" ht="12.75">
      <c r="B418" s="160"/>
      <c r="C418" s="160"/>
      <c r="D418" s="160"/>
      <c r="G418" s="160"/>
      <c r="H418" s="160"/>
      <c r="J418" s="160"/>
      <c r="K418" s="160"/>
      <c r="L418" s="160"/>
      <c r="O418" s="160"/>
    </row>
    <row r="419" spans="2:15" s="154" customFormat="1" ht="12.75">
      <c r="B419" s="160"/>
      <c r="C419" s="160"/>
      <c r="D419" s="160"/>
      <c r="G419" s="160"/>
      <c r="H419" s="160"/>
      <c r="J419" s="160"/>
      <c r="K419" s="160"/>
      <c r="L419" s="160"/>
      <c r="O419" s="160"/>
    </row>
    <row r="420" spans="2:15" s="154" customFormat="1" ht="12.75">
      <c r="B420" s="160"/>
      <c r="C420" s="160"/>
      <c r="D420" s="160"/>
      <c r="G420" s="160"/>
      <c r="H420" s="160"/>
      <c r="J420" s="160"/>
      <c r="K420" s="160"/>
      <c r="L420" s="160"/>
      <c r="O420" s="160"/>
    </row>
    <row r="421" spans="2:15" s="154" customFormat="1" ht="12.75">
      <c r="B421" s="160"/>
      <c r="C421" s="160"/>
      <c r="D421" s="160"/>
      <c r="G421" s="160"/>
      <c r="H421" s="160"/>
      <c r="J421" s="160"/>
      <c r="K421" s="160"/>
      <c r="L421" s="160"/>
      <c r="O421" s="160"/>
    </row>
    <row r="422" spans="2:15" s="154" customFormat="1" ht="12.75">
      <c r="B422" s="160"/>
      <c r="C422" s="160"/>
      <c r="D422" s="160"/>
      <c r="G422" s="160"/>
      <c r="H422" s="160"/>
      <c r="J422" s="160"/>
      <c r="K422" s="160"/>
      <c r="L422" s="160"/>
      <c r="O422" s="160"/>
    </row>
    <row r="423" spans="2:15" s="154" customFormat="1" ht="12.75">
      <c r="B423" s="160"/>
      <c r="C423" s="160"/>
      <c r="D423" s="160"/>
      <c r="G423" s="160"/>
      <c r="H423" s="160"/>
      <c r="J423" s="160"/>
      <c r="K423" s="160"/>
      <c r="L423" s="160"/>
      <c r="O423" s="160"/>
    </row>
    <row r="424" spans="2:15" s="154" customFormat="1" ht="12.75">
      <c r="B424" s="160"/>
      <c r="C424" s="160"/>
      <c r="D424" s="160"/>
      <c r="G424" s="160"/>
      <c r="H424" s="160"/>
      <c r="J424" s="160"/>
      <c r="K424" s="160"/>
      <c r="L424" s="160"/>
      <c r="O424" s="160"/>
    </row>
    <row r="425" spans="2:15" s="154" customFormat="1" ht="12.75">
      <c r="B425" s="160"/>
      <c r="C425" s="160"/>
      <c r="D425" s="160"/>
      <c r="G425" s="160"/>
      <c r="H425" s="160"/>
      <c r="J425" s="160"/>
      <c r="K425" s="160"/>
      <c r="L425" s="160"/>
      <c r="O425" s="160"/>
    </row>
    <row r="426" spans="2:15" s="154" customFormat="1" ht="12.75">
      <c r="B426" s="160"/>
      <c r="C426" s="160"/>
      <c r="D426" s="160"/>
      <c r="G426" s="160"/>
      <c r="H426" s="160"/>
      <c r="J426" s="160"/>
      <c r="K426" s="160"/>
      <c r="L426" s="160"/>
      <c r="O426" s="160"/>
    </row>
    <row r="427" spans="2:15" s="154" customFormat="1" ht="12.75">
      <c r="B427" s="160"/>
      <c r="C427" s="160"/>
      <c r="D427" s="160"/>
      <c r="G427" s="160"/>
      <c r="H427" s="160"/>
      <c r="J427" s="160"/>
      <c r="K427" s="160"/>
      <c r="L427" s="160"/>
      <c r="O427" s="160"/>
    </row>
    <row r="428" spans="2:15" s="154" customFormat="1" ht="12.75">
      <c r="B428" s="160"/>
      <c r="C428" s="160"/>
      <c r="D428" s="160"/>
      <c r="G428" s="160"/>
      <c r="H428" s="160"/>
      <c r="J428" s="160"/>
      <c r="K428" s="160"/>
      <c r="L428" s="160"/>
      <c r="O428" s="160"/>
    </row>
    <row r="429" spans="2:15" s="154" customFormat="1" ht="12.75">
      <c r="B429" s="160"/>
      <c r="C429" s="160"/>
      <c r="D429" s="160"/>
      <c r="G429" s="160"/>
      <c r="H429" s="160"/>
      <c r="J429" s="160"/>
      <c r="K429" s="160"/>
      <c r="L429" s="160"/>
      <c r="O429" s="160"/>
    </row>
    <row r="430" spans="2:15" s="154" customFormat="1" ht="12.75">
      <c r="B430" s="160"/>
      <c r="C430" s="160"/>
      <c r="D430" s="160"/>
      <c r="G430" s="160"/>
      <c r="H430" s="160"/>
      <c r="J430" s="160"/>
      <c r="K430" s="160"/>
      <c r="L430" s="160"/>
      <c r="O430" s="160"/>
    </row>
    <row r="431" spans="2:15" s="154" customFormat="1" ht="12.75">
      <c r="B431" s="160"/>
      <c r="C431" s="160"/>
      <c r="D431" s="160"/>
      <c r="G431" s="160"/>
      <c r="H431" s="160"/>
      <c r="J431" s="160"/>
      <c r="K431" s="160"/>
      <c r="L431" s="160"/>
      <c r="O431" s="160"/>
    </row>
    <row r="432" spans="2:15" s="154" customFormat="1" ht="12.75">
      <c r="B432" s="160"/>
      <c r="C432" s="160"/>
      <c r="D432" s="160"/>
      <c r="G432" s="160"/>
      <c r="H432" s="160"/>
      <c r="J432" s="160"/>
      <c r="K432" s="160"/>
      <c r="L432" s="160"/>
      <c r="O432" s="160"/>
    </row>
    <row r="433" spans="2:15" s="154" customFormat="1" ht="12.75">
      <c r="B433" s="160"/>
      <c r="C433" s="160"/>
      <c r="D433" s="160"/>
      <c r="G433" s="160"/>
      <c r="H433" s="160"/>
      <c r="J433" s="160"/>
      <c r="K433" s="160"/>
      <c r="L433" s="160"/>
      <c r="O433" s="160"/>
    </row>
    <row r="434" spans="2:15" s="154" customFormat="1" ht="12.75">
      <c r="B434" s="160"/>
      <c r="C434" s="160"/>
      <c r="D434" s="160"/>
      <c r="G434" s="160"/>
      <c r="H434" s="160"/>
      <c r="J434" s="160"/>
      <c r="K434" s="160"/>
      <c r="L434" s="160"/>
      <c r="O434" s="160"/>
    </row>
    <row r="435" spans="2:15" s="154" customFormat="1" ht="12.75">
      <c r="B435" s="160"/>
      <c r="C435" s="160"/>
      <c r="D435" s="160"/>
      <c r="G435" s="160"/>
      <c r="H435" s="160"/>
      <c r="J435" s="160"/>
      <c r="K435" s="160"/>
      <c r="L435" s="160"/>
      <c r="O435" s="160"/>
    </row>
    <row r="436" spans="2:15" s="154" customFormat="1" ht="12.75">
      <c r="B436" s="160"/>
      <c r="C436" s="160"/>
      <c r="D436" s="160"/>
      <c r="G436" s="160"/>
      <c r="H436" s="160"/>
      <c r="J436" s="160"/>
      <c r="K436" s="160"/>
      <c r="L436" s="160"/>
      <c r="O436" s="160"/>
    </row>
    <row r="437" spans="2:15" s="154" customFormat="1" ht="12.75">
      <c r="B437" s="160"/>
      <c r="C437" s="160"/>
      <c r="D437" s="160"/>
      <c r="G437" s="160"/>
      <c r="H437" s="160"/>
      <c r="J437" s="160"/>
      <c r="K437" s="160"/>
      <c r="L437" s="160"/>
      <c r="O437" s="160"/>
    </row>
    <row r="438" spans="2:15" s="154" customFormat="1" ht="12.75">
      <c r="B438" s="160"/>
      <c r="C438" s="160"/>
      <c r="D438" s="160"/>
      <c r="G438" s="160"/>
      <c r="H438" s="160"/>
      <c r="J438" s="160"/>
      <c r="K438" s="160"/>
      <c r="L438" s="160"/>
      <c r="O438" s="160"/>
    </row>
    <row r="439" spans="2:15" s="154" customFormat="1" ht="12.75">
      <c r="B439" s="160"/>
      <c r="C439" s="160"/>
      <c r="D439" s="160"/>
      <c r="G439" s="160"/>
      <c r="H439" s="160"/>
      <c r="J439" s="160"/>
      <c r="K439" s="160"/>
      <c r="L439" s="160"/>
      <c r="O439" s="160"/>
    </row>
    <row r="440" spans="2:15" s="154" customFormat="1" ht="12.75">
      <c r="B440" s="160"/>
      <c r="C440" s="160"/>
      <c r="D440" s="160"/>
      <c r="G440" s="160"/>
      <c r="H440" s="160"/>
      <c r="J440" s="160"/>
      <c r="K440" s="160"/>
      <c r="L440" s="160"/>
      <c r="O440" s="160"/>
    </row>
    <row r="441" spans="2:15" s="154" customFormat="1" ht="12.75">
      <c r="B441" s="160"/>
      <c r="C441" s="160"/>
      <c r="D441" s="160"/>
      <c r="G441" s="160"/>
      <c r="H441" s="160"/>
      <c r="J441" s="160"/>
      <c r="K441" s="160"/>
      <c r="L441" s="160"/>
      <c r="O441" s="160"/>
    </row>
    <row r="442" spans="2:15" s="154" customFormat="1" ht="12.75">
      <c r="B442" s="160"/>
      <c r="C442" s="160"/>
      <c r="D442" s="160"/>
      <c r="G442" s="160"/>
      <c r="H442" s="160"/>
      <c r="J442" s="160"/>
      <c r="K442" s="160"/>
      <c r="L442" s="160"/>
      <c r="O442" s="160"/>
    </row>
    <row r="443" spans="2:15" s="154" customFormat="1" ht="12.75">
      <c r="B443" s="160"/>
      <c r="C443" s="160"/>
      <c r="D443" s="160"/>
      <c r="G443" s="160"/>
      <c r="H443" s="160"/>
      <c r="J443" s="160"/>
      <c r="K443" s="160"/>
      <c r="L443" s="160"/>
      <c r="O443" s="160"/>
    </row>
    <row r="444" spans="2:15" s="154" customFormat="1" ht="12.75">
      <c r="B444" s="160"/>
      <c r="C444" s="160"/>
      <c r="D444" s="160"/>
      <c r="G444" s="160"/>
      <c r="H444" s="160"/>
      <c r="J444" s="160"/>
      <c r="K444" s="160"/>
      <c r="L444" s="160"/>
      <c r="O444" s="160"/>
    </row>
    <row r="445" spans="2:15" s="154" customFormat="1" ht="12.75">
      <c r="B445" s="160"/>
      <c r="C445" s="160"/>
      <c r="D445" s="160"/>
      <c r="G445" s="160"/>
      <c r="H445" s="160"/>
      <c r="J445" s="160"/>
      <c r="K445" s="160"/>
      <c r="L445" s="160"/>
      <c r="O445" s="160"/>
    </row>
    <row r="446" spans="2:15" s="154" customFormat="1" ht="12.75">
      <c r="B446" s="160"/>
      <c r="C446" s="160"/>
      <c r="D446" s="160"/>
      <c r="G446" s="160"/>
      <c r="H446" s="160"/>
      <c r="J446" s="160"/>
      <c r="K446" s="160"/>
      <c r="L446" s="160"/>
      <c r="O446" s="160"/>
    </row>
    <row r="447" spans="2:15" s="154" customFormat="1" ht="12.75">
      <c r="B447" s="160"/>
      <c r="C447" s="160"/>
      <c r="D447" s="160"/>
      <c r="G447" s="160"/>
      <c r="H447" s="160"/>
      <c r="J447" s="160"/>
      <c r="K447" s="160"/>
      <c r="L447" s="160"/>
      <c r="O447" s="160"/>
    </row>
    <row r="448" spans="2:15" s="154" customFormat="1" ht="12.75">
      <c r="B448" s="160"/>
      <c r="C448" s="160"/>
      <c r="D448" s="160"/>
      <c r="G448" s="160"/>
      <c r="H448" s="160"/>
      <c r="J448" s="160"/>
      <c r="K448" s="160"/>
      <c r="L448" s="160"/>
      <c r="O448" s="160"/>
    </row>
    <row r="449" spans="2:15" s="154" customFormat="1" ht="12.75">
      <c r="B449" s="160"/>
      <c r="C449" s="160"/>
      <c r="D449" s="160"/>
      <c r="G449" s="160"/>
      <c r="H449" s="160"/>
      <c r="J449" s="160"/>
      <c r="K449" s="160"/>
      <c r="L449" s="160"/>
      <c r="O449" s="160"/>
    </row>
    <row r="450" spans="2:15" s="154" customFormat="1" ht="12.75">
      <c r="B450" s="160"/>
      <c r="C450" s="160"/>
      <c r="D450" s="160"/>
      <c r="G450" s="160"/>
      <c r="H450" s="160"/>
      <c r="J450" s="160"/>
      <c r="K450" s="160"/>
      <c r="L450" s="160"/>
      <c r="O450" s="160"/>
    </row>
    <row r="451" spans="2:15" s="154" customFormat="1" ht="12.75">
      <c r="B451" s="160"/>
      <c r="C451" s="160"/>
      <c r="D451" s="160"/>
      <c r="G451" s="160"/>
      <c r="H451" s="160"/>
      <c r="J451" s="160"/>
      <c r="K451" s="160"/>
      <c r="L451" s="160"/>
      <c r="O451" s="160"/>
    </row>
    <row r="452" spans="2:15" s="154" customFormat="1" ht="12.75">
      <c r="B452" s="160"/>
      <c r="C452" s="160"/>
      <c r="D452" s="160"/>
      <c r="G452" s="160"/>
      <c r="H452" s="160"/>
      <c r="J452" s="160"/>
      <c r="K452" s="160"/>
      <c r="L452" s="160"/>
      <c r="O452" s="160"/>
    </row>
    <row r="453" spans="2:15" s="154" customFormat="1" ht="12.75">
      <c r="B453" s="160"/>
      <c r="C453" s="160"/>
      <c r="D453" s="160"/>
      <c r="G453" s="160"/>
      <c r="H453" s="160"/>
      <c r="J453" s="160"/>
      <c r="K453" s="160"/>
      <c r="L453" s="160"/>
      <c r="O453" s="160"/>
    </row>
    <row r="454" spans="2:15" s="154" customFormat="1" ht="12.75">
      <c r="B454" s="160"/>
      <c r="C454" s="160"/>
      <c r="D454" s="160"/>
      <c r="G454" s="160"/>
      <c r="H454" s="160"/>
      <c r="J454" s="160"/>
      <c r="K454" s="160"/>
      <c r="L454" s="160"/>
      <c r="O454" s="160"/>
    </row>
    <row r="455" spans="2:15" s="154" customFormat="1" ht="12.75">
      <c r="B455" s="160"/>
      <c r="C455" s="160"/>
      <c r="D455" s="160"/>
      <c r="G455" s="160"/>
      <c r="H455" s="160"/>
      <c r="J455" s="160"/>
      <c r="K455" s="160"/>
      <c r="L455" s="160"/>
      <c r="O455" s="160"/>
    </row>
    <row r="456" spans="2:15" s="154" customFormat="1" ht="12.75">
      <c r="B456" s="160"/>
      <c r="C456" s="160"/>
      <c r="D456" s="160"/>
      <c r="G456" s="160"/>
      <c r="H456" s="160"/>
      <c r="J456" s="160"/>
      <c r="K456" s="160"/>
      <c r="L456" s="160"/>
      <c r="O456" s="160"/>
    </row>
    <row r="457" spans="2:15" s="154" customFormat="1" ht="12.75">
      <c r="B457" s="160"/>
      <c r="C457" s="160"/>
      <c r="D457" s="160"/>
      <c r="G457" s="160"/>
      <c r="H457" s="160"/>
      <c r="J457" s="160"/>
      <c r="K457" s="160"/>
      <c r="L457" s="160"/>
      <c r="O457" s="160"/>
    </row>
    <row r="458" spans="2:15" s="154" customFormat="1" ht="12.75">
      <c r="B458" s="160"/>
      <c r="C458" s="160"/>
      <c r="D458" s="160"/>
      <c r="G458" s="160"/>
      <c r="H458" s="160"/>
      <c r="J458" s="160"/>
      <c r="K458" s="160"/>
      <c r="L458" s="160"/>
      <c r="O458" s="160"/>
    </row>
    <row r="459" spans="2:15" s="154" customFormat="1" ht="12.75">
      <c r="B459" s="160"/>
      <c r="C459" s="160"/>
      <c r="D459" s="160"/>
      <c r="G459" s="160"/>
      <c r="H459" s="160"/>
      <c r="J459" s="160"/>
      <c r="K459" s="160"/>
      <c r="L459" s="160"/>
      <c r="O459" s="160"/>
    </row>
    <row r="460" spans="2:15" s="154" customFormat="1" ht="12.75">
      <c r="B460" s="160"/>
      <c r="C460" s="160"/>
      <c r="D460" s="160"/>
      <c r="G460" s="160"/>
      <c r="H460" s="160"/>
      <c r="J460" s="160"/>
      <c r="K460" s="160"/>
      <c r="L460" s="160"/>
      <c r="O460" s="160"/>
    </row>
    <row r="461" spans="2:15" s="154" customFormat="1" ht="12.75">
      <c r="B461" s="160"/>
      <c r="C461" s="160"/>
      <c r="D461" s="160"/>
      <c r="G461" s="160"/>
      <c r="H461" s="160"/>
      <c r="J461" s="160"/>
      <c r="K461" s="160"/>
      <c r="L461" s="160"/>
      <c r="O461" s="160"/>
    </row>
    <row r="462" spans="2:15" s="154" customFormat="1" ht="12.75">
      <c r="B462" s="160"/>
      <c r="C462" s="160"/>
      <c r="D462" s="160"/>
      <c r="G462" s="160"/>
      <c r="H462" s="160"/>
      <c r="J462" s="160"/>
      <c r="K462" s="160"/>
      <c r="L462" s="160"/>
      <c r="O462" s="160"/>
    </row>
    <row r="463" spans="2:15" s="154" customFormat="1" ht="12.75">
      <c r="B463" s="160"/>
      <c r="C463" s="160"/>
      <c r="D463" s="160"/>
      <c r="G463" s="160"/>
      <c r="H463" s="160"/>
      <c r="J463" s="160"/>
      <c r="K463" s="160"/>
      <c r="L463" s="160"/>
      <c r="O463" s="160"/>
    </row>
    <row r="464" spans="2:15" s="154" customFormat="1" ht="12.75">
      <c r="B464" s="160"/>
      <c r="C464" s="160"/>
      <c r="D464" s="160"/>
      <c r="G464" s="160"/>
      <c r="H464" s="160"/>
      <c r="J464" s="160"/>
      <c r="K464" s="160"/>
      <c r="L464" s="160"/>
      <c r="O464" s="160"/>
    </row>
    <row r="465" spans="2:15" s="154" customFormat="1" ht="12.75">
      <c r="B465" s="160"/>
      <c r="C465" s="160"/>
      <c r="D465" s="160"/>
      <c r="G465" s="160"/>
      <c r="H465" s="160"/>
      <c r="J465" s="160"/>
      <c r="K465" s="160"/>
      <c r="L465" s="160"/>
      <c r="O465" s="160"/>
    </row>
    <row r="466" spans="2:15" s="154" customFormat="1" ht="12.75">
      <c r="B466" s="160"/>
      <c r="C466" s="160"/>
      <c r="D466" s="160"/>
      <c r="G466" s="160"/>
      <c r="H466" s="160"/>
      <c r="J466" s="160"/>
      <c r="K466" s="160"/>
      <c r="L466" s="160"/>
      <c r="O466" s="160"/>
    </row>
    <row r="467" spans="2:15" s="154" customFormat="1" ht="12.75">
      <c r="B467" s="160"/>
      <c r="C467" s="160"/>
      <c r="D467" s="160"/>
      <c r="G467" s="160"/>
      <c r="H467" s="160"/>
      <c r="J467" s="160"/>
      <c r="K467" s="160"/>
      <c r="L467" s="160"/>
      <c r="O467" s="160"/>
    </row>
    <row r="468" spans="2:15" s="154" customFormat="1" ht="12.75">
      <c r="B468" s="160"/>
      <c r="C468" s="160"/>
      <c r="D468" s="160"/>
      <c r="G468" s="160"/>
      <c r="H468" s="160"/>
      <c r="J468" s="160"/>
      <c r="K468" s="160"/>
      <c r="L468" s="160"/>
      <c r="O468" s="160"/>
    </row>
    <row r="469" spans="2:15" s="154" customFormat="1" ht="12.75">
      <c r="B469" s="160"/>
      <c r="C469" s="160"/>
      <c r="D469" s="160"/>
      <c r="G469" s="160"/>
      <c r="H469" s="160"/>
      <c r="J469" s="160"/>
      <c r="K469" s="160"/>
      <c r="L469" s="160"/>
      <c r="O469" s="160"/>
    </row>
    <row r="470" spans="2:15" s="154" customFormat="1" ht="12.75">
      <c r="B470" s="160"/>
      <c r="C470" s="160"/>
      <c r="D470" s="160"/>
      <c r="G470" s="160"/>
      <c r="H470" s="160"/>
      <c r="J470" s="160"/>
      <c r="K470" s="160"/>
      <c r="L470" s="160"/>
      <c r="O470" s="160"/>
    </row>
    <row r="471" spans="2:15" s="154" customFormat="1" ht="12.75">
      <c r="B471" s="160"/>
      <c r="C471" s="160"/>
      <c r="D471" s="160"/>
      <c r="G471" s="160"/>
      <c r="H471" s="160"/>
      <c r="J471" s="160"/>
      <c r="K471" s="160"/>
      <c r="L471" s="160"/>
      <c r="O471" s="160"/>
    </row>
    <row r="472" spans="2:15" s="154" customFormat="1" ht="12.75">
      <c r="B472" s="160"/>
      <c r="C472" s="160"/>
      <c r="D472" s="160"/>
      <c r="G472" s="160"/>
      <c r="H472" s="160"/>
      <c r="J472" s="160"/>
      <c r="K472" s="160"/>
      <c r="L472" s="160"/>
      <c r="O472" s="160"/>
    </row>
    <row r="473" spans="2:15" s="154" customFormat="1" ht="12.75">
      <c r="B473" s="160"/>
      <c r="C473" s="160"/>
      <c r="D473" s="160"/>
      <c r="G473" s="160"/>
      <c r="H473" s="160"/>
      <c r="J473" s="160"/>
      <c r="K473" s="160"/>
      <c r="L473" s="160"/>
      <c r="O473" s="160"/>
    </row>
    <row r="474" spans="2:15" s="154" customFormat="1" ht="12.75">
      <c r="B474" s="160"/>
      <c r="C474" s="160"/>
      <c r="D474" s="160"/>
      <c r="G474" s="160"/>
      <c r="H474" s="160"/>
      <c r="J474" s="160"/>
      <c r="K474" s="160"/>
      <c r="L474" s="160"/>
      <c r="O474" s="160"/>
    </row>
    <row r="475" spans="2:15" s="154" customFormat="1" ht="12.75">
      <c r="B475" s="160"/>
      <c r="C475" s="160"/>
      <c r="D475" s="160"/>
      <c r="G475" s="160"/>
      <c r="H475" s="160"/>
      <c r="J475" s="160"/>
      <c r="K475" s="160"/>
      <c r="L475" s="160"/>
      <c r="O475" s="160"/>
    </row>
    <row r="476" spans="2:15" s="154" customFormat="1" ht="12.75">
      <c r="B476" s="160"/>
      <c r="C476" s="160"/>
      <c r="D476" s="160"/>
      <c r="G476" s="160"/>
      <c r="H476" s="160"/>
      <c r="J476" s="160"/>
      <c r="K476" s="160"/>
      <c r="L476" s="160"/>
      <c r="O476" s="160"/>
    </row>
    <row r="477" spans="2:15" s="154" customFormat="1" ht="12.75">
      <c r="B477" s="160"/>
      <c r="C477" s="160"/>
      <c r="D477" s="160"/>
      <c r="G477" s="160"/>
      <c r="H477" s="160"/>
      <c r="J477" s="160"/>
      <c r="K477" s="160"/>
      <c r="L477" s="160"/>
      <c r="O477" s="160"/>
    </row>
    <row r="478" spans="2:15" s="154" customFormat="1" ht="12.75">
      <c r="B478" s="160"/>
      <c r="C478" s="160"/>
      <c r="D478" s="160"/>
      <c r="G478" s="160"/>
      <c r="H478" s="160"/>
      <c r="J478" s="160"/>
      <c r="K478" s="160"/>
      <c r="L478" s="160"/>
      <c r="O478" s="160"/>
    </row>
    <row r="479" spans="2:15" s="154" customFormat="1" ht="12.75">
      <c r="B479" s="160"/>
      <c r="C479" s="160"/>
      <c r="D479" s="160"/>
      <c r="G479" s="160"/>
      <c r="H479" s="160"/>
      <c r="J479" s="160"/>
      <c r="K479" s="160"/>
      <c r="L479" s="160"/>
      <c r="O479" s="160"/>
    </row>
    <row r="480" spans="2:15" s="154" customFormat="1" ht="12.75">
      <c r="B480" s="160"/>
      <c r="C480" s="160"/>
      <c r="D480" s="160"/>
      <c r="G480" s="160"/>
      <c r="H480" s="160"/>
      <c r="J480" s="160"/>
      <c r="K480" s="160"/>
      <c r="L480" s="160"/>
      <c r="O480" s="160"/>
    </row>
    <row r="481" spans="2:15" s="154" customFormat="1" ht="12.75">
      <c r="B481" s="160"/>
      <c r="C481" s="160"/>
      <c r="D481" s="160"/>
      <c r="G481" s="160"/>
      <c r="H481" s="160"/>
      <c r="J481" s="160"/>
      <c r="K481" s="160"/>
      <c r="L481" s="160"/>
      <c r="O481" s="160"/>
    </row>
    <row r="482" spans="2:15" s="154" customFormat="1" ht="12.75">
      <c r="B482" s="160"/>
      <c r="C482" s="160"/>
      <c r="D482" s="160"/>
      <c r="G482" s="160"/>
      <c r="H482" s="160"/>
      <c r="J482" s="160"/>
      <c r="K482" s="160"/>
      <c r="L482" s="160"/>
      <c r="O482" s="160"/>
    </row>
    <row r="483" spans="2:15" s="154" customFormat="1" ht="12.75">
      <c r="B483" s="160"/>
      <c r="C483" s="160"/>
      <c r="D483" s="160"/>
      <c r="G483" s="160"/>
      <c r="H483" s="160"/>
      <c r="J483" s="160"/>
      <c r="K483" s="160"/>
      <c r="L483" s="160"/>
      <c r="O483" s="160"/>
    </row>
    <row r="484" spans="2:15" s="154" customFormat="1" ht="12.75">
      <c r="B484" s="160"/>
      <c r="C484" s="160"/>
      <c r="D484" s="160"/>
      <c r="G484" s="160"/>
      <c r="H484" s="160"/>
      <c r="J484" s="160"/>
      <c r="K484" s="160"/>
      <c r="L484" s="160"/>
      <c r="O484" s="160"/>
    </row>
    <row r="485" spans="2:15" s="154" customFormat="1" ht="12.75">
      <c r="B485" s="160"/>
      <c r="C485" s="160"/>
      <c r="D485" s="160"/>
      <c r="G485" s="160"/>
      <c r="H485" s="160"/>
      <c r="J485" s="160"/>
      <c r="K485" s="160"/>
      <c r="L485" s="160"/>
      <c r="O485" s="160"/>
    </row>
    <row r="486" spans="2:15" s="154" customFormat="1" ht="12.75">
      <c r="B486" s="160"/>
      <c r="C486" s="160"/>
      <c r="D486" s="160"/>
      <c r="G486" s="160"/>
      <c r="H486" s="160"/>
      <c r="J486" s="160"/>
      <c r="K486" s="160"/>
      <c r="L486" s="160"/>
      <c r="O486" s="160"/>
    </row>
    <row r="487" spans="2:15" s="154" customFormat="1" ht="12.75">
      <c r="B487" s="160"/>
      <c r="C487" s="160"/>
      <c r="D487" s="160"/>
      <c r="G487" s="160"/>
      <c r="H487" s="160"/>
      <c r="J487" s="160"/>
      <c r="K487" s="160"/>
      <c r="L487" s="160"/>
      <c r="O487" s="160"/>
    </row>
    <row r="488" spans="2:15" s="154" customFormat="1" ht="12.75">
      <c r="B488" s="160"/>
      <c r="C488" s="160"/>
      <c r="D488" s="160"/>
      <c r="G488" s="160"/>
      <c r="H488" s="160"/>
      <c r="J488" s="160"/>
      <c r="K488" s="160"/>
      <c r="L488" s="160"/>
      <c r="O488" s="160"/>
    </row>
    <row r="489" spans="2:15" s="154" customFormat="1" ht="12.75">
      <c r="B489" s="160"/>
      <c r="C489" s="160"/>
      <c r="D489" s="160"/>
      <c r="G489" s="160"/>
      <c r="H489" s="160"/>
      <c r="J489" s="160"/>
      <c r="K489" s="160"/>
      <c r="L489" s="160"/>
      <c r="O489" s="160"/>
    </row>
    <row r="490" spans="2:15" s="154" customFormat="1" ht="12.75">
      <c r="B490" s="160"/>
      <c r="C490" s="160"/>
      <c r="D490" s="160"/>
      <c r="G490" s="160"/>
      <c r="H490" s="160"/>
      <c r="J490" s="160"/>
      <c r="K490" s="160"/>
      <c r="L490" s="160"/>
      <c r="O490" s="160"/>
    </row>
    <row r="491" spans="2:15" s="154" customFormat="1" ht="12.75">
      <c r="B491" s="160"/>
      <c r="C491" s="160"/>
      <c r="D491" s="160"/>
      <c r="G491" s="160"/>
      <c r="H491" s="160"/>
      <c r="J491" s="160"/>
      <c r="K491" s="160"/>
      <c r="L491" s="160"/>
      <c r="O491" s="160"/>
    </row>
    <row r="492" spans="2:15" s="154" customFormat="1" ht="12.75">
      <c r="B492" s="160"/>
      <c r="C492" s="160"/>
      <c r="D492" s="160"/>
      <c r="G492" s="160"/>
      <c r="H492" s="160"/>
      <c r="J492" s="160"/>
      <c r="K492" s="160"/>
      <c r="L492" s="160"/>
      <c r="O492" s="160"/>
    </row>
    <row r="493" spans="2:15" s="154" customFormat="1" ht="12.75">
      <c r="B493" s="160"/>
      <c r="C493" s="160"/>
      <c r="D493" s="160"/>
      <c r="G493" s="160"/>
      <c r="H493" s="160"/>
      <c r="J493" s="160"/>
      <c r="K493" s="160"/>
      <c r="L493" s="160"/>
      <c r="O493" s="160"/>
    </row>
    <row r="494" spans="2:15" s="154" customFormat="1" ht="12.75">
      <c r="B494" s="160"/>
      <c r="C494" s="160"/>
      <c r="D494" s="160"/>
      <c r="G494" s="160"/>
      <c r="H494" s="160"/>
      <c r="J494" s="160"/>
      <c r="K494" s="160"/>
      <c r="L494" s="160"/>
      <c r="O494" s="160"/>
    </row>
    <row r="495" spans="2:15" s="154" customFormat="1" ht="12.75">
      <c r="B495" s="160"/>
      <c r="C495" s="160"/>
      <c r="D495" s="160"/>
      <c r="G495" s="160"/>
      <c r="H495" s="160"/>
      <c r="J495" s="160"/>
      <c r="K495" s="160"/>
      <c r="L495" s="160"/>
      <c r="O495" s="160"/>
    </row>
    <row r="496" spans="2:15" s="154" customFormat="1" ht="12.75">
      <c r="B496" s="160"/>
      <c r="C496" s="160"/>
      <c r="D496" s="160"/>
      <c r="G496" s="160"/>
      <c r="H496" s="160"/>
      <c r="J496" s="160"/>
      <c r="K496" s="160"/>
      <c r="L496" s="160"/>
      <c r="O496" s="160"/>
    </row>
    <row r="497" spans="2:15" s="154" customFormat="1" ht="12.75">
      <c r="B497" s="160"/>
      <c r="C497" s="160"/>
      <c r="D497" s="160"/>
      <c r="G497" s="160"/>
      <c r="H497" s="160"/>
      <c r="J497" s="160"/>
      <c r="K497" s="160"/>
      <c r="L497" s="160"/>
      <c r="O497" s="160"/>
    </row>
    <row r="498" spans="2:15" s="154" customFormat="1" ht="12.75">
      <c r="B498" s="160"/>
      <c r="C498" s="160"/>
      <c r="D498" s="160"/>
      <c r="G498" s="160"/>
      <c r="H498" s="160"/>
      <c r="J498" s="160"/>
      <c r="K498" s="160"/>
      <c r="L498" s="160"/>
      <c r="O498" s="160"/>
    </row>
    <row r="499" spans="2:15" s="154" customFormat="1" ht="12.75">
      <c r="B499" s="160"/>
      <c r="C499" s="160"/>
      <c r="D499" s="160"/>
      <c r="G499" s="160"/>
      <c r="H499" s="160"/>
      <c r="J499" s="160"/>
      <c r="K499" s="160"/>
      <c r="L499" s="160"/>
      <c r="O499" s="160"/>
    </row>
    <row r="500" spans="2:15" s="154" customFormat="1" ht="12.75">
      <c r="B500" s="160"/>
      <c r="C500" s="160"/>
      <c r="D500" s="160"/>
      <c r="G500" s="160"/>
      <c r="H500" s="160"/>
      <c r="J500" s="160"/>
      <c r="K500" s="160"/>
      <c r="L500" s="160"/>
      <c r="O500" s="160"/>
    </row>
    <row r="501" spans="2:15" s="154" customFormat="1" ht="12.75">
      <c r="B501" s="160"/>
      <c r="C501" s="160"/>
      <c r="D501" s="160"/>
      <c r="G501" s="160"/>
      <c r="H501" s="160"/>
      <c r="J501" s="160"/>
      <c r="K501" s="160"/>
      <c r="L501" s="160"/>
      <c r="O501" s="160"/>
    </row>
    <row r="502" spans="2:15" s="154" customFormat="1" ht="12.75">
      <c r="B502" s="160"/>
      <c r="C502" s="160"/>
      <c r="D502" s="160"/>
      <c r="G502" s="160"/>
      <c r="H502" s="160"/>
      <c r="J502" s="160"/>
      <c r="K502" s="160"/>
      <c r="L502" s="160"/>
      <c r="O502" s="160"/>
    </row>
    <row r="503" spans="2:15" s="154" customFormat="1" ht="12.75">
      <c r="B503" s="160"/>
      <c r="C503" s="160"/>
      <c r="D503" s="160"/>
      <c r="G503" s="160"/>
      <c r="H503" s="160"/>
      <c r="J503" s="160"/>
      <c r="K503" s="160"/>
      <c r="L503" s="160"/>
      <c r="O503" s="160"/>
    </row>
    <row r="504" spans="2:15" s="154" customFormat="1" ht="12.75">
      <c r="B504" s="160"/>
      <c r="C504" s="160"/>
      <c r="D504" s="160"/>
      <c r="G504" s="160"/>
      <c r="H504" s="160"/>
      <c r="J504" s="160"/>
      <c r="K504" s="160"/>
      <c r="L504" s="160"/>
      <c r="O504" s="160"/>
    </row>
    <row r="505" spans="2:15" s="154" customFormat="1" ht="12.75">
      <c r="B505" s="160"/>
      <c r="C505" s="160"/>
      <c r="D505" s="160"/>
      <c r="G505" s="160"/>
      <c r="H505" s="160"/>
      <c r="J505" s="160"/>
      <c r="K505" s="160"/>
      <c r="L505" s="160"/>
      <c r="O505" s="160"/>
    </row>
    <row r="506" spans="2:15" s="154" customFormat="1" ht="12.75">
      <c r="B506" s="160"/>
      <c r="C506" s="160"/>
      <c r="D506" s="160"/>
      <c r="G506" s="160"/>
      <c r="H506" s="160"/>
      <c r="J506" s="160"/>
      <c r="K506" s="160"/>
      <c r="L506" s="160"/>
      <c r="O506" s="160"/>
    </row>
    <row r="507" spans="2:15" s="154" customFormat="1" ht="12.75">
      <c r="B507" s="160"/>
      <c r="C507" s="160"/>
      <c r="D507" s="160"/>
      <c r="G507" s="160"/>
      <c r="H507" s="160"/>
      <c r="J507" s="160"/>
      <c r="K507" s="160"/>
      <c r="L507" s="160"/>
      <c r="O507" s="160"/>
    </row>
    <row r="508" spans="2:15" s="154" customFormat="1" ht="12.75">
      <c r="B508" s="160"/>
      <c r="C508" s="160"/>
      <c r="D508" s="160"/>
      <c r="G508" s="160"/>
      <c r="H508" s="160"/>
      <c r="J508" s="160"/>
      <c r="K508" s="160"/>
      <c r="L508" s="160"/>
      <c r="O508" s="160"/>
    </row>
    <row r="509" spans="2:15" s="154" customFormat="1" ht="12.75">
      <c r="B509" s="160"/>
      <c r="C509" s="160"/>
      <c r="D509" s="160"/>
      <c r="G509" s="160"/>
      <c r="H509" s="160"/>
      <c r="J509" s="160"/>
      <c r="K509" s="160"/>
      <c r="L509" s="160"/>
      <c r="O509" s="160"/>
    </row>
    <row r="510" spans="2:15" s="154" customFormat="1" ht="12.75">
      <c r="B510" s="160"/>
      <c r="C510" s="160"/>
      <c r="D510" s="160"/>
      <c r="G510" s="160"/>
      <c r="H510" s="160"/>
      <c r="J510" s="160"/>
      <c r="K510" s="160"/>
      <c r="L510" s="160"/>
      <c r="O510" s="160"/>
    </row>
    <row r="511" spans="2:15" s="154" customFormat="1" ht="12.75">
      <c r="B511" s="160"/>
      <c r="C511" s="160"/>
      <c r="D511" s="160"/>
      <c r="G511" s="160"/>
      <c r="H511" s="160"/>
      <c r="J511" s="160"/>
      <c r="K511" s="160"/>
      <c r="L511" s="160"/>
      <c r="O511" s="160"/>
    </row>
    <row r="512" spans="2:15" s="154" customFormat="1" ht="12.75">
      <c r="B512" s="160"/>
      <c r="C512" s="160"/>
      <c r="D512" s="160"/>
      <c r="G512" s="160"/>
      <c r="H512" s="160"/>
      <c r="J512" s="160"/>
      <c r="K512" s="160"/>
      <c r="L512" s="160"/>
      <c r="O512" s="160"/>
    </row>
    <row r="513" spans="2:15" s="154" customFormat="1" ht="12.75">
      <c r="B513" s="160"/>
      <c r="C513" s="160"/>
      <c r="D513" s="160"/>
      <c r="G513" s="160"/>
      <c r="H513" s="160"/>
      <c r="J513" s="160"/>
      <c r="K513" s="160"/>
      <c r="L513" s="160"/>
      <c r="O513" s="160"/>
    </row>
    <row r="514" spans="2:15" s="154" customFormat="1" ht="12.75">
      <c r="B514" s="160"/>
      <c r="C514" s="160"/>
      <c r="D514" s="160"/>
      <c r="G514" s="160"/>
      <c r="H514" s="160"/>
      <c r="J514" s="160"/>
      <c r="K514" s="160"/>
      <c r="L514" s="160"/>
      <c r="O514" s="160"/>
    </row>
    <row r="515" spans="2:15" s="154" customFormat="1" ht="12.75">
      <c r="B515" s="160"/>
      <c r="C515" s="160"/>
      <c r="D515" s="160"/>
      <c r="G515" s="160"/>
      <c r="H515" s="160"/>
      <c r="J515" s="160"/>
      <c r="K515" s="160"/>
      <c r="L515" s="160"/>
      <c r="O515" s="160"/>
    </row>
    <row r="516" spans="2:15" s="154" customFormat="1" ht="12.75">
      <c r="B516" s="160"/>
      <c r="C516" s="160"/>
      <c r="D516" s="160"/>
      <c r="G516" s="160"/>
      <c r="H516" s="160"/>
      <c r="J516" s="160"/>
      <c r="K516" s="160"/>
      <c r="L516" s="160"/>
      <c r="O516" s="160"/>
    </row>
    <row r="517" spans="2:15" s="154" customFormat="1" ht="12.75">
      <c r="B517" s="160"/>
      <c r="C517" s="160"/>
      <c r="D517" s="160"/>
      <c r="G517" s="160"/>
      <c r="H517" s="160"/>
      <c r="J517" s="160"/>
      <c r="K517" s="160"/>
      <c r="L517" s="160"/>
      <c r="O517" s="160"/>
    </row>
    <row r="518" spans="2:15" s="154" customFormat="1" ht="12.75">
      <c r="B518" s="160"/>
      <c r="C518" s="160"/>
      <c r="D518" s="160"/>
      <c r="G518" s="160"/>
      <c r="H518" s="160"/>
      <c r="J518" s="160"/>
      <c r="K518" s="160"/>
      <c r="L518" s="160"/>
      <c r="O518" s="160"/>
    </row>
    <row r="519" spans="2:15" s="154" customFormat="1" ht="12.75">
      <c r="B519" s="160"/>
      <c r="C519" s="160"/>
      <c r="D519" s="160"/>
      <c r="G519" s="160"/>
      <c r="H519" s="160"/>
      <c r="J519" s="160"/>
      <c r="K519" s="160"/>
      <c r="L519" s="160"/>
      <c r="O519" s="160"/>
    </row>
    <row r="520" spans="2:15" s="154" customFormat="1" ht="12.75">
      <c r="B520" s="160"/>
      <c r="C520" s="160"/>
      <c r="D520" s="160"/>
      <c r="G520" s="160"/>
      <c r="H520" s="160"/>
      <c r="J520" s="160"/>
      <c r="K520" s="160"/>
      <c r="L520" s="160"/>
      <c r="O520" s="160"/>
    </row>
    <row r="521" spans="2:15" s="154" customFormat="1" ht="12.75">
      <c r="B521" s="160"/>
      <c r="C521" s="160"/>
      <c r="D521" s="160"/>
      <c r="G521" s="160"/>
      <c r="H521" s="160"/>
      <c r="J521" s="160"/>
      <c r="K521" s="160"/>
      <c r="L521" s="160"/>
      <c r="O521" s="160"/>
    </row>
    <row r="522" spans="2:15" s="154" customFormat="1" ht="12.75">
      <c r="B522" s="160"/>
      <c r="C522" s="160"/>
      <c r="D522" s="160"/>
      <c r="G522" s="160"/>
      <c r="H522" s="160"/>
      <c r="J522" s="160"/>
      <c r="K522" s="160"/>
      <c r="L522" s="160"/>
      <c r="O522" s="160"/>
    </row>
    <row r="523" spans="2:15" s="154" customFormat="1" ht="12.75">
      <c r="B523" s="160"/>
      <c r="C523" s="160"/>
      <c r="D523" s="160"/>
      <c r="G523" s="160"/>
      <c r="H523" s="160"/>
      <c r="J523" s="160"/>
      <c r="K523" s="160"/>
      <c r="L523" s="160"/>
      <c r="O523" s="160"/>
    </row>
    <row r="524" spans="2:15" s="154" customFormat="1" ht="12.75">
      <c r="B524" s="160"/>
      <c r="C524" s="160"/>
      <c r="D524" s="160"/>
      <c r="G524" s="160"/>
      <c r="H524" s="160"/>
      <c r="J524" s="160"/>
      <c r="K524" s="160"/>
      <c r="L524" s="160"/>
      <c r="O524" s="160"/>
    </row>
    <row r="525" spans="2:15" s="154" customFormat="1" ht="12.75">
      <c r="B525" s="160"/>
      <c r="C525" s="160"/>
      <c r="D525" s="160"/>
      <c r="G525" s="160"/>
      <c r="H525" s="160"/>
      <c r="J525" s="160"/>
      <c r="K525" s="160"/>
      <c r="L525" s="160"/>
      <c r="O525" s="160"/>
    </row>
    <row r="526" spans="2:15" s="154" customFormat="1" ht="12.75">
      <c r="B526" s="160"/>
      <c r="C526" s="160"/>
      <c r="D526" s="160"/>
      <c r="G526" s="160"/>
      <c r="H526" s="160"/>
      <c r="J526" s="160"/>
      <c r="K526" s="160"/>
      <c r="L526" s="160"/>
      <c r="O526" s="160"/>
    </row>
    <row r="527" spans="2:15" s="154" customFormat="1" ht="12.75">
      <c r="B527" s="160"/>
      <c r="C527" s="160"/>
      <c r="D527" s="160"/>
      <c r="G527" s="160"/>
      <c r="H527" s="160"/>
      <c r="J527" s="160"/>
      <c r="K527" s="160"/>
      <c r="L527" s="160"/>
      <c r="O527" s="160"/>
    </row>
    <row r="528" spans="2:15" s="154" customFormat="1" ht="12.75">
      <c r="B528" s="160"/>
      <c r="C528" s="160"/>
      <c r="D528" s="160"/>
      <c r="G528" s="160"/>
      <c r="H528" s="160"/>
      <c r="J528" s="160"/>
      <c r="K528" s="160"/>
      <c r="L528" s="160"/>
      <c r="O528" s="160"/>
    </row>
    <row r="529" spans="2:15" s="154" customFormat="1" ht="12.75">
      <c r="B529" s="160"/>
      <c r="C529" s="160"/>
      <c r="D529" s="160"/>
      <c r="G529" s="160"/>
      <c r="H529" s="160"/>
      <c r="J529" s="160"/>
      <c r="K529" s="160"/>
      <c r="L529" s="160"/>
      <c r="O529" s="160"/>
    </row>
    <row r="530" spans="2:15" s="154" customFormat="1" ht="12.75">
      <c r="B530" s="160"/>
      <c r="C530" s="160"/>
      <c r="D530" s="160"/>
      <c r="G530" s="160"/>
      <c r="H530" s="160"/>
      <c r="J530" s="160"/>
      <c r="K530" s="160"/>
      <c r="L530" s="160"/>
      <c r="O530" s="160"/>
    </row>
    <row r="531" spans="2:15" s="154" customFormat="1" ht="12.75">
      <c r="B531" s="160"/>
      <c r="C531" s="160"/>
      <c r="D531" s="160"/>
      <c r="G531" s="160"/>
      <c r="H531" s="160"/>
      <c r="J531" s="160"/>
      <c r="K531" s="160"/>
      <c r="L531" s="160"/>
      <c r="O531" s="160"/>
    </row>
    <row r="532" spans="2:15" s="154" customFormat="1" ht="12.75">
      <c r="B532" s="160"/>
      <c r="C532" s="160"/>
      <c r="D532" s="160"/>
      <c r="G532" s="160"/>
      <c r="H532" s="160"/>
      <c r="J532" s="160"/>
      <c r="K532" s="160"/>
      <c r="L532" s="160"/>
      <c r="O532" s="160"/>
    </row>
    <row r="533" spans="2:15" s="154" customFormat="1" ht="12.75">
      <c r="B533" s="160"/>
      <c r="C533" s="160"/>
      <c r="D533" s="160"/>
      <c r="G533" s="160"/>
      <c r="H533" s="160"/>
      <c r="J533" s="160"/>
      <c r="K533" s="160"/>
      <c r="L533" s="160"/>
      <c r="O533" s="160"/>
    </row>
    <row r="534" spans="2:15" s="154" customFormat="1" ht="12.75">
      <c r="B534" s="160"/>
      <c r="C534" s="160"/>
      <c r="D534" s="160"/>
      <c r="G534" s="160"/>
      <c r="H534" s="160"/>
      <c r="J534" s="160"/>
      <c r="K534" s="160"/>
      <c r="L534" s="160"/>
      <c r="O534" s="160"/>
    </row>
    <row r="535" spans="2:15" s="154" customFormat="1" ht="12.75">
      <c r="B535" s="160"/>
      <c r="C535" s="160"/>
      <c r="D535" s="160"/>
      <c r="G535" s="160"/>
      <c r="H535" s="160"/>
      <c r="J535" s="160"/>
      <c r="K535" s="160"/>
      <c r="L535" s="160"/>
      <c r="O535" s="160"/>
    </row>
    <row r="536" spans="2:15" s="154" customFormat="1" ht="12.75">
      <c r="B536" s="160"/>
      <c r="C536" s="160"/>
      <c r="D536" s="160"/>
      <c r="G536" s="160"/>
      <c r="H536" s="160"/>
      <c r="J536" s="160"/>
      <c r="K536" s="160"/>
      <c r="L536" s="160"/>
      <c r="O536" s="160"/>
    </row>
    <row r="537" spans="2:15" s="154" customFormat="1" ht="12.75">
      <c r="B537" s="160"/>
      <c r="C537" s="160"/>
      <c r="D537" s="160"/>
      <c r="G537" s="160"/>
      <c r="H537" s="160"/>
      <c r="J537" s="160"/>
      <c r="K537" s="160"/>
      <c r="L537" s="160"/>
      <c r="O537" s="160"/>
    </row>
    <row r="538" spans="2:15" s="154" customFormat="1" ht="12.75">
      <c r="B538" s="160"/>
      <c r="C538" s="160"/>
      <c r="D538" s="160"/>
      <c r="G538" s="160"/>
      <c r="H538" s="160"/>
      <c r="J538" s="160"/>
      <c r="K538" s="160"/>
      <c r="L538" s="160"/>
      <c r="O538" s="160"/>
    </row>
    <row r="539" spans="2:15" s="154" customFormat="1" ht="12.75">
      <c r="B539" s="160"/>
      <c r="C539" s="160"/>
      <c r="D539" s="160"/>
      <c r="G539" s="160"/>
      <c r="H539" s="160"/>
      <c r="J539" s="160"/>
      <c r="K539" s="160"/>
      <c r="L539" s="160"/>
      <c r="O539" s="160"/>
    </row>
    <row r="540" spans="2:15" s="154" customFormat="1" ht="12.75">
      <c r="B540" s="160"/>
      <c r="C540" s="160"/>
      <c r="D540" s="160"/>
      <c r="G540" s="160"/>
      <c r="H540" s="160"/>
      <c r="J540" s="160"/>
      <c r="K540" s="160"/>
      <c r="L540" s="160"/>
      <c r="O540" s="160"/>
    </row>
    <row r="541" spans="2:15" s="154" customFormat="1" ht="12.75">
      <c r="B541" s="160"/>
      <c r="C541" s="160"/>
      <c r="D541" s="160"/>
      <c r="G541" s="160"/>
      <c r="H541" s="160"/>
      <c r="J541" s="160"/>
      <c r="K541" s="160"/>
      <c r="L541" s="160"/>
      <c r="O541" s="160"/>
    </row>
    <row r="542" spans="2:15" s="154" customFormat="1" ht="12.75">
      <c r="B542" s="160"/>
      <c r="C542" s="160"/>
      <c r="D542" s="160"/>
      <c r="G542" s="160"/>
      <c r="H542" s="160"/>
      <c r="J542" s="160"/>
      <c r="K542" s="160"/>
      <c r="L542" s="160"/>
      <c r="O542" s="160"/>
    </row>
    <row r="543" spans="2:15" s="154" customFormat="1" ht="12.75">
      <c r="B543" s="160"/>
      <c r="C543" s="160"/>
      <c r="D543" s="160"/>
      <c r="G543" s="160"/>
      <c r="H543" s="160"/>
      <c r="J543" s="160"/>
      <c r="K543" s="160"/>
      <c r="L543" s="160"/>
      <c r="O543" s="160"/>
    </row>
    <row r="544" spans="2:15" s="154" customFormat="1" ht="12.75">
      <c r="B544" s="160"/>
      <c r="C544" s="160"/>
      <c r="D544" s="160"/>
      <c r="G544" s="160"/>
      <c r="H544" s="160"/>
      <c r="J544" s="160"/>
      <c r="K544" s="160"/>
      <c r="L544" s="160"/>
      <c r="O544" s="160"/>
    </row>
    <row r="545" spans="2:15" s="154" customFormat="1" ht="12.75">
      <c r="B545" s="160"/>
      <c r="C545" s="160"/>
      <c r="D545" s="160"/>
      <c r="G545" s="160"/>
      <c r="H545" s="160"/>
      <c r="J545" s="160"/>
      <c r="K545" s="160"/>
      <c r="L545" s="160"/>
      <c r="O545" s="160"/>
    </row>
    <row r="546" spans="2:15" s="154" customFormat="1" ht="12.75">
      <c r="B546" s="160"/>
      <c r="C546" s="160"/>
      <c r="D546" s="160"/>
      <c r="G546" s="160"/>
      <c r="H546" s="160"/>
      <c r="J546" s="160"/>
      <c r="K546" s="160"/>
      <c r="L546" s="160"/>
      <c r="O546" s="160"/>
    </row>
    <row r="547" spans="2:15" s="154" customFormat="1" ht="12.75">
      <c r="B547" s="160"/>
      <c r="C547" s="160"/>
      <c r="D547" s="160"/>
      <c r="G547" s="160"/>
      <c r="H547" s="160"/>
      <c r="J547" s="160"/>
      <c r="K547" s="160"/>
      <c r="L547" s="160"/>
      <c r="O547" s="160"/>
    </row>
    <row r="548" spans="2:15" s="154" customFormat="1" ht="12.75">
      <c r="B548" s="160"/>
      <c r="C548" s="160"/>
      <c r="D548" s="160"/>
      <c r="G548" s="160"/>
      <c r="H548" s="160"/>
      <c r="J548" s="160"/>
      <c r="K548" s="160"/>
      <c r="L548" s="160"/>
      <c r="O548" s="160"/>
    </row>
    <row r="549" spans="2:15" s="154" customFormat="1" ht="12.75">
      <c r="B549" s="160"/>
      <c r="C549" s="160"/>
      <c r="D549" s="160"/>
      <c r="G549" s="160"/>
      <c r="H549" s="160"/>
      <c r="J549" s="160"/>
      <c r="K549" s="160"/>
      <c r="L549" s="160"/>
      <c r="O549" s="160"/>
    </row>
    <row r="550" spans="2:15" s="154" customFormat="1" ht="12.75">
      <c r="B550" s="160"/>
      <c r="C550" s="160"/>
      <c r="D550" s="160"/>
      <c r="G550" s="160"/>
      <c r="H550" s="160"/>
      <c r="J550" s="160"/>
      <c r="K550" s="160"/>
      <c r="L550" s="160"/>
      <c r="O550" s="160"/>
    </row>
    <row r="551" spans="2:15" s="154" customFormat="1" ht="12.75">
      <c r="B551" s="160"/>
      <c r="C551" s="160"/>
      <c r="D551" s="160"/>
      <c r="G551" s="160"/>
      <c r="H551" s="160"/>
      <c r="J551" s="160"/>
      <c r="K551" s="160"/>
      <c r="L551" s="160"/>
      <c r="O551" s="160"/>
    </row>
    <row r="552" spans="2:15" s="154" customFormat="1" ht="12.75">
      <c r="B552" s="160"/>
      <c r="C552" s="160"/>
      <c r="D552" s="160"/>
      <c r="G552" s="160"/>
      <c r="H552" s="160"/>
      <c r="J552" s="160"/>
      <c r="K552" s="160"/>
      <c r="L552" s="160"/>
      <c r="O552" s="160"/>
    </row>
    <row r="553" spans="2:15" s="154" customFormat="1" ht="12.75">
      <c r="B553" s="160"/>
      <c r="C553" s="160"/>
      <c r="D553" s="160"/>
      <c r="G553" s="160"/>
      <c r="H553" s="160"/>
      <c r="J553" s="160"/>
      <c r="K553" s="160"/>
      <c r="L553" s="160"/>
      <c r="O553" s="160"/>
    </row>
    <row r="554" spans="2:15" s="154" customFormat="1" ht="12.75">
      <c r="B554" s="160"/>
      <c r="C554" s="160"/>
      <c r="D554" s="160"/>
      <c r="G554" s="160"/>
      <c r="H554" s="160"/>
      <c r="J554" s="160"/>
      <c r="K554" s="160"/>
      <c r="L554" s="160"/>
      <c r="O554" s="160"/>
    </row>
    <row r="555" spans="2:15" s="154" customFormat="1" ht="12.75">
      <c r="B555" s="160"/>
      <c r="C555" s="160"/>
      <c r="D555" s="160"/>
      <c r="G555" s="160"/>
      <c r="H555" s="160"/>
      <c r="J555" s="160"/>
      <c r="K555" s="160"/>
      <c r="L555" s="160"/>
      <c r="O555" s="160"/>
    </row>
    <row r="556" spans="2:15" s="154" customFormat="1" ht="12.75">
      <c r="B556" s="160"/>
      <c r="C556" s="160"/>
      <c r="D556" s="160"/>
      <c r="G556" s="160"/>
      <c r="H556" s="160"/>
      <c r="J556" s="160"/>
      <c r="K556" s="160"/>
      <c r="L556" s="160"/>
      <c r="O556" s="160"/>
    </row>
    <row r="557" spans="2:15" s="154" customFormat="1" ht="12.75">
      <c r="B557" s="160"/>
      <c r="C557" s="160"/>
      <c r="D557" s="160"/>
      <c r="G557" s="160"/>
      <c r="H557" s="160"/>
      <c r="J557" s="160"/>
      <c r="K557" s="160"/>
      <c r="L557" s="160"/>
      <c r="O557" s="160"/>
    </row>
    <row r="558" spans="2:15" s="154" customFormat="1" ht="12.75">
      <c r="B558" s="160"/>
      <c r="C558" s="160"/>
      <c r="D558" s="160"/>
      <c r="G558" s="160"/>
      <c r="H558" s="160"/>
      <c r="J558" s="160"/>
      <c r="K558" s="160"/>
      <c r="L558" s="160"/>
      <c r="O558" s="160"/>
    </row>
    <row r="559" spans="2:15" s="154" customFormat="1" ht="12.75">
      <c r="B559" s="160"/>
      <c r="C559" s="160"/>
      <c r="D559" s="160"/>
      <c r="G559" s="160"/>
      <c r="H559" s="160"/>
      <c r="J559" s="160"/>
      <c r="K559" s="160"/>
      <c r="L559" s="160"/>
      <c r="O559" s="160"/>
    </row>
    <row r="560" spans="2:15" s="154" customFormat="1" ht="12.75">
      <c r="B560" s="160"/>
      <c r="C560" s="160"/>
      <c r="D560" s="160"/>
      <c r="G560" s="160"/>
      <c r="H560" s="160"/>
      <c r="J560" s="160"/>
      <c r="K560" s="160"/>
      <c r="L560" s="160"/>
      <c r="O560" s="160"/>
    </row>
    <row r="561" spans="2:15" s="154" customFormat="1" ht="12.75">
      <c r="B561" s="160"/>
      <c r="C561" s="160"/>
      <c r="D561" s="160"/>
      <c r="G561" s="160"/>
      <c r="H561" s="160"/>
      <c r="J561" s="160"/>
      <c r="K561" s="160"/>
      <c r="L561" s="160"/>
      <c r="O561" s="160"/>
    </row>
    <row r="562" spans="2:15" s="154" customFormat="1" ht="12.75">
      <c r="B562" s="160"/>
      <c r="C562" s="160"/>
      <c r="D562" s="160"/>
      <c r="G562" s="160"/>
      <c r="H562" s="160"/>
      <c r="J562" s="160"/>
      <c r="K562" s="160"/>
      <c r="L562" s="160"/>
      <c r="O562" s="160"/>
    </row>
    <row r="563" spans="2:15" s="154" customFormat="1" ht="12.75">
      <c r="B563" s="160"/>
      <c r="C563" s="160"/>
      <c r="D563" s="160"/>
      <c r="G563" s="160"/>
      <c r="H563" s="160"/>
      <c r="J563" s="160"/>
      <c r="K563" s="160"/>
      <c r="L563" s="160"/>
      <c r="O563" s="160"/>
    </row>
    <row r="564" spans="2:15" s="154" customFormat="1" ht="12.75">
      <c r="B564" s="160"/>
      <c r="C564" s="160"/>
      <c r="D564" s="160"/>
      <c r="G564" s="160"/>
      <c r="H564" s="160"/>
      <c r="J564" s="160"/>
      <c r="K564" s="160"/>
      <c r="L564" s="160"/>
      <c r="O564" s="160"/>
    </row>
    <row r="565" spans="2:15" s="154" customFormat="1" ht="12.75">
      <c r="B565" s="160"/>
      <c r="C565" s="160"/>
      <c r="D565" s="160"/>
      <c r="G565" s="160"/>
      <c r="H565" s="160"/>
      <c r="J565" s="160"/>
      <c r="K565" s="160"/>
      <c r="L565" s="160"/>
      <c r="O565" s="160"/>
    </row>
    <row r="566" spans="2:15" s="154" customFormat="1" ht="12.75">
      <c r="B566" s="160"/>
      <c r="C566" s="160"/>
      <c r="D566" s="160"/>
      <c r="G566" s="160"/>
      <c r="H566" s="160"/>
      <c r="J566" s="160"/>
      <c r="K566" s="160"/>
      <c r="L566" s="160"/>
      <c r="O566" s="160"/>
    </row>
    <row r="567" spans="2:15" s="154" customFormat="1" ht="12.75">
      <c r="B567" s="160"/>
      <c r="C567" s="160"/>
      <c r="D567" s="160"/>
      <c r="G567" s="160"/>
      <c r="H567" s="160"/>
      <c r="J567" s="160"/>
      <c r="K567" s="160"/>
      <c r="L567" s="160"/>
      <c r="O567" s="160"/>
    </row>
    <row r="568" spans="2:15" s="154" customFormat="1" ht="12.75">
      <c r="B568" s="160"/>
      <c r="C568" s="160"/>
      <c r="D568" s="160"/>
      <c r="G568" s="160"/>
      <c r="H568" s="160"/>
      <c r="J568" s="160"/>
      <c r="K568" s="160"/>
      <c r="L568" s="160"/>
      <c r="O568" s="160"/>
    </row>
    <row r="569" spans="2:15" s="154" customFormat="1" ht="12.75">
      <c r="B569" s="160"/>
      <c r="C569" s="160"/>
      <c r="D569" s="160"/>
      <c r="G569" s="160"/>
      <c r="H569" s="160"/>
      <c r="J569" s="160"/>
      <c r="K569" s="160"/>
      <c r="L569" s="160"/>
      <c r="O569" s="160"/>
    </row>
    <row r="570" spans="2:15" s="154" customFormat="1" ht="12.75">
      <c r="B570" s="160"/>
      <c r="C570" s="160"/>
      <c r="D570" s="160"/>
      <c r="G570" s="160"/>
      <c r="H570" s="160"/>
      <c r="J570" s="160"/>
      <c r="K570" s="160"/>
      <c r="L570" s="160"/>
      <c r="O570" s="160"/>
    </row>
    <row r="571" spans="2:15" s="154" customFormat="1" ht="12.75">
      <c r="B571" s="160"/>
      <c r="C571" s="160"/>
      <c r="D571" s="160"/>
      <c r="G571" s="160"/>
      <c r="H571" s="160"/>
      <c r="J571" s="160"/>
      <c r="K571" s="160"/>
      <c r="L571" s="160"/>
      <c r="O571" s="160"/>
    </row>
    <row r="572" spans="2:15" s="154" customFormat="1" ht="12.75">
      <c r="B572" s="160"/>
      <c r="C572" s="160"/>
      <c r="D572" s="160"/>
      <c r="G572" s="160"/>
      <c r="H572" s="160"/>
      <c r="J572" s="160"/>
      <c r="K572" s="160"/>
      <c r="L572" s="160"/>
      <c r="O572" s="160"/>
    </row>
    <row r="573" spans="2:15" s="154" customFormat="1" ht="12.75">
      <c r="B573" s="160"/>
      <c r="C573" s="160"/>
      <c r="D573" s="160"/>
      <c r="G573" s="160"/>
      <c r="H573" s="160"/>
      <c r="J573" s="160"/>
      <c r="K573" s="160"/>
      <c r="L573" s="160"/>
      <c r="O573" s="160"/>
    </row>
    <row r="574" spans="2:15" s="154" customFormat="1" ht="12.75">
      <c r="B574" s="160"/>
      <c r="C574" s="160"/>
      <c r="D574" s="160"/>
      <c r="G574" s="160"/>
      <c r="H574" s="160"/>
      <c r="J574" s="160"/>
      <c r="K574" s="160"/>
      <c r="L574" s="160"/>
      <c r="O574" s="160"/>
    </row>
    <row r="575" spans="2:15" s="154" customFormat="1" ht="12.75">
      <c r="B575" s="160"/>
      <c r="C575" s="160"/>
      <c r="D575" s="160"/>
      <c r="G575" s="160"/>
      <c r="H575" s="160"/>
      <c r="J575" s="160"/>
      <c r="K575" s="160"/>
      <c r="L575" s="160"/>
      <c r="O575" s="160"/>
    </row>
    <row r="576" spans="2:15" s="154" customFormat="1" ht="12.75">
      <c r="B576" s="160"/>
      <c r="C576" s="160"/>
      <c r="D576" s="160"/>
      <c r="G576" s="160"/>
      <c r="H576" s="160"/>
      <c r="J576" s="160"/>
      <c r="K576" s="160"/>
      <c r="L576" s="160"/>
      <c r="O576" s="160"/>
    </row>
    <row r="577" spans="2:15" s="154" customFormat="1" ht="12.75">
      <c r="B577" s="160"/>
      <c r="C577" s="160"/>
      <c r="D577" s="160"/>
      <c r="G577" s="160"/>
      <c r="H577" s="160"/>
      <c r="J577" s="160"/>
      <c r="K577" s="160"/>
      <c r="L577" s="160"/>
      <c r="O577" s="160"/>
    </row>
    <row r="578" spans="2:15" s="154" customFormat="1" ht="12.75">
      <c r="B578" s="160"/>
      <c r="C578" s="160"/>
      <c r="D578" s="160"/>
      <c r="G578" s="160"/>
      <c r="H578" s="160"/>
      <c r="J578" s="160"/>
      <c r="K578" s="160"/>
      <c r="L578" s="160"/>
      <c r="O578" s="160"/>
    </row>
    <row r="579" spans="2:15" s="154" customFormat="1" ht="12.75">
      <c r="B579" s="160"/>
      <c r="C579" s="160"/>
      <c r="D579" s="160"/>
      <c r="G579" s="160"/>
      <c r="H579" s="160"/>
      <c r="J579" s="160"/>
      <c r="K579" s="160"/>
      <c r="L579" s="160"/>
      <c r="O579" s="160"/>
    </row>
    <row r="580" spans="2:15" s="154" customFormat="1" ht="12.75">
      <c r="B580" s="160"/>
      <c r="C580" s="160"/>
      <c r="D580" s="160"/>
      <c r="G580" s="160"/>
      <c r="H580" s="160"/>
      <c r="J580" s="160"/>
      <c r="K580" s="160"/>
      <c r="L580" s="160"/>
      <c r="O580" s="160"/>
    </row>
    <row r="581" spans="2:15" s="154" customFormat="1" ht="12.75">
      <c r="B581" s="160"/>
      <c r="C581" s="160"/>
      <c r="D581" s="160"/>
      <c r="G581" s="160"/>
      <c r="H581" s="160"/>
      <c r="J581" s="160"/>
      <c r="K581" s="160"/>
      <c r="L581" s="160"/>
      <c r="O581" s="160"/>
    </row>
    <row r="582" spans="2:15" s="154" customFormat="1" ht="12.75">
      <c r="B582" s="160"/>
      <c r="C582" s="160"/>
      <c r="D582" s="160"/>
      <c r="G582" s="160"/>
      <c r="H582" s="160"/>
      <c r="J582" s="160"/>
      <c r="K582" s="160"/>
      <c r="L582" s="160"/>
      <c r="O582" s="160"/>
    </row>
    <row r="583" spans="2:15" s="154" customFormat="1" ht="12.75">
      <c r="B583" s="160"/>
      <c r="C583" s="160"/>
      <c r="D583" s="160"/>
      <c r="G583" s="160"/>
      <c r="H583" s="160"/>
      <c r="J583" s="160"/>
      <c r="K583" s="160"/>
      <c r="L583" s="160"/>
      <c r="O583" s="160"/>
    </row>
    <row r="584" spans="2:15" s="154" customFormat="1" ht="12.75">
      <c r="B584" s="160"/>
      <c r="C584" s="160"/>
      <c r="D584" s="160"/>
      <c r="G584" s="160"/>
      <c r="H584" s="160"/>
      <c r="J584" s="160"/>
      <c r="K584" s="160"/>
      <c r="L584" s="160"/>
      <c r="O584" s="160"/>
    </row>
    <row r="585" spans="2:15" s="154" customFormat="1" ht="12.75">
      <c r="B585" s="160"/>
      <c r="C585" s="160"/>
      <c r="D585" s="160"/>
      <c r="G585" s="160"/>
      <c r="H585" s="160"/>
      <c r="J585" s="160"/>
      <c r="K585" s="160"/>
      <c r="L585" s="160"/>
      <c r="O585" s="160"/>
    </row>
    <row r="586" spans="2:15" s="154" customFormat="1" ht="12.75">
      <c r="B586" s="160"/>
      <c r="C586" s="160"/>
      <c r="D586" s="160"/>
      <c r="G586" s="160"/>
      <c r="H586" s="160"/>
      <c r="J586" s="160"/>
      <c r="K586" s="160"/>
      <c r="L586" s="160"/>
      <c r="O586" s="160"/>
    </row>
    <row r="587" spans="2:15" s="154" customFormat="1" ht="12.75">
      <c r="B587" s="160"/>
      <c r="C587" s="160"/>
      <c r="D587" s="160"/>
      <c r="G587" s="160"/>
      <c r="H587" s="160"/>
      <c r="J587" s="160"/>
      <c r="K587" s="160"/>
      <c r="L587" s="160"/>
      <c r="O587" s="160"/>
    </row>
    <row r="588" spans="2:15" s="154" customFormat="1" ht="12.75">
      <c r="B588" s="160"/>
      <c r="C588" s="160"/>
      <c r="D588" s="160"/>
      <c r="G588" s="160"/>
      <c r="H588" s="160"/>
      <c r="J588" s="160"/>
      <c r="K588" s="160"/>
      <c r="L588" s="160"/>
      <c r="O588" s="160"/>
    </row>
    <row r="589" spans="2:15" s="154" customFormat="1" ht="12.75">
      <c r="B589" s="160"/>
      <c r="C589" s="160"/>
      <c r="D589" s="160"/>
      <c r="G589" s="160"/>
      <c r="H589" s="160"/>
      <c r="J589" s="160"/>
      <c r="K589" s="160"/>
      <c r="L589" s="160"/>
      <c r="O589" s="160"/>
    </row>
    <row r="590" spans="2:15" s="154" customFormat="1" ht="12.75">
      <c r="B590" s="160"/>
      <c r="C590" s="160"/>
      <c r="D590" s="160"/>
      <c r="G590" s="160"/>
      <c r="H590" s="160"/>
      <c r="J590" s="160"/>
      <c r="K590" s="160"/>
      <c r="L590" s="160"/>
      <c r="O590" s="160"/>
    </row>
    <row r="591" spans="2:15" s="154" customFormat="1" ht="12.75">
      <c r="B591" s="160"/>
      <c r="C591" s="160"/>
      <c r="D591" s="160"/>
      <c r="G591" s="160"/>
      <c r="H591" s="160"/>
      <c r="J591" s="160"/>
      <c r="K591" s="160"/>
      <c r="L591" s="160"/>
      <c r="O591" s="160"/>
    </row>
    <row r="592" spans="2:15" s="154" customFormat="1" ht="12.75">
      <c r="B592" s="160"/>
      <c r="C592" s="160"/>
      <c r="D592" s="160"/>
      <c r="G592" s="160"/>
      <c r="H592" s="160"/>
      <c r="J592" s="160"/>
      <c r="K592" s="160"/>
      <c r="L592" s="160"/>
      <c r="O592" s="160"/>
    </row>
    <row r="593" spans="2:15" s="154" customFormat="1" ht="12.75">
      <c r="B593" s="160"/>
      <c r="C593" s="160"/>
      <c r="D593" s="160"/>
      <c r="G593" s="160"/>
      <c r="H593" s="160"/>
      <c r="J593" s="160"/>
      <c r="K593" s="160"/>
      <c r="L593" s="160"/>
      <c r="O593" s="160"/>
    </row>
    <row r="594" spans="2:15" s="154" customFormat="1" ht="12.75">
      <c r="B594" s="160"/>
      <c r="C594" s="160"/>
      <c r="D594" s="160"/>
      <c r="G594" s="160"/>
      <c r="H594" s="160"/>
      <c r="J594" s="160"/>
      <c r="K594" s="160"/>
      <c r="L594" s="160"/>
      <c r="O594" s="160"/>
    </row>
    <row r="595" spans="2:15" s="154" customFormat="1" ht="12.75">
      <c r="B595" s="160"/>
      <c r="C595" s="160"/>
      <c r="D595" s="160"/>
      <c r="G595" s="160"/>
      <c r="H595" s="160"/>
      <c r="J595" s="160"/>
      <c r="K595" s="160"/>
      <c r="L595" s="160"/>
      <c r="O595" s="160"/>
    </row>
    <row r="596" spans="2:15" s="154" customFormat="1" ht="12.75">
      <c r="B596" s="160"/>
      <c r="C596" s="160"/>
      <c r="D596" s="160"/>
      <c r="G596" s="160"/>
      <c r="H596" s="160"/>
      <c r="J596" s="160"/>
      <c r="K596" s="160"/>
      <c r="L596" s="160"/>
      <c r="O596" s="160"/>
    </row>
    <row r="597" spans="2:15" s="154" customFormat="1" ht="12.75">
      <c r="B597" s="160"/>
      <c r="C597" s="160"/>
      <c r="D597" s="160"/>
      <c r="G597" s="160"/>
      <c r="H597" s="160"/>
      <c r="J597" s="160"/>
      <c r="K597" s="160"/>
      <c r="L597" s="160"/>
      <c r="O597" s="160"/>
    </row>
    <row r="598" spans="2:15" s="154" customFormat="1" ht="12.75">
      <c r="B598" s="160"/>
      <c r="C598" s="160"/>
      <c r="D598" s="160"/>
      <c r="G598" s="160"/>
      <c r="H598" s="160"/>
      <c r="J598" s="160"/>
      <c r="K598" s="160"/>
      <c r="L598" s="160"/>
      <c r="O598" s="160"/>
    </row>
    <row r="599" spans="2:15" s="154" customFormat="1" ht="12.75">
      <c r="B599" s="160"/>
      <c r="C599" s="160"/>
      <c r="D599" s="160"/>
      <c r="G599" s="160"/>
      <c r="H599" s="160"/>
      <c r="J599" s="160"/>
      <c r="K599" s="160"/>
      <c r="L599" s="160"/>
      <c r="O599" s="160"/>
    </row>
    <row r="600" spans="2:15" s="154" customFormat="1" ht="12.75">
      <c r="B600" s="160"/>
      <c r="C600" s="160"/>
      <c r="D600" s="160"/>
      <c r="G600" s="160"/>
      <c r="H600" s="160"/>
      <c r="J600" s="160"/>
      <c r="K600" s="160"/>
      <c r="L600" s="160"/>
      <c r="O600" s="160"/>
    </row>
    <row r="601" spans="2:15" s="154" customFormat="1" ht="12.75">
      <c r="B601" s="160"/>
      <c r="C601" s="160"/>
      <c r="D601" s="160"/>
      <c r="G601" s="160"/>
      <c r="H601" s="160"/>
      <c r="J601" s="160"/>
      <c r="K601" s="160"/>
      <c r="L601" s="160"/>
      <c r="O601" s="160"/>
    </row>
    <row r="602" spans="2:15" s="154" customFormat="1" ht="12.75">
      <c r="B602" s="160"/>
      <c r="C602" s="160"/>
      <c r="D602" s="160"/>
      <c r="G602" s="160"/>
      <c r="H602" s="160"/>
      <c r="J602" s="160"/>
      <c r="K602" s="160"/>
      <c r="L602" s="160"/>
      <c r="O602" s="160"/>
    </row>
    <row r="603" spans="2:15" s="154" customFormat="1" ht="12.75">
      <c r="B603" s="160"/>
      <c r="C603" s="160"/>
      <c r="D603" s="160"/>
      <c r="G603" s="160"/>
      <c r="H603" s="160"/>
      <c r="J603" s="160"/>
      <c r="K603" s="160"/>
      <c r="L603" s="160"/>
      <c r="O603" s="160"/>
    </row>
    <row r="604" spans="2:15" s="154" customFormat="1" ht="12.75">
      <c r="B604" s="160"/>
      <c r="C604" s="160"/>
      <c r="D604" s="160"/>
      <c r="G604" s="160"/>
      <c r="H604" s="160"/>
      <c r="J604" s="160"/>
      <c r="K604" s="160"/>
      <c r="L604" s="160"/>
      <c r="O604" s="160"/>
    </row>
    <row r="605" spans="2:15" s="154" customFormat="1" ht="12.75">
      <c r="B605" s="160"/>
      <c r="C605" s="160"/>
      <c r="D605" s="160"/>
      <c r="G605" s="160"/>
      <c r="H605" s="160"/>
      <c r="J605" s="160"/>
      <c r="K605" s="160"/>
      <c r="L605" s="160"/>
      <c r="O605" s="160"/>
    </row>
    <row r="606" spans="2:15" s="154" customFormat="1" ht="12.75">
      <c r="B606" s="160"/>
      <c r="C606" s="160"/>
      <c r="D606" s="160"/>
      <c r="G606" s="160"/>
      <c r="H606" s="160"/>
      <c r="J606" s="160"/>
      <c r="K606" s="160"/>
      <c r="L606" s="160"/>
      <c r="O606" s="160"/>
    </row>
    <row r="607" spans="2:15" s="154" customFormat="1" ht="12.75">
      <c r="B607" s="160"/>
      <c r="C607" s="160"/>
      <c r="D607" s="160"/>
      <c r="G607" s="160"/>
      <c r="H607" s="160"/>
      <c r="J607" s="160"/>
      <c r="K607" s="160"/>
      <c r="L607" s="160"/>
      <c r="O607" s="160"/>
    </row>
    <row r="608" spans="2:15" s="154" customFormat="1" ht="12.75">
      <c r="B608" s="160"/>
      <c r="C608" s="160"/>
      <c r="D608" s="160"/>
      <c r="G608" s="160"/>
      <c r="H608" s="160"/>
      <c r="J608" s="160"/>
      <c r="K608" s="160"/>
      <c r="L608" s="160"/>
      <c r="O608" s="160"/>
    </row>
    <row r="609" spans="2:15" s="154" customFormat="1" ht="12.75">
      <c r="B609" s="160"/>
      <c r="C609" s="160"/>
      <c r="D609" s="160"/>
      <c r="G609" s="160"/>
      <c r="H609" s="160"/>
      <c r="J609" s="160"/>
      <c r="K609" s="160"/>
      <c r="L609" s="160"/>
      <c r="O609" s="160"/>
    </row>
    <row r="610" spans="2:15" s="154" customFormat="1" ht="12.75">
      <c r="B610" s="160"/>
      <c r="C610" s="160"/>
      <c r="D610" s="160"/>
      <c r="G610" s="160"/>
      <c r="H610" s="160"/>
      <c r="J610" s="160"/>
      <c r="K610" s="160"/>
      <c r="L610" s="160"/>
      <c r="O610" s="160"/>
    </row>
    <row r="611" spans="2:15" s="154" customFormat="1" ht="12.75">
      <c r="B611" s="160"/>
      <c r="C611" s="160"/>
      <c r="D611" s="160"/>
      <c r="G611" s="160"/>
      <c r="H611" s="160"/>
      <c r="J611" s="160"/>
      <c r="K611" s="160"/>
      <c r="L611" s="160"/>
      <c r="O611" s="160"/>
    </row>
    <row r="612" spans="2:15" s="154" customFormat="1" ht="12.75">
      <c r="B612" s="160"/>
      <c r="C612" s="160"/>
      <c r="D612" s="160"/>
      <c r="G612" s="160"/>
      <c r="H612" s="160"/>
      <c r="J612" s="160"/>
      <c r="K612" s="160"/>
      <c r="L612" s="160"/>
      <c r="O612" s="160"/>
    </row>
    <row r="613" spans="2:15" s="154" customFormat="1" ht="12.75">
      <c r="B613" s="160"/>
      <c r="C613" s="160"/>
      <c r="D613" s="160"/>
      <c r="G613" s="160"/>
      <c r="H613" s="160"/>
      <c r="J613" s="160"/>
      <c r="K613" s="160"/>
      <c r="L613" s="160"/>
      <c r="O613" s="160"/>
    </row>
    <row r="614" spans="2:15" s="154" customFormat="1" ht="12.75">
      <c r="B614" s="160"/>
      <c r="C614" s="160"/>
      <c r="D614" s="160"/>
      <c r="G614" s="160"/>
      <c r="H614" s="160"/>
      <c r="J614" s="160"/>
      <c r="K614" s="160"/>
      <c r="L614" s="160"/>
      <c r="O614" s="160"/>
    </row>
    <row r="615" spans="2:15" s="154" customFormat="1" ht="12.75">
      <c r="B615" s="160"/>
      <c r="C615" s="160"/>
      <c r="D615" s="160"/>
      <c r="G615" s="160"/>
      <c r="H615" s="160"/>
      <c r="J615" s="160"/>
      <c r="K615" s="160"/>
      <c r="L615" s="160"/>
      <c r="O615" s="160"/>
    </row>
    <row r="616" spans="2:15" s="154" customFormat="1" ht="12.75">
      <c r="B616" s="160"/>
      <c r="C616" s="160"/>
      <c r="D616" s="160"/>
      <c r="G616" s="160"/>
      <c r="H616" s="160"/>
      <c r="J616" s="160"/>
      <c r="K616" s="160"/>
      <c r="L616" s="160"/>
      <c r="O616" s="160"/>
    </row>
    <row r="617" spans="2:15" s="154" customFormat="1" ht="12.75">
      <c r="B617" s="160"/>
      <c r="C617" s="160"/>
      <c r="D617" s="160"/>
      <c r="G617" s="160"/>
      <c r="H617" s="160"/>
      <c r="J617" s="160"/>
      <c r="K617" s="160"/>
      <c r="L617" s="160"/>
      <c r="O617" s="160"/>
    </row>
    <row r="618" spans="2:15" s="154" customFormat="1" ht="12.75">
      <c r="B618" s="160"/>
      <c r="C618" s="160"/>
      <c r="D618" s="160"/>
      <c r="G618" s="160"/>
      <c r="H618" s="160"/>
      <c r="J618" s="160"/>
      <c r="K618" s="160"/>
      <c r="L618" s="160"/>
      <c r="O618" s="160"/>
    </row>
    <row r="619" spans="2:15" s="154" customFormat="1" ht="12.75">
      <c r="B619" s="160"/>
      <c r="C619" s="160"/>
      <c r="D619" s="160"/>
      <c r="G619" s="160"/>
      <c r="H619" s="160"/>
      <c r="J619" s="160"/>
      <c r="K619" s="160"/>
      <c r="L619" s="160"/>
      <c r="O619" s="160"/>
    </row>
    <row r="620" spans="2:15" s="154" customFormat="1" ht="12.75">
      <c r="B620" s="160"/>
      <c r="C620" s="160"/>
      <c r="D620" s="160"/>
      <c r="G620" s="160"/>
      <c r="H620" s="160"/>
      <c r="J620" s="160"/>
      <c r="K620" s="160"/>
      <c r="L620" s="160"/>
      <c r="O620" s="160"/>
    </row>
    <row r="621" spans="2:15" s="154" customFormat="1" ht="12.75">
      <c r="B621" s="160"/>
      <c r="C621" s="160"/>
      <c r="D621" s="160"/>
      <c r="G621" s="160"/>
      <c r="H621" s="160"/>
      <c r="J621" s="160"/>
      <c r="K621" s="160"/>
      <c r="L621" s="160"/>
      <c r="O621" s="160"/>
    </row>
    <row r="622" spans="2:15" s="154" customFormat="1" ht="12.75">
      <c r="B622" s="160"/>
      <c r="C622" s="160"/>
      <c r="D622" s="160"/>
      <c r="G622" s="160"/>
      <c r="H622" s="160"/>
      <c r="J622" s="160"/>
      <c r="K622" s="160"/>
      <c r="L622" s="160"/>
      <c r="O622" s="160"/>
    </row>
    <row r="623" spans="2:15" s="154" customFormat="1" ht="12.75">
      <c r="B623" s="160"/>
      <c r="C623" s="160"/>
      <c r="D623" s="160"/>
      <c r="G623" s="160"/>
      <c r="H623" s="160"/>
      <c r="J623" s="160"/>
      <c r="K623" s="160"/>
      <c r="L623" s="160"/>
      <c r="O623" s="160"/>
    </row>
    <row r="624" spans="2:15" s="154" customFormat="1" ht="12.75">
      <c r="B624" s="160"/>
      <c r="C624" s="160"/>
      <c r="D624" s="160"/>
      <c r="G624" s="160"/>
      <c r="H624" s="160"/>
      <c r="J624" s="160"/>
      <c r="K624" s="160"/>
      <c r="L624" s="160"/>
      <c r="O624" s="160"/>
    </row>
    <row r="625" spans="2:15" s="154" customFormat="1" ht="12.75">
      <c r="B625" s="160"/>
      <c r="C625" s="160"/>
      <c r="D625" s="160"/>
      <c r="G625" s="160"/>
      <c r="H625" s="160"/>
      <c r="J625" s="160"/>
      <c r="K625" s="160"/>
      <c r="L625" s="160"/>
      <c r="O625" s="160"/>
    </row>
    <row r="626" spans="2:15" s="154" customFormat="1" ht="12.75">
      <c r="B626" s="160"/>
      <c r="C626" s="160"/>
      <c r="D626" s="160"/>
      <c r="G626" s="160"/>
      <c r="H626" s="160"/>
      <c r="J626" s="160"/>
      <c r="K626" s="160"/>
      <c r="L626" s="160"/>
      <c r="O626" s="160"/>
    </row>
    <row r="627" spans="2:15" s="154" customFormat="1" ht="12.75">
      <c r="B627" s="160"/>
      <c r="C627" s="160"/>
      <c r="D627" s="160"/>
      <c r="G627" s="160"/>
      <c r="H627" s="160"/>
      <c r="J627" s="160"/>
      <c r="K627" s="160"/>
      <c r="L627" s="160"/>
      <c r="O627" s="160"/>
    </row>
    <row r="628" spans="2:15" s="154" customFormat="1" ht="12.75">
      <c r="B628" s="160"/>
      <c r="C628" s="160"/>
      <c r="D628" s="160"/>
      <c r="G628" s="160"/>
      <c r="H628" s="160"/>
      <c r="J628" s="160"/>
      <c r="K628" s="160"/>
      <c r="L628" s="160"/>
      <c r="O628" s="160"/>
    </row>
    <row r="629" spans="2:15" s="154" customFormat="1" ht="12.75">
      <c r="B629" s="160"/>
      <c r="C629" s="160"/>
      <c r="D629" s="160"/>
      <c r="G629" s="160"/>
      <c r="H629" s="160"/>
      <c r="J629" s="160"/>
      <c r="K629" s="160"/>
      <c r="L629" s="160"/>
      <c r="O629" s="160"/>
    </row>
    <row r="630" spans="2:15" s="154" customFormat="1" ht="12.75">
      <c r="B630" s="160"/>
      <c r="C630" s="160"/>
      <c r="D630" s="160"/>
      <c r="G630" s="160"/>
      <c r="H630" s="160"/>
      <c r="J630" s="160"/>
      <c r="K630" s="160"/>
      <c r="L630" s="160"/>
      <c r="O630" s="160"/>
    </row>
    <row r="631" spans="2:15" s="154" customFormat="1" ht="12.75">
      <c r="B631" s="160"/>
      <c r="C631" s="160"/>
      <c r="D631" s="160"/>
      <c r="G631" s="160"/>
      <c r="H631" s="160"/>
      <c r="J631" s="160"/>
      <c r="K631" s="160"/>
      <c r="L631" s="160"/>
      <c r="O631" s="160"/>
    </row>
    <row r="632" spans="2:15" s="154" customFormat="1" ht="12.75">
      <c r="B632" s="160"/>
      <c r="C632" s="160"/>
      <c r="D632" s="160"/>
      <c r="G632" s="160"/>
      <c r="H632" s="160"/>
      <c r="J632" s="160"/>
      <c r="K632" s="160"/>
      <c r="L632" s="160"/>
      <c r="O632" s="160"/>
    </row>
    <row r="633" spans="2:15" s="154" customFormat="1" ht="12.75">
      <c r="B633" s="160"/>
      <c r="C633" s="160"/>
      <c r="D633" s="160"/>
      <c r="G633" s="160"/>
      <c r="H633" s="160"/>
      <c r="J633" s="160"/>
      <c r="K633" s="160"/>
      <c r="L633" s="160"/>
      <c r="O633" s="160"/>
    </row>
    <row r="634" spans="2:15" s="154" customFormat="1" ht="12.75">
      <c r="B634" s="160"/>
      <c r="C634" s="160"/>
      <c r="D634" s="160"/>
      <c r="G634" s="160"/>
      <c r="H634" s="160"/>
      <c r="J634" s="160"/>
      <c r="K634" s="160"/>
      <c r="L634" s="160"/>
      <c r="O634" s="160"/>
    </row>
    <row r="635" spans="2:15" s="154" customFormat="1" ht="12.75">
      <c r="B635" s="160"/>
      <c r="C635" s="160"/>
      <c r="D635" s="160"/>
      <c r="G635" s="160"/>
      <c r="H635" s="160"/>
      <c r="J635" s="160"/>
      <c r="K635" s="160"/>
      <c r="L635" s="160"/>
      <c r="O635" s="160"/>
    </row>
    <row r="636" spans="2:15" s="154" customFormat="1" ht="12.75">
      <c r="B636" s="160"/>
      <c r="C636" s="160"/>
      <c r="D636" s="160"/>
      <c r="G636" s="160"/>
      <c r="H636" s="160"/>
      <c r="J636" s="160"/>
      <c r="K636" s="160"/>
      <c r="L636" s="160"/>
      <c r="O636" s="160"/>
    </row>
    <row r="637" spans="2:15" s="154" customFormat="1" ht="12.75">
      <c r="B637" s="160"/>
      <c r="C637" s="160"/>
      <c r="D637" s="160"/>
      <c r="G637" s="160"/>
      <c r="H637" s="160"/>
      <c r="J637" s="160"/>
      <c r="K637" s="160"/>
      <c r="L637" s="160"/>
      <c r="O637" s="160"/>
    </row>
    <row r="638" spans="2:15" s="154" customFormat="1" ht="12.75">
      <c r="B638" s="160"/>
      <c r="C638" s="160"/>
      <c r="D638" s="160"/>
      <c r="G638" s="160"/>
      <c r="H638" s="160"/>
      <c r="J638" s="160"/>
      <c r="K638" s="160"/>
      <c r="L638" s="160"/>
      <c r="O638" s="160"/>
    </row>
    <row r="639" spans="2:15" s="154" customFormat="1" ht="12.75">
      <c r="B639" s="160"/>
      <c r="C639" s="160"/>
      <c r="D639" s="160"/>
      <c r="G639" s="160"/>
      <c r="H639" s="160"/>
      <c r="J639" s="160"/>
      <c r="K639" s="160"/>
      <c r="L639" s="160"/>
      <c r="O639" s="160"/>
    </row>
    <row r="640" spans="2:15" s="154" customFormat="1" ht="12.75">
      <c r="B640" s="160"/>
      <c r="C640" s="160"/>
      <c r="D640" s="160"/>
      <c r="G640" s="160"/>
      <c r="H640" s="160"/>
      <c r="J640" s="160"/>
      <c r="K640" s="160"/>
      <c r="L640" s="160"/>
      <c r="O640" s="160"/>
    </row>
    <row r="641" spans="2:15" s="154" customFormat="1" ht="12.75">
      <c r="B641" s="160"/>
      <c r="C641" s="160"/>
      <c r="D641" s="160"/>
      <c r="G641" s="160"/>
      <c r="H641" s="160"/>
      <c r="J641" s="160"/>
      <c r="K641" s="160"/>
      <c r="L641" s="160"/>
      <c r="O641" s="160"/>
    </row>
    <row r="642" spans="2:15" s="154" customFormat="1" ht="12.75">
      <c r="B642" s="160"/>
      <c r="C642" s="160"/>
      <c r="D642" s="160"/>
      <c r="G642" s="160"/>
      <c r="H642" s="160"/>
      <c r="J642" s="160"/>
      <c r="K642" s="160"/>
      <c r="L642" s="160"/>
      <c r="O642" s="160"/>
    </row>
    <row r="643" spans="2:15" s="154" customFormat="1" ht="12.75">
      <c r="B643" s="160"/>
      <c r="C643" s="160"/>
      <c r="D643" s="160"/>
      <c r="G643" s="160"/>
      <c r="H643" s="160"/>
      <c r="J643" s="160"/>
      <c r="K643" s="160"/>
      <c r="L643" s="160"/>
      <c r="O643" s="160"/>
    </row>
    <row r="644" spans="2:15" s="154" customFormat="1" ht="12.75">
      <c r="B644" s="160"/>
      <c r="C644" s="160"/>
      <c r="D644" s="160"/>
      <c r="G644" s="160"/>
      <c r="H644" s="160"/>
      <c r="J644" s="160"/>
      <c r="K644" s="160"/>
      <c r="L644" s="160"/>
      <c r="O644" s="160"/>
    </row>
    <row r="645" spans="2:15" s="154" customFormat="1" ht="12.75">
      <c r="B645" s="160"/>
      <c r="C645" s="160"/>
      <c r="D645" s="160"/>
      <c r="G645" s="160"/>
      <c r="H645" s="160"/>
      <c r="J645" s="160"/>
      <c r="K645" s="160"/>
      <c r="L645" s="160"/>
      <c r="O645" s="160"/>
    </row>
    <row r="646" spans="2:15" s="154" customFormat="1" ht="12.75">
      <c r="B646" s="160"/>
      <c r="C646" s="160"/>
      <c r="D646" s="160"/>
      <c r="G646" s="160"/>
      <c r="H646" s="160"/>
      <c r="J646" s="160"/>
      <c r="K646" s="160"/>
      <c r="L646" s="160"/>
      <c r="O646" s="160"/>
    </row>
    <row r="647" spans="2:15" s="154" customFormat="1" ht="12.75">
      <c r="B647" s="160"/>
      <c r="C647" s="160"/>
      <c r="D647" s="160"/>
      <c r="G647" s="160"/>
      <c r="H647" s="160"/>
      <c r="J647" s="160"/>
      <c r="K647" s="160"/>
      <c r="L647" s="160"/>
      <c r="O647" s="160"/>
    </row>
    <row r="648" spans="2:15" s="154" customFormat="1" ht="12.75">
      <c r="B648" s="160"/>
      <c r="C648" s="160"/>
      <c r="D648" s="160"/>
      <c r="G648" s="160"/>
      <c r="H648" s="160"/>
      <c r="J648" s="160"/>
      <c r="K648" s="160"/>
      <c r="L648" s="160"/>
      <c r="O648" s="160"/>
    </row>
    <row r="649" spans="2:15" s="154" customFormat="1" ht="12.75">
      <c r="B649" s="160"/>
      <c r="C649" s="160"/>
      <c r="D649" s="160"/>
      <c r="G649" s="160"/>
      <c r="H649" s="160"/>
      <c r="J649" s="160"/>
      <c r="K649" s="160"/>
      <c r="L649" s="160"/>
      <c r="O649" s="160"/>
    </row>
    <row r="650" spans="2:15" s="154" customFormat="1" ht="12.75">
      <c r="B650" s="160"/>
      <c r="C650" s="160"/>
      <c r="D650" s="160"/>
      <c r="G650" s="160"/>
      <c r="H650" s="160"/>
      <c r="J650" s="160"/>
      <c r="K650" s="160"/>
      <c r="L650" s="160"/>
      <c r="O650" s="160"/>
    </row>
    <row r="651" spans="2:15" s="154" customFormat="1" ht="12.75">
      <c r="B651" s="160"/>
      <c r="C651" s="160"/>
      <c r="D651" s="160"/>
      <c r="G651" s="160"/>
      <c r="H651" s="160"/>
      <c r="J651" s="160"/>
      <c r="K651" s="160"/>
      <c r="L651" s="160"/>
      <c r="O651" s="160"/>
    </row>
    <row r="652" spans="2:15" s="154" customFormat="1" ht="12.75">
      <c r="B652" s="160"/>
      <c r="C652" s="160"/>
      <c r="D652" s="160"/>
      <c r="G652" s="160"/>
      <c r="H652" s="160"/>
      <c r="J652" s="160"/>
      <c r="K652" s="160"/>
      <c r="L652" s="160"/>
      <c r="O652" s="160"/>
    </row>
    <row r="653" spans="2:15" s="154" customFormat="1" ht="12.75">
      <c r="B653" s="160"/>
      <c r="C653" s="160"/>
      <c r="D653" s="160"/>
      <c r="G653" s="160"/>
      <c r="H653" s="160"/>
      <c r="J653" s="160"/>
      <c r="K653" s="160"/>
      <c r="L653" s="160"/>
      <c r="O653" s="160"/>
    </row>
    <row r="654" spans="2:15" s="154" customFormat="1" ht="12.75">
      <c r="B654" s="160"/>
      <c r="C654" s="160"/>
      <c r="D654" s="160"/>
      <c r="G654" s="160"/>
      <c r="H654" s="160"/>
      <c r="J654" s="160"/>
      <c r="K654" s="160"/>
      <c r="L654" s="160"/>
      <c r="O654" s="160"/>
    </row>
    <row r="655" spans="2:15" s="154" customFormat="1" ht="12.75">
      <c r="B655" s="160"/>
      <c r="C655" s="160"/>
      <c r="D655" s="160"/>
      <c r="G655" s="160"/>
      <c r="H655" s="160"/>
      <c r="J655" s="160"/>
      <c r="K655" s="160"/>
      <c r="L655" s="160"/>
      <c r="O655" s="160"/>
    </row>
    <row r="656" spans="2:15" s="154" customFormat="1" ht="12.75">
      <c r="B656" s="160"/>
      <c r="C656" s="160"/>
      <c r="D656" s="160"/>
      <c r="G656" s="160"/>
      <c r="H656" s="160"/>
      <c r="J656" s="160"/>
      <c r="K656" s="160"/>
      <c r="L656" s="160"/>
      <c r="O656" s="160"/>
    </row>
    <row r="657" spans="2:15" s="154" customFormat="1" ht="12.75">
      <c r="B657" s="160"/>
      <c r="C657" s="160"/>
      <c r="D657" s="160"/>
      <c r="G657" s="160"/>
      <c r="H657" s="160"/>
      <c r="J657" s="160"/>
      <c r="K657" s="160"/>
      <c r="L657" s="160"/>
      <c r="O657" s="160"/>
    </row>
    <row r="658" spans="2:15" s="154" customFormat="1" ht="12.75">
      <c r="B658" s="160"/>
      <c r="C658" s="160"/>
      <c r="D658" s="160"/>
      <c r="G658" s="160"/>
      <c r="H658" s="160"/>
      <c r="J658" s="160"/>
      <c r="K658" s="160"/>
      <c r="L658" s="160"/>
      <c r="O658" s="160"/>
    </row>
    <row r="659" spans="2:15" s="154" customFormat="1" ht="12.75">
      <c r="B659" s="160"/>
      <c r="C659" s="160"/>
      <c r="D659" s="160"/>
      <c r="G659" s="160"/>
      <c r="H659" s="160"/>
      <c r="J659" s="160"/>
      <c r="K659" s="160"/>
      <c r="L659" s="160"/>
      <c r="O659" s="160"/>
    </row>
    <row r="660" spans="2:15" s="154" customFormat="1" ht="12.75">
      <c r="B660" s="160"/>
      <c r="C660" s="160"/>
      <c r="D660" s="160"/>
      <c r="G660" s="160"/>
      <c r="H660" s="160"/>
      <c r="J660" s="160"/>
      <c r="K660" s="160"/>
      <c r="L660" s="160"/>
      <c r="O660" s="160"/>
    </row>
    <row r="661" spans="2:15" s="154" customFormat="1" ht="12.75">
      <c r="B661" s="160"/>
      <c r="C661" s="160"/>
      <c r="D661" s="160"/>
      <c r="G661" s="160"/>
      <c r="H661" s="160"/>
      <c r="J661" s="160"/>
      <c r="K661" s="160"/>
      <c r="L661" s="160"/>
      <c r="O661" s="160"/>
    </row>
    <row r="662" spans="2:15" s="154" customFormat="1" ht="12.75">
      <c r="B662" s="160"/>
      <c r="C662" s="160"/>
      <c r="D662" s="160"/>
      <c r="G662" s="160"/>
      <c r="H662" s="160"/>
      <c r="J662" s="160"/>
      <c r="K662" s="160"/>
      <c r="L662" s="160"/>
      <c r="O662" s="160"/>
    </row>
    <row r="663" spans="2:15" s="154" customFormat="1" ht="12.75">
      <c r="B663" s="160"/>
      <c r="C663" s="160"/>
      <c r="D663" s="160"/>
      <c r="G663" s="160"/>
      <c r="H663" s="160"/>
      <c r="J663" s="160"/>
      <c r="K663" s="160"/>
      <c r="L663" s="160"/>
      <c r="O663" s="160"/>
    </row>
    <row r="664" spans="2:15" s="154" customFormat="1" ht="12.75">
      <c r="B664" s="160"/>
      <c r="C664" s="160"/>
      <c r="D664" s="160"/>
      <c r="G664" s="160"/>
      <c r="H664" s="160"/>
      <c r="J664" s="160"/>
      <c r="K664" s="160"/>
      <c r="L664" s="160"/>
      <c r="O664" s="160"/>
    </row>
    <row r="665" spans="2:15" s="154" customFormat="1" ht="12.75">
      <c r="B665" s="160"/>
      <c r="C665" s="160"/>
      <c r="D665" s="160"/>
      <c r="G665" s="160"/>
      <c r="H665" s="160"/>
      <c r="J665" s="160"/>
      <c r="K665" s="160"/>
      <c r="L665" s="160"/>
      <c r="O665" s="160"/>
    </row>
    <row r="666" spans="2:15" s="154" customFormat="1" ht="12.75">
      <c r="B666" s="160"/>
      <c r="C666" s="160"/>
      <c r="D666" s="160"/>
      <c r="G666" s="160"/>
      <c r="H666" s="160"/>
      <c r="J666" s="160"/>
      <c r="K666" s="160"/>
      <c r="L666" s="160"/>
      <c r="O666" s="160"/>
    </row>
    <row r="667" spans="2:15" s="154" customFormat="1" ht="12.75">
      <c r="B667" s="160"/>
      <c r="C667" s="160"/>
      <c r="D667" s="160"/>
      <c r="G667" s="160"/>
      <c r="H667" s="160"/>
      <c r="J667" s="160"/>
      <c r="K667" s="160"/>
      <c r="L667" s="160"/>
      <c r="O667" s="160"/>
    </row>
    <row r="668" spans="2:15" s="154" customFormat="1" ht="12.75">
      <c r="B668" s="160"/>
      <c r="C668" s="160"/>
      <c r="D668" s="160"/>
      <c r="G668" s="160"/>
      <c r="H668" s="160"/>
      <c r="J668" s="160"/>
      <c r="K668" s="160"/>
      <c r="L668" s="160"/>
      <c r="O668" s="160"/>
    </row>
    <row r="669" spans="2:15" s="154" customFormat="1" ht="12.75">
      <c r="B669" s="160"/>
      <c r="C669" s="160"/>
      <c r="D669" s="160"/>
      <c r="G669" s="160"/>
      <c r="H669" s="160"/>
      <c r="J669" s="160"/>
      <c r="K669" s="160"/>
      <c r="L669" s="160"/>
      <c r="O669" s="160"/>
    </row>
    <row r="670" spans="2:15" s="154" customFormat="1" ht="12.75">
      <c r="B670" s="160"/>
      <c r="C670" s="160"/>
      <c r="D670" s="160"/>
      <c r="G670" s="160"/>
      <c r="H670" s="160"/>
      <c r="J670" s="160"/>
      <c r="K670" s="160"/>
      <c r="L670" s="160"/>
      <c r="O670" s="160"/>
    </row>
    <row r="671" spans="2:15" s="154" customFormat="1" ht="12.75">
      <c r="B671" s="160"/>
      <c r="C671" s="160"/>
      <c r="D671" s="160"/>
      <c r="G671" s="160"/>
      <c r="H671" s="160"/>
      <c r="J671" s="160"/>
      <c r="K671" s="160"/>
      <c r="L671" s="160"/>
      <c r="O671" s="160"/>
    </row>
    <row r="672" spans="2:15" s="154" customFormat="1" ht="12.75">
      <c r="B672" s="160"/>
      <c r="C672" s="160"/>
      <c r="D672" s="160"/>
      <c r="G672" s="160"/>
      <c r="H672" s="160"/>
      <c r="J672" s="160"/>
      <c r="K672" s="160"/>
      <c r="L672" s="160"/>
      <c r="O672" s="160"/>
    </row>
    <row r="673" spans="2:15" s="154" customFormat="1" ht="12.75">
      <c r="B673" s="160"/>
      <c r="C673" s="160"/>
      <c r="D673" s="160"/>
      <c r="G673" s="160"/>
      <c r="H673" s="160"/>
      <c r="J673" s="160"/>
      <c r="K673" s="160"/>
      <c r="L673" s="160"/>
      <c r="O673" s="160"/>
    </row>
    <row r="674" spans="2:15" s="154" customFormat="1" ht="12.75">
      <c r="B674" s="160"/>
      <c r="C674" s="160"/>
      <c r="D674" s="160"/>
      <c r="G674" s="160"/>
      <c r="H674" s="160"/>
      <c r="J674" s="160"/>
      <c r="K674" s="160"/>
      <c r="L674" s="160"/>
      <c r="O674" s="160"/>
    </row>
    <row r="675" spans="2:15" s="154" customFormat="1" ht="12.75">
      <c r="B675" s="160"/>
      <c r="C675" s="160"/>
      <c r="D675" s="160"/>
      <c r="G675" s="160"/>
      <c r="H675" s="160"/>
      <c r="J675" s="160"/>
      <c r="K675" s="160"/>
      <c r="L675" s="160"/>
      <c r="O675" s="160"/>
    </row>
    <row r="676" spans="2:15" s="154" customFormat="1" ht="12.75">
      <c r="B676" s="160"/>
      <c r="C676" s="160"/>
      <c r="D676" s="160"/>
      <c r="G676" s="160"/>
      <c r="H676" s="160"/>
      <c r="J676" s="160"/>
      <c r="K676" s="160"/>
      <c r="L676" s="160"/>
      <c r="O676" s="160"/>
    </row>
    <row r="677" spans="2:15" s="154" customFormat="1" ht="12.75">
      <c r="B677" s="160"/>
      <c r="C677" s="160"/>
      <c r="D677" s="160"/>
      <c r="G677" s="160"/>
      <c r="H677" s="160"/>
      <c r="J677" s="160"/>
      <c r="K677" s="160"/>
      <c r="L677" s="160"/>
      <c r="O677" s="160"/>
    </row>
    <row r="678" spans="2:15" s="154" customFormat="1" ht="12.75">
      <c r="B678" s="160"/>
      <c r="C678" s="160"/>
      <c r="D678" s="160"/>
      <c r="G678" s="160"/>
      <c r="H678" s="160"/>
      <c r="J678" s="160"/>
      <c r="K678" s="160"/>
      <c r="L678" s="160"/>
      <c r="O678" s="160"/>
    </row>
    <row r="679" spans="2:15" s="154" customFormat="1" ht="12.75">
      <c r="B679" s="160"/>
      <c r="C679" s="160"/>
      <c r="D679" s="160"/>
      <c r="G679" s="160"/>
      <c r="H679" s="160"/>
      <c r="J679" s="160"/>
      <c r="K679" s="160"/>
      <c r="L679" s="160"/>
      <c r="O679" s="160"/>
    </row>
    <row r="680" spans="2:15" s="154" customFormat="1" ht="12.75">
      <c r="B680" s="160"/>
      <c r="C680" s="160"/>
      <c r="D680" s="160"/>
      <c r="G680" s="160"/>
      <c r="H680" s="160"/>
      <c r="J680" s="160"/>
      <c r="K680" s="160"/>
      <c r="L680" s="160"/>
      <c r="O680" s="160"/>
    </row>
    <row r="681" spans="2:15" s="154" customFormat="1" ht="12.75">
      <c r="B681" s="160"/>
      <c r="C681" s="160"/>
      <c r="D681" s="160"/>
      <c r="G681" s="160"/>
      <c r="H681" s="160"/>
      <c r="J681" s="160"/>
      <c r="K681" s="160"/>
      <c r="L681" s="160"/>
      <c r="O681" s="160"/>
    </row>
    <row r="682" spans="2:15" s="154" customFormat="1" ht="12.75">
      <c r="B682" s="160"/>
      <c r="C682" s="160"/>
      <c r="D682" s="160"/>
      <c r="G682" s="160"/>
      <c r="H682" s="160"/>
      <c r="J682" s="160"/>
      <c r="K682" s="160"/>
      <c r="L682" s="160"/>
      <c r="O682" s="160"/>
    </row>
    <row r="683" spans="2:15" s="154" customFormat="1" ht="12.75">
      <c r="B683" s="160"/>
      <c r="C683" s="160"/>
      <c r="D683" s="160"/>
      <c r="G683" s="160"/>
      <c r="H683" s="160"/>
      <c r="J683" s="160"/>
      <c r="K683" s="160"/>
      <c r="L683" s="160"/>
      <c r="O683" s="160"/>
    </row>
    <row r="684" spans="2:15" s="154" customFormat="1" ht="12.75">
      <c r="B684" s="160"/>
      <c r="C684" s="160"/>
      <c r="D684" s="160"/>
      <c r="G684" s="160"/>
      <c r="H684" s="160"/>
      <c r="J684" s="160"/>
      <c r="K684" s="160"/>
      <c r="L684" s="160"/>
      <c r="O684" s="160"/>
    </row>
    <row r="685" spans="2:15" s="154" customFormat="1" ht="12.75">
      <c r="B685" s="160"/>
      <c r="C685" s="160"/>
      <c r="D685" s="160"/>
      <c r="G685" s="160"/>
      <c r="H685" s="160"/>
      <c r="J685" s="160"/>
      <c r="K685" s="160"/>
      <c r="L685" s="160"/>
      <c r="O685" s="160"/>
    </row>
    <row r="686" spans="2:15" s="154" customFormat="1" ht="12.75">
      <c r="B686" s="160"/>
      <c r="C686" s="160"/>
      <c r="D686" s="160"/>
      <c r="G686" s="160"/>
      <c r="H686" s="160"/>
      <c r="J686" s="160"/>
      <c r="K686" s="160"/>
      <c r="L686" s="160"/>
      <c r="O686" s="160"/>
    </row>
    <row r="687" spans="2:15" s="154" customFormat="1" ht="12.75">
      <c r="B687" s="160"/>
      <c r="C687" s="160"/>
      <c r="D687" s="160"/>
      <c r="G687" s="160"/>
      <c r="H687" s="160"/>
      <c r="J687" s="160"/>
      <c r="K687" s="160"/>
      <c r="L687" s="160"/>
      <c r="O687" s="160"/>
    </row>
    <row r="688" spans="2:15" s="154" customFormat="1" ht="12.75">
      <c r="B688" s="160"/>
      <c r="C688" s="160"/>
      <c r="D688" s="160"/>
      <c r="G688" s="160"/>
      <c r="H688" s="160"/>
      <c r="J688" s="160"/>
      <c r="K688" s="160"/>
      <c r="L688" s="160"/>
      <c r="O688" s="160"/>
    </row>
    <row r="689" spans="2:15" s="154" customFormat="1" ht="12.75">
      <c r="B689" s="160"/>
      <c r="C689" s="160"/>
      <c r="D689" s="160"/>
      <c r="G689" s="160"/>
      <c r="H689" s="160"/>
      <c r="J689" s="160"/>
      <c r="K689" s="160"/>
      <c r="L689" s="160"/>
      <c r="O689" s="160"/>
    </row>
  </sheetData>
  <sheetProtection/>
  <mergeCells count="13">
    <mergeCell ref="A2:P2"/>
    <mergeCell ref="A3:P3"/>
    <mergeCell ref="A5:A6"/>
    <mergeCell ref="B5:O5"/>
    <mergeCell ref="P5:P6"/>
    <mergeCell ref="A33:P33"/>
    <mergeCell ref="A34:P34"/>
    <mergeCell ref="A35:P35"/>
    <mergeCell ref="A36:P36"/>
    <mergeCell ref="A42:P42"/>
    <mergeCell ref="A44:O44"/>
    <mergeCell ref="A49:O49"/>
    <mergeCell ref="A37:P37"/>
  </mergeCells>
  <printOptions horizontalCentered="1"/>
  <pageMargins left="0" right="0" top="0.3937007874015748" bottom="0" header="0.7874015748031497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5"/>
  <sheetViews>
    <sheetView zoomScale="70" zoomScaleNormal="70" zoomScaleSheetLayoutView="68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3.28125" style="8" customWidth="1"/>
    <col min="2" max="4" width="13.28125" style="2" customWidth="1"/>
    <col min="5" max="6" width="13.28125" style="1" customWidth="1"/>
    <col min="7" max="8" width="13.28125" style="2" customWidth="1"/>
    <col min="9" max="9" width="13.28125" style="1" customWidth="1"/>
    <col min="10" max="12" width="13.28125" style="2" customWidth="1"/>
    <col min="13" max="14" width="13.28125" style="1" customWidth="1"/>
    <col min="15" max="15" width="13.28125" style="2" customWidth="1"/>
    <col min="16" max="16" width="13.28125" style="28" customWidth="1"/>
    <col min="17" max="16384" width="9.140625" style="1" customWidth="1"/>
  </cols>
  <sheetData>
    <row r="1" spans="2:16" s="145" customFormat="1" ht="15" customHeight="1">
      <c r="B1" s="251"/>
      <c r="C1" s="251"/>
      <c r="D1" s="222"/>
      <c r="G1" s="96"/>
      <c r="H1" s="96"/>
      <c r="J1" s="96"/>
      <c r="K1" s="96"/>
      <c r="L1" s="96"/>
      <c r="M1" s="96"/>
      <c r="N1" s="96"/>
      <c r="O1" s="96"/>
      <c r="P1" s="93" t="s">
        <v>160</v>
      </c>
    </row>
    <row r="2" spans="1:16" s="145" customFormat="1" ht="29.25" customHeight="1">
      <c r="A2" s="259" t="s">
        <v>198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s="145" customFormat="1" ht="18" customHeight="1">
      <c r="A3" s="260" t="s">
        <v>19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s="145" customFormat="1" ht="15.75" customHeight="1" thickBot="1">
      <c r="A4" s="8"/>
      <c r="B4" s="136"/>
      <c r="C4" s="136"/>
      <c r="D4" s="136"/>
      <c r="E4" s="8"/>
      <c r="F4" s="8"/>
      <c r="G4" s="136"/>
      <c r="H4" s="136"/>
      <c r="I4" s="8"/>
      <c r="J4" s="136"/>
      <c r="K4" s="136"/>
      <c r="L4" s="136"/>
      <c r="M4" s="8"/>
      <c r="N4" s="8"/>
      <c r="O4" s="136"/>
      <c r="P4" s="70" t="s">
        <v>86</v>
      </c>
    </row>
    <row r="5" spans="1:16" s="8" customFormat="1" ht="16.5" customHeight="1" thickBot="1">
      <c r="A5" s="261" t="s">
        <v>1</v>
      </c>
      <c r="B5" s="275" t="s">
        <v>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72" t="s">
        <v>91</v>
      </c>
    </row>
    <row r="6" spans="1:22" s="40" customFormat="1" ht="132.75" customHeight="1" thickBot="1">
      <c r="A6" s="274"/>
      <c r="B6" s="248" t="s">
        <v>63</v>
      </c>
      <c r="C6" s="249" t="s">
        <v>157</v>
      </c>
      <c r="D6" s="249" t="s">
        <v>118</v>
      </c>
      <c r="E6" s="249" t="s">
        <v>112</v>
      </c>
      <c r="F6" s="249" t="s">
        <v>251</v>
      </c>
      <c r="G6" s="249" t="s">
        <v>252</v>
      </c>
      <c r="H6" s="249" t="s">
        <v>253</v>
      </c>
      <c r="I6" s="249" t="s">
        <v>254</v>
      </c>
      <c r="J6" s="249" t="s">
        <v>47</v>
      </c>
      <c r="K6" s="249" t="s">
        <v>65</v>
      </c>
      <c r="L6" s="249" t="s">
        <v>255</v>
      </c>
      <c r="M6" s="249" t="s">
        <v>4</v>
      </c>
      <c r="N6" s="249" t="s">
        <v>256</v>
      </c>
      <c r="O6" s="250" t="s">
        <v>257</v>
      </c>
      <c r="P6" s="273"/>
      <c r="Q6" s="38"/>
      <c r="R6" s="38"/>
      <c r="S6" s="39"/>
      <c r="T6" s="39"/>
      <c r="U6" s="39"/>
      <c r="V6" s="39"/>
    </row>
    <row r="7" spans="1:16" s="20" customFormat="1" ht="19.5" customHeight="1">
      <c r="A7" s="120" t="s">
        <v>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1:16" s="25" customFormat="1" ht="16.5" customHeight="1">
      <c r="A8" s="123" t="s">
        <v>199</v>
      </c>
      <c r="B8" s="124">
        <v>168</v>
      </c>
      <c r="C8" s="125">
        <v>150</v>
      </c>
      <c r="D8" s="125">
        <v>164</v>
      </c>
      <c r="E8" s="125">
        <v>245</v>
      </c>
      <c r="F8" s="125">
        <v>175</v>
      </c>
      <c r="G8" s="125">
        <v>133</v>
      </c>
      <c r="H8" s="125">
        <v>150</v>
      </c>
      <c r="I8" s="125">
        <v>132</v>
      </c>
      <c r="J8" s="125">
        <v>144</v>
      </c>
      <c r="K8" s="125">
        <v>124</v>
      </c>
      <c r="L8" s="125">
        <v>260</v>
      </c>
      <c r="M8" s="125">
        <v>165</v>
      </c>
      <c r="N8" s="125">
        <v>189</v>
      </c>
      <c r="O8" s="126">
        <v>230</v>
      </c>
      <c r="P8" s="127">
        <f>SUM(B8:O8)/COUNTIF(B8:O8,"&gt;0")</f>
        <v>173.5</v>
      </c>
    </row>
    <row r="9" spans="1:16" s="25" customFormat="1" ht="16.5" customHeight="1">
      <c r="A9" s="71" t="s">
        <v>152</v>
      </c>
      <c r="B9" s="79">
        <v>204</v>
      </c>
      <c r="C9" s="74">
        <v>230</v>
      </c>
      <c r="D9" s="74">
        <v>188</v>
      </c>
      <c r="E9" s="74">
        <v>308</v>
      </c>
      <c r="F9" s="74">
        <v>200</v>
      </c>
      <c r="G9" s="74">
        <v>190</v>
      </c>
      <c r="H9" s="74">
        <v>190</v>
      </c>
      <c r="I9" s="74">
        <v>171</v>
      </c>
      <c r="J9" s="74">
        <v>180</v>
      </c>
      <c r="K9" s="74">
        <v>170</v>
      </c>
      <c r="L9" s="74">
        <v>345</v>
      </c>
      <c r="M9" s="74">
        <v>225</v>
      </c>
      <c r="N9" s="74">
        <v>236</v>
      </c>
      <c r="O9" s="75">
        <v>260</v>
      </c>
      <c r="P9" s="234">
        <f>SUM(B9:O9)/COUNTIF(B9:O9,"&gt;0")</f>
        <v>221.21428571428572</v>
      </c>
    </row>
    <row r="10" spans="1:16" s="25" customFormat="1" ht="16.5" customHeight="1">
      <c r="A10" s="71" t="s">
        <v>113</v>
      </c>
      <c r="B10" s="79">
        <v>204</v>
      </c>
      <c r="C10" s="74">
        <v>168</v>
      </c>
      <c r="D10" s="74">
        <v>188</v>
      </c>
      <c r="E10" s="74">
        <v>280</v>
      </c>
      <c r="F10" s="74">
        <v>200</v>
      </c>
      <c r="G10" s="74">
        <v>136</v>
      </c>
      <c r="H10" s="74">
        <v>190</v>
      </c>
      <c r="I10" s="74">
        <v>171</v>
      </c>
      <c r="J10" s="74">
        <v>180</v>
      </c>
      <c r="K10" s="74">
        <v>155</v>
      </c>
      <c r="L10" s="74">
        <v>345</v>
      </c>
      <c r="M10" s="74">
        <v>225</v>
      </c>
      <c r="N10" s="74">
        <v>248</v>
      </c>
      <c r="O10" s="75">
        <v>280</v>
      </c>
      <c r="P10" s="76">
        <f>SUM(B10:O10)/COUNTIF(B10:O10,"&gt;0")</f>
        <v>212.14285714285714</v>
      </c>
    </row>
    <row r="11" spans="1:16" s="25" customFormat="1" ht="16.5" customHeight="1">
      <c r="A11" s="71" t="s">
        <v>88</v>
      </c>
      <c r="B11" s="80">
        <v>265</v>
      </c>
      <c r="C11" s="9">
        <v>240</v>
      </c>
      <c r="D11" s="9">
        <v>244</v>
      </c>
      <c r="E11" s="9">
        <v>300</v>
      </c>
      <c r="F11" s="9">
        <v>280</v>
      </c>
      <c r="G11" s="9">
        <v>170</v>
      </c>
      <c r="H11" s="9">
        <v>290</v>
      </c>
      <c r="I11" s="9">
        <v>190</v>
      </c>
      <c r="J11" s="9">
        <v>250</v>
      </c>
      <c r="K11" s="9">
        <v>201</v>
      </c>
      <c r="L11" s="9">
        <v>460</v>
      </c>
      <c r="M11" s="9">
        <v>300</v>
      </c>
      <c r="N11" s="9">
        <v>300</v>
      </c>
      <c r="O11" s="30">
        <v>375</v>
      </c>
      <c r="P11" s="35">
        <f>SUM(B11:O11)/COUNTIF(B11:O11,"&gt;0")</f>
        <v>276.07142857142856</v>
      </c>
    </row>
    <row r="12" spans="1:16" s="25" customFormat="1" ht="16.5" customHeight="1">
      <c r="A12" s="71" t="s">
        <v>89</v>
      </c>
      <c r="B12" s="80">
        <v>250</v>
      </c>
      <c r="C12" s="9">
        <v>207</v>
      </c>
      <c r="D12" s="9">
        <v>244</v>
      </c>
      <c r="E12" s="9">
        <v>282</v>
      </c>
      <c r="F12" s="9">
        <v>180</v>
      </c>
      <c r="G12" s="9">
        <v>170</v>
      </c>
      <c r="H12" s="9">
        <v>200</v>
      </c>
      <c r="I12" s="9">
        <v>181</v>
      </c>
      <c r="J12" s="9">
        <v>250</v>
      </c>
      <c r="K12" s="9">
        <v>201</v>
      </c>
      <c r="L12" s="9">
        <v>460</v>
      </c>
      <c r="M12" s="9">
        <v>240</v>
      </c>
      <c r="N12" s="9">
        <v>300</v>
      </c>
      <c r="O12" s="30">
        <v>350</v>
      </c>
      <c r="P12" s="35">
        <f>SUM(B12:O12)/COUNTIF(B12:O12,"&gt;0")</f>
        <v>251.07142857142858</v>
      </c>
    </row>
    <row r="13" spans="1:16" s="25" customFormat="1" ht="16.5" customHeight="1">
      <c r="A13" s="128" t="s">
        <v>200</v>
      </c>
      <c r="B13" s="129">
        <f>B8/B9*100-100</f>
        <v>-17.64705882352942</v>
      </c>
      <c r="C13" s="130">
        <f aca="true" t="shared" si="0" ref="C13:O15">C8/C9*100-100</f>
        <v>-34.78260869565217</v>
      </c>
      <c r="D13" s="130">
        <f t="shared" si="0"/>
        <v>-12.7659574468085</v>
      </c>
      <c r="E13" s="130">
        <f t="shared" si="0"/>
        <v>-20.454545454545453</v>
      </c>
      <c r="F13" s="130">
        <f t="shared" si="0"/>
        <v>-12.5</v>
      </c>
      <c r="G13" s="130">
        <f t="shared" si="0"/>
        <v>-30</v>
      </c>
      <c r="H13" s="130">
        <f t="shared" si="0"/>
        <v>-21.05263157894737</v>
      </c>
      <c r="I13" s="130">
        <f t="shared" si="0"/>
        <v>-22.807017543859658</v>
      </c>
      <c r="J13" s="130">
        <f t="shared" si="0"/>
        <v>-20</v>
      </c>
      <c r="K13" s="130">
        <f t="shared" si="0"/>
        <v>-27.058823529411768</v>
      </c>
      <c r="L13" s="130">
        <f t="shared" si="0"/>
        <v>-24.637681159420282</v>
      </c>
      <c r="M13" s="130">
        <f t="shared" si="0"/>
        <v>-26.66666666666667</v>
      </c>
      <c r="N13" s="130">
        <f t="shared" si="0"/>
        <v>-19.91525423728814</v>
      </c>
      <c r="O13" s="130">
        <f t="shared" si="0"/>
        <v>-11.538461538461547</v>
      </c>
      <c r="P13" s="131">
        <f>P8/P9*100-100</f>
        <v>-21.569260574749762</v>
      </c>
    </row>
    <row r="14" spans="1:16" s="25" customFormat="1" ht="16.5" customHeight="1">
      <c r="A14" s="83" t="s">
        <v>151</v>
      </c>
      <c r="B14" s="81">
        <f>B9/B10*100-100</f>
        <v>0</v>
      </c>
      <c r="C14" s="26">
        <f t="shared" si="0"/>
        <v>36.9047619047619</v>
      </c>
      <c r="D14" s="26">
        <f t="shared" si="0"/>
        <v>0</v>
      </c>
      <c r="E14" s="26">
        <f t="shared" si="0"/>
        <v>10.000000000000014</v>
      </c>
      <c r="F14" s="26">
        <f t="shared" si="0"/>
        <v>0</v>
      </c>
      <c r="G14" s="26">
        <f t="shared" si="0"/>
        <v>39.70588235294116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9.677419354838705</v>
      </c>
      <c r="L14" s="26">
        <f t="shared" si="0"/>
        <v>0</v>
      </c>
      <c r="M14" s="26">
        <f t="shared" si="0"/>
        <v>0</v>
      </c>
      <c r="N14" s="26">
        <f t="shared" si="0"/>
        <v>-4.838709677419345</v>
      </c>
      <c r="O14" s="26">
        <f t="shared" si="0"/>
        <v>-7.142857142857139</v>
      </c>
      <c r="P14" s="31">
        <f>P9/P10*100-100</f>
        <v>4.276094276094284</v>
      </c>
    </row>
    <row r="15" spans="1:16" s="25" customFormat="1" ht="16.5" customHeight="1">
      <c r="A15" s="83" t="s">
        <v>114</v>
      </c>
      <c r="B15" s="81">
        <f>B10/B11*100-100</f>
        <v>-23.018867924528294</v>
      </c>
      <c r="C15" s="26">
        <f t="shared" si="0"/>
        <v>-30</v>
      </c>
      <c r="D15" s="26">
        <f t="shared" si="0"/>
        <v>-22.950819672131146</v>
      </c>
      <c r="E15" s="26">
        <f t="shared" si="0"/>
        <v>-6.666666666666671</v>
      </c>
      <c r="F15" s="26">
        <f t="shared" si="0"/>
        <v>-28.57142857142857</v>
      </c>
      <c r="G15" s="26">
        <f t="shared" si="0"/>
        <v>-20</v>
      </c>
      <c r="H15" s="26">
        <f t="shared" si="0"/>
        <v>-34.48275862068965</v>
      </c>
      <c r="I15" s="26">
        <f t="shared" si="0"/>
        <v>-10</v>
      </c>
      <c r="J15" s="26">
        <f t="shared" si="0"/>
        <v>-28</v>
      </c>
      <c r="K15" s="26">
        <f t="shared" si="0"/>
        <v>-22.885572139303477</v>
      </c>
      <c r="L15" s="26">
        <f t="shared" si="0"/>
        <v>-25</v>
      </c>
      <c r="M15" s="26">
        <f t="shared" si="0"/>
        <v>-25</v>
      </c>
      <c r="N15" s="26">
        <f t="shared" si="0"/>
        <v>-17.33333333333333</v>
      </c>
      <c r="O15" s="26">
        <f t="shared" si="0"/>
        <v>-25.33333333333333</v>
      </c>
      <c r="P15" s="31">
        <f>P10/P11*100-100</f>
        <v>-23.156532988357043</v>
      </c>
    </row>
    <row r="16" spans="1:16" s="25" customFormat="1" ht="16.5" customHeight="1" thickBot="1">
      <c r="A16" s="84" t="s">
        <v>90</v>
      </c>
      <c r="B16" s="82">
        <f>B11/B12*100-100</f>
        <v>6</v>
      </c>
      <c r="C16" s="77">
        <f aca="true" t="shared" si="1" ref="C16:O16">C11/C12*100-100</f>
        <v>15.94202898550725</v>
      </c>
      <c r="D16" s="77">
        <f t="shared" si="1"/>
        <v>0</v>
      </c>
      <c r="E16" s="77">
        <f t="shared" si="1"/>
        <v>6.38297872340425</v>
      </c>
      <c r="F16" s="77">
        <f t="shared" si="1"/>
        <v>55.55555555555557</v>
      </c>
      <c r="G16" s="77">
        <f t="shared" si="1"/>
        <v>0</v>
      </c>
      <c r="H16" s="77">
        <f t="shared" si="1"/>
        <v>45</v>
      </c>
      <c r="I16" s="77">
        <f t="shared" si="1"/>
        <v>4.972375690607734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25</v>
      </c>
      <c r="N16" s="77">
        <f t="shared" si="1"/>
        <v>0</v>
      </c>
      <c r="O16" s="78">
        <f t="shared" si="1"/>
        <v>7.142857142857139</v>
      </c>
      <c r="P16" s="36">
        <f>P11/P12*100-100</f>
        <v>9.957325746799413</v>
      </c>
    </row>
    <row r="17" spans="1:16" s="20" customFormat="1" ht="19.5" customHeight="1">
      <c r="A17" s="120" t="s">
        <v>111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2"/>
    </row>
    <row r="18" spans="1:16" s="25" customFormat="1" ht="16.5" customHeight="1">
      <c r="A18" s="123" t="s">
        <v>199</v>
      </c>
      <c r="B18" s="124">
        <v>659</v>
      </c>
      <c r="C18" s="125">
        <v>708</v>
      </c>
      <c r="D18" s="125">
        <v>819</v>
      </c>
      <c r="E18" s="125">
        <v>739</v>
      </c>
      <c r="F18" s="125">
        <v>645</v>
      </c>
      <c r="G18" s="125">
        <v>539</v>
      </c>
      <c r="H18" s="125">
        <v>720</v>
      </c>
      <c r="I18" s="125">
        <v>812</v>
      </c>
      <c r="J18" s="125">
        <v>680</v>
      </c>
      <c r="K18" s="125">
        <v>891</v>
      </c>
      <c r="L18" s="125">
        <v>821</v>
      </c>
      <c r="M18" s="125">
        <v>836</v>
      </c>
      <c r="N18" s="125">
        <v>753</v>
      </c>
      <c r="O18" s="126">
        <v>740</v>
      </c>
      <c r="P18" s="127">
        <f>SUM(B18:O18)/COUNTIF(B18:O18,"&gt;0")</f>
        <v>740.1428571428571</v>
      </c>
    </row>
    <row r="19" spans="1:16" s="25" customFormat="1" ht="16.5" customHeight="1">
      <c r="A19" s="71" t="s">
        <v>152</v>
      </c>
      <c r="B19" s="79">
        <v>850</v>
      </c>
      <c r="C19" s="74">
        <v>920</v>
      </c>
      <c r="D19" s="74">
        <v>839</v>
      </c>
      <c r="E19" s="74">
        <v>935</v>
      </c>
      <c r="F19" s="74">
        <v>860</v>
      </c>
      <c r="G19" s="74">
        <v>770</v>
      </c>
      <c r="H19" s="74">
        <v>940</v>
      </c>
      <c r="I19" s="74">
        <v>1055</v>
      </c>
      <c r="J19" s="74">
        <v>800</v>
      </c>
      <c r="K19" s="74">
        <v>1114</v>
      </c>
      <c r="L19" s="74">
        <v>1087</v>
      </c>
      <c r="M19" s="74">
        <v>1072</v>
      </c>
      <c r="N19" s="74">
        <v>941</v>
      </c>
      <c r="O19" s="75">
        <v>930</v>
      </c>
      <c r="P19" s="234">
        <f>SUM(B19:O19)/COUNTIF(B19:O19,"&gt;0")</f>
        <v>936.6428571428571</v>
      </c>
    </row>
    <row r="20" spans="1:16" s="25" customFormat="1" ht="16.5" customHeight="1">
      <c r="A20" s="71" t="s">
        <v>113</v>
      </c>
      <c r="B20" s="79">
        <v>647</v>
      </c>
      <c r="C20" s="74">
        <v>770</v>
      </c>
      <c r="D20" s="74">
        <v>839</v>
      </c>
      <c r="E20" s="74">
        <v>850</v>
      </c>
      <c r="F20" s="74">
        <v>860</v>
      </c>
      <c r="G20" s="74">
        <v>739</v>
      </c>
      <c r="H20" s="74">
        <v>920</v>
      </c>
      <c r="I20" s="74">
        <v>1055</v>
      </c>
      <c r="J20" s="74">
        <v>780</v>
      </c>
      <c r="K20" s="74">
        <v>1114</v>
      </c>
      <c r="L20" s="74">
        <v>1087</v>
      </c>
      <c r="M20" s="74">
        <v>1072</v>
      </c>
      <c r="N20" s="74">
        <v>990</v>
      </c>
      <c r="O20" s="75">
        <v>940</v>
      </c>
      <c r="P20" s="76">
        <f>SUM(B20:O20)/COUNTIF(B20:O20,"&gt;0")</f>
        <v>904.5</v>
      </c>
    </row>
    <row r="21" spans="1:16" s="25" customFormat="1" ht="16.5" customHeight="1">
      <c r="A21" s="71" t="s">
        <v>88</v>
      </c>
      <c r="B21" s="80">
        <v>840</v>
      </c>
      <c r="C21" s="9">
        <v>1100</v>
      </c>
      <c r="D21" s="9">
        <v>1090</v>
      </c>
      <c r="E21" s="9">
        <v>950</v>
      </c>
      <c r="F21" s="9">
        <v>1170</v>
      </c>
      <c r="G21" s="9">
        <v>924</v>
      </c>
      <c r="H21" s="9">
        <v>1100</v>
      </c>
      <c r="I21" s="9">
        <v>1406</v>
      </c>
      <c r="J21" s="9">
        <v>950</v>
      </c>
      <c r="K21" s="9">
        <v>1447</v>
      </c>
      <c r="L21" s="9">
        <v>1430</v>
      </c>
      <c r="M21" s="9">
        <v>1410</v>
      </c>
      <c r="N21" s="9">
        <v>1200</v>
      </c>
      <c r="O21" s="30">
        <v>1300</v>
      </c>
      <c r="P21" s="35">
        <f>SUM(B21:O21)/COUNTIF(B21:O21,"&gt;0")</f>
        <v>1165.5</v>
      </c>
    </row>
    <row r="22" spans="1:16" s="25" customFormat="1" ht="16.5" customHeight="1">
      <c r="A22" s="71" t="s">
        <v>89</v>
      </c>
      <c r="B22" s="80">
        <v>785</v>
      </c>
      <c r="C22" s="9">
        <v>1010</v>
      </c>
      <c r="D22" s="9">
        <v>980</v>
      </c>
      <c r="E22" s="9">
        <v>800</v>
      </c>
      <c r="F22" s="9">
        <v>500</v>
      </c>
      <c r="G22" s="9">
        <v>780</v>
      </c>
      <c r="H22" s="9">
        <v>930</v>
      </c>
      <c r="I22" s="9">
        <v>720</v>
      </c>
      <c r="J22" s="9">
        <v>830</v>
      </c>
      <c r="K22" s="9">
        <v>1340</v>
      </c>
      <c r="L22" s="9">
        <v>1310</v>
      </c>
      <c r="M22" s="9">
        <v>1155</v>
      </c>
      <c r="N22" s="9">
        <v>570</v>
      </c>
      <c r="O22" s="30">
        <v>1140</v>
      </c>
      <c r="P22" s="35">
        <f>SUM(B22:O22)/COUNTIF(B22:O22,"&gt;0")</f>
        <v>917.8571428571429</v>
      </c>
    </row>
    <row r="23" spans="1:16" s="25" customFormat="1" ht="16.5" customHeight="1">
      <c r="A23" s="128" t="s">
        <v>200</v>
      </c>
      <c r="B23" s="129">
        <f>B18/B19*100-100</f>
        <v>-22.470588235294116</v>
      </c>
      <c r="C23" s="130">
        <f aca="true" t="shared" si="2" ref="C23:O23">C18/C19*100-100</f>
        <v>-23.043478260869563</v>
      </c>
      <c r="D23" s="130">
        <f t="shared" si="2"/>
        <v>-2.3837902264600643</v>
      </c>
      <c r="E23" s="130">
        <f t="shared" si="2"/>
        <v>-20.962566844919778</v>
      </c>
      <c r="F23" s="130">
        <f t="shared" si="2"/>
        <v>-25</v>
      </c>
      <c r="G23" s="130">
        <f t="shared" si="2"/>
        <v>-30</v>
      </c>
      <c r="H23" s="130">
        <f t="shared" si="2"/>
        <v>-23.40425531914893</v>
      </c>
      <c r="I23" s="130">
        <f t="shared" si="2"/>
        <v>-23.03317535545024</v>
      </c>
      <c r="J23" s="130">
        <f t="shared" si="2"/>
        <v>-15</v>
      </c>
      <c r="K23" s="130">
        <f t="shared" si="2"/>
        <v>-20.01795332136446</v>
      </c>
      <c r="L23" s="130">
        <f t="shared" si="2"/>
        <v>-24.471021159153636</v>
      </c>
      <c r="M23" s="130">
        <f t="shared" si="2"/>
        <v>-22.014925373134332</v>
      </c>
      <c r="N23" s="130">
        <f t="shared" si="2"/>
        <v>-19.978746014877785</v>
      </c>
      <c r="O23" s="130">
        <f t="shared" si="2"/>
        <v>-20.430107526881727</v>
      </c>
      <c r="P23" s="131">
        <f>P18/P19*100-100</f>
        <v>-20.97918096545412</v>
      </c>
    </row>
    <row r="24" spans="1:16" s="25" customFormat="1" ht="16.5" customHeight="1">
      <c r="A24" s="83" t="s">
        <v>151</v>
      </c>
      <c r="B24" s="81">
        <f>B19/B20*100-100</f>
        <v>31.375579598145265</v>
      </c>
      <c r="C24" s="26">
        <f aca="true" t="shared" si="3" ref="C24:O24">C19/C20*100-100</f>
        <v>19.480519480519476</v>
      </c>
      <c r="D24" s="26">
        <f t="shared" si="3"/>
        <v>0</v>
      </c>
      <c r="E24" s="26">
        <f t="shared" si="3"/>
        <v>10.000000000000014</v>
      </c>
      <c r="F24" s="26">
        <f t="shared" si="3"/>
        <v>0</v>
      </c>
      <c r="G24" s="26">
        <f t="shared" si="3"/>
        <v>4.194857916102833</v>
      </c>
      <c r="H24" s="26">
        <f t="shared" si="3"/>
        <v>2.173913043478265</v>
      </c>
      <c r="I24" s="26">
        <f t="shared" si="3"/>
        <v>0</v>
      </c>
      <c r="J24" s="26">
        <f t="shared" si="3"/>
        <v>2.564102564102555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-4.949494949494948</v>
      </c>
      <c r="O24" s="26">
        <f t="shared" si="3"/>
        <v>-1.0638297872340416</v>
      </c>
      <c r="P24" s="31">
        <f>P19/P20*100-100</f>
        <v>3.5536602700781685</v>
      </c>
    </row>
    <row r="25" spans="1:16" s="25" customFormat="1" ht="16.5" customHeight="1">
      <c r="A25" s="83" t="s">
        <v>114</v>
      </c>
      <c r="B25" s="81">
        <f>B20/B21*100-100</f>
        <v>-22.976190476190467</v>
      </c>
      <c r="C25" s="26">
        <f aca="true" t="shared" si="4" ref="C25:O25">C20/C21*100-100</f>
        <v>-30</v>
      </c>
      <c r="D25" s="26">
        <f t="shared" si="4"/>
        <v>-23.027522935779814</v>
      </c>
      <c r="E25" s="26">
        <f t="shared" si="4"/>
        <v>-10.526315789473685</v>
      </c>
      <c r="F25" s="26">
        <f t="shared" si="4"/>
        <v>-26.495726495726487</v>
      </c>
      <c r="G25" s="26">
        <f t="shared" si="4"/>
        <v>-20.021645021645014</v>
      </c>
      <c r="H25" s="26">
        <f t="shared" si="4"/>
        <v>-16.363636363636374</v>
      </c>
      <c r="I25" s="26">
        <f t="shared" si="4"/>
        <v>-24.96443812233285</v>
      </c>
      <c r="J25" s="26">
        <f t="shared" si="4"/>
        <v>-17.89473684210526</v>
      </c>
      <c r="K25" s="26">
        <f t="shared" si="4"/>
        <v>-23.013130615065663</v>
      </c>
      <c r="L25" s="26">
        <f t="shared" si="4"/>
        <v>-23.986013986013987</v>
      </c>
      <c r="M25" s="26">
        <f t="shared" si="4"/>
        <v>-23.97163120567376</v>
      </c>
      <c r="N25" s="26">
        <f t="shared" si="4"/>
        <v>-17.5</v>
      </c>
      <c r="O25" s="26">
        <f t="shared" si="4"/>
        <v>-27.692307692307693</v>
      </c>
      <c r="P25" s="31">
        <f>P20/P21*100-100</f>
        <v>-22.39382239382239</v>
      </c>
    </row>
    <row r="26" spans="1:16" s="25" customFormat="1" ht="16.5" customHeight="1" thickBot="1">
      <c r="A26" s="84" t="s">
        <v>90</v>
      </c>
      <c r="B26" s="82">
        <f>B21/B22*100-100</f>
        <v>7.00636942675159</v>
      </c>
      <c r="C26" s="77">
        <f aca="true" t="shared" si="5" ref="C26:O26">C21/C22*100-100</f>
        <v>8.910891089108915</v>
      </c>
      <c r="D26" s="77">
        <f t="shared" si="5"/>
        <v>11.224489795918373</v>
      </c>
      <c r="E26" s="77">
        <f t="shared" si="5"/>
        <v>18.75</v>
      </c>
      <c r="F26" s="77">
        <f t="shared" si="5"/>
        <v>134</v>
      </c>
      <c r="G26" s="77">
        <f t="shared" si="5"/>
        <v>18.461538461538467</v>
      </c>
      <c r="H26" s="77">
        <f t="shared" si="5"/>
        <v>18.27956989247312</v>
      </c>
      <c r="I26" s="77">
        <f t="shared" si="5"/>
        <v>95.27777777777777</v>
      </c>
      <c r="J26" s="77">
        <f t="shared" si="5"/>
        <v>14.457831325301214</v>
      </c>
      <c r="K26" s="77">
        <f t="shared" si="5"/>
        <v>7.985074626865668</v>
      </c>
      <c r="L26" s="77">
        <f t="shared" si="5"/>
        <v>9.160305343511439</v>
      </c>
      <c r="M26" s="77">
        <f t="shared" si="5"/>
        <v>22.077922077922068</v>
      </c>
      <c r="N26" s="77">
        <f t="shared" si="5"/>
        <v>110.52631578947367</v>
      </c>
      <c r="O26" s="78">
        <f t="shared" si="5"/>
        <v>14.035087719298247</v>
      </c>
      <c r="P26" s="36">
        <f>P21/P22*100-100</f>
        <v>26.98054474708171</v>
      </c>
    </row>
    <row r="27" spans="1:16" s="20" customFormat="1" ht="19.5" customHeight="1">
      <c r="A27" s="120" t="s">
        <v>101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</row>
    <row r="28" spans="1:16" s="25" customFormat="1" ht="16.5" customHeight="1">
      <c r="A28" s="123" t="s">
        <v>199</v>
      </c>
      <c r="B28" s="124">
        <v>488</v>
      </c>
      <c r="C28" s="125">
        <v>494</v>
      </c>
      <c r="D28" s="125">
        <v>611</v>
      </c>
      <c r="E28" s="125">
        <v>565</v>
      </c>
      <c r="F28" s="125">
        <v>600</v>
      </c>
      <c r="G28" s="125">
        <v>434</v>
      </c>
      <c r="H28" s="125">
        <v>570</v>
      </c>
      <c r="I28" s="125">
        <v>633</v>
      </c>
      <c r="J28" s="125">
        <v>512</v>
      </c>
      <c r="K28" s="125">
        <v>634</v>
      </c>
      <c r="L28" s="125">
        <v>574</v>
      </c>
      <c r="M28" s="125">
        <v>595</v>
      </c>
      <c r="N28" s="125">
        <v>669</v>
      </c>
      <c r="O28" s="126">
        <v>570</v>
      </c>
      <c r="P28" s="127">
        <f>SUM(B28:O28)/COUNTIF(B28:O28,"&gt;0")</f>
        <v>567.7857142857143</v>
      </c>
    </row>
    <row r="29" spans="1:16" s="25" customFormat="1" ht="16.5" customHeight="1">
      <c r="A29" s="71" t="s">
        <v>152</v>
      </c>
      <c r="B29" s="79">
        <v>630</v>
      </c>
      <c r="C29" s="74">
        <v>640</v>
      </c>
      <c r="D29" s="74">
        <v>601</v>
      </c>
      <c r="E29" s="74">
        <v>715</v>
      </c>
      <c r="F29" s="74">
        <v>790</v>
      </c>
      <c r="G29" s="74">
        <v>620</v>
      </c>
      <c r="H29" s="74">
        <v>740</v>
      </c>
      <c r="I29" s="74">
        <v>822</v>
      </c>
      <c r="J29" s="74">
        <v>610</v>
      </c>
      <c r="K29" s="74">
        <v>793</v>
      </c>
      <c r="L29" s="74">
        <v>760</v>
      </c>
      <c r="M29" s="74">
        <v>760</v>
      </c>
      <c r="N29" s="74">
        <v>836</v>
      </c>
      <c r="O29" s="75">
        <v>705</v>
      </c>
      <c r="P29" s="234">
        <f>SUM(B29:O29)/COUNTIF(B29:O29,"&gt;0")</f>
        <v>715.8571428571429</v>
      </c>
    </row>
    <row r="30" spans="1:16" s="25" customFormat="1" ht="16.5" customHeight="1">
      <c r="A30" s="71" t="s">
        <v>113</v>
      </c>
      <c r="B30" s="79">
        <v>437</v>
      </c>
      <c r="C30" s="74">
        <v>539</v>
      </c>
      <c r="D30" s="74">
        <v>601</v>
      </c>
      <c r="E30" s="74">
        <v>650</v>
      </c>
      <c r="F30" s="74">
        <v>790</v>
      </c>
      <c r="G30" s="74">
        <v>555</v>
      </c>
      <c r="H30" s="74">
        <v>720</v>
      </c>
      <c r="I30" s="74">
        <v>822</v>
      </c>
      <c r="J30" s="74">
        <v>610</v>
      </c>
      <c r="K30" s="74">
        <v>793</v>
      </c>
      <c r="L30" s="74">
        <v>760</v>
      </c>
      <c r="M30" s="74">
        <v>760</v>
      </c>
      <c r="N30" s="74">
        <v>880</v>
      </c>
      <c r="O30" s="75">
        <v>715</v>
      </c>
      <c r="P30" s="76">
        <f>SUM(B30:O30)/COUNTIF(B30:O30,"&gt;0")</f>
        <v>688</v>
      </c>
    </row>
    <row r="31" spans="1:16" s="25" customFormat="1" ht="16.5" customHeight="1">
      <c r="A31" s="71" t="s">
        <v>88</v>
      </c>
      <c r="B31" s="80">
        <v>567</v>
      </c>
      <c r="C31" s="9">
        <v>770</v>
      </c>
      <c r="D31" s="9">
        <v>780</v>
      </c>
      <c r="E31" s="9">
        <v>700</v>
      </c>
      <c r="F31" s="9">
        <v>1070</v>
      </c>
      <c r="G31" s="9">
        <v>694</v>
      </c>
      <c r="H31" s="9">
        <v>1100</v>
      </c>
      <c r="I31" s="9">
        <v>1096</v>
      </c>
      <c r="J31" s="9">
        <v>750</v>
      </c>
      <c r="K31" s="9">
        <v>1029</v>
      </c>
      <c r="L31" s="9">
        <v>1000</v>
      </c>
      <c r="M31" s="9">
        <v>1000</v>
      </c>
      <c r="N31" s="9">
        <v>1065</v>
      </c>
      <c r="O31" s="30">
        <v>950</v>
      </c>
      <c r="P31" s="35">
        <f>SUM(B31:O31)/COUNTIF(B31:O31,"&gt;0")</f>
        <v>897.9285714285714</v>
      </c>
    </row>
    <row r="32" spans="1:16" s="25" customFormat="1" ht="16.5" customHeight="1">
      <c r="A32" s="71" t="s">
        <v>89</v>
      </c>
      <c r="B32" s="80">
        <v>620</v>
      </c>
      <c r="C32" s="9">
        <v>686</v>
      </c>
      <c r="D32" s="9">
        <v>700</v>
      </c>
      <c r="E32" s="9">
        <v>511</v>
      </c>
      <c r="F32" s="9">
        <v>450</v>
      </c>
      <c r="G32" s="9">
        <v>550</v>
      </c>
      <c r="H32" s="9">
        <v>740</v>
      </c>
      <c r="I32" s="9">
        <v>530</v>
      </c>
      <c r="J32" s="9">
        <v>630</v>
      </c>
      <c r="K32" s="9">
        <v>953</v>
      </c>
      <c r="L32" s="9">
        <v>902</v>
      </c>
      <c r="M32" s="9">
        <v>783</v>
      </c>
      <c r="N32" s="9">
        <v>570</v>
      </c>
      <c r="O32" s="30">
        <v>830</v>
      </c>
      <c r="P32" s="35">
        <f>SUM(B32:O32)/COUNTIF(B32:O32,"&gt;0")</f>
        <v>675.3571428571429</v>
      </c>
    </row>
    <row r="33" spans="1:16" s="25" customFormat="1" ht="16.5" customHeight="1">
      <c r="A33" s="128" t="s">
        <v>200</v>
      </c>
      <c r="B33" s="129">
        <f>B28/B29*100-100</f>
        <v>-22.53968253968253</v>
      </c>
      <c r="C33" s="130">
        <f aca="true" t="shared" si="6" ref="C33:O33">C28/C29*100-100</f>
        <v>-22.8125</v>
      </c>
      <c r="D33" s="130">
        <f t="shared" si="6"/>
        <v>1.6638935108153134</v>
      </c>
      <c r="E33" s="130">
        <f t="shared" si="6"/>
        <v>-20.979020979020973</v>
      </c>
      <c r="F33" s="130">
        <f t="shared" si="6"/>
        <v>-24.0506329113924</v>
      </c>
      <c r="G33" s="130">
        <f t="shared" si="6"/>
        <v>-30</v>
      </c>
      <c r="H33" s="130">
        <f t="shared" si="6"/>
        <v>-22.97297297297297</v>
      </c>
      <c r="I33" s="130">
        <f t="shared" si="6"/>
        <v>-22.99270072992701</v>
      </c>
      <c r="J33" s="130">
        <f t="shared" si="6"/>
        <v>-16.06557377049181</v>
      </c>
      <c r="K33" s="130">
        <f t="shared" si="6"/>
        <v>-20.050441361916768</v>
      </c>
      <c r="L33" s="130">
        <f t="shared" si="6"/>
        <v>-24.473684210526315</v>
      </c>
      <c r="M33" s="130">
        <f t="shared" si="6"/>
        <v>-21.710526315789465</v>
      </c>
      <c r="N33" s="130">
        <f t="shared" si="6"/>
        <v>-19.976076555023923</v>
      </c>
      <c r="O33" s="130">
        <f t="shared" si="6"/>
        <v>-19.148936170212778</v>
      </c>
      <c r="P33" s="131">
        <f>P28/P29*100-100</f>
        <v>-20.684494112951498</v>
      </c>
    </row>
    <row r="34" spans="1:16" s="25" customFormat="1" ht="16.5" customHeight="1">
      <c r="A34" s="83" t="s">
        <v>151</v>
      </c>
      <c r="B34" s="81">
        <f>B29/B30*100-100</f>
        <v>44.16475972540047</v>
      </c>
      <c r="C34" s="26">
        <f aca="true" t="shared" si="7" ref="C34:O34">C29/C30*100-100</f>
        <v>18.738404452690176</v>
      </c>
      <c r="D34" s="26">
        <f t="shared" si="7"/>
        <v>0</v>
      </c>
      <c r="E34" s="26">
        <f t="shared" si="7"/>
        <v>10.000000000000014</v>
      </c>
      <c r="F34" s="26">
        <f t="shared" si="7"/>
        <v>0</v>
      </c>
      <c r="G34" s="26">
        <f t="shared" si="7"/>
        <v>11.7117117117117</v>
      </c>
      <c r="H34" s="26">
        <f t="shared" si="7"/>
        <v>2.7777777777777715</v>
      </c>
      <c r="I34" s="26">
        <f t="shared" si="7"/>
        <v>0</v>
      </c>
      <c r="J34" s="26">
        <f t="shared" si="7"/>
        <v>0</v>
      </c>
      <c r="K34" s="26">
        <f t="shared" si="7"/>
        <v>0</v>
      </c>
      <c r="L34" s="26">
        <f t="shared" si="7"/>
        <v>0</v>
      </c>
      <c r="M34" s="26">
        <f t="shared" si="7"/>
        <v>0</v>
      </c>
      <c r="N34" s="26">
        <f t="shared" si="7"/>
        <v>-5</v>
      </c>
      <c r="O34" s="26">
        <f t="shared" si="7"/>
        <v>-1.3986013986014</v>
      </c>
      <c r="P34" s="31">
        <f>P29/P30*100-100</f>
        <v>4.0490033222591535</v>
      </c>
    </row>
    <row r="35" spans="1:16" s="25" customFormat="1" ht="16.5" customHeight="1">
      <c r="A35" s="83" t="s">
        <v>114</v>
      </c>
      <c r="B35" s="81">
        <f>B30/B31*100-100</f>
        <v>-22.927689594356266</v>
      </c>
      <c r="C35" s="26">
        <f aca="true" t="shared" si="8" ref="C35:O35">C30/C31*100-100</f>
        <v>-30</v>
      </c>
      <c r="D35" s="26">
        <f t="shared" si="8"/>
        <v>-22.948717948717942</v>
      </c>
      <c r="E35" s="26">
        <f t="shared" si="8"/>
        <v>-7.142857142857139</v>
      </c>
      <c r="F35" s="26">
        <f t="shared" si="8"/>
        <v>-26.16822429906543</v>
      </c>
      <c r="G35" s="26">
        <f t="shared" si="8"/>
        <v>-20.028818443804028</v>
      </c>
      <c r="H35" s="26">
        <f t="shared" si="8"/>
        <v>-34.54545454545455</v>
      </c>
      <c r="I35" s="26">
        <f t="shared" si="8"/>
        <v>-25</v>
      </c>
      <c r="J35" s="26">
        <f t="shared" si="8"/>
        <v>-18.66666666666667</v>
      </c>
      <c r="K35" s="26">
        <f t="shared" si="8"/>
        <v>-22.934888241010682</v>
      </c>
      <c r="L35" s="26">
        <f t="shared" si="8"/>
        <v>-24</v>
      </c>
      <c r="M35" s="26">
        <f t="shared" si="8"/>
        <v>-24</v>
      </c>
      <c r="N35" s="26">
        <f t="shared" si="8"/>
        <v>-17.370892018779344</v>
      </c>
      <c r="O35" s="26">
        <f t="shared" si="8"/>
        <v>-24.73684210526315</v>
      </c>
      <c r="P35" s="31">
        <f>P30/P31*100-100</f>
        <v>-23.379206109299176</v>
      </c>
    </row>
    <row r="36" spans="1:16" s="25" customFormat="1" ht="16.5" customHeight="1" thickBot="1">
      <c r="A36" s="84" t="s">
        <v>90</v>
      </c>
      <c r="B36" s="82">
        <f>B31/B32*100-100</f>
        <v>-8.548387096774192</v>
      </c>
      <c r="C36" s="77">
        <f aca="true" t="shared" si="9" ref="C36:O36">C31/C32*100-100</f>
        <v>12.24489795918366</v>
      </c>
      <c r="D36" s="77">
        <f t="shared" si="9"/>
        <v>11.42857142857143</v>
      </c>
      <c r="E36" s="77">
        <f t="shared" si="9"/>
        <v>36.986301369863014</v>
      </c>
      <c r="F36" s="77">
        <f t="shared" si="9"/>
        <v>137.77777777777777</v>
      </c>
      <c r="G36" s="77">
        <f t="shared" si="9"/>
        <v>26.181818181818173</v>
      </c>
      <c r="H36" s="77">
        <f t="shared" si="9"/>
        <v>48.648648648648646</v>
      </c>
      <c r="I36" s="77">
        <f t="shared" si="9"/>
        <v>106.79245283018867</v>
      </c>
      <c r="J36" s="77">
        <f t="shared" si="9"/>
        <v>19.04761904761905</v>
      </c>
      <c r="K36" s="77">
        <f t="shared" si="9"/>
        <v>7.9748163693599</v>
      </c>
      <c r="L36" s="77">
        <f t="shared" si="9"/>
        <v>10.86474501108647</v>
      </c>
      <c r="M36" s="77">
        <f t="shared" si="9"/>
        <v>27.7139208173691</v>
      </c>
      <c r="N36" s="77">
        <f t="shared" si="9"/>
        <v>86.84210526315789</v>
      </c>
      <c r="O36" s="78">
        <f t="shared" si="9"/>
        <v>14.457831325301214</v>
      </c>
      <c r="P36" s="36">
        <f>P31/P32*100-100</f>
        <v>32.956107879428856</v>
      </c>
    </row>
    <row r="37" spans="1:16" s="20" customFormat="1" ht="19.5" customHeight="1">
      <c r="A37" s="120" t="s">
        <v>102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2"/>
    </row>
    <row r="38" spans="1:16" s="25" customFormat="1" ht="16.5" customHeight="1">
      <c r="A38" s="123" t="s">
        <v>199</v>
      </c>
      <c r="B38" s="124">
        <v>488</v>
      </c>
      <c r="C38" s="125">
        <v>494</v>
      </c>
      <c r="D38" s="125">
        <v>524</v>
      </c>
      <c r="E38" s="125">
        <v>521</v>
      </c>
      <c r="F38" s="125">
        <v>430</v>
      </c>
      <c r="G38" s="125">
        <v>434</v>
      </c>
      <c r="H38" s="125">
        <v>570</v>
      </c>
      <c r="I38" s="125">
        <v>443</v>
      </c>
      <c r="J38" s="125">
        <v>512</v>
      </c>
      <c r="K38" s="125">
        <v>634</v>
      </c>
      <c r="L38" s="125">
        <v>574</v>
      </c>
      <c r="M38" s="125">
        <v>595</v>
      </c>
      <c r="N38" s="125">
        <v>426</v>
      </c>
      <c r="O38" s="126">
        <v>570</v>
      </c>
      <c r="P38" s="127">
        <f>SUM(B38:O38)/COUNTIF(B38:O38,"&gt;0")</f>
        <v>515.3571428571429</v>
      </c>
    </row>
    <row r="39" spans="1:16" s="25" customFormat="1" ht="16.5" customHeight="1">
      <c r="A39" s="71" t="s">
        <v>152</v>
      </c>
      <c r="B39" s="79">
        <v>630</v>
      </c>
      <c r="C39" s="74">
        <v>640</v>
      </c>
      <c r="D39" s="74">
        <v>601</v>
      </c>
      <c r="E39" s="74">
        <v>660</v>
      </c>
      <c r="F39" s="74">
        <v>570</v>
      </c>
      <c r="G39" s="74">
        <v>620</v>
      </c>
      <c r="H39" s="74">
        <v>740</v>
      </c>
      <c r="I39" s="74">
        <v>575</v>
      </c>
      <c r="J39" s="74">
        <v>610</v>
      </c>
      <c r="K39" s="74">
        <v>793</v>
      </c>
      <c r="L39" s="74">
        <v>760</v>
      </c>
      <c r="M39" s="74">
        <v>760</v>
      </c>
      <c r="N39" s="74">
        <v>532</v>
      </c>
      <c r="O39" s="75">
        <v>705</v>
      </c>
      <c r="P39" s="234">
        <f>SUM(B39:O39)/COUNTIF(B39:O39,"&gt;0")</f>
        <v>656.8571428571429</v>
      </c>
    </row>
    <row r="40" spans="1:16" s="25" customFormat="1" ht="16.5" customHeight="1">
      <c r="A40" s="71" t="s">
        <v>113</v>
      </c>
      <c r="B40" s="79">
        <v>437</v>
      </c>
      <c r="C40" s="74">
        <v>539</v>
      </c>
      <c r="D40" s="74">
        <v>601</v>
      </c>
      <c r="E40" s="74">
        <v>600</v>
      </c>
      <c r="F40" s="74">
        <v>570</v>
      </c>
      <c r="G40" s="74">
        <v>555</v>
      </c>
      <c r="H40" s="74">
        <v>720</v>
      </c>
      <c r="I40" s="74">
        <v>575</v>
      </c>
      <c r="J40" s="74">
        <v>610</v>
      </c>
      <c r="K40" s="74">
        <v>793</v>
      </c>
      <c r="L40" s="74">
        <v>760</v>
      </c>
      <c r="M40" s="74">
        <v>760</v>
      </c>
      <c r="N40" s="74">
        <v>560</v>
      </c>
      <c r="O40" s="75">
        <v>715</v>
      </c>
      <c r="P40" s="76">
        <f>SUM(B40:O40)/COUNTIF(B40:O40,"&gt;0")</f>
        <v>628.2142857142857</v>
      </c>
    </row>
    <row r="41" spans="1:16" s="25" customFormat="1" ht="16.5" customHeight="1">
      <c r="A41" s="71" t="s">
        <v>88</v>
      </c>
      <c r="B41" s="80">
        <v>567</v>
      </c>
      <c r="C41" s="9">
        <v>770</v>
      </c>
      <c r="D41" s="9">
        <v>780</v>
      </c>
      <c r="E41" s="9">
        <v>650</v>
      </c>
      <c r="F41" s="9">
        <v>770</v>
      </c>
      <c r="G41" s="9">
        <v>694</v>
      </c>
      <c r="H41" s="9">
        <v>910</v>
      </c>
      <c r="I41" s="9">
        <v>766</v>
      </c>
      <c r="J41" s="9">
        <v>750</v>
      </c>
      <c r="K41" s="9">
        <v>1029</v>
      </c>
      <c r="L41" s="9">
        <v>1000</v>
      </c>
      <c r="M41" s="9">
        <v>1000</v>
      </c>
      <c r="N41" s="9">
        <v>680</v>
      </c>
      <c r="O41" s="30">
        <v>950</v>
      </c>
      <c r="P41" s="35">
        <f>SUM(B41:O41)/COUNTIF(B41:O41,"&gt;0")</f>
        <v>808.2857142857143</v>
      </c>
    </row>
    <row r="42" spans="1:16" s="25" customFormat="1" ht="16.5" customHeight="1">
      <c r="A42" s="71" t="s">
        <v>89</v>
      </c>
      <c r="B42" s="80">
        <v>530</v>
      </c>
      <c r="C42" s="9">
        <v>686</v>
      </c>
      <c r="D42" s="9">
        <v>700</v>
      </c>
      <c r="E42" s="9">
        <v>527</v>
      </c>
      <c r="F42" s="9">
        <v>450</v>
      </c>
      <c r="G42" s="9">
        <v>550</v>
      </c>
      <c r="H42" s="9">
        <v>740</v>
      </c>
      <c r="I42" s="9">
        <v>530</v>
      </c>
      <c r="J42" s="9">
        <v>630</v>
      </c>
      <c r="K42" s="9">
        <v>953</v>
      </c>
      <c r="L42" s="9">
        <v>902</v>
      </c>
      <c r="M42" s="9">
        <v>783</v>
      </c>
      <c r="N42" s="9">
        <v>570</v>
      </c>
      <c r="O42" s="30">
        <v>830</v>
      </c>
      <c r="P42" s="35">
        <f>SUM(B42:O42)/COUNTIF(B42:O42,"&gt;0")</f>
        <v>670.0714285714286</v>
      </c>
    </row>
    <row r="43" spans="1:16" s="25" customFormat="1" ht="16.5" customHeight="1">
      <c r="A43" s="128" t="s">
        <v>200</v>
      </c>
      <c r="B43" s="129">
        <f>B38/B39*100-100</f>
        <v>-22.53968253968253</v>
      </c>
      <c r="C43" s="130">
        <f aca="true" t="shared" si="10" ref="C43:O43">C38/C39*100-100</f>
        <v>-22.8125</v>
      </c>
      <c r="D43" s="130">
        <f t="shared" si="10"/>
        <v>-12.811980033277877</v>
      </c>
      <c r="E43" s="130">
        <f t="shared" si="10"/>
        <v>-21.060606060606062</v>
      </c>
      <c r="F43" s="130">
        <f t="shared" si="10"/>
        <v>-24.56140350877193</v>
      </c>
      <c r="G43" s="130">
        <f t="shared" si="10"/>
        <v>-30</v>
      </c>
      <c r="H43" s="130">
        <f t="shared" si="10"/>
        <v>-22.97297297297297</v>
      </c>
      <c r="I43" s="130">
        <f t="shared" si="10"/>
        <v>-22.956521739130437</v>
      </c>
      <c r="J43" s="130">
        <f t="shared" si="10"/>
        <v>-16.06557377049181</v>
      </c>
      <c r="K43" s="130">
        <f t="shared" si="10"/>
        <v>-20.050441361916768</v>
      </c>
      <c r="L43" s="130">
        <f t="shared" si="10"/>
        <v>-24.473684210526315</v>
      </c>
      <c r="M43" s="130">
        <f t="shared" si="10"/>
        <v>-21.710526315789465</v>
      </c>
      <c r="N43" s="130">
        <f t="shared" si="10"/>
        <v>-19.924812030075188</v>
      </c>
      <c r="O43" s="130">
        <f t="shared" si="10"/>
        <v>-19.148936170212778</v>
      </c>
      <c r="P43" s="131">
        <f>P38/P39*100-100</f>
        <v>-21.541974771639843</v>
      </c>
    </row>
    <row r="44" spans="1:16" s="25" customFormat="1" ht="16.5" customHeight="1">
      <c r="A44" s="83" t="s">
        <v>151</v>
      </c>
      <c r="B44" s="81">
        <f>B39/B40*100-100</f>
        <v>44.16475972540047</v>
      </c>
      <c r="C44" s="26">
        <f aca="true" t="shared" si="11" ref="C44:O44">C39/C40*100-100</f>
        <v>18.738404452690176</v>
      </c>
      <c r="D44" s="26">
        <f t="shared" si="11"/>
        <v>0</v>
      </c>
      <c r="E44" s="26">
        <f t="shared" si="11"/>
        <v>10.000000000000014</v>
      </c>
      <c r="F44" s="26">
        <f t="shared" si="11"/>
        <v>0</v>
      </c>
      <c r="G44" s="26">
        <f t="shared" si="11"/>
        <v>11.7117117117117</v>
      </c>
      <c r="H44" s="26">
        <f t="shared" si="11"/>
        <v>2.7777777777777715</v>
      </c>
      <c r="I44" s="26">
        <f t="shared" si="11"/>
        <v>0</v>
      </c>
      <c r="J44" s="26">
        <f t="shared" si="11"/>
        <v>0</v>
      </c>
      <c r="K44" s="26">
        <f t="shared" si="11"/>
        <v>0</v>
      </c>
      <c r="L44" s="26">
        <f t="shared" si="11"/>
        <v>0</v>
      </c>
      <c r="M44" s="26">
        <f t="shared" si="11"/>
        <v>0</v>
      </c>
      <c r="N44" s="26">
        <f t="shared" si="11"/>
        <v>-5</v>
      </c>
      <c r="O44" s="26">
        <f t="shared" si="11"/>
        <v>-1.3986013986014</v>
      </c>
      <c r="P44" s="31">
        <f>P39/P40*100-100</f>
        <v>4.559408754974427</v>
      </c>
    </row>
    <row r="45" spans="1:16" s="25" customFormat="1" ht="16.5" customHeight="1">
      <c r="A45" s="83" t="s">
        <v>114</v>
      </c>
      <c r="B45" s="81">
        <f>B40/B41*100-100</f>
        <v>-22.927689594356266</v>
      </c>
      <c r="C45" s="26">
        <f aca="true" t="shared" si="12" ref="C45:O45">C40/C41*100-100</f>
        <v>-30</v>
      </c>
      <c r="D45" s="26">
        <f t="shared" si="12"/>
        <v>-22.948717948717942</v>
      </c>
      <c r="E45" s="26">
        <f t="shared" si="12"/>
        <v>-7.692307692307693</v>
      </c>
      <c r="F45" s="26">
        <f t="shared" si="12"/>
        <v>-25.974025974025977</v>
      </c>
      <c r="G45" s="26">
        <f t="shared" si="12"/>
        <v>-20.028818443804028</v>
      </c>
      <c r="H45" s="26">
        <f t="shared" si="12"/>
        <v>-20.879120879120876</v>
      </c>
      <c r="I45" s="26">
        <f t="shared" si="12"/>
        <v>-24.93472584856397</v>
      </c>
      <c r="J45" s="26">
        <f t="shared" si="12"/>
        <v>-18.66666666666667</v>
      </c>
      <c r="K45" s="26">
        <f t="shared" si="12"/>
        <v>-22.934888241010682</v>
      </c>
      <c r="L45" s="26">
        <f t="shared" si="12"/>
        <v>-24</v>
      </c>
      <c r="M45" s="26">
        <f t="shared" si="12"/>
        <v>-24</v>
      </c>
      <c r="N45" s="26">
        <f t="shared" si="12"/>
        <v>-17.64705882352942</v>
      </c>
      <c r="O45" s="26">
        <f t="shared" si="12"/>
        <v>-24.73684210526315</v>
      </c>
      <c r="P45" s="31">
        <f>P40/P41*100-100</f>
        <v>-22.2781901732061</v>
      </c>
    </row>
    <row r="46" spans="1:16" s="25" customFormat="1" ht="16.5" customHeight="1" thickBot="1">
      <c r="A46" s="84" t="s">
        <v>90</v>
      </c>
      <c r="B46" s="82">
        <f>B41/B42*100-100</f>
        <v>6.981132075471706</v>
      </c>
      <c r="C46" s="77">
        <f aca="true" t="shared" si="13" ref="C46:O46">C41/C42*100-100</f>
        <v>12.24489795918366</v>
      </c>
      <c r="D46" s="77">
        <f t="shared" si="13"/>
        <v>11.42857142857143</v>
      </c>
      <c r="E46" s="77">
        <f t="shared" si="13"/>
        <v>23.339658444022774</v>
      </c>
      <c r="F46" s="77">
        <f t="shared" si="13"/>
        <v>71.11111111111111</v>
      </c>
      <c r="G46" s="77">
        <f t="shared" si="13"/>
        <v>26.181818181818173</v>
      </c>
      <c r="H46" s="77">
        <f t="shared" si="13"/>
        <v>22.972972972972983</v>
      </c>
      <c r="I46" s="77">
        <f t="shared" si="13"/>
        <v>44.528301886792434</v>
      </c>
      <c r="J46" s="77">
        <f t="shared" si="13"/>
        <v>19.04761904761905</v>
      </c>
      <c r="K46" s="77">
        <f t="shared" si="13"/>
        <v>7.9748163693599</v>
      </c>
      <c r="L46" s="77">
        <f t="shared" si="13"/>
        <v>10.86474501108647</v>
      </c>
      <c r="M46" s="77">
        <f t="shared" si="13"/>
        <v>27.7139208173691</v>
      </c>
      <c r="N46" s="77">
        <f t="shared" si="13"/>
        <v>19.298245614035082</v>
      </c>
      <c r="O46" s="78">
        <f t="shared" si="13"/>
        <v>14.457831325301214</v>
      </c>
      <c r="P46" s="36">
        <f>P41/P42*100-100</f>
        <v>20.62679884873681</v>
      </c>
    </row>
    <row r="47" spans="1:16" s="20" customFormat="1" ht="19.5" customHeight="1">
      <c r="A47" s="120" t="s">
        <v>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2"/>
    </row>
    <row r="48" spans="1:16" s="25" customFormat="1" ht="16.5" customHeight="1">
      <c r="A48" s="123" t="s">
        <v>199</v>
      </c>
      <c r="B48" s="124">
        <v>8</v>
      </c>
      <c r="C48" s="125">
        <v>29</v>
      </c>
      <c r="D48" s="125">
        <v>10</v>
      </c>
      <c r="E48" s="125">
        <v>60</v>
      </c>
      <c r="F48" s="125">
        <v>6</v>
      </c>
      <c r="G48" s="125">
        <v>6</v>
      </c>
      <c r="H48" s="125">
        <v>20</v>
      </c>
      <c r="I48" s="125">
        <v>10</v>
      </c>
      <c r="J48" s="125">
        <v>8</v>
      </c>
      <c r="K48" s="125">
        <v>10</v>
      </c>
      <c r="L48" s="125">
        <v>17</v>
      </c>
      <c r="M48" s="125">
        <v>5</v>
      </c>
      <c r="N48" s="125">
        <v>4</v>
      </c>
      <c r="O48" s="126">
        <v>22</v>
      </c>
      <c r="P48" s="127">
        <f>SUM(B48:O48)/COUNTIF(B48:O48,"&gt;0")</f>
        <v>15.357142857142858</v>
      </c>
    </row>
    <row r="49" spans="1:16" s="25" customFormat="1" ht="16.5" customHeight="1">
      <c r="A49" s="71" t="s">
        <v>152</v>
      </c>
      <c r="B49" s="79">
        <v>10</v>
      </c>
      <c r="C49" s="74">
        <v>45</v>
      </c>
      <c r="D49" s="74">
        <v>12</v>
      </c>
      <c r="E49" s="74">
        <v>77</v>
      </c>
      <c r="F49" s="74">
        <v>8</v>
      </c>
      <c r="G49" s="74">
        <v>8</v>
      </c>
      <c r="H49" s="74">
        <v>20</v>
      </c>
      <c r="I49" s="74">
        <v>10</v>
      </c>
      <c r="J49" s="74">
        <v>10</v>
      </c>
      <c r="K49" s="74">
        <v>10</v>
      </c>
      <c r="L49" s="74">
        <v>23</v>
      </c>
      <c r="M49" s="74">
        <v>11</v>
      </c>
      <c r="N49" s="74">
        <v>5</v>
      </c>
      <c r="O49" s="75">
        <v>30</v>
      </c>
      <c r="P49" s="234">
        <f>SUM(B49:O49)/COUNTIF(B49:O49,"&gt;0")</f>
        <v>19.928571428571427</v>
      </c>
    </row>
    <row r="50" spans="1:16" s="25" customFormat="1" ht="16.5" customHeight="1">
      <c r="A50" s="71" t="s">
        <v>113</v>
      </c>
      <c r="B50" s="79">
        <v>10</v>
      </c>
      <c r="C50" s="74">
        <v>14</v>
      </c>
      <c r="D50" s="74">
        <v>12</v>
      </c>
      <c r="E50" s="74">
        <v>70</v>
      </c>
      <c r="F50" s="74">
        <v>8</v>
      </c>
      <c r="G50" s="74">
        <v>8</v>
      </c>
      <c r="H50" s="74">
        <v>20</v>
      </c>
      <c r="I50" s="74">
        <v>10</v>
      </c>
      <c r="J50" s="74">
        <v>12</v>
      </c>
      <c r="K50" s="74">
        <v>10</v>
      </c>
      <c r="L50" s="74">
        <v>23</v>
      </c>
      <c r="M50" s="74">
        <v>11</v>
      </c>
      <c r="N50" s="74">
        <v>7</v>
      </c>
      <c r="O50" s="75">
        <v>37</v>
      </c>
      <c r="P50" s="76">
        <f>SUM(B50:O50)/COUNTIF(B50:O50,"&gt;0")</f>
        <v>18</v>
      </c>
    </row>
    <row r="51" spans="1:16" s="25" customFormat="1" ht="16.5" customHeight="1">
      <c r="A51" s="71" t="s">
        <v>88</v>
      </c>
      <c r="B51" s="80">
        <v>10</v>
      </c>
      <c r="C51" s="9">
        <v>20</v>
      </c>
      <c r="D51" s="9">
        <v>15</v>
      </c>
      <c r="E51" s="9">
        <v>77</v>
      </c>
      <c r="F51" s="9">
        <v>10</v>
      </c>
      <c r="G51" s="9">
        <v>10</v>
      </c>
      <c r="H51" s="9">
        <v>30</v>
      </c>
      <c r="I51" s="9">
        <v>10</v>
      </c>
      <c r="J51" s="9">
        <v>18</v>
      </c>
      <c r="K51" s="9">
        <v>10</v>
      </c>
      <c r="L51" s="9">
        <v>30</v>
      </c>
      <c r="M51" s="9">
        <v>15</v>
      </c>
      <c r="N51" s="9">
        <v>10</v>
      </c>
      <c r="O51" s="30">
        <v>56</v>
      </c>
      <c r="P51" s="35">
        <f>SUM(B51:O51)/COUNTIF(B51:O51,"&gt;0")</f>
        <v>22.928571428571427</v>
      </c>
    </row>
    <row r="52" spans="1:16" s="25" customFormat="1" ht="16.5" customHeight="1">
      <c r="A52" s="71" t="s">
        <v>89</v>
      </c>
      <c r="B52" s="80">
        <v>7</v>
      </c>
      <c r="C52" s="9">
        <v>16</v>
      </c>
      <c r="D52" s="9">
        <v>10</v>
      </c>
      <c r="E52" s="9">
        <v>77</v>
      </c>
      <c r="F52" s="9">
        <v>7</v>
      </c>
      <c r="G52" s="9">
        <v>10</v>
      </c>
      <c r="H52" s="9">
        <v>10</v>
      </c>
      <c r="I52" s="9">
        <v>6</v>
      </c>
      <c r="J52" s="9">
        <v>20</v>
      </c>
      <c r="K52" s="9">
        <v>8</v>
      </c>
      <c r="L52" s="9">
        <v>13</v>
      </c>
      <c r="M52" s="9">
        <v>10</v>
      </c>
      <c r="N52" s="9">
        <v>10</v>
      </c>
      <c r="O52" s="30">
        <v>56</v>
      </c>
      <c r="P52" s="35">
        <f>SUM(B52:O52)/COUNTIF(B52:O52,"&gt;0")</f>
        <v>18.571428571428573</v>
      </c>
    </row>
    <row r="53" spans="1:16" s="25" customFormat="1" ht="16.5" customHeight="1">
      <c r="A53" s="128" t="s">
        <v>200</v>
      </c>
      <c r="B53" s="129">
        <f>B48/B49*100-100</f>
        <v>-20</v>
      </c>
      <c r="C53" s="130">
        <f aca="true" t="shared" si="14" ref="C53:O53">C48/C49*100-100</f>
        <v>-35.55555555555556</v>
      </c>
      <c r="D53" s="130">
        <f t="shared" si="14"/>
        <v>-16.666666666666657</v>
      </c>
      <c r="E53" s="130">
        <f t="shared" si="14"/>
        <v>-22.077922077922068</v>
      </c>
      <c r="F53" s="130">
        <f t="shared" si="14"/>
        <v>-25</v>
      </c>
      <c r="G53" s="130">
        <f t="shared" si="14"/>
        <v>-25</v>
      </c>
      <c r="H53" s="130">
        <f t="shared" si="14"/>
        <v>0</v>
      </c>
      <c r="I53" s="130">
        <f t="shared" si="14"/>
        <v>0</v>
      </c>
      <c r="J53" s="130">
        <f t="shared" si="14"/>
        <v>-20</v>
      </c>
      <c r="K53" s="130">
        <f t="shared" si="14"/>
        <v>0</v>
      </c>
      <c r="L53" s="130">
        <f t="shared" si="14"/>
        <v>-26.08695652173914</v>
      </c>
      <c r="M53" s="130">
        <f t="shared" si="14"/>
        <v>-54.54545454545455</v>
      </c>
      <c r="N53" s="130">
        <f t="shared" si="14"/>
        <v>-20</v>
      </c>
      <c r="O53" s="130">
        <f t="shared" si="14"/>
        <v>-26.66666666666667</v>
      </c>
      <c r="P53" s="131">
        <f>P48/P49*100-100</f>
        <v>-22.939068100358412</v>
      </c>
    </row>
    <row r="54" spans="1:16" s="25" customFormat="1" ht="16.5" customHeight="1">
      <c r="A54" s="83" t="s">
        <v>151</v>
      </c>
      <c r="B54" s="81">
        <f>B49/B50*100-100</f>
        <v>0</v>
      </c>
      <c r="C54" s="26">
        <f aca="true" t="shared" si="15" ref="C54:O54">C49/C50*100-100</f>
        <v>221.42857142857144</v>
      </c>
      <c r="D54" s="26">
        <f t="shared" si="15"/>
        <v>0</v>
      </c>
      <c r="E54" s="26">
        <f t="shared" si="15"/>
        <v>10.000000000000014</v>
      </c>
      <c r="F54" s="26">
        <f t="shared" si="15"/>
        <v>0</v>
      </c>
      <c r="G54" s="26">
        <f t="shared" si="15"/>
        <v>0</v>
      </c>
      <c r="H54" s="26">
        <f t="shared" si="15"/>
        <v>0</v>
      </c>
      <c r="I54" s="26">
        <f t="shared" si="15"/>
        <v>0</v>
      </c>
      <c r="J54" s="26">
        <f t="shared" si="15"/>
        <v>-16.666666666666657</v>
      </c>
      <c r="K54" s="26">
        <f t="shared" si="15"/>
        <v>0</v>
      </c>
      <c r="L54" s="26">
        <f t="shared" si="15"/>
        <v>0</v>
      </c>
      <c r="M54" s="26">
        <f t="shared" si="15"/>
        <v>0</v>
      </c>
      <c r="N54" s="26">
        <f t="shared" si="15"/>
        <v>-28.57142857142857</v>
      </c>
      <c r="O54" s="26">
        <f t="shared" si="15"/>
        <v>-18.91891891891892</v>
      </c>
      <c r="P54" s="31">
        <f>P49/P50*100-100</f>
        <v>10.714285714285694</v>
      </c>
    </row>
    <row r="55" spans="1:16" s="25" customFormat="1" ht="16.5" customHeight="1">
      <c r="A55" s="83" t="s">
        <v>114</v>
      </c>
      <c r="B55" s="81">
        <f>B50/B51*100-100</f>
        <v>0</v>
      </c>
      <c r="C55" s="26">
        <f aca="true" t="shared" si="16" ref="C55:O55">C50/C51*100-100</f>
        <v>-30</v>
      </c>
      <c r="D55" s="26">
        <f t="shared" si="16"/>
        <v>-20</v>
      </c>
      <c r="E55" s="26">
        <f t="shared" si="16"/>
        <v>-9.090909090909093</v>
      </c>
      <c r="F55" s="26">
        <f t="shared" si="16"/>
        <v>-20</v>
      </c>
      <c r="G55" s="26">
        <f t="shared" si="16"/>
        <v>-20</v>
      </c>
      <c r="H55" s="26">
        <f t="shared" si="16"/>
        <v>-33.33333333333334</v>
      </c>
      <c r="I55" s="26">
        <f t="shared" si="16"/>
        <v>0</v>
      </c>
      <c r="J55" s="26">
        <f t="shared" si="16"/>
        <v>-33.33333333333334</v>
      </c>
      <c r="K55" s="26">
        <f t="shared" si="16"/>
        <v>0</v>
      </c>
      <c r="L55" s="26">
        <f t="shared" si="16"/>
        <v>-23.33333333333333</v>
      </c>
      <c r="M55" s="26">
        <f t="shared" si="16"/>
        <v>-26.66666666666667</v>
      </c>
      <c r="N55" s="26">
        <f t="shared" si="16"/>
        <v>-30</v>
      </c>
      <c r="O55" s="26">
        <f t="shared" si="16"/>
        <v>-33.92857142857143</v>
      </c>
      <c r="P55" s="31">
        <f>P50/P51*100-100</f>
        <v>-21.495327102803728</v>
      </c>
    </row>
    <row r="56" spans="1:16" s="25" customFormat="1" ht="16.5" customHeight="1" thickBot="1">
      <c r="A56" s="84" t="s">
        <v>90</v>
      </c>
      <c r="B56" s="82">
        <f>B51/B52*100-100</f>
        <v>42.85714285714286</v>
      </c>
      <c r="C56" s="77">
        <f aca="true" t="shared" si="17" ref="C56:O56">C51/C52*100-100</f>
        <v>25</v>
      </c>
      <c r="D56" s="77">
        <f t="shared" si="17"/>
        <v>50</v>
      </c>
      <c r="E56" s="77">
        <f t="shared" si="17"/>
        <v>0</v>
      </c>
      <c r="F56" s="77">
        <f t="shared" si="17"/>
        <v>42.85714285714286</v>
      </c>
      <c r="G56" s="77">
        <f t="shared" si="17"/>
        <v>0</v>
      </c>
      <c r="H56" s="77">
        <f t="shared" si="17"/>
        <v>200</v>
      </c>
      <c r="I56" s="77">
        <f t="shared" si="17"/>
        <v>66.66666666666669</v>
      </c>
      <c r="J56" s="77">
        <f t="shared" si="17"/>
        <v>-10</v>
      </c>
      <c r="K56" s="77">
        <f t="shared" si="17"/>
        <v>25</v>
      </c>
      <c r="L56" s="77">
        <f t="shared" si="17"/>
        <v>130.76923076923075</v>
      </c>
      <c r="M56" s="77">
        <f t="shared" si="17"/>
        <v>50</v>
      </c>
      <c r="N56" s="77">
        <f t="shared" si="17"/>
        <v>0</v>
      </c>
      <c r="O56" s="78">
        <f t="shared" si="17"/>
        <v>0</v>
      </c>
      <c r="P56" s="36">
        <f>P51/P52*100-100</f>
        <v>23.46153846153844</v>
      </c>
    </row>
    <row r="57" spans="1:16" s="20" customFormat="1" ht="19.5" customHeight="1">
      <c r="A57" s="120" t="s">
        <v>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2"/>
    </row>
    <row r="58" spans="1:16" s="25" customFormat="1" ht="16.5" customHeight="1">
      <c r="A58" s="123" t="s">
        <v>199</v>
      </c>
      <c r="B58" s="124">
        <v>8</v>
      </c>
      <c r="C58" s="125">
        <v>9</v>
      </c>
      <c r="D58" s="125">
        <v>10</v>
      </c>
      <c r="E58" s="125">
        <v>43</v>
      </c>
      <c r="F58" s="125">
        <v>6</v>
      </c>
      <c r="G58" s="125">
        <v>3</v>
      </c>
      <c r="H58" s="125">
        <v>20</v>
      </c>
      <c r="I58" s="125">
        <v>5</v>
      </c>
      <c r="J58" s="125">
        <v>6</v>
      </c>
      <c r="K58" s="125">
        <v>10</v>
      </c>
      <c r="L58" s="125">
        <v>8</v>
      </c>
      <c r="M58" s="125">
        <v>5</v>
      </c>
      <c r="N58" s="125">
        <v>4</v>
      </c>
      <c r="O58" s="126">
        <v>22</v>
      </c>
      <c r="P58" s="127">
        <f>SUM(B58:O58)/COUNTIF(B58:O58,"&gt;0")</f>
        <v>11.357142857142858</v>
      </c>
    </row>
    <row r="59" spans="1:16" s="25" customFormat="1" ht="16.5" customHeight="1">
      <c r="A59" s="71" t="s">
        <v>152</v>
      </c>
      <c r="B59" s="79">
        <v>10</v>
      </c>
      <c r="C59" s="74">
        <v>13</v>
      </c>
      <c r="D59" s="74">
        <v>12</v>
      </c>
      <c r="E59" s="74">
        <v>55</v>
      </c>
      <c r="F59" s="74">
        <v>8</v>
      </c>
      <c r="G59" s="74">
        <v>4</v>
      </c>
      <c r="H59" s="74">
        <v>20</v>
      </c>
      <c r="I59" s="74">
        <v>5</v>
      </c>
      <c r="J59" s="74">
        <v>7</v>
      </c>
      <c r="K59" s="74">
        <v>10</v>
      </c>
      <c r="L59" s="74">
        <v>10</v>
      </c>
      <c r="M59" s="74">
        <v>11</v>
      </c>
      <c r="N59" s="74">
        <v>5</v>
      </c>
      <c r="O59" s="75">
        <v>30</v>
      </c>
      <c r="P59" s="234">
        <f>ROUND(SUM(B59:O59)/COUNTIF(B59:O59,"&gt;0"),0)</f>
        <v>14</v>
      </c>
    </row>
    <row r="60" spans="1:16" s="25" customFormat="1" ht="16.5" customHeight="1">
      <c r="A60" s="71" t="s">
        <v>113</v>
      </c>
      <c r="B60" s="79">
        <v>10</v>
      </c>
      <c r="C60" s="74">
        <v>7</v>
      </c>
      <c r="D60" s="74">
        <v>12</v>
      </c>
      <c r="E60" s="74">
        <v>50</v>
      </c>
      <c r="F60" s="74">
        <v>8</v>
      </c>
      <c r="G60" s="74">
        <v>4</v>
      </c>
      <c r="H60" s="74">
        <v>20</v>
      </c>
      <c r="I60" s="74">
        <v>5</v>
      </c>
      <c r="J60" s="74">
        <v>7</v>
      </c>
      <c r="K60" s="74">
        <v>10</v>
      </c>
      <c r="L60" s="74">
        <v>10</v>
      </c>
      <c r="M60" s="74">
        <v>11</v>
      </c>
      <c r="N60" s="74">
        <v>6</v>
      </c>
      <c r="O60" s="75">
        <v>37</v>
      </c>
      <c r="P60" s="76">
        <f>ROUND(SUM(B60:O60)/COUNTIF(B60:O60,"&gt;0"),0)</f>
        <v>14</v>
      </c>
    </row>
    <row r="61" spans="1:16" s="25" customFormat="1" ht="16.5" customHeight="1">
      <c r="A61" s="71" t="s">
        <v>88</v>
      </c>
      <c r="B61" s="80">
        <v>10</v>
      </c>
      <c r="C61" s="9">
        <v>10</v>
      </c>
      <c r="D61" s="9">
        <v>15</v>
      </c>
      <c r="E61" s="9">
        <v>54</v>
      </c>
      <c r="F61" s="9">
        <v>10</v>
      </c>
      <c r="G61" s="9">
        <v>5</v>
      </c>
      <c r="H61" s="9">
        <v>30</v>
      </c>
      <c r="I61" s="9">
        <v>2</v>
      </c>
      <c r="J61" s="9">
        <v>10</v>
      </c>
      <c r="K61" s="9">
        <v>10</v>
      </c>
      <c r="L61" s="9">
        <v>13</v>
      </c>
      <c r="M61" s="9">
        <v>15</v>
      </c>
      <c r="N61" s="9">
        <v>10</v>
      </c>
      <c r="O61" s="30">
        <v>56</v>
      </c>
      <c r="P61" s="35">
        <f>ROUND(SUM(B61:O61)/COUNTIF(B61:O61,"&gt;0"),0)</f>
        <v>18</v>
      </c>
    </row>
    <row r="62" spans="1:16" s="25" customFormat="1" ht="16.5" customHeight="1">
      <c r="A62" s="71" t="s">
        <v>89</v>
      </c>
      <c r="B62" s="80">
        <v>7</v>
      </c>
      <c r="C62" s="9">
        <v>8</v>
      </c>
      <c r="D62" s="9">
        <v>10</v>
      </c>
      <c r="E62" s="9">
        <v>54</v>
      </c>
      <c r="F62" s="9">
        <v>7</v>
      </c>
      <c r="G62" s="9">
        <v>5</v>
      </c>
      <c r="H62" s="9">
        <v>10</v>
      </c>
      <c r="I62" s="9">
        <v>2</v>
      </c>
      <c r="J62" s="9">
        <v>10</v>
      </c>
      <c r="K62" s="9">
        <v>8</v>
      </c>
      <c r="L62" s="9">
        <v>13</v>
      </c>
      <c r="M62" s="9">
        <v>10</v>
      </c>
      <c r="N62" s="9">
        <v>10</v>
      </c>
      <c r="O62" s="30">
        <v>56</v>
      </c>
      <c r="P62" s="35">
        <f>ROUND(SUM(B62:O62)/COUNTIF(B62:O62,"&gt;0"),0)</f>
        <v>15</v>
      </c>
    </row>
    <row r="63" spans="1:16" s="25" customFormat="1" ht="16.5" customHeight="1">
      <c r="A63" s="128" t="s">
        <v>200</v>
      </c>
      <c r="B63" s="129">
        <f>B58/B59*100-100</f>
        <v>-20</v>
      </c>
      <c r="C63" s="130">
        <f aca="true" t="shared" si="18" ref="C63:O63">C58/C59*100-100</f>
        <v>-30.769230769230774</v>
      </c>
      <c r="D63" s="130">
        <f t="shared" si="18"/>
        <v>-16.666666666666657</v>
      </c>
      <c r="E63" s="130">
        <f t="shared" si="18"/>
        <v>-21.818181818181813</v>
      </c>
      <c r="F63" s="130">
        <f t="shared" si="18"/>
        <v>-25</v>
      </c>
      <c r="G63" s="130">
        <f t="shared" si="18"/>
        <v>-25</v>
      </c>
      <c r="H63" s="130">
        <f t="shared" si="18"/>
        <v>0</v>
      </c>
      <c r="I63" s="130">
        <f t="shared" si="18"/>
        <v>0</v>
      </c>
      <c r="J63" s="130">
        <f t="shared" si="18"/>
        <v>-14.285714285714292</v>
      </c>
      <c r="K63" s="130">
        <f t="shared" si="18"/>
        <v>0</v>
      </c>
      <c r="L63" s="130">
        <f t="shared" si="18"/>
        <v>-20</v>
      </c>
      <c r="M63" s="130">
        <f t="shared" si="18"/>
        <v>-54.54545454545455</v>
      </c>
      <c r="N63" s="130">
        <f t="shared" si="18"/>
        <v>-20</v>
      </c>
      <c r="O63" s="130">
        <f t="shared" si="18"/>
        <v>-26.66666666666667</v>
      </c>
      <c r="P63" s="131">
        <f>P58/P59*100-100</f>
        <v>-18.877551020408163</v>
      </c>
    </row>
    <row r="64" spans="1:16" s="25" customFormat="1" ht="16.5" customHeight="1">
      <c r="A64" s="83" t="s">
        <v>151</v>
      </c>
      <c r="B64" s="81">
        <f>B59/B60*100-100</f>
        <v>0</v>
      </c>
      <c r="C64" s="26">
        <f aca="true" t="shared" si="19" ref="C64:O64">C59/C60*100-100</f>
        <v>85.71428571428572</v>
      </c>
      <c r="D64" s="26">
        <f t="shared" si="19"/>
        <v>0</v>
      </c>
      <c r="E64" s="26">
        <f t="shared" si="19"/>
        <v>10.000000000000014</v>
      </c>
      <c r="F64" s="26">
        <f t="shared" si="19"/>
        <v>0</v>
      </c>
      <c r="G64" s="26">
        <f t="shared" si="19"/>
        <v>0</v>
      </c>
      <c r="H64" s="26">
        <f t="shared" si="19"/>
        <v>0</v>
      </c>
      <c r="I64" s="26">
        <f t="shared" si="19"/>
        <v>0</v>
      </c>
      <c r="J64" s="26">
        <f t="shared" si="19"/>
        <v>0</v>
      </c>
      <c r="K64" s="26">
        <f t="shared" si="19"/>
        <v>0</v>
      </c>
      <c r="L64" s="26">
        <f t="shared" si="19"/>
        <v>0</v>
      </c>
      <c r="M64" s="26">
        <f t="shared" si="19"/>
        <v>0</v>
      </c>
      <c r="N64" s="26">
        <f t="shared" si="19"/>
        <v>-16.666666666666657</v>
      </c>
      <c r="O64" s="26">
        <f t="shared" si="19"/>
        <v>-18.91891891891892</v>
      </c>
      <c r="P64" s="31">
        <f>P59/P60*100-100</f>
        <v>0</v>
      </c>
    </row>
    <row r="65" spans="1:16" s="25" customFormat="1" ht="16.5" customHeight="1">
      <c r="A65" s="83" t="s">
        <v>114</v>
      </c>
      <c r="B65" s="81">
        <f>B60/B61*100-100</f>
        <v>0</v>
      </c>
      <c r="C65" s="26">
        <f aca="true" t="shared" si="20" ref="C65:O65">C60/C61*100-100</f>
        <v>-30</v>
      </c>
      <c r="D65" s="26">
        <f t="shared" si="20"/>
        <v>-20</v>
      </c>
      <c r="E65" s="26">
        <f t="shared" si="20"/>
        <v>-7.407407407407405</v>
      </c>
      <c r="F65" s="26">
        <f t="shared" si="20"/>
        <v>-20</v>
      </c>
      <c r="G65" s="26">
        <f t="shared" si="20"/>
        <v>-20</v>
      </c>
      <c r="H65" s="26">
        <f t="shared" si="20"/>
        <v>-33.33333333333334</v>
      </c>
      <c r="I65" s="26">
        <f t="shared" si="20"/>
        <v>150</v>
      </c>
      <c r="J65" s="26">
        <f t="shared" si="20"/>
        <v>-30</v>
      </c>
      <c r="K65" s="26">
        <f t="shared" si="20"/>
        <v>0</v>
      </c>
      <c r="L65" s="26">
        <f t="shared" si="20"/>
        <v>-23.076923076923066</v>
      </c>
      <c r="M65" s="26">
        <f t="shared" si="20"/>
        <v>-26.66666666666667</v>
      </c>
      <c r="N65" s="26">
        <f t="shared" si="20"/>
        <v>-40</v>
      </c>
      <c r="O65" s="26">
        <f t="shared" si="20"/>
        <v>-33.92857142857143</v>
      </c>
      <c r="P65" s="31">
        <f>P60/P61*100-100</f>
        <v>-22.222222222222214</v>
      </c>
    </row>
    <row r="66" spans="1:16" s="25" customFormat="1" ht="16.5" customHeight="1" thickBot="1">
      <c r="A66" s="84" t="s">
        <v>90</v>
      </c>
      <c r="B66" s="82">
        <f>B61/B62*100-100</f>
        <v>42.85714285714286</v>
      </c>
      <c r="C66" s="77">
        <f aca="true" t="shared" si="21" ref="C66:O66">C61/C62*100-100</f>
        <v>25</v>
      </c>
      <c r="D66" s="77">
        <f t="shared" si="21"/>
        <v>50</v>
      </c>
      <c r="E66" s="77">
        <f t="shared" si="21"/>
        <v>0</v>
      </c>
      <c r="F66" s="77">
        <f t="shared" si="21"/>
        <v>42.85714285714286</v>
      </c>
      <c r="G66" s="77">
        <f t="shared" si="21"/>
        <v>0</v>
      </c>
      <c r="H66" s="77">
        <f t="shared" si="21"/>
        <v>200</v>
      </c>
      <c r="I66" s="77">
        <f t="shared" si="21"/>
        <v>0</v>
      </c>
      <c r="J66" s="77">
        <f t="shared" si="21"/>
        <v>0</v>
      </c>
      <c r="K66" s="77">
        <f t="shared" si="21"/>
        <v>25</v>
      </c>
      <c r="L66" s="77">
        <f t="shared" si="21"/>
        <v>0</v>
      </c>
      <c r="M66" s="77">
        <f t="shared" si="21"/>
        <v>50</v>
      </c>
      <c r="N66" s="77">
        <f t="shared" si="21"/>
        <v>0</v>
      </c>
      <c r="O66" s="78">
        <f t="shared" si="21"/>
        <v>0</v>
      </c>
      <c r="P66" s="36">
        <f>P61/P62*100-100</f>
        <v>20</v>
      </c>
    </row>
    <row r="67" spans="1:16" s="20" customFormat="1" ht="19.5" customHeight="1">
      <c r="A67" s="120" t="s">
        <v>6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2"/>
    </row>
    <row r="68" spans="1:16" s="25" customFormat="1" ht="16.5" customHeight="1">
      <c r="A68" s="123" t="s">
        <v>199</v>
      </c>
      <c r="B68" s="124">
        <v>33</v>
      </c>
      <c r="C68" s="125">
        <v>48</v>
      </c>
      <c r="D68" s="125">
        <v>46</v>
      </c>
      <c r="E68" s="125">
        <v>60</v>
      </c>
      <c r="F68" s="125">
        <v>27</v>
      </c>
      <c r="G68" s="125">
        <v>27</v>
      </c>
      <c r="H68" s="125">
        <v>30</v>
      </c>
      <c r="I68" s="125">
        <v>36</v>
      </c>
      <c r="J68" s="125">
        <v>31</v>
      </c>
      <c r="K68" s="125">
        <v>39</v>
      </c>
      <c r="L68" s="125">
        <v>38</v>
      </c>
      <c r="M68" s="125">
        <v>49</v>
      </c>
      <c r="N68" s="125">
        <v>47</v>
      </c>
      <c r="O68" s="126">
        <v>35</v>
      </c>
      <c r="P68" s="127">
        <f>SUM(B68:O68)/COUNTIF(B68:O68,"&gt;0")</f>
        <v>39</v>
      </c>
    </row>
    <row r="69" spans="1:16" s="25" customFormat="1" ht="16.5" customHeight="1">
      <c r="A69" s="71" t="s">
        <v>152</v>
      </c>
      <c r="B69" s="79">
        <v>42</v>
      </c>
      <c r="C69" s="74">
        <v>65</v>
      </c>
      <c r="D69" s="74">
        <v>53</v>
      </c>
      <c r="E69" s="74">
        <v>75</v>
      </c>
      <c r="F69" s="74">
        <v>35</v>
      </c>
      <c r="G69" s="74">
        <v>38</v>
      </c>
      <c r="H69" s="74">
        <v>45</v>
      </c>
      <c r="I69" s="74">
        <v>47</v>
      </c>
      <c r="J69" s="74">
        <v>39</v>
      </c>
      <c r="K69" s="74">
        <v>53</v>
      </c>
      <c r="L69" s="74">
        <v>50</v>
      </c>
      <c r="M69" s="74">
        <v>64</v>
      </c>
      <c r="N69" s="74">
        <v>59</v>
      </c>
      <c r="O69" s="75">
        <v>47</v>
      </c>
      <c r="P69" s="234">
        <f>SUM(B69:O69)/COUNTIF(B69:O69,"&gt;0")</f>
        <v>50.857142857142854</v>
      </c>
    </row>
    <row r="70" spans="1:16" s="25" customFormat="1" ht="16.5" customHeight="1">
      <c r="A70" s="71" t="s">
        <v>113</v>
      </c>
      <c r="B70" s="79">
        <v>42</v>
      </c>
      <c r="C70" s="74">
        <v>49</v>
      </c>
      <c r="D70" s="74">
        <v>53</v>
      </c>
      <c r="E70" s="74">
        <v>68</v>
      </c>
      <c r="F70" s="74">
        <v>35</v>
      </c>
      <c r="G70" s="74">
        <v>38</v>
      </c>
      <c r="H70" s="74">
        <v>45</v>
      </c>
      <c r="I70" s="74">
        <v>47</v>
      </c>
      <c r="J70" s="74">
        <v>39</v>
      </c>
      <c r="K70" s="74">
        <v>53</v>
      </c>
      <c r="L70" s="74">
        <v>50</v>
      </c>
      <c r="M70" s="74">
        <v>64</v>
      </c>
      <c r="N70" s="74">
        <v>62</v>
      </c>
      <c r="O70" s="75">
        <v>47</v>
      </c>
      <c r="P70" s="76">
        <f>SUM(B70:O70)/COUNTIF(B70:O70,"&gt;0")</f>
        <v>49.42857142857143</v>
      </c>
    </row>
    <row r="71" spans="1:16" s="25" customFormat="1" ht="16.5" customHeight="1">
      <c r="A71" s="71" t="s">
        <v>88</v>
      </c>
      <c r="B71" s="80">
        <v>55</v>
      </c>
      <c r="C71" s="9">
        <v>70</v>
      </c>
      <c r="D71" s="9">
        <v>69</v>
      </c>
      <c r="E71" s="9">
        <v>70</v>
      </c>
      <c r="F71" s="9">
        <v>50</v>
      </c>
      <c r="G71" s="9">
        <v>47</v>
      </c>
      <c r="H71" s="9">
        <v>65</v>
      </c>
      <c r="I71" s="9">
        <v>52</v>
      </c>
      <c r="J71" s="9">
        <v>50</v>
      </c>
      <c r="K71" s="9">
        <v>69</v>
      </c>
      <c r="L71" s="9">
        <v>66</v>
      </c>
      <c r="M71" s="9">
        <v>92</v>
      </c>
      <c r="N71" s="9">
        <v>69</v>
      </c>
      <c r="O71" s="30">
        <v>63</v>
      </c>
      <c r="P71" s="35">
        <f>SUM(B71:O71)/COUNTIF(B71:O71,"&gt;0")</f>
        <v>63.357142857142854</v>
      </c>
    </row>
    <row r="72" spans="1:16" s="25" customFormat="1" ht="16.5" customHeight="1">
      <c r="A72" s="71" t="s">
        <v>89</v>
      </c>
      <c r="B72" s="80">
        <v>51</v>
      </c>
      <c r="C72" s="9">
        <v>55</v>
      </c>
      <c r="D72" s="9">
        <v>69</v>
      </c>
      <c r="E72" s="9">
        <v>66.42</v>
      </c>
      <c r="F72" s="9">
        <v>50</v>
      </c>
      <c r="G72" s="9">
        <v>47</v>
      </c>
      <c r="H72" s="9">
        <v>50</v>
      </c>
      <c r="I72" s="9">
        <v>52</v>
      </c>
      <c r="J72" s="9">
        <v>45</v>
      </c>
      <c r="K72" s="9">
        <v>69</v>
      </c>
      <c r="L72" s="9">
        <v>66</v>
      </c>
      <c r="M72" s="9">
        <v>92</v>
      </c>
      <c r="N72" s="9">
        <v>46</v>
      </c>
      <c r="O72" s="30">
        <v>63</v>
      </c>
      <c r="P72" s="35">
        <f>SUM(B72:O72)/COUNTIF(B72:O72,"&gt;0")</f>
        <v>58.67285714285715</v>
      </c>
    </row>
    <row r="73" spans="1:16" s="25" customFormat="1" ht="16.5" customHeight="1">
      <c r="A73" s="128" t="s">
        <v>200</v>
      </c>
      <c r="B73" s="129">
        <f>B68/B69*100-100</f>
        <v>-21.42857142857143</v>
      </c>
      <c r="C73" s="130">
        <f aca="true" t="shared" si="22" ref="C73:O73">C68/C69*100-100</f>
        <v>-26.153846153846146</v>
      </c>
      <c r="D73" s="130">
        <f t="shared" si="22"/>
        <v>-13.20754716981132</v>
      </c>
      <c r="E73" s="130">
        <f t="shared" si="22"/>
        <v>-20</v>
      </c>
      <c r="F73" s="130">
        <f t="shared" si="22"/>
        <v>-22.857142857142847</v>
      </c>
      <c r="G73" s="130">
        <f t="shared" si="22"/>
        <v>-28.94736842105263</v>
      </c>
      <c r="H73" s="130">
        <f t="shared" si="22"/>
        <v>-33.33333333333334</v>
      </c>
      <c r="I73" s="130">
        <f t="shared" si="22"/>
        <v>-23.40425531914893</v>
      </c>
      <c r="J73" s="130">
        <f t="shared" si="22"/>
        <v>-20.51282051282051</v>
      </c>
      <c r="K73" s="130">
        <f t="shared" si="22"/>
        <v>-26.41509433962264</v>
      </c>
      <c r="L73" s="130">
        <f t="shared" si="22"/>
        <v>-24</v>
      </c>
      <c r="M73" s="130">
        <f t="shared" si="22"/>
        <v>-23.4375</v>
      </c>
      <c r="N73" s="130">
        <f t="shared" si="22"/>
        <v>-20.33898305084746</v>
      </c>
      <c r="O73" s="130">
        <f t="shared" si="22"/>
        <v>-25.531914893617028</v>
      </c>
      <c r="P73" s="131">
        <f>P68/P69*100-100</f>
        <v>-23.31460674157303</v>
      </c>
    </row>
    <row r="74" spans="1:16" s="25" customFormat="1" ht="16.5" customHeight="1">
      <c r="A74" s="83" t="s">
        <v>151</v>
      </c>
      <c r="B74" s="81">
        <f>B69/B70*100-100</f>
        <v>0</v>
      </c>
      <c r="C74" s="26">
        <f aca="true" t="shared" si="23" ref="C74:O74">C69/C70*100-100</f>
        <v>32.65306122448979</v>
      </c>
      <c r="D74" s="26">
        <f t="shared" si="23"/>
        <v>0</v>
      </c>
      <c r="E74" s="26">
        <f t="shared" si="23"/>
        <v>10.294117647058826</v>
      </c>
      <c r="F74" s="26">
        <f t="shared" si="23"/>
        <v>0</v>
      </c>
      <c r="G74" s="26">
        <f t="shared" si="23"/>
        <v>0</v>
      </c>
      <c r="H74" s="26">
        <f t="shared" si="23"/>
        <v>0</v>
      </c>
      <c r="I74" s="26">
        <f t="shared" si="23"/>
        <v>0</v>
      </c>
      <c r="J74" s="26">
        <f t="shared" si="23"/>
        <v>0</v>
      </c>
      <c r="K74" s="26">
        <f t="shared" si="23"/>
        <v>0</v>
      </c>
      <c r="L74" s="26">
        <f t="shared" si="23"/>
        <v>0</v>
      </c>
      <c r="M74" s="26">
        <f t="shared" si="23"/>
        <v>0</v>
      </c>
      <c r="N74" s="26">
        <f t="shared" si="23"/>
        <v>-4.838709677419345</v>
      </c>
      <c r="O74" s="26">
        <f t="shared" si="23"/>
        <v>0</v>
      </c>
      <c r="P74" s="31">
        <f>P69/P70*100-100</f>
        <v>2.8901734104046</v>
      </c>
    </row>
    <row r="75" spans="1:16" s="25" customFormat="1" ht="16.5" customHeight="1">
      <c r="A75" s="83" t="s">
        <v>114</v>
      </c>
      <c r="B75" s="81">
        <f>B70/B71*100-100</f>
        <v>-23.636363636363626</v>
      </c>
      <c r="C75" s="26">
        <f aca="true" t="shared" si="24" ref="C75:O75">C70/C71*100-100</f>
        <v>-30</v>
      </c>
      <c r="D75" s="26">
        <f t="shared" si="24"/>
        <v>-23.188405797101453</v>
      </c>
      <c r="E75" s="26">
        <f t="shared" si="24"/>
        <v>-2.857142857142861</v>
      </c>
      <c r="F75" s="26">
        <f t="shared" si="24"/>
        <v>-30</v>
      </c>
      <c r="G75" s="26">
        <f t="shared" si="24"/>
        <v>-19.148936170212778</v>
      </c>
      <c r="H75" s="26">
        <f t="shared" si="24"/>
        <v>-30.769230769230774</v>
      </c>
      <c r="I75" s="26">
        <f t="shared" si="24"/>
        <v>-9.615384615384613</v>
      </c>
      <c r="J75" s="26">
        <f t="shared" si="24"/>
        <v>-22</v>
      </c>
      <c r="K75" s="26">
        <f t="shared" si="24"/>
        <v>-23.188405797101453</v>
      </c>
      <c r="L75" s="26">
        <f t="shared" si="24"/>
        <v>-24.24242424242425</v>
      </c>
      <c r="M75" s="26">
        <f t="shared" si="24"/>
        <v>-30.434782608695656</v>
      </c>
      <c r="N75" s="26">
        <f t="shared" si="24"/>
        <v>-10.14492753623189</v>
      </c>
      <c r="O75" s="26">
        <f t="shared" si="24"/>
        <v>-25.396825396825392</v>
      </c>
      <c r="P75" s="31">
        <f>P70/P71*100-100</f>
        <v>-21.984216459977446</v>
      </c>
    </row>
    <row r="76" spans="1:16" s="25" customFormat="1" ht="16.5" customHeight="1" thickBot="1">
      <c r="A76" s="84" t="s">
        <v>90</v>
      </c>
      <c r="B76" s="82">
        <f>B71/B72*100-100</f>
        <v>7.843137254901961</v>
      </c>
      <c r="C76" s="77">
        <f aca="true" t="shared" si="25" ref="C76:O76">C71/C72*100-100</f>
        <v>27.272727272727266</v>
      </c>
      <c r="D76" s="77">
        <f t="shared" si="25"/>
        <v>0</v>
      </c>
      <c r="E76" s="77">
        <f t="shared" si="25"/>
        <v>5.389942788316773</v>
      </c>
      <c r="F76" s="77">
        <f t="shared" si="25"/>
        <v>0</v>
      </c>
      <c r="G76" s="77">
        <f t="shared" si="25"/>
        <v>0</v>
      </c>
      <c r="H76" s="77">
        <f t="shared" si="25"/>
        <v>30</v>
      </c>
      <c r="I76" s="77">
        <f t="shared" si="25"/>
        <v>0</v>
      </c>
      <c r="J76" s="77">
        <f t="shared" si="25"/>
        <v>11.111111111111114</v>
      </c>
      <c r="K76" s="77">
        <f t="shared" si="25"/>
        <v>0</v>
      </c>
      <c r="L76" s="77">
        <f t="shared" si="25"/>
        <v>0</v>
      </c>
      <c r="M76" s="77">
        <f t="shared" si="25"/>
        <v>0</v>
      </c>
      <c r="N76" s="77">
        <f t="shared" si="25"/>
        <v>50</v>
      </c>
      <c r="O76" s="78">
        <f t="shared" si="25"/>
        <v>0</v>
      </c>
      <c r="P76" s="36">
        <f>P71/P72*100-100</f>
        <v>7.983735482457192</v>
      </c>
    </row>
    <row r="77" spans="1:16" s="20" customFormat="1" ht="19.5" customHeight="1">
      <c r="A77" s="120" t="s">
        <v>7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2"/>
    </row>
    <row r="78" spans="1:16" s="25" customFormat="1" ht="16.5" customHeight="1">
      <c r="A78" s="123" t="s">
        <v>199</v>
      </c>
      <c r="B78" s="124">
        <v>30</v>
      </c>
      <c r="C78" s="125">
        <v>31</v>
      </c>
      <c r="D78" s="125">
        <v>41</v>
      </c>
      <c r="E78" s="125">
        <v>60</v>
      </c>
      <c r="F78" s="125">
        <v>27</v>
      </c>
      <c r="G78" s="125">
        <v>19</v>
      </c>
      <c r="H78" s="125">
        <v>30</v>
      </c>
      <c r="I78" s="125">
        <v>36</v>
      </c>
      <c r="J78" s="125">
        <v>28</v>
      </c>
      <c r="K78" s="125">
        <v>33</v>
      </c>
      <c r="L78" s="125">
        <v>29</v>
      </c>
      <c r="M78" s="125">
        <v>37</v>
      </c>
      <c r="N78" s="125">
        <v>47</v>
      </c>
      <c r="O78" s="126">
        <v>35</v>
      </c>
      <c r="P78" s="127">
        <f>SUM(B78:O78)/COUNTIF(B78:O78,"&gt;0")</f>
        <v>34.5</v>
      </c>
    </row>
    <row r="79" spans="1:16" s="25" customFormat="1" ht="16.5" customHeight="1">
      <c r="A79" s="71" t="s">
        <v>152</v>
      </c>
      <c r="B79" s="79">
        <v>38</v>
      </c>
      <c r="C79" s="74">
        <v>43</v>
      </c>
      <c r="D79" s="74">
        <v>47</v>
      </c>
      <c r="E79" s="74">
        <v>75</v>
      </c>
      <c r="F79" s="74">
        <v>35</v>
      </c>
      <c r="G79" s="74">
        <v>27</v>
      </c>
      <c r="H79" s="74">
        <v>40</v>
      </c>
      <c r="I79" s="74">
        <v>47</v>
      </c>
      <c r="J79" s="74">
        <v>35</v>
      </c>
      <c r="K79" s="74">
        <v>45</v>
      </c>
      <c r="L79" s="74">
        <v>38</v>
      </c>
      <c r="M79" s="74">
        <v>49</v>
      </c>
      <c r="N79" s="74">
        <v>59</v>
      </c>
      <c r="O79" s="75">
        <v>47</v>
      </c>
      <c r="P79" s="234">
        <f>SUM(B79:O79)/COUNTIF(B79:O79,"&gt;0")</f>
        <v>44.642857142857146</v>
      </c>
    </row>
    <row r="80" spans="1:16" s="25" customFormat="1" ht="16.5" customHeight="1">
      <c r="A80" s="71" t="s">
        <v>113</v>
      </c>
      <c r="B80" s="79">
        <v>38</v>
      </c>
      <c r="C80" s="74">
        <v>32</v>
      </c>
      <c r="D80" s="74">
        <v>47</v>
      </c>
      <c r="E80" s="74">
        <v>68</v>
      </c>
      <c r="F80" s="74">
        <v>35</v>
      </c>
      <c r="G80" s="74">
        <v>27</v>
      </c>
      <c r="H80" s="74">
        <v>40</v>
      </c>
      <c r="I80" s="74">
        <v>47</v>
      </c>
      <c r="J80" s="74">
        <v>35</v>
      </c>
      <c r="K80" s="74">
        <v>45</v>
      </c>
      <c r="L80" s="74">
        <v>38</v>
      </c>
      <c r="M80" s="74">
        <v>49</v>
      </c>
      <c r="N80" s="74">
        <v>62</v>
      </c>
      <c r="O80" s="75">
        <v>47</v>
      </c>
      <c r="P80" s="76">
        <f>SUM(B80:O80)/COUNTIF(B80:O80,"&gt;0")</f>
        <v>43.57142857142857</v>
      </c>
    </row>
    <row r="81" spans="1:16" s="25" customFormat="1" ht="16.5" customHeight="1">
      <c r="A81" s="71" t="s">
        <v>88</v>
      </c>
      <c r="B81" s="80">
        <v>50</v>
      </c>
      <c r="C81" s="9">
        <v>45</v>
      </c>
      <c r="D81" s="9">
        <v>60</v>
      </c>
      <c r="E81" s="9">
        <v>60</v>
      </c>
      <c r="F81" s="9">
        <v>50</v>
      </c>
      <c r="G81" s="9">
        <v>33</v>
      </c>
      <c r="H81" s="9">
        <v>55</v>
      </c>
      <c r="I81" s="9">
        <v>52</v>
      </c>
      <c r="J81" s="9">
        <v>45</v>
      </c>
      <c r="K81" s="9">
        <v>59</v>
      </c>
      <c r="L81" s="9">
        <v>50</v>
      </c>
      <c r="M81" s="9">
        <v>70</v>
      </c>
      <c r="N81" s="9">
        <v>69</v>
      </c>
      <c r="O81" s="30">
        <v>63</v>
      </c>
      <c r="P81" s="35">
        <f>SUM(B81:O81)/COUNTIF(B81:O81,"&gt;0")</f>
        <v>54.357142857142854</v>
      </c>
    </row>
    <row r="82" spans="1:16" s="25" customFormat="1" ht="16.5" customHeight="1">
      <c r="A82" s="71" t="s">
        <v>89</v>
      </c>
      <c r="B82" s="80">
        <v>39</v>
      </c>
      <c r="C82" s="9">
        <v>38</v>
      </c>
      <c r="D82" s="9">
        <v>47</v>
      </c>
      <c r="E82" s="9">
        <v>57.26315789473684</v>
      </c>
      <c r="F82" s="9">
        <v>50</v>
      </c>
      <c r="G82" s="9">
        <v>33</v>
      </c>
      <c r="H82" s="9">
        <v>40</v>
      </c>
      <c r="I82" s="9">
        <v>52</v>
      </c>
      <c r="J82" s="9">
        <v>45</v>
      </c>
      <c r="K82" s="9">
        <v>59</v>
      </c>
      <c r="L82" s="9">
        <v>43</v>
      </c>
      <c r="M82" s="9">
        <v>70</v>
      </c>
      <c r="N82" s="9">
        <v>42</v>
      </c>
      <c r="O82" s="30">
        <v>63</v>
      </c>
      <c r="P82" s="35">
        <f>SUM(B82:O82)/COUNTIF(B82:O82,"&gt;0")</f>
        <v>48.44736842105264</v>
      </c>
    </row>
    <row r="83" spans="1:16" s="25" customFormat="1" ht="16.5" customHeight="1">
      <c r="A83" s="128" t="s">
        <v>200</v>
      </c>
      <c r="B83" s="129">
        <f>B78/B79*100-100</f>
        <v>-21.05263157894737</v>
      </c>
      <c r="C83" s="130">
        <f aca="true" t="shared" si="26" ref="C83:O83">C78/C79*100-100</f>
        <v>-27.906976744186053</v>
      </c>
      <c r="D83" s="130">
        <f t="shared" si="26"/>
        <v>-12.7659574468085</v>
      </c>
      <c r="E83" s="130">
        <f t="shared" si="26"/>
        <v>-20</v>
      </c>
      <c r="F83" s="130">
        <f t="shared" si="26"/>
        <v>-22.857142857142847</v>
      </c>
      <c r="G83" s="130">
        <f t="shared" si="26"/>
        <v>-29.629629629629633</v>
      </c>
      <c r="H83" s="130">
        <f t="shared" si="26"/>
        <v>-25</v>
      </c>
      <c r="I83" s="130">
        <f t="shared" si="26"/>
        <v>-23.40425531914893</v>
      </c>
      <c r="J83" s="130">
        <f t="shared" si="26"/>
        <v>-20</v>
      </c>
      <c r="K83" s="130">
        <f t="shared" si="26"/>
        <v>-26.66666666666667</v>
      </c>
      <c r="L83" s="130">
        <f t="shared" si="26"/>
        <v>-23.68421052631578</v>
      </c>
      <c r="M83" s="130">
        <f t="shared" si="26"/>
        <v>-24.48979591836735</v>
      </c>
      <c r="N83" s="130">
        <f t="shared" si="26"/>
        <v>-20.33898305084746</v>
      </c>
      <c r="O83" s="130">
        <f t="shared" si="26"/>
        <v>-25.531914893617028</v>
      </c>
      <c r="P83" s="131">
        <f>P78/P79*100-100</f>
        <v>-22.720000000000013</v>
      </c>
    </row>
    <row r="84" spans="1:16" s="25" customFormat="1" ht="16.5" customHeight="1">
      <c r="A84" s="83" t="s">
        <v>151</v>
      </c>
      <c r="B84" s="81">
        <f>B79/B80*100-100</f>
        <v>0</v>
      </c>
      <c r="C84" s="26">
        <f aca="true" t="shared" si="27" ref="C84:O84">C79/C80*100-100</f>
        <v>34.375</v>
      </c>
      <c r="D84" s="26">
        <f t="shared" si="27"/>
        <v>0</v>
      </c>
      <c r="E84" s="26">
        <f t="shared" si="27"/>
        <v>10.294117647058826</v>
      </c>
      <c r="F84" s="26">
        <f t="shared" si="27"/>
        <v>0</v>
      </c>
      <c r="G84" s="26">
        <f t="shared" si="27"/>
        <v>0</v>
      </c>
      <c r="H84" s="26">
        <f t="shared" si="27"/>
        <v>0</v>
      </c>
      <c r="I84" s="26">
        <f t="shared" si="27"/>
        <v>0</v>
      </c>
      <c r="J84" s="26">
        <f t="shared" si="27"/>
        <v>0</v>
      </c>
      <c r="K84" s="26">
        <f t="shared" si="27"/>
        <v>0</v>
      </c>
      <c r="L84" s="26">
        <f t="shared" si="27"/>
        <v>0</v>
      </c>
      <c r="M84" s="26">
        <f t="shared" si="27"/>
        <v>0</v>
      </c>
      <c r="N84" s="26">
        <f t="shared" si="27"/>
        <v>-4.838709677419345</v>
      </c>
      <c r="O84" s="26">
        <f t="shared" si="27"/>
        <v>0</v>
      </c>
      <c r="P84" s="31">
        <f>P79/P80*100-100</f>
        <v>2.4590163934426386</v>
      </c>
    </row>
    <row r="85" spans="1:16" s="25" customFormat="1" ht="16.5" customHeight="1">
      <c r="A85" s="83" t="s">
        <v>114</v>
      </c>
      <c r="B85" s="81">
        <f>B80/B81*100-100</f>
        <v>-24</v>
      </c>
      <c r="C85" s="26">
        <f aca="true" t="shared" si="28" ref="C85:O85">C80/C81*100-100</f>
        <v>-28.888888888888886</v>
      </c>
      <c r="D85" s="26">
        <f t="shared" si="28"/>
        <v>-21.66666666666667</v>
      </c>
      <c r="E85" s="26">
        <f t="shared" si="28"/>
        <v>13.333333333333329</v>
      </c>
      <c r="F85" s="26">
        <f t="shared" si="28"/>
        <v>-30</v>
      </c>
      <c r="G85" s="26">
        <f t="shared" si="28"/>
        <v>-18.181818181818173</v>
      </c>
      <c r="H85" s="26">
        <f t="shared" si="28"/>
        <v>-27.272727272727266</v>
      </c>
      <c r="I85" s="26">
        <f t="shared" si="28"/>
        <v>-9.615384615384613</v>
      </c>
      <c r="J85" s="26">
        <f t="shared" si="28"/>
        <v>-22.222222222222214</v>
      </c>
      <c r="K85" s="26">
        <f t="shared" si="28"/>
        <v>-23.728813559322035</v>
      </c>
      <c r="L85" s="26">
        <f t="shared" si="28"/>
        <v>-24</v>
      </c>
      <c r="M85" s="26">
        <f t="shared" si="28"/>
        <v>-30</v>
      </c>
      <c r="N85" s="26">
        <f t="shared" si="28"/>
        <v>-10.14492753623189</v>
      </c>
      <c r="O85" s="26">
        <f t="shared" si="28"/>
        <v>-25.396825396825392</v>
      </c>
      <c r="P85" s="31">
        <f>P80/P81*100-100</f>
        <v>-19.84231274638634</v>
      </c>
    </row>
    <row r="86" spans="1:16" s="25" customFormat="1" ht="16.5" customHeight="1" thickBot="1">
      <c r="A86" s="84" t="s">
        <v>90</v>
      </c>
      <c r="B86" s="82">
        <f>B81/B82*100-100</f>
        <v>28.205128205128204</v>
      </c>
      <c r="C86" s="77">
        <f aca="true" t="shared" si="29" ref="C86:O86">C81/C82*100-100</f>
        <v>18.42105263157893</v>
      </c>
      <c r="D86" s="77">
        <f t="shared" si="29"/>
        <v>27.65957446808511</v>
      </c>
      <c r="E86" s="77">
        <f t="shared" si="29"/>
        <v>4.779411764705884</v>
      </c>
      <c r="F86" s="77">
        <f t="shared" si="29"/>
        <v>0</v>
      </c>
      <c r="G86" s="77">
        <f t="shared" si="29"/>
        <v>0</v>
      </c>
      <c r="H86" s="77">
        <f t="shared" si="29"/>
        <v>37.5</v>
      </c>
      <c r="I86" s="77">
        <f t="shared" si="29"/>
        <v>0</v>
      </c>
      <c r="J86" s="77">
        <f t="shared" si="29"/>
        <v>0</v>
      </c>
      <c r="K86" s="77">
        <f t="shared" si="29"/>
        <v>0</v>
      </c>
      <c r="L86" s="77">
        <f t="shared" si="29"/>
        <v>16.279069767441868</v>
      </c>
      <c r="M86" s="77">
        <f t="shared" si="29"/>
        <v>0</v>
      </c>
      <c r="N86" s="77">
        <f t="shared" si="29"/>
        <v>64.28571428571428</v>
      </c>
      <c r="O86" s="78">
        <f t="shared" si="29"/>
        <v>0</v>
      </c>
      <c r="P86" s="36">
        <f>P81/P82*100-100</f>
        <v>12.198339411810323</v>
      </c>
    </row>
    <row r="87" spans="1:16" s="20" customFormat="1" ht="19.5" customHeight="1">
      <c r="A87" s="120" t="s">
        <v>16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2"/>
    </row>
    <row r="88" spans="1:16" s="25" customFormat="1" ht="16.5" customHeight="1">
      <c r="A88" s="123" t="s">
        <v>199</v>
      </c>
      <c r="B88" s="124">
        <v>30</v>
      </c>
      <c r="C88" s="125">
        <v>31</v>
      </c>
      <c r="D88" s="125">
        <v>73</v>
      </c>
      <c r="E88" s="125">
        <v>60</v>
      </c>
      <c r="F88" s="125">
        <v>27</v>
      </c>
      <c r="G88" s="125">
        <v>36</v>
      </c>
      <c r="H88" s="125">
        <v>30</v>
      </c>
      <c r="I88" s="125">
        <v>36</v>
      </c>
      <c r="J88" s="125">
        <v>28</v>
      </c>
      <c r="K88" s="125">
        <v>33</v>
      </c>
      <c r="L88" s="125">
        <v>46</v>
      </c>
      <c r="M88" s="125">
        <v>37</v>
      </c>
      <c r="N88" s="125">
        <v>47</v>
      </c>
      <c r="O88" s="126">
        <v>35</v>
      </c>
      <c r="P88" s="127">
        <f>SUM(B88:O88)/COUNTIF(B88:O88,"&gt;0")</f>
        <v>39.214285714285715</v>
      </c>
    </row>
    <row r="89" spans="1:16" s="25" customFormat="1" ht="16.5" customHeight="1">
      <c r="A89" s="71" t="s">
        <v>152</v>
      </c>
      <c r="B89" s="79">
        <v>38</v>
      </c>
      <c r="C89" s="74">
        <v>43</v>
      </c>
      <c r="D89" s="74">
        <v>104</v>
      </c>
      <c r="E89" s="74">
        <v>75</v>
      </c>
      <c r="F89" s="74">
        <v>35</v>
      </c>
      <c r="G89" s="74">
        <v>51</v>
      </c>
      <c r="H89" s="74">
        <v>40</v>
      </c>
      <c r="I89" s="74">
        <v>47</v>
      </c>
      <c r="J89" s="74">
        <v>35</v>
      </c>
      <c r="K89" s="74">
        <v>45</v>
      </c>
      <c r="L89" s="74">
        <v>61</v>
      </c>
      <c r="M89" s="74">
        <v>49</v>
      </c>
      <c r="N89" s="74">
        <v>59</v>
      </c>
      <c r="O89" s="75">
        <v>47</v>
      </c>
      <c r="P89" s="234">
        <f>SUM(B89:O89)/COUNTIF(B89:O89,"&gt;0")</f>
        <v>52.07142857142857</v>
      </c>
    </row>
    <row r="90" spans="1:16" s="25" customFormat="1" ht="16.5" customHeight="1">
      <c r="A90" s="71" t="s">
        <v>113</v>
      </c>
      <c r="B90" s="79">
        <v>38</v>
      </c>
      <c r="C90" s="74">
        <v>32</v>
      </c>
      <c r="D90" s="74">
        <v>104</v>
      </c>
      <c r="E90" s="74">
        <v>68</v>
      </c>
      <c r="F90" s="74">
        <v>35</v>
      </c>
      <c r="G90" s="74">
        <v>51</v>
      </c>
      <c r="H90" s="74">
        <v>40</v>
      </c>
      <c r="I90" s="74">
        <v>47</v>
      </c>
      <c r="J90" s="74">
        <v>35</v>
      </c>
      <c r="K90" s="74">
        <v>45</v>
      </c>
      <c r="L90" s="74">
        <v>61</v>
      </c>
      <c r="M90" s="74">
        <v>49</v>
      </c>
      <c r="N90" s="74">
        <v>62</v>
      </c>
      <c r="O90" s="75">
        <v>47</v>
      </c>
      <c r="P90" s="76">
        <f>SUM(B90:O90)/COUNTIF(B90:O90,"&gt;0")</f>
        <v>51</v>
      </c>
    </row>
    <row r="91" spans="1:16" s="25" customFormat="1" ht="16.5" customHeight="1">
      <c r="A91" s="71" t="s">
        <v>88</v>
      </c>
      <c r="B91" s="80">
        <v>50</v>
      </c>
      <c r="C91" s="9">
        <v>45</v>
      </c>
      <c r="D91" s="9">
        <v>135</v>
      </c>
      <c r="E91" s="9">
        <v>60</v>
      </c>
      <c r="F91" s="9">
        <v>50</v>
      </c>
      <c r="G91" s="9">
        <v>63</v>
      </c>
      <c r="H91" s="9">
        <v>55</v>
      </c>
      <c r="I91" s="9">
        <v>52</v>
      </c>
      <c r="J91" s="9">
        <v>45</v>
      </c>
      <c r="K91" s="9">
        <v>59</v>
      </c>
      <c r="L91" s="9">
        <v>80</v>
      </c>
      <c r="M91" s="9">
        <v>70</v>
      </c>
      <c r="N91" s="9">
        <v>69</v>
      </c>
      <c r="O91" s="30">
        <v>63</v>
      </c>
      <c r="P91" s="35">
        <f>SUM(B91:O91)/COUNTIF(B91:O91,"&gt;0")</f>
        <v>64</v>
      </c>
    </row>
    <row r="92" spans="1:16" s="25" customFormat="1" ht="16.5" customHeight="1">
      <c r="A92" s="71" t="s">
        <v>89</v>
      </c>
      <c r="B92" s="80">
        <v>39</v>
      </c>
      <c r="C92" s="9">
        <v>38</v>
      </c>
      <c r="D92" s="9">
        <v>135</v>
      </c>
      <c r="E92" s="9">
        <v>57.41310541310541</v>
      </c>
      <c r="F92" s="9">
        <v>50</v>
      </c>
      <c r="G92" s="9">
        <v>63</v>
      </c>
      <c r="H92" s="9">
        <v>40</v>
      </c>
      <c r="I92" s="9">
        <v>52</v>
      </c>
      <c r="J92" s="9">
        <v>45</v>
      </c>
      <c r="K92" s="9">
        <v>59</v>
      </c>
      <c r="L92" s="9">
        <v>80</v>
      </c>
      <c r="M92" s="9">
        <v>70</v>
      </c>
      <c r="N92" s="9">
        <v>63</v>
      </c>
      <c r="O92" s="30">
        <v>63</v>
      </c>
      <c r="P92" s="35">
        <f>SUM(B92:O92)/COUNTIF(B92:O92,"&gt;0")</f>
        <v>61.02950752950753</v>
      </c>
    </row>
    <row r="93" spans="1:16" s="25" customFormat="1" ht="16.5" customHeight="1">
      <c r="A93" s="128" t="s">
        <v>200</v>
      </c>
      <c r="B93" s="129">
        <f>B88/B89*100-100</f>
        <v>-21.05263157894737</v>
      </c>
      <c r="C93" s="130">
        <f aca="true" t="shared" si="30" ref="C93:O93">C88/C89*100-100</f>
        <v>-27.906976744186053</v>
      </c>
      <c r="D93" s="130">
        <f t="shared" si="30"/>
        <v>-29.807692307692307</v>
      </c>
      <c r="E93" s="130">
        <f t="shared" si="30"/>
        <v>-20</v>
      </c>
      <c r="F93" s="130">
        <f t="shared" si="30"/>
        <v>-22.857142857142847</v>
      </c>
      <c r="G93" s="130">
        <f t="shared" si="30"/>
        <v>-29.411764705882348</v>
      </c>
      <c r="H93" s="130">
        <f t="shared" si="30"/>
        <v>-25</v>
      </c>
      <c r="I93" s="130">
        <f t="shared" si="30"/>
        <v>-23.40425531914893</v>
      </c>
      <c r="J93" s="130">
        <f t="shared" si="30"/>
        <v>-20</v>
      </c>
      <c r="K93" s="130">
        <f t="shared" si="30"/>
        <v>-26.66666666666667</v>
      </c>
      <c r="L93" s="130">
        <f t="shared" si="30"/>
        <v>-24.59016393442623</v>
      </c>
      <c r="M93" s="130">
        <f t="shared" si="30"/>
        <v>-24.48979591836735</v>
      </c>
      <c r="N93" s="130">
        <f t="shared" si="30"/>
        <v>-20.33898305084746</v>
      </c>
      <c r="O93" s="130">
        <f t="shared" si="30"/>
        <v>-25.531914893617028</v>
      </c>
      <c r="P93" s="131">
        <f>P88/P89*100-100</f>
        <v>-24.691358024691354</v>
      </c>
    </row>
    <row r="94" spans="1:16" s="25" customFormat="1" ht="16.5" customHeight="1">
      <c r="A94" s="83" t="s">
        <v>151</v>
      </c>
      <c r="B94" s="81">
        <f>B89/B90*100-100</f>
        <v>0</v>
      </c>
      <c r="C94" s="26">
        <f aca="true" t="shared" si="31" ref="C94:O94">C89/C90*100-100</f>
        <v>34.375</v>
      </c>
      <c r="D94" s="26">
        <f t="shared" si="31"/>
        <v>0</v>
      </c>
      <c r="E94" s="26">
        <f t="shared" si="31"/>
        <v>10.294117647058826</v>
      </c>
      <c r="F94" s="26">
        <f t="shared" si="31"/>
        <v>0</v>
      </c>
      <c r="G94" s="26">
        <f t="shared" si="31"/>
        <v>0</v>
      </c>
      <c r="H94" s="26">
        <f t="shared" si="31"/>
        <v>0</v>
      </c>
      <c r="I94" s="26">
        <f t="shared" si="31"/>
        <v>0</v>
      </c>
      <c r="J94" s="26">
        <f t="shared" si="31"/>
        <v>0</v>
      </c>
      <c r="K94" s="26">
        <f t="shared" si="31"/>
        <v>0</v>
      </c>
      <c r="L94" s="26">
        <f t="shared" si="31"/>
        <v>0</v>
      </c>
      <c r="M94" s="26">
        <f t="shared" si="31"/>
        <v>0</v>
      </c>
      <c r="N94" s="26">
        <f t="shared" si="31"/>
        <v>-4.838709677419345</v>
      </c>
      <c r="O94" s="26">
        <f t="shared" si="31"/>
        <v>0</v>
      </c>
      <c r="P94" s="31">
        <f>P89/P90*100-100</f>
        <v>2.100840336134439</v>
      </c>
    </row>
    <row r="95" spans="1:16" s="25" customFormat="1" ht="16.5" customHeight="1">
      <c r="A95" s="83" t="s">
        <v>114</v>
      </c>
      <c r="B95" s="81">
        <f>B90/B91*100-100</f>
        <v>-24</v>
      </c>
      <c r="C95" s="26">
        <f aca="true" t="shared" si="32" ref="C95:O95">C90/C91*100-100</f>
        <v>-28.888888888888886</v>
      </c>
      <c r="D95" s="26">
        <f t="shared" si="32"/>
        <v>-22.962962962962962</v>
      </c>
      <c r="E95" s="26">
        <f t="shared" si="32"/>
        <v>13.333333333333329</v>
      </c>
      <c r="F95" s="26">
        <f t="shared" si="32"/>
        <v>-30</v>
      </c>
      <c r="G95" s="26">
        <f t="shared" si="32"/>
        <v>-19.04761904761905</v>
      </c>
      <c r="H95" s="26">
        <f t="shared" si="32"/>
        <v>-27.272727272727266</v>
      </c>
      <c r="I95" s="26">
        <f t="shared" si="32"/>
        <v>-9.615384615384613</v>
      </c>
      <c r="J95" s="26">
        <f t="shared" si="32"/>
        <v>-22.222222222222214</v>
      </c>
      <c r="K95" s="26">
        <f t="shared" si="32"/>
        <v>-23.728813559322035</v>
      </c>
      <c r="L95" s="26">
        <f t="shared" si="32"/>
        <v>-23.75</v>
      </c>
      <c r="M95" s="26">
        <f t="shared" si="32"/>
        <v>-30</v>
      </c>
      <c r="N95" s="26">
        <f t="shared" si="32"/>
        <v>-10.14492753623189</v>
      </c>
      <c r="O95" s="26">
        <f t="shared" si="32"/>
        <v>-25.396825396825392</v>
      </c>
      <c r="P95" s="31">
        <f>P90/P91*100-100</f>
        <v>-20.3125</v>
      </c>
    </row>
    <row r="96" spans="1:16" s="25" customFormat="1" ht="16.5" customHeight="1" thickBot="1">
      <c r="A96" s="84" t="s">
        <v>90</v>
      </c>
      <c r="B96" s="82">
        <f>B91/B92*100-100</f>
        <v>28.205128205128204</v>
      </c>
      <c r="C96" s="77">
        <f aca="true" t="shared" si="33" ref="C96:O96">C91/C92*100-100</f>
        <v>18.42105263157893</v>
      </c>
      <c r="D96" s="77">
        <f t="shared" si="33"/>
        <v>0</v>
      </c>
      <c r="E96" s="77">
        <f t="shared" si="33"/>
        <v>4.505756252481149</v>
      </c>
      <c r="F96" s="77">
        <f t="shared" si="33"/>
        <v>0</v>
      </c>
      <c r="G96" s="77">
        <f t="shared" si="33"/>
        <v>0</v>
      </c>
      <c r="H96" s="77">
        <f t="shared" si="33"/>
        <v>37.5</v>
      </c>
      <c r="I96" s="77">
        <f t="shared" si="33"/>
        <v>0</v>
      </c>
      <c r="J96" s="77">
        <f t="shared" si="33"/>
        <v>0</v>
      </c>
      <c r="K96" s="77">
        <f t="shared" si="33"/>
        <v>0</v>
      </c>
      <c r="L96" s="77">
        <f t="shared" si="33"/>
        <v>0</v>
      </c>
      <c r="M96" s="77">
        <f t="shared" si="33"/>
        <v>0</v>
      </c>
      <c r="N96" s="77">
        <f t="shared" si="33"/>
        <v>9.523809523809533</v>
      </c>
      <c r="O96" s="78">
        <f t="shared" si="33"/>
        <v>0</v>
      </c>
      <c r="P96" s="36">
        <f>P91/P92*100-100</f>
        <v>4.867305326126441</v>
      </c>
    </row>
    <row r="97" spans="1:16" s="20" customFormat="1" ht="19.5" customHeight="1">
      <c r="A97" s="120" t="s">
        <v>17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2"/>
    </row>
    <row r="98" spans="1:16" s="25" customFormat="1" ht="16.5" customHeight="1">
      <c r="A98" s="123" t="s">
        <v>199</v>
      </c>
      <c r="B98" s="124">
        <v>82</v>
      </c>
      <c r="C98" s="125">
        <v>62</v>
      </c>
      <c r="D98" s="125">
        <v>78</v>
      </c>
      <c r="E98" s="125">
        <v>60</v>
      </c>
      <c r="F98" s="125">
        <v>36</v>
      </c>
      <c r="G98" s="125">
        <v>35</v>
      </c>
      <c r="H98" s="125">
        <v>50</v>
      </c>
      <c r="I98" s="125">
        <v>66</v>
      </c>
      <c r="J98" s="125">
        <v>48</v>
      </c>
      <c r="K98" s="125">
        <v>45</v>
      </c>
      <c r="L98" s="125">
        <v>76</v>
      </c>
      <c r="M98" s="125">
        <v>74</v>
      </c>
      <c r="N98" s="125">
        <v>47</v>
      </c>
      <c r="O98" s="126">
        <v>45</v>
      </c>
      <c r="P98" s="127">
        <f>SUM(B98:O98)/COUNTIF(B98:O98,"&gt;0")</f>
        <v>57.42857142857143</v>
      </c>
    </row>
    <row r="99" spans="1:16" s="25" customFormat="1" ht="16.5" customHeight="1">
      <c r="A99" s="71" t="s">
        <v>152</v>
      </c>
      <c r="B99" s="79">
        <v>100</v>
      </c>
      <c r="C99" s="74">
        <v>82</v>
      </c>
      <c r="D99" s="74">
        <v>104</v>
      </c>
      <c r="E99" s="74">
        <v>75</v>
      </c>
      <c r="F99" s="74">
        <v>48</v>
      </c>
      <c r="G99" s="74">
        <v>50</v>
      </c>
      <c r="H99" s="74">
        <v>65</v>
      </c>
      <c r="I99" s="74">
        <v>86</v>
      </c>
      <c r="J99" s="74">
        <v>60</v>
      </c>
      <c r="K99" s="74">
        <v>61</v>
      </c>
      <c r="L99" s="74">
        <v>100</v>
      </c>
      <c r="M99" s="74">
        <v>98</v>
      </c>
      <c r="N99" s="74">
        <v>59</v>
      </c>
      <c r="O99" s="75">
        <v>60</v>
      </c>
      <c r="P99" s="234">
        <f>SUM(B99:O99)/COUNTIF(B99:O99,"&gt;0")</f>
        <v>74.85714285714286</v>
      </c>
    </row>
    <row r="100" spans="1:16" s="25" customFormat="1" ht="16.5" customHeight="1">
      <c r="A100" s="71" t="s">
        <v>113</v>
      </c>
      <c r="B100" s="79">
        <v>100</v>
      </c>
      <c r="C100" s="74">
        <v>63</v>
      </c>
      <c r="D100" s="74">
        <v>104</v>
      </c>
      <c r="E100" s="74">
        <v>68</v>
      </c>
      <c r="F100" s="74">
        <v>45</v>
      </c>
      <c r="G100" s="74">
        <v>50</v>
      </c>
      <c r="H100" s="74">
        <v>65</v>
      </c>
      <c r="I100" s="74">
        <v>86</v>
      </c>
      <c r="J100" s="74">
        <v>70</v>
      </c>
      <c r="K100" s="74">
        <v>61</v>
      </c>
      <c r="L100" s="74">
        <v>100</v>
      </c>
      <c r="M100" s="74">
        <v>98</v>
      </c>
      <c r="N100" s="74">
        <v>62</v>
      </c>
      <c r="O100" s="75">
        <v>60</v>
      </c>
      <c r="P100" s="76">
        <f>SUM(B100:O100)/COUNTIF(B100:O100,"&gt;0")</f>
        <v>73.71428571428571</v>
      </c>
    </row>
    <row r="101" spans="1:16" s="25" customFormat="1" ht="16.5" customHeight="1">
      <c r="A101" s="71" t="s">
        <v>88</v>
      </c>
      <c r="B101" s="80">
        <v>100</v>
      </c>
      <c r="C101" s="9">
        <v>90</v>
      </c>
      <c r="D101" s="9">
        <v>135</v>
      </c>
      <c r="E101" s="9">
        <v>70</v>
      </c>
      <c r="F101" s="9">
        <v>70</v>
      </c>
      <c r="G101" s="9">
        <v>63</v>
      </c>
      <c r="H101" s="9">
        <v>95</v>
      </c>
      <c r="I101" s="9">
        <v>95</v>
      </c>
      <c r="J101" s="9">
        <v>90</v>
      </c>
      <c r="K101" s="9">
        <v>79</v>
      </c>
      <c r="L101" s="9">
        <v>132</v>
      </c>
      <c r="M101" s="9">
        <v>140</v>
      </c>
      <c r="N101" s="9">
        <v>69</v>
      </c>
      <c r="O101" s="30">
        <v>80</v>
      </c>
      <c r="P101" s="35">
        <f>SUM(B101:O101)/COUNTIF(B101:O101,"&gt;0")</f>
        <v>93.42857142857143</v>
      </c>
    </row>
    <row r="102" spans="1:16" s="25" customFormat="1" ht="16.5" customHeight="1">
      <c r="A102" s="71" t="s">
        <v>89</v>
      </c>
      <c r="B102" s="80">
        <v>39</v>
      </c>
      <c r="C102" s="9">
        <v>75</v>
      </c>
      <c r="D102" s="9">
        <v>135</v>
      </c>
      <c r="E102" s="9">
        <v>67</v>
      </c>
      <c r="F102" s="9">
        <v>70</v>
      </c>
      <c r="G102" s="9">
        <v>63</v>
      </c>
      <c r="H102" s="9">
        <v>80</v>
      </c>
      <c r="I102" s="9">
        <v>100</v>
      </c>
      <c r="J102" s="9">
        <v>90</v>
      </c>
      <c r="K102" s="9">
        <v>79</v>
      </c>
      <c r="L102" s="9">
        <v>132</v>
      </c>
      <c r="M102" s="9">
        <v>70</v>
      </c>
      <c r="N102" s="9">
        <v>63</v>
      </c>
      <c r="O102" s="30">
        <v>80</v>
      </c>
      <c r="P102" s="35">
        <f>SUM(B102:O102)/COUNTIF(B102:O102,"&gt;0")</f>
        <v>81.64285714285714</v>
      </c>
    </row>
    <row r="103" spans="1:16" s="25" customFormat="1" ht="16.5" customHeight="1">
      <c r="A103" s="128" t="s">
        <v>200</v>
      </c>
      <c r="B103" s="129">
        <f>B98/B99*100-100</f>
        <v>-18</v>
      </c>
      <c r="C103" s="130">
        <f aca="true" t="shared" si="34" ref="C103:O103">C98/C99*100-100</f>
        <v>-24.390243902439025</v>
      </c>
      <c r="D103" s="130">
        <f t="shared" si="34"/>
        <v>-25</v>
      </c>
      <c r="E103" s="130">
        <f t="shared" si="34"/>
        <v>-20</v>
      </c>
      <c r="F103" s="130">
        <f t="shared" si="34"/>
        <v>-25</v>
      </c>
      <c r="G103" s="130">
        <f t="shared" si="34"/>
        <v>-30</v>
      </c>
      <c r="H103" s="130">
        <f t="shared" si="34"/>
        <v>-23.076923076923066</v>
      </c>
      <c r="I103" s="130">
        <f t="shared" si="34"/>
        <v>-23.25581395348837</v>
      </c>
      <c r="J103" s="130">
        <f t="shared" si="34"/>
        <v>-20</v>
      </c>
      <c r="K103" s="130">
        <f t="shared" si="34"/>
        <v>-26.229508196721312</v>
      </c>
      <c r="L103" s="130">
        <f t="shared" si="34"/>
        <v>-24</v>
      </c>
      <c r="M103" s="130">
        <f t="shared" si="34"/>
        <v>-24.48979591836735</v>
      </c>
      <c r="N103" s="130">
        <f t="shared" si="34"/>
        <v>-20.33898305084746</v>
      </c>
      <c r="O103" s="130">
        <f t="shared" si="34"/>
        <v>-25</v>
      </c>
      <c r="P103" s="131">
        <f>P98/P99*100-100</f>
        <v>-23.282442748091597</v>
      </c>
    </row>
    <row r="104" spans="1:16" s="25" customFormat="1" ht="16.5" customHeight="1">
      <c r="A104" s="83" t="s">
        <v>151</v>
      </c>
      <c r="B104" s="81">
        <f>B99/B100*100-100</f>
        <v>0</v>
      </c>
      <c r="C104" s="26">
        <f aca="true" t="shared" si="35" ref="C104:O104">C99/C100*100-100</f>
        <v>30.15873015873015</v>
      </c>
      <c r="D104" s="26">
        <f t="shared" si="35"/>
        <v>0</v>
      </c>
      <c r="E104" s="26">
        <f t="shared" si="35"/>
        <v>10.294117647058826</v>
      </c>
      <c r="F104" s="26">
        <f t="shared" si="35"/>
        <v>6.666666666666671</v>
      </c>
      <c r="G104" s="26">
        <f t="shared" si="35"/>
        <v>0</v>
      </c>
      <c r="H104" s="26">
        <f t="shared" si="35"/>
        <v>0</v>
      </c>
      <c r="I104" s="26">
        <f t="shared" si="35"/>
        <v>0</v>
      </c>
      <c r="J104" s="26">
        <f t="shared" si="35"/>
        <v>-14.285714285714292</v>
      </c>
      <c r="K104" s="26">
        <f t="shared" si="35"/>
        <v>0</v>
      </c>
      <c r="L104" s="26">
        <f t="shared" si="35"/>
        <v>0</v>
      </c>
      <c r="M104" s="26">
        <f t="shared" si="35"/>
        <v>0</v>
      </c>
      <c r="N104" s="26">
        <f t="shared" si="35"/>
        <v>-4.838709677419345</v>
      </c>
      <c r="O104" s="26">
        <f t="shared" si="35"/>
        <v>0</v>
      </c>
      <c r="P104" s="31">
        <f>P99/P100*100-100</f>
        <v>1.550387596899256</v>
      </c>
    </row>
    <row r="105" spans="1:16" s="25" customFormat="1" ht="16.5" customHeight="1">
      <c r="A105" s="83" t="s">
        <v>114</v>
      </c>
      <c r="B105" s="81">
        <f>B100/B101*100-100</f>
        <v>0</v>
      </c>
      <c r="C105" s="26">
        <f aca="true" t="shared" si="36" ref="C105:O105">C100/C101*100-100</f>
        <v>-30</v>
      </c>
      <c r="D105" s="26">
        <f t="shared" si="36"/>
        <v>-22.962962962962962</v>
      </c>
      <c r="E105" s="26">
        <f t="shared" si="36"/>
        <v>-2.857142857142861</v>
      </c>
      <c r="F105" s="26">
        <f t="shared" si="36"/>
        <v>-35.71428571428571</v>
      </c>
      <c r="G105" s="26">
        <f t="shared" si="36"/>
        <v>-20.634920634920633</v>
      </c>
      <c r="H105" s="26">
        <f t="shared" si="36"/>
        <v>-31.578947368421055</v>
      </c>
      <c r="I105" s="26">
        <f t="shared" si="36"/>
        <v>-9.473684210526315</v>
      </c>
      <c r="J105" s="26">
        <f t="shared" si="36"/>
        <v>-22.222222222222214</v>
      </c>
      <c r="K105" s="26">
        <f t="shared" si="36"/>
        <v>-22.784810126582272</v>
      </c>
      <c r="L105" s="26">
        <f t="shared" si="36"/>
        <v>-24.24242424242425</v>
      </c>
      <c r="M105" s="26">
        <f t="shared" si="36"/>
        <v>-30</v>
      </c>
      <c r="N105" s="26">
        <f t="shared" si="36"/>
        <v>-10.14492753623189</v>
      </c>
      <c r="O105" s="26">
        <f t="shared" si="36"/>
        <v>-25</v>
      </c>
      <c r="P105" s="31">
        <f>P100/P101*100-100</f>
        <v>-21.10091743119267</v>
      </c>
    </row>
    <row r="106" spans="1:16" s="25" customFormat="1" ht="16.5" customHeight="1" thickBot="1">
      <c r="A106" s="84" t="s">
        <v>90</v>
      </c>
      <c r="B106" s="82">
        <f>B101/B102*100-100</f>
        <v>156.4102564102564</v>
      </c>
      <c r="C106" s="77">
        <f aca="true" t="shared" si="37" ref="C106:O106">C101/C102*100-100</f>
        <v>20</v>
      </c>
      <c r="D106" s="77">
        <f t="shared" si="37"/>
        <v>0</v>
      </c>
      <c r="E106" s="77">
        <f t="shared" si="37"/>
        <v>4.477611940298502</v>
      </c>
      <c r="F106" s="77">
        <f t="shared" si="37"/>
        <v>0</v>
      </c>
      <c r="G106" s="77">
        <f t="shared" si="37"/>
        <v>0</v>
      </c>
      <c r="H106" s="77">
        <f t="shared" si="37"/>
        <v>18.75</v>
      </c>
      <c r="I106" s="77">
        <f t="shared" si="37"/>
        <v>-5</v>
      </c>
      <c r="J106" s="77">
        <f t="shared" si="37"/>
        <v>0</v>
      </c>
      <c r="K106" s="77">
        <f t="shared" si="37"/>
        <v>0</v>
      </c>
      <c r="L106" s="77">
        <f t="shared" si="37"/>
        <v>0</v>
      </c>
      <c r="M106" s="77">
        <f t="shared" si="37"/>
        <v>100</v>
      </c>
      <c r="N106" s="77">
        <f t="shared" si="37"/>
        <v>9.523809523809533</v>
      </c>
      <c r="O106" s="78">
        <f t="shared" si="37"/>
        <v>0</v>
      </c>
      <c r="P106" s="36">
        <f>P101/P102*100-100</f>
        <v>14.435695538057743</v>
      </c>
    </row>
    <row r="107" spans="1:16" s="20" customFormat="1" ht="19.5" customHeight="1">
      <c r="A107" s="120" t="s">
        <v>15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2"/>
    </row>
    <row r="108" spans="1:16" s="25" customFormat="1" ht="16.5" customHeight="1">
      <c r="A108" s="123" t="s">
        <v>199</v>
      </c>
      <c r="B108" s="124">
        <v>176</v>
      </c>
      <c r="C108" s="125">
        <v>204</v>
      </c>
      <c r="D108" s="125">
        <v>273</v>
      </c>
      <c r="E108" s="125">
        <v>132</v>
      </c>
      <c r="F108" s="125">
        <v>300</v>
      </c>
      <c r="G108" s="125">
        <v>106</v>
      </c>
      <c r="H108" s="125">
        <v>190</v>
      </c>
      <c r="I108" s="125">
        <v>193</v>
      </c>
      <c r="J108" s="125">
        <v>136</v>
      </c>
      <c r="K108" s="125">
        <v>136</v>
      </c>
      <c r="L108" s="125">
        <v>230</v>
      </c>
      <c r="M108" s="125">
        <v>234</v>
      </c>
      <c r="N108" s="125">
        <v>130</v>
      </c>
      <c r="O108" s="126">
        <v>165</v>
      </c>
      <c r="P108" s="127">
        <f>SUM(B108:O108)/COUNTIF(B108:O108,"&gt;0")</f>
        <v>186.07142857142858</v>
      </c>
    </row>
    <row r="109" spans="1:16" s="25" customFormat="1" ht="16.5" customHeight="1">
      <c r="A109" s="71" t="s">
        <v>152</v>
      </c>
      <c r="B109" s="79">
        <v>214</v>
      </c>
      <c r="C109" s="74">
        <v>280</v>
      </c>
      <c r="D109" s="74">
        <v>314</v>
      </c>
      <c r="E109" s="74">
        <v>220</v>
      </c>
      <c r="F109" s="74">
        <v>400</v>
      </c>
      <c r="G109" s="74">
        <v>152</v>
      </c>
      <c r="H109" s="74">
        <v>250</v>
      </c>
      <c r="I109" s="74">
        <v>251</v>
      </c>
      <c r="J109" s="74">
        <v>170</v>
      </c>
      <c r="K109" s="74">
        <v>186</v>
      </c>
      <c r="L109" s="74">
        <v>304</v>
      </c>
      <c r="M109" s="74">
        <v>311</v>
      </c>
      <c r="N109" s="74">
        <v>162</v>
      </c>
      <c r="O109" s="75">
        <v>220</v>
      </c>
      <c r="P109" s="234">
        <f>SUM(B109:O109)/COUNTIF(B109:O109,"&gt;0")</f>
        <v>245.28571428571428</v>
      </c>
    </row>
    <row r="110" spans="1:16" s="25" customFormat="1" ht="16.5" customHeight="1">
      <c r="A110" s="71" t="s">
        <v>113</v>
      </c>
      <c r="B110" s="79">
        <v>214</v>
      </c>
      <c r="C110" s="74">
        <v>196</v>
      </c>
      <c r="D110" s="74">
        <v>314</v>
      </c>
      <c r="E110" s="74">
        <v>150</v>
      </c>
      <c r="F110" s="74">
        <v>400</v>
      </c>
      <c r="G110" s="74">
        <v>152</v>
      </c>
      <c r="H110" s="74">
        <v>250</v>
      </c>
      <c r="I110" s="74">
        <v>251</v>
      </c>
      <c r="J110" s="74">
        <v>170</v>
      </c>
      <c r="K110" s="74">
        <v>186</v>
      </c>
      <c r="L110" s="74">
        <v>304</v>
      </c>
      <c r="M110" s="74">
        <v>311</v>
      </c>
      <c r="N110" s="74">
        <v>171</v>
      </c>
      <c r="O110" s="75">
        <v>220</v>
      </c>
      <c r="P110" s="76">
        <f>SUM(B110:O110)/COUNTIF(B110:O110,"&gt;0")</f>
        <v>234.92857142857142</v>
      </c>
    </row>
    <row r="111" spans="1:16" s="25" customFormat="1" ht="16.5" customHeight="1">
      <c r="A111" s="71" t="s">
        <v>88</v>
      </c>
      <c r="B111" s="80">
        <v>214</v>
      </c>
      <c r="C111" s="9">
        <v>280</v>
      </c>
      <c r="D111" s="9">
        <v>408</v>
      </c>
      <c r="E111" s="9">
        <v>200</v>
      </c>
      <c r="F111" s="9">
        <v>550</v>
      </c>
      <c r="G111" s="9">
        <v>190</v>
      </c>
      <c r="H111" s="9">
        <v>350</v>
      </c>
      <c r="I111" s="9">
        <v>330</v>
      </c>
      <c r="J111" s="9">
        <v>250</v>
      </c>
      <c r="K111" s="9">
        <v>241</v>
      </c>
      <c r="L111" s="9">
        <v>400</v>
      </c>
      <c r="M111" s="9">
        <v>415</v>
      </c>
      <c r="N111" s="9">
        <v>190</v>
      </c>
      <c r="O111" s="30">
        <v>290</v>
      </c>
      <c r="P111" s="35">
        <f>SUM(B111:O111)/COUNTIF(B111:O111,"&gt;0")</f>
        <v>307.7142857142857</v>
      </c>
    </row>
    <row r="112" spans="1:16" s="25" customFormat="1" ht="16.5" customHeight="1">
      <c r="A112" s="71" t="s">
        <v>89</v>
      </c>
      <c r="B112" s="80">
        <v>200</v>
      </c>
      <c r="C112" s="9">
        <v>248</v>
      </c>
      <c r="D112" s="9">
        <v>408</v>
      </c>
      <c r="E112" s="9">
        <v>198</v>
      </c>
      <c r="F112" s="9">
        <v>450</v>
      </c>
      <c r="G112" s="9">
        <v>190</v>
      </c>
      <c r="H112" s="9">
        <v>300</v>
      </c>
      <c r="I112" s="9">
        <v>720</v>
      </c>
      <c r="J112" s="9">
        <v>250</v>
      </c>
      <c r="K112" s="9">
        <v>241</v>
      </c>
      <c r="L112" s="9">
        <v>398</v>
      </c>
      <c r="M112" s="9">
        <v>345</v>
      </c>
      <c r="N112" s="9">
        <v>190</v>
      </c>
      <c r="O112" s="30">
        <v>290</v>
      </c>
      <c r="P112" s="35">
        <f>SUM(B112:O112)/COUNTIF(B112:O112,"&gt;0")</f>
        <v>316.2857142857143</v>
      </c>
    </row>
    <row r="113" spans="1:16" s="25" customFormat="1" ht="16.5" customHeight="1">
      <c r="A113" s="128" t="s">
        <v>200</v>
      </c>
      <c r="B113" s="129">
        <f>B108/B109*100-100</f>
        <v>-17.7570093457944</v>
      </c>
      <c r="C113" s="130">
        <f aca="true" t="shared" si="38" ref="C113:O113">C108/C109*100-100</f>
        <v>-27.142857142857153</v>
      </c>
      <c r="D113" s="130">
        <f t="shared" si="38"/>
        <v>-13.057324840764323</v>
      </c>
      <c r="E113" s="130">
        <f t="shared" si="38"/>
        <v>-40</v>
      </c>
      <c r="F113" s="130">
        <f t="shared" si="38"/>
        <v>-25</v>
      </c>
      <c r="G113" s="130">
        <f t="shared" si="38"/>
        <v>-30.26315789473685</v>
      </c>
      <c r="H113" s="130">
        <f t="shared" si="38"/>
        <v>-24</v>
      </c>
      <c r="I113" s="130">
        <f t="shared" si="38"/>
        <v>-23.10756972111554</v>
      </c>
      <c r="J113" s="130">
        <f t="shared" si="38"/>
        <v>-20</v>
      </c>
      <c r="K113" s="130">
        <f t="shared" si="38"/>
        <v>-26.88172043010752</v>
      </c>
      <c r="L113" s="130">
        <f t="shared" si="38"/>
        <v>-24.342105263157904</v>
      </c>
      <c r="M113" s="130">
        <f t="shared" si="38"/>
        <v>-24.758842443729904</v>
      </c>
      <c r="N113" s="130">
        <f t="shared" si="38"/>
        <v>-19.75308641975309</v>
      </c>
      <c r="O113" s="130">
        <f t="shared" si="38"/>
        <v>-25</v>
      </c>
      <c r="P113" s="131">
        <f>P108/P109*100-100</f>
        <v>-24.140943506115306</v>
      </c>
    </row>
    <row r="114" spans="1:16" s="25" customFormat="1" ht="16.5" customHeight="1">
      <c r="A114" s="83" t="s">
        <v>151</v>
      </c>
      <c r="B114" s="81">
        <f>B109/B110*100-100</f>
        <v>0</v>
      </c>
      <c r="C114" s="26">
        <f aca="true" t="shared" si="39" ref="C114:O114">C109/C110*100-100</f>
        <v>42.85714285714286</v>
      </c>
      <c r="D114" s="26">
        <f t="shared" si="39"/>
        <v>0</v>
      </c>
      <c r="E114" s="26">
        <f t="shared" si="39"/>
        <v>46.66666666666666</v>
      </c>
      <c r="F114" s="26">
        <f t="shared" si="39"/>
        <v>0</v>
      </c>
      <c r="G114" s="26">
        <f t="shared" si="39"/>
        <v>0</v>
      </c>
      <c r="H114" s="26">
        <f t="shared" si="39"/>
        <v>0</v>
      </c>
      <c r="I114" s="26">
        <f t="shared" si="39"/>
        <v>0</v>
      </c>
      <c r="J114" s="26">
        <f t="shared" si="39"/>
        <v>0</v>
      </c>
      <c r="K114" s="26">
        <f t="shared" si="39"/>
        <v>0</v>
      </c>
      <c r="L114" s="26">
        <f t="shared" si="39"/>
        <v>0</v>
      </c>
      <c r="M114" s="26">
        <f t="shared" si="39"/>
        <v>0</v>
      </c>
      <c r="N114" s="26">
        <f t="shared" si="39"/>
        <v>-5.26315789473685</v>
      </c>
      <c r="O114" s="26">
        <f t="shared" si="39"/>
        <v>0</v>
      </c>
      <c r="P114" s="31">
        <f>P109/P110*100-100</f>
        <v>4.408634843417445</v>
      </c>
    </row>
    <row r="115" spans="1:16" s="25" customFormat="1" ht="16.5" customHeight="1">
      <c r="A115" s="83" t="s">
        <v>114</v>
      </c>
      <c r="B115" s="81">
        <f>B110/B111*100-100</f>
        <v>0</v>
      </c>
      <c r="C115" s="26">
        <f aca="true" t="shared" si="40" ref="C115:O115">C110/C111*100-100</f>
        <v>-30</v>
      </c>
      <c r="D115" s="26">
        <f t="shared" si="40"/>
        <v>-23.039215686274503</v>
      </c>
      <c r="E115" s="26">
        <f t="shared" si="40"/>
        <v>-25</v>
      </c>
      <c r="F115" s="26">
        <f t="shared" si="40"/>
        <v>-27.272727272727266</v>
      </c>
      <c r="G115" s="26">
        <f t="shared" si="40"/>
        <v>-20</v>
      </c>
      <c r="H115" s="26">
        <f t="shared" si="40"/>
        <v>-28.57142857142857</v>
      </c>
      <c r="I115" s="26">
        <f t="shared" si="40"/>
        <v>-23.939393939393938</v>
      </c>
      <c r="J115" s="26">
        <f t="shared" si="40"/>
        <v>-32</v>
      </c>
      <c r="K115" s="26">
        <f t="shared" si="40"/>
        <v>-22.821576763485467</v>
      </c>
      <c r="L115" s="26">
        <f t="shared" si="40"/>
        <v>-24</v>
      </c>
      <c r="M115" s="26">
        <f t="shared" si="40"/>
        <v>-25.06024096385542</v>
      </c>
      <c r="N115" s="26">
        <f t="shared" si="40"/>
        <v>-10</v>
      </c>
      <c r="O115" s="26">
        <f t="shared" si="40"/>
        <v>-24.13793103448276</v>
      </c>
      <c r="P115" s="31">
        <f>P110/P111*100-100</f>
        <v>-23.653667595171783</v>
      </c>
    </row>
    <row r="116" spans="1:16" s="25" customFormat="1" ht="16.5" customHeight="1" thickBot="1">
      <c r="A116" s="84" t="s">
        <v>90</v>
      </c>
      <c r="B116" s="82">
        <f>B111/B112*100-100</f>
        <v>7</v>
      </c>
      <c r="C116" s="77">
        <f aca="true" t="shared" si="41" ref="C116:O116">C111/C112*100-100</f>
        <v>12.90322580645163</v>
      </c>
      <c r="D116" s="77">
        <f t="shared" si="41"/>
        <v>0</v>
      </c>
      <c r="E116" s="77">
        <f t="shared" si="41"/>
        <v>1.0101010101010104</v>
      </c>
      <c r="F116" s="77">
        <f t="shared" si="41"/>
        <v>22.22222222222223</v>
      </c>
      <c r="G116" s="77">
        <f t="shared" si="41"/>
        <v>0</v>
      </c>
      <c r="H116" s="77">
        <f t="shared" si="41"/>
        <v>16.66666666666667</v>
      </c>
      <c r="I116" s="77">
        <f t="shared" si="41"/>
        <v>-54.16666666666667</v>
      </c>
      <c r="J116" s="77">
        <f t="shared" si="41"/>
        <v>0</v>
      </c>
      <c r="K116" s="77">
        <f t="shared" si="41"/>
        <v>0</v>
      </c>
      <c r="L116" s="77">
        <f t="shared" si="41"/>
        <v>0.5025125628140614</v>
      </c>
      <c r="M116" s="77">
        <f t="shared" si="41"/>
        <v>20.289855072463766</v>
      </c>
      <c r="N116" s="77">
        <f t="shared" si="41"/>
        <v>0</v>
      </c>
      <c r="O116" s="78">
        <f t="shared" si="41"/>
        <v>0</v>
      </c>
      <c r="P116" s="36">
        <f>P111/P112*100-100</f>
        <v>-2.7100271002709917</v>
      </c>
    </row>
    <row r="117" spans="1:16" s="20" customFormat="1" ht="19.5" customHeight="1">
      <c r="A117" s="120" t="s">
        <v>14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2"/>
    </row>
    <row r="118" spans="1:16" s="25" customFormat="1" ht="16.5" customHeight="1">
      <c r="A118" s="123" t="s">
        <v>199</v>
      </c>
      <c r="B118" s="124">
        <v>156</v>
      </c>
      <c r="C118" s="125">
        <v>187</v>
      </c>
      <c r="D118" s="125">
        <v>137</v>
      </c>
      <c r="E118" s="125">
        <v>90</v>
      </c>
      <c r="F118" s="125">
        <v>300</v>
      </c>
      <c r="G118" s="125">
        <v>106</v>
      </c>
      <c r="H118" s="125">
        <v>190</v>
      </c>
      <c r="I118" s="125">
        <v>193</v>
      </c>
      <c r="J118" s="125">
        <v>56</v>
      </c>
      <c r="K118" s="125">
        <v>136</v>
      </c>
      <c r="L118" s="125">
        <v>230</v>
      </c>
      <c r="M118" s="125">
        <v>234</v>
      </c>
      <c r="N118" s="125">
        <v>130</v>
      </c>
      <c r="O118" s="126">
        <v>165</v>
      </c>
      <c r="P118" s="127">
        <f>SUM(B118:O118)/COUNTIF(B118:O118,"&gt;0")</f>
        <v>165</v>
      </c>
    </row>
    <row r="119" spans="1:16" s="25" customFormat="1" ht="16.5" customHeight="1">
      <c r="A119" s="71" t="s">
        <v>152</v>
      </c>
      <c r="B119" s="79">
        <v>190</v>
      </c>
      <c r="C119" s="74">
        <v>245</v>
      </c>
      <c r="D119" s="74">
        <v>157</v>
      </c>
      <c r="E119" s="74">
        <v>220</v>
      </c>
      <c r="F119" s="74">
        <v>400</v>
      </c>
      <c r="G119" s="74">
        <v>152</v>
      </c>
      <c r="H119" s="74">
        <v>250</v>
      </c>
      <c r="I119" s="74">
        <v>251</v>
      </c>
      <c r="J119" s="74">
        <v>70</v>
      </c>
      <c r="K119" s="74">
        <v>186</v>
      </c>
      <c r="L119" s="74">
        <v>304</v>
      </c>
      <c r="M119" s="74">
        <v>311</v>
      </c>
      <c r="N119" s="74">
        <v>162</v>
      </c>
      <c r="O119" s="75">
        <v>220</v>
      </c>
      <c r="P119" s="234">
        <f>SUM(B119:O119)/COUNTIF(B119:O119,"&gt;0")</f>
        <v>222.71428571428572</v>
      </c>
    </row>
    <row r="120" spans="1:16" s="25" customFormat="1" ht="16.5" customHeight="1">
      <c r="A120" s="71" t="s">
        <v>113</v>
      </c>
      <c r="B120" s="79">
        <v>190</v>
      </c>
      <c r="C120" s="74">
        <v>196</v>
      </c>
      <c r="D120" s="74">
        <v>157</v>
      </c>
      <c r="E120" s="74">
        <v>150</v>
      </c>
      <c r="F120" s="74">
        <v>400</v>
      </c>
      <c r="G120" s="74">
        <v>152</v>
      </c>
      <c r="H120" s="74">
        <v>250</v>
      </c>
      <c r="I120" s="74">
        <v>251</v>
      </c>
      <c r="J120" s="74">
        <v>70</v>
      </c>
      <c r="K120" s="74">
        <v>186</v>
      </c>
      <c r="L120" s="74">
        <v>304</v>
      </c>
      <c r="M120" s="74">
        <v>311</v>
      </c>
      <c r="N120" s="74">
        <v>171</v>
      </c>
      <c r="O120" s="75">
        <v>220</v>
      </c>
      <c r="P120" s="76">
        <f>SUM(B120:O120)/COUNTIF(B120:O120,"&gt;0")</f>
        <v>214.85714285714286</v>
      </c>
    </row>
    <row r="121" spans="1:16" s="25" customFormat="1" ht="16.5" customHeight="1">
      <c r="A121" s="71" t="s">
        <v>88</v>
      </c>
      <c r="B121" s="80">
        <v>190</v>
      </c>
      <c r="C121" s="9">
        <v>280</v>
      </c>
      <c r="D121" s="9">
        <v>204</v>
      </c>
      <c r="E121" s="9">
        <v>200</v>
      </c>
      <c r="F121" s="9">
        <v>550</v>
      </c>
      <c r="G121" s="9">
        <v>190</v>
      </c>
      <c r="H121" s="9">
        <v>350</v>
      </c>
      <c r="I121" s="9">
        <v>330</v>
      </c>
      <c r="J121" s="9">
        <v>100</v>
      </c>
      <c r="K121" s="9">
        <v>241</v>
      </c>
      <c r="L121" s="9">
        <v>400</v>
      </c>
      <c r="M121" s="9">
        <v>415</v>
      </c>
      <c r="N121" s="9">
        <v>190</v>
      </c>
      <c r="O121" s="30">
        <v>290</v>
      </c>
      <c r="P121" s="35">
        <f>SUM(B121:O121)/COUNTIF(B121:O121,"&gt;0")</f>
        <v>280.7142857142857</v>
      </c>
    </row>
    <row r="122" spans="1:16" s="25" customFormat="1" ht="16.5" customHeight="1">
      <c r="A122" s="71" t="s">
        <v>89</v>
      </c>
      <c r="B122" s="80">
        <v>200</v>
      </c>
      <c r="C122" s="9">
        <v>248</v>
      </c>
      <c r="D122" s="9">
        <v>204</v>
      </c>
      <c r="E122" s="9">
        <v>180</v>
      </c>
      <c r="F122" s="9">
        <v>450</v>
      </c>
      <c r="G122" s="9">
        <v>190</v>
      </c>
      <c r="H122" s="9">
        <v>300</v>
      </c>
      <c r="I122" s="9">
        <v>720</v>
      </c>
      <c r="J122" s="9">
        <v>100</v>
      </c>
      <c r="K122" s="9">
        <v>241</v>
      </c>
      <c r="L122" s="9">
        <v>398</v>
      </c>
      <c r="M122" s="9">
        <v>345</v>
      </c>
      <c r="N122" s="9">
        <v>190</v>
      </c>
      <c r="O122" s="30">
        <v>290</v>
      </c>
      <c r="P122" s="35">
        <f>SUM(B122:O122)/COUNTIF(B122:O122,"&gt;0")</f>
        <v>289.7142857142857</v>
      </c>
    </row>
    <row r="123" spans="1:16" s="25" customFormat="1" ht="16.5" customHeight="1">
      <c r="A123" s="128" t="s">
        <v>200</v>
      </c>
      <c r="B123" s="129">
        <f>B118/B119*100-100</f>
        <v>-17.89473684210526</v>
      </c>
      <c r="C123" s="130">
        <f aca="true" t="shared" si="42" ref="C123:O123">C118/C119*100-100</f>
        <v>-23.67346938775509</v>
      </c>
      <c r="D123" s="130">
        <f t="shared" si="42"/>
        <v>-12.738853503184714</v>
      </c>
      <c r="E123" s="130">
        <f t="shared" si="42"/>
        <v>-59.090909090909086</v>
      </c>
      <c r="F123" s="130">
        <f t="shared" si="42"/>
        <v>-25</v>
      </c>
      <c r="G123" s="130">
        <f t="shared" si="42"/>
        <v>-30.26315789473685</v>
      </c>
      <c r="H123" s="130">
        <f t="shared" si="42"/>
        <v>-24</v>
      </c>
      <c r="I123" s="130">
        <f t="shared" si="42"/>
        <v>-23.10756972111554</v>
      </c>
      <c r="J123" s="130">
        <f t="shared" si="42"/>
        <v>-20</v>
      </c>
      <c r="K123" s="130">
        <f t="shared" si="42"/>
        <v>-26.88172043010752</v>
      </c>
      <c r="L123" s="130">
        <f t="shared" si="42"/>
        <v>-24.342105263157904</v>
      </c>
      <c r="M123" s="130">
        <f t="shared" si="42"/>
        <v>-24.758842443729904</v>
      </c>
      <c r="N123" s="130">
        <f t="shared" si="42"/>
        <v>-19.75308641975309</v>
      </c>
      <c r="O123" s="130">
        <f t="shared" si="42"/>
        <v>-25</v>
      </c>
      <c r="P123" s="131">
        <f>P118/P119*100-100</f>
        <v>-25.914047466324575</v>
      </c>
    </row>
    <row r="124" spans="1:16" s="25" customFormat="1" ht="16.5" customHeight="1">
      <c r="A124" s="83" t="s">
        <v>151</v>
      </c>
      <c r="B124" s="81">
        <f>B119/B120*100-100</f>
        <v>0</v>
      </c>
      <c r="C124" s="26">
        <f aca="true" t="shared" si="43" ref="C124:O124">C119/C120*100-100</f>
        <v>25</v>
      </c>
      <c r="D124" s="26">
        <f t="shared" si="43"/>
        <v>0</v>
      </c>
      <c r="E124" s="26">
        <f t="shared" si="43"/>
        <v>46.66666666666666</v>
      </c>
      <c r="F124" s="26">
        <f t="shared" si="43"/>
        <v>0</v>
      </c>
      <c r="G124" s="26">
        <f t="shared" si="43"/>
        <v>0</v>
      </c>
      <c r="H124" s="26">
        <f t="shared" si="43"/>
        <v>0</v>
      </c>
      <c r="I124" s="26">
        <f t="shared" si="43"/>
        <v>0</v>
      </c>
      <c r="J124" s="26">
        <f t="shared" si="43"/>
        <v>0</v>
      </c>
      <c r="K124" s="26">
        <f t="shared" si="43"/>
        <v>0</v>
      </c>
      <c r="L124" s="26">
        <f t="shared" si="43"/>
        <v>0</v>
      </c>
      <c r="M124" s="26">
        <f t="shared" si="43"/>
        <v>0</v>
      </c>
      <c r="N124" s="26">
        <f t="shared" si="43"/>
        <v>-5.26315789473685</v>
      </c>
      <c r="O124" s="26">
        <f t="shared" si="43"/>
        <v>0</v>
      </c>
      <c r="P124" s="31">
        <f>P119/P120*100-100</f>
        <v>3.6569148936170137</v>
      </c>
    </row>
    <row r="125" spans="1:16" s="25" customFormat="1" ht="16.5" customHeight="1">
      <c r="A125" s="83" t="s">
        <v>114</v>
      </c>
      <c r="B125" s="81">
        <f>B120/B121*100-100</f>
        <v>0</v>
      </c>
      <c r="C125" s="26">
        <f aca="true" t="shared" si="44" ref="C125:O125">C120/C121*100-100</f>
        <v>-30</v>
      </c>
      <c r="D125" s="26">
        <f t="shared" si="44"/>
        <v>-23.039215686274503</v>
      </c>
      <c r="E125" s="26">
        <f t="shared" si="44"/>
        <v>-25</v>
      </c>
      <c r="F125" s="26">
        <f t="shared" si="44"/>
        <v>-27.272727272727266</v>
      </c>
      <c r="G125" s="26">
        <f t="shared" si="44"/>
        <v>-20</v>
      </c>
      <c r="H125" s="26">
        <f t="shared" si="44"/>
        <v>-28.57142857142857</v>
      </c>
      <c r="I125" s="26">
        <f t="shared" si="44"/>
        <v>-23.939393939393938</v>
      </c>
      <c r="J125" s="26">
        <f t="shared" si="44"/>
        <v>-30</v>
      </c>
      <c r="K125" s="26">
        <f t="shared" si="44"/>
        <v>-22.821576763485467</v>
      </c>
      <c r="L125" s="26">
        <f t="shared" si="44"/>
        <v>-24</v>
      </c>
      <c r="M125" s="26">
        <f t="shared" si="44"/>
        <v>-25.06024096385542</v>
      </c>
      <c r="N125" s="26">
        <f t="shared" si="44"/>
        <v>-10</v>
      </c>
      <c r="O125" s="26">
        <f t="shared" si="44"/>
        <v>-24.13793103448276</v>
      </c>
      <c r="P125" s="31">
        <f>P120/P121*100-100</f>
        <v>-23.460559796437664</v>
      </c>
    </row>
    <row r="126" spans="1:16" s="25" customFormat="1" ht="16.5" customHeight="1" thickBot="1">
      <c r="A126" s="84" t="s">
        <v>90</v>
      </c>
      <c r="B126" s="82">
        <f>B121/B122*100-100</f>
        <v>-5</v>
      </c>
      <c r="C126" s="77">
        <f aca="true" t="shared" si="45" ref="C126:O126">C121/C122*100-100</f>
        <v>12.90322580645163</v>
      </c>
      <c r="D126" s="77">
        <f t="shared" si="45"/>
        <v>0</v>
      </c>
      <c r="E126" s="77">
        <f t="shared" si="45"/>
        <v>11.111111111111114</v>
      </c>
      <c r="F126" s="77">
        <f t="shared" si="45"/>
        <v>22.22222222222223</v>
      </c>
      <c r="G126" s="77">
        <f t="shared" si="45"/>
        <v>0</v>
      </c>
      <c r="H126" s="77">
        <f t="shared" si="45"/>
        <v>16.66666666666667</v>
      </c>
      <c r="I126" s="77">
        <f t="shared" si="45"/>
        <v>-54.16666666666667</v>
      </c>
      <c r="J126" s="77">
        <f t="shared" si="45"/>
        <v>0</v>
      </c>
      <c r="K126" s="77">
        <f t="shared" si="45"/>
        <v>0</v>
      </c>
      <c r="L126" s="77">
        <f t="shared" si="45"/>
        <v>0.5025125628140614</v>
      </c>
      <c r="M126" s="77">
        <f t="shared" si="45"/>
        <v>20.289855072463766</v>
      </c>
      <c r="N126" s="77">
        <f t="shared" si="45"/>
        <v>0</v>
      </c>
      <c r="O126" s="78">
        <f t="shared" si="45"/>
        <v>0</v>
      </c>
      <c r="P126" s="36">
        <f>P121/P122*100-100</f>
        <v>-3.1065088757396495</v>
      </c>
    </row>
    <row r="127" spans="1:16" s="20" customFormat="1" ht="19.5" customHeight="1">
      <c r="A127" s="120" t="s">
        <v>10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2"/>
    </row>
    <row r="128" spans="1:16" s="25" customFormat="1" ht="16.5" customHeight="1">
      <c r="A128" s="123" t="s">
        <v>199</v>
      </c>
      <c r="B128" s="124">
        <v>0</v>
      </c>
      <c r="C128" s="125">
        <v>20</v>
      </c>
      <c r="D128" s="125" t="s">
        <v>167</v>
      </c>
      <c r="E128" s="125">
        <v>22</v>
      </c>
      <c r="F128" s="125">
        <v>38</v>
      </c>
      <c r="G128" s="125">
        <v>0</v>
      </c>
      <c r="H128" s="125">
        <v>0</v>
      </c>
      <c r="I128" s="125">
        <v>0</v>
      </c>
      <c r="J128" s="125">
        <v>0</v>
      </c>
      <c r="K128" s="125">
        <v>0</v>
      </c>
      <c r="L128" s="125">
        <v>0</v>
      </c>
      <c r="M128" s="125">
        <v>0</v>
      </c>
      <c r="N128" s="125">
        <v>0</v>
      </c>
      <c r="O128" s="126">
        <v>0</v>
      </c>
      <c r="P128" s="127">
        <f>AVERAGE(B128,C128,E128,F128,G128,H128,I128,J128,K128,L128,M128,N128,O128,10)</f>
        <v>6.428571428571429</v>
      </c>
    </row>
    <row r="129" spans="1:16" s="25" customFormat="1" ht="16.5" customHeight="1">
      <c r="A129" s="71" t="s">
        <v>152</v>
      </c>
      <c r="B129" s="79">
        <v>0</v>
      </c>
      <c r="C129" s="74">
        <v>20</v>
      </c>
      <c r="D129" s="74" t="s">
        <v>156</v>
      </c>
      <c r="E129" s="74">
        <v>28</v>
      </c>
      <c r="F129" s="74">
        <v>50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5">
        <v>0</v>
      </c>
      <c r="P129" s="234">
        <f>AVERAGE(B129,C129,E129,F129,G129,H129,I129,J129,K129,L129,M129,N129,O129,12)</f>
        <v>7.857142857142857</v>
      </c>
    </row>
    <row r="130" spans="1:16" s="25" customFormat="1" ht="16.5" customHeight="1">
      <c r="A130" s="71" t="s">
        <v>113</v>
      </c>
      <c r="B130" s="79">
        <v>0</v>
      </c>
      <c r="C130" s="74">
        <v>0</v>
      </c>
      <c r="D130" s="74" t="s">
        <v>115</v>
      </c>
      <c r="E130" s="74">
        <v>25</v>
      </c>
      <c r="F130" s="74">
        <v>50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0</v>
      </c>
      <c r="O130" s="75">
        <v>0</v>
      </c>
      <c r="P130" s="76">
        <f>AVERAGE(B130,C130,E130,F130,G130,H130,I130,J130,K130,L130,M130,N130,O130,12)</f>
        <v>6.214285714285714</v>
      </c>
    </row>
    <row r="131" spans="1:16" s="25" customFormat="1" ht="16.5" customHeight="1">
      <c r="A131" s="71" t="s">
        <v>88</v>
      </c>
      <c r="B131" s="80">
        <v>0</v>
      </c>
      <c r="C131" s="9">
        <v>0</v>
      </c>
      <c r="D131" s="9" t="s">
        <v>116</v>
      </c>
      <c r="E131" s="9">
        <v>25</v>
      </c>
      <c r="F131" s="9">
        <v>70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30">
        <v>0</v>
      </c>
      <c r="P131" s="35">
        <f>AVERAGE(B131,C131,E131,F131,G131,H131,I131,J131,K131,L131,M131,N131,O131,15)</f>
        <v>7.857142857142857</v>
      </c>
    </row>
    <row r="132" spans="1:16" s="25" customFormat="1" ht="16.5" customHeight="1">
      <c r="A132" s="71" t="s">
        <v>89</v>
      </c>
      <c r="B132" s="80">
        <v>0</v>
      </c>
      <c r="C132" s="9">
        <v>0</v>
      </c>
      <c r="D132" s="9">
        <v>0</v>
      </c>
      <c r="E132" s="9">
        <v>23</v>
      </c>
      <c r="F132" s="9">
        <v>70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30">
        <v>0</v>
      </c>
      <c r="P132" s="35">
        <f>AVERAGE(B132,C132,E132,F132,G132,H132,I132,J132,K132,L132,M132,N132,O132,D132)</f>
        <v>6.642857142857143</v>
      </c>
    </row>
    <row r="133" spans="1:16" s="25" customFormat="1" ht="16.5" customHeight="1">
      <c r="A133" s="128" t="s">
        <v>200</v>
      </c>
      <c r="B133" s="129">
        <v>0</v>
      </c>
      <c r="C133" s="130">
        <f>C128/C129*100-100</f>
        <v>0</v>
      </c>
      <c r="D133" s="252" t="s">
        <v>258</v>
      </c>
      <c r="E133" s="130">
        <f>E128/E129*100-100</f>
        <v>-21.42857142857143</v>
      </c>
      <c r="F133" s="130">
        <f>F128/F129*100-100</f>
        <v>-24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1">
        <f>P128/P129*100-100</f>
        <v>-18.181818181818173</v>
      </c>
    </row>
    <row r="134" spans="1:16" s="25" customFormat="1" ht="16.5" customHeight="1">
      <c r="A134" s="83" t="s">
        <v>151</v>
      </c>
      <c r="B134" s="81">
        <v>0</v>
      </c>
      <c r="C134" s="26">
        <v>0</v>
      </c>
      <c r="D134" s="26">
        <v>0</v>
      </c>
      <c r="E134" s="26">
        <f aca="true" t="shared" si="46" ref="E134:F136">E129/E130*100-100</f>
        <v>12.000000000000014</v>
      </c>
      <c r="F134" s="26">
        <f t="shared" si="46"/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31">
        <f>P129/P130*100-100</f>
        <v>26.436781609195407</v>
      </c>
    </row>
    <row r="135" spans="1:16" s="25" customFormat="1" ht="16.5" customHeight="1">
      <c r="A135" s="83" t="s">
        <v>114</v>
      </c>
      <c r="B135" s="81">
        <v>0</v>
      </c>
      <c r="C135" s="26">
        <v>0</v>
      </c>
      <c r="D135" s="253" t="s">
        <v>117</v>
      </c>
      <c r="E135" s="26">
        <f t="shared" si="46"/>
        <v>0</v>
      </c>
      <c r="F135" s="26">
        <f t="shared" si="46"/>
        <v>-28.57142857142857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31">
        <f>P130/P131*100-100</f>
        <v>-20.909090909090907</v>
      </c>
    </row>
    <row r="136" spans="1:16" s="25" customFormat="1" ht="16.5" customHeight="1" thickBot="1">
      <c r="A136" s="84" t="s">
        <v>90</v>
      </c>
      <c r="B136" s="82">
        <v>0</v>
      </c>
      <c r="C136" s="77">
        <v>0</v>
      </c>
      <c r="D136" s="77">
        <v>100</v>
      </c>
      <c r="E136" s="77">
        <f t="shared" si="46"/>
        <v>8.695652173913032</v>
      </c>
      <c r="F136" s="77">
        <f t="shared" si="46"/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8">
        <v>0</v>
      </c>
      <c r="P136" s="36">
        <f>P131/P132*100-100</f>
        <v>18.279569892473106</v>
      </c>
    </row>
    <row r="137" spans="1:16" s="20" customFormat="1" ht="19.5" customHeight="1">
      <c r="A137" s="120" t="s">
        <v>18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2"/>
    </row>
    <row r="138" spans="1:16" s="25" customFormat="1" ht="16.5" customHeight="1">
      <c r="A138" s="123" t="s">
        <v>199</v>
      </c>
      <c r="B138" s="124">
        <v>495</v>
      </c>
      <c r="C138" s="125">
        <v>357</v>
      </c>
      <c r="D138" s="125">
        <v>401</v>
      </c>
      <c r="E138" s="125">
        <v>438</v>
      </c>
      <c r="F138" s="125">
        <v>465</v>
      </c>
      <c r="G138" s="125">
        <v>259</v>
      </c>
      <c r="H138" s="125">
        <v>380</v>
      </c>
      <c r="I138" s="125">
        <v>419</v>
      </c>
      <c r="J138" s="125">
        <v>376</v>
      </c>
      <c r="K138" s="125">
        <v>380</v>
      </c>
      <c r="L138" s="125">
        <v>373</v>
      </c>
      <c r="M138" s="125">
        <v>413</v>
      </c>
      <c r="N138" s="125">
        <v>465</v>
      </c>
      <c r="O138" s="126">
        <v>370</v>
      </c>
      <c r="P138" s="127">
        <f>SUM(B138:O138)/COUNTIF(B138:O138,"&gt;0")</f>
        <v>399.35714285714283</v>
      </c>
    </row>
    <row r="139" spans="1:16" s="25" customFormat="1" ht="16.5" customHeight="1">
      <c r="A139" s="71" t="s">
        <v>152</v>
      </c>
      <c r="B139" s="79">
        <v>600</v>
      </c>
      <c r="C139" s="74">
        <v>475</v>
      </c>
      <c r="D139" s="74">
        <v>417</v>
      </c>
      <c r="E139" s="74">
        <v>550</v>
      </c>
      <c r="F139" s="74">
        <v>620</v>
      </c>
      <c r="G139" s="74">
        <v>370</v>
      </c>
      <c r="H139" s="74">
        <v>490</v>
      </c>
      <c r="I139" s="74">
        <v>544</v>
      </c>
      <c r="J139" s="74">
        <v>470</v>
      </c>
      <c r="K139" s="74">
        <v>520</v>
      </c>
      <c r="L139" s="74">
        <v>494</v>
      </c>
      <c r="M139" s="74">
        <v>547</v>
      </c>
      <c r="N139" s="74">
        <v>581</v>
      </c>
      <c r="O139" s="75">
        <v>420</v>
      </c>
      <c r="P139" s="234">
        <f>SUM(B139:O139)/COUNTIF(B139:O139,"&gt;0")</f>
        <v>507</v>
      </c>
    </row>
    <row r="140" spans="1:16" s="25" customFormat="1" ht="16.5" customHeight="1">
      <c r="A140" s="71" t="s">
        <v>113</v>
      </c>
      <c r="B140" s="79">
        <v>640</v>
      </c>
      <c r="C140" s="74">
        <v>315</v>
      </c>
      <c r="D140" s="74">
        <v>417</v>
      </c>
      <c r="E140" s="74">
        <v>500</v>
      </c>
      <c r="F140" s="74">
        <v>620</v>
      </c>
      <c r="G140" s="74">
        <v>320</v>
      </c>
      <c r="H140" s="74">
        <v>480</v>
      </c>
      <c r="I140" s="74">
        <v>544</v>
      </c>
      <c r="J140" s="74">
        <v>470</v>
      </c>
      <c r="K140" s="74">
        <v>520</v>
      </c>
      <c r="L140" s="74">
        <v>494</v>
      </c>
      <c r="M140" s="74">
        <v>547</v>
      </c>
      <c r="N140" s="74">
        <v>612</v>
      </c>
      <c r="O140" s="75">
        <v>420</v>
      </c>
      <c r="P140" s="76">
        <f>SUM(B140:O140)/COUNTIF(B140:O140,"&gt;0")</f>
        <v>492.7857142857143</v>
      </c>
    </row>
    <row r="141" spans="1:16" s="25" customFormat="1" ht="16.5" customHeight="1">
      <c r="A141" s="71" t="s">
        <v>88</v>
      </c>
      <c r="B141" s="80">
        <v>640</v>
      </c>
      <c r="C141" s="9">
        <v>450</v>
      </c>
      <c r="D141" s="9">
        <v>541</v>
      </c>
      <c r="E141" s="9">
        <v>500</v>
      </c>
      <c r="F141" s="9">
        <v>700</v>
      </c>
      <c r="G141" s="9">
        <v>400</v>
      </c>
      <c r="H141" s="9">
        <v>580</v>
      </c>
      <c r="I141" s="9">
        <v>640</v>
      </c>
      <c r="J141" s="9">
        <v>630</v>
      </c>
      <c r="K141" s="9">
        <v>675</v>
      </c>
      <c r="L141" s="9">
        <v>650</v>
      </c>
      <c r="M141" s="9">
        <v>729</v>
      </c>
      <c r="N141" s="9">
        <v>680</v>
      </c>
      <c r="O141" s="30">
        <v>560</v>
      </c>
      <c r="P141" s="35">
        <f>SUM(B141:O141)/COUNTIF(B141:O141,"&gt;0")</f>
        <v>598.2142857142857</v>
      </c>
    </row>
    <row r="142" spans="1:16" s="25" customFormat="1" ht="16.5" customHeight="1">
      <c r="A142" s="71" t="s">
        <v>89</v>
      </c>
      <c r="B142" s="80">
        <v>600</v>
      </c>
      <c r="C142" s="9">
        <v>324</v>
      </c>
      <c r="D142" s="9">
        <v>541</v>
      </c>
      <c r="E142" s="9">
        <v>351</v>
      </c>
      <c r="F142" s="9">
        <v>450</v>
      </c>
      <c r="G142" s="9">
        <v>300</v>
      </c>
      <c r="H142" s="9">
        <v>500</v>
      </c>
      <c r="I142" s="9">
        <v>640</v>
      </c>
      <c r="J142" s="9">
        <v>630</v>
      </c>
      <c r="K142" s="9">
        <v>675</v>
      </c>
      <c r="L142" s="9">
        <v>633</v>
      </c>
      <c r="M142" s="9">
        <v>650</v>
      </c>
      <c r="N142" s="9">
        <v>500</v>
      </c>
      <c r="O142" s="30">
        <v>400</v>
      </c>
      <c r="P142" s="35">
        <f>SUM(B142:O142)/COUNTIF(B142:O142,"&gt;0")</f>
        <v>513.8571428571429</v>
      </c>
    </row>
    <row r="143" spans="1:16" s="25" customFormat="1" ht="16.5" customHeight="1">
      <c r="A143" s="128" t="s">
        <v>200</v>
      </c>
      <c r="B143" s="129">
        <f>B138/B139*100-100</f>
        <v>-17.5</v>
      </c>
      <c r="C143" s="130">
        <f aca="true" t="shared" si="47" ref="C143:O143">C138/C139*100-100</f>
        <v>-24.842105263157904</v>
      </c>
      <c r="D143" s="130">
        <f t="shared" si="47"/>
        <v>-3.836930455635496</v>
      </c>
      <c r="E143" s="130">
        <f t="shared" si="47"/>
        <v>-20.36363636363636</v>
      </c>
      <c r="F143" s="130">
        <f t="shared" si="47"/>
        <v>-25</v>
      </c>
      <c r="G143" s="130">
        <f t="shared" si="47"/>
        <v>-30</v>
      </c>
      <c r="H143" s="130">
        <f t="shared" si="47"/>
        <v>-22.448979591836732</v>
      </c>
      <c r="I143" s="130">
        <f t="shared" si="47"/>
        <v>-22.97794117647058</v>
      </c>
      <c r="J143" s="130">
        <f t="shared" si="47"/>
        <v>-20</v>
      </c>
      <c r="K143" s="130">
        <f t="shared" si="47"/>
        <v>-26.923076923076934</v>
      </c>
      <c r="L143" s="130">
        <f t="shared" si="47"/>
        <v>-24.493927125506076</v>
      </c>
      <c r="M143" s="130">
        <f t="shared" si="47"/>
        <v>-24.49725776965265</v>
      </c>
      <c r="N143" s="130">
        <f t="shared" si="47"/>
        <v>-19.965576592082613</v>
      </c>
      <c r="O143" s="130">
        <f t="shared" si="47"/>
        <v>-11.904761904761912</v>
      </c>
      <c r="P143" s="131">
        <f>P138/P139*100-100</f>
        <v>-21.231332769794307</v>
      </c>
    </row>
    <row r="144" spans="1:16" s="25" customFormat="1" ht="16.5" customHeight="1">
      <c r="A144" s="83" t="s">
        <v>151</v>
      </c>
      <c r="B144" s="81">
        <f>B139/B140*100-100</f>
        <v>-6.25</v>
      </c>
      <c r="C144" s="26">
        <f aca="true" t="shared" si="48" ref="C144:O144">C139/C140*100-100</f>
        <v>50.793650793650784</v>
      </c>
      <c r="D144" s="26">
        <f t="shared" si="48"/>
        <v>0</v>
      </c>
      <c r="E144" s="26">
        <f t="shared" si="48"/>
        <v>10.000000000000014</v>
      </c>
      <c r="F144" s="26">
        <f t="shared" si="48"/>
        <v>0</v>
      </c>
      <c r="G144" s="26">
        <f t="shared" si="48"/>
        <v>15.625</v>
      </c>
      <c r="H144" s="26">
        <f t="shared" si="48"/>
        <v>2.0833333333333286</v>
      </c>
      <c r="I144" s="26">
        <f t="shared" si="48"/>
        <v>0</v>
      </c>
      <c r="J144" s="26">
        <f t="shared" si="48"/>
        <v>0</v>
      </c>
      <c r="K144" s="26">
        <f t="shared" si="48"/>
        <v>0</v>
      </c>
      <c r="L144" s="26">
        <f t="shared" si="48"/>
        <v>0</v>
      </c>
      <c r="M144" s="26">
        <f t="shared" si="48"/>
        <v>0</v>
      </c>
      <c r="N144" s="26">
        <f t="shared" si="48"/>
        <v>-5.06535947712419</v>
      </c>
      <c r="O144" s="26">
        <f t="shared" si="48"/>
        <v>0</v>
      </c>
      <c r="P144" s="31">
        <f>P139/P140*100-100</f>
        <v>2.8844760110160905</v>
      </c>
    </row>
    <row r="145" spans="1:16" s="25" customFormat="1" ht="16.5" customHeight="1">
      <c r="A145" s="83" t="s">
        <v>114</v>
      </c>
      <c r="B145" s="81">
        <f>B140/B141*100-100</f>
        <v>0</v>
      </c>
      <c r="C145" s="26">
        <f aca="true" t="shared" si="49" ref="C145:O145">C140/C141*100-100</f>
        <v>-30</v>
      </c>
      <c r="D145" s="26">
        <f t="shared" si="49"/>
        <v>-22.920517560073932</v>
      </c>
      <c r="E145" s="26">
        <f t="shared" si="49"/>
        <v>0</v>
      </c>
      <c r="F145" s="26">
        <f t="shared" si="49"/>
        <v>-11.42857142857143</v>
      </c>
      <c r="G145" s="26">
        <f t="shared" si="49"/>
        <v>-20</v>
      </c>
      <c r="H145" s="26">
        <f t="shared" si="49"/>
        <v>-17.241379310344826</v>
      </c>
      <c r="I145" s="26">
        <f t="shared" si="49"/>
        <v>-15</v>
      </c>
      <c r="J145" s="26">
        <f t="shared" si="49"/>
        <v>-25.396825396825392</v>
      </c>
      <c r="K145" s="26">
        <f t="shared" si="49"/>
        <v>-22.962962962962962</v>
      </c>
      <c r="L145" s="26">
        <f t="shared" si="49"/>
        <v>-24</v>
      </c>
      <c r="M145" s="26">
        <f t="shared" si="49"/>
        <v>-24.965706447187927</v>
      </c>
      <c r="N145" s="26">
        <f t="shared" si="49"/>
        <v>-10</v>
      </c>
      <c r="O145" s="26">
        <f t="shared" si="49"/>
        <v>-25</v>
      </c>
      <c r="P145" s="31">
        <f>P140/P141*100-100</f>
        <v>-17.623880597014917</v>
      </c>
    </row>
    <row r="146" spans="1:16" s="25" customFormat="1" ht="16.5" customHeight="1" thickBot="1">
      <c r="A146" s="84" t="s">
        <v>90</v>
      </c>
      <c r="B146" s="82">
        <f>B141/B142*100-100</f>
        <v>6.666666666666671</v>
      </c>
      <c r="C146" s="77">
        <f aca="true" t="shared" si="50" ref="C146:O146">C141/C142*100-100</f>
        <v>38.888888888888886</v>
      </c>
      <c r="D146" s="77">
        <f t="shared" si="50"/>
        <v>0</v>
      </c>
      <c r="E146" s="77">
        <f t="shared" si="50"/>
        <v>42.45014245014244</v>
      </c>
      <c r="F146" s="77">
        <f t="shared" si="50"/>
        <v>55.55555555555557</v>
      </c>
      <c r="G146" s="77">
        <f t="shared" si="50"/>
        <v>33.333333333333314</v>
      </c>
      <c r="H146" s="77">
        <f t="shared" si="50"/>
        <v>15.999999999999986</v>
      </c>
      <c r="I146" s="77">
        <f t="shared" si="50"/>
        <v>0</v>
      </c>
      <c r="J146" s="77">
        <f t="shared" si="50"/>
        <v>0</v>
      </c>
      <c r="K146" s="77">
        <f t="shared" si="50"/>
        <v>0</v>
      </c>
      <c r="L146" s="77">
        <f t="shared" si="50"/>
        <v>2.685624012638229</v>
      </c>
      <c r="M146" s="77">
        <f t="shared" si="50"/>
        <v>12.15384615384616</v>
      </c>
      <c r="N146" s="77">
        <f t="shared" si="50"/>
        <v>36</v>
      </c>
      <c r="O146" s="78">
        <f t="shared" si="50"/>
        <v>40</v>
      </c>
      <c r="P146" s="36">
        <f>P141/P142*100-100</f>
        <v>16.416458159577417</v>
      </c>
    </row>
    <row r="147" spans="1:16" s="20" customFormat="1" ht="19.5" customHeight="1">
      <c r="A147" s="120" t="s">
        <v>103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2"/>
    </row>
    <row r="148" spans="1:16" s="25" customFormat="1" ht="16.5" customHeight="1">
      <c r="A148" s="123" t="s">
        <v>199</v>
      </c>
      <c r="B148" s="124">
        <v>520</v>
      </c>
      <c r="C148" s="125">
        <v>444</v>
      </c>
      <c r="D148" s="125">
        <v>558</v>
      </c>
      <c r="E148" s="125">
        <v>438</v>
      </c>
      <c r="F148" s="125">
        <v>465</v>
      </c>
      <c r="G148" s="125">
        <v>343</v>
      </c>
      <c r="H148" s="125">
        <v>480</v>
      </c>
      <c r="I148" s="125">
        <v>443</v>
      </c>
      <c r="J148" s="125">
        <v>472</v>
      </c>
      <c r="K148" s="125">
        <v>634</v>
      </c>
      <c r="L148" s="125">
        <v>574</v>
      </c>
      <c r="M148" s="125">
        <v>595</v>
      </c>
      <c r="N148" s="125">
        <v>465</v>
      </c>
      <c r="O148" s="126">
        <v>570</v>
      </c>
      <c r="P148" s="127">
        <f>SUM(B148:O148)/COUNTIF(B148:O148,"&gt;0")</f>
        <v>500.07142857142856</v>
      </c>
    </row>
    <row r="149" spans="1:16" s="25" customFormat="1" ht="16.5" customHeight="1">
      <c r="A149" s="71" t="s">
        <v>152</v>
      </c>
      <c r="B149" s="79">
        <v>630</v>
      </c>
      <c r="C149" s="74">
        <v>580</v>
      </c>
      <c r="D149" s="74">
        <v>640</v>
      </c>
      <c r="E149" s="74">
        <v>550</v>
      </c>
      <c r="F149" s="74">
        <v>620</v>
      </c>
      <c r="G149" s="74">
        <v>490</v>
      </c>
      <c r="H149" s="74">
        <v>620</v>
      </c>
      <c r="I149" s="74">
        <v>575</v>
      </c>
      <c r="J149" s="74">
        <v>560</v>
      </c>
      <c r="K149" s="74">
        <v>793</v>
      </c>
      <c r="L149" s="74">
        <v>760</v>
      </c>
      <c r="M149" s="74">
        <v>760</v>
      </c>
      <c r="N149" s="74">
        <v>581</v>
      </c>
      <c r="O149" s="75">
        <v>705</v>
      </c>
      <c r="P149" s="234">
        <f>SUM(B149:O149)/COUNTIF(B149:O149,"&gt;0")</f>
        <v>633.1428571428571</v>
      </c>
    </row>
    <row r="150" spans="1:16" s="25" customFormat="1" ht="16.5" customHeight="1">
      <c r="A150" s="71" t="s">
        <v>113</v>
      </c>
      <c r="B150" s="79">
        <v>640</v>
      </c>
      <c r="C150" s="74">
        <v>455</v>
      </c>
      <c r="D150" s="74">
        <v>640</v>
      </c>
      <c r="E150" s="74">
        <v>500</v>
      </c>
      <c r="F150" s="74">
        <v>620</v>
      </c>
      <c r="G150" s="74">
        <v>440</v>
      </c>
      <c r="H150" s="74">
        <v>620</v>
      </c>
      <c r="I150" s="74">
        <v>575</v>
      </c>
      <c r="J150" s="74">
        <v>560</v>
      </c>
      <c r="K150" s="74">
        <v>793</v>
      </c>
      <c r="L150" s="74">
        <v>760</v>
      </c>
      <c r="M150" s="74">
        <v>760</v>
      </c>
      <c r="N150" s="74">
        <v>612</v>
      </c>
      <c r="O150" s="75">
        <v>750</v>
      </c>
      <c r="P150" s="76">
        <f>SUM(B150:O150)/COUNTIF(B150:O150,"&gt;0")</f>
        <v>623.2142857142857</v>
      </c>
    </row>
    <row r="151" spans="1:16" s="25" customFormat="1" ht="16.5" customHeight="1">
      <c r="A151" s="71" t="s">
        <v>88</v>
      </c>
      <c r="B151" s="80">
        <v>640</v>
      </c>
      <c r="C151" s="9">
        <v>650</v>
      </c>
      <c r="D151" s="9">
        <v>831</v>
      </c>
      <c r="E151" s="9">
        <v>650</v>
      </c>
      <c r="F151" s="9">
        <v>700</v>
      </c>
      <c r="G151" s="9">
        <v>550</v>
      </c>
      <c r="H151" s="9">
        <v>820</v>
      </c>
      <c r="I151" s="9">
        <v>640</v>
      </c>
      <c r="J151" s="9">
        <v>750</v>
      </c>
      <c r="K151" s="9">
        <v>1029</v>
      </c>
      <c r="L151" s="9">
        <v>1000</v>
      </c>
      <c r="M151" s="9">
        <v>976</v>
      </c>
      <c r="N151" s="9">
        <v>680</v>
      </c>
      <c r="O151" s="30">
        <v>950</v>
      </c>
      <c r="P151" s="35">
        <f>SUM(B151:O151)/COUNTIF(B151:O151,"&gt;0")</f>
        <v>776.1428571428571</v>
      </c>
    </row>
    <row r="152" spans="1:16" s="25" customFormat="1" ht="16.5" customHeight="1">
      <c r="A152" s="71" t="s">
        <v>89</v>
      </c>
      <c r="B152" s="80">
        <v>530</v>
      </c>
      <c r="C152" s="9">
        <v>551</v>
      </c>
      <c r="D152" s="9">
        <v>831</v>
      </c>
      <c r="E152" s="9">
        <v>591</v>
      </c>
      <c r="F152" s="9">
        <v>450</v>
      </c>
      <c r="G152" s="9">
        <v>550</v>
      </c>
      <c r="H152" s="9">
        <v>740</v>
      </c>
      <c r="I152" s="9">
        <v>640</v>
      </c>
      <c r="J152" s="9">
        <v>630</v>
      </c>
      <c r="K152" s="9">
        <v>923</v>
      </c>
      <c r="L152" s="9">
        <v>902</v>
      </c>
      <c r="M152" s="9">
        <v>800</v>
      </c>
      <c r="N152" s="9">
        <v>550</v>
      </c>
      <c r="O152" s="30">
        <v>830</v>
      </c>
      <c r="P152" s="35">
        <f>SUM(B152:O152)/COUNTIF(B152:O152,"&gt;0")</f>
        <v>679.8571428571429</v>
      </c>
    </row>
    <row r="153" spans="1:16" s="25" customFormat="1" ht="16.5" customHeight="1">
      <c r="A153" s="128" t="s">
        <v>200</v>
      </c>
      <c r="B153" s="129">
        <f>B148/B149*100-100</f>
        <v>-17.46031746031747</v>
      </c>
      <c r="C153" s="130">
        <f aca="true" t="shared" si="51" ref="C153:O153">C148/C149*100-100</f>
        <v>-23.448275862068968</v>
      </c>
      <c r="D153" s="130">
        <f t="shared" si="51"/>
        <v>-12.8125</v>
      </c>
      <c r="E153" s="130">
        <f t="shared" si="51"/>
        <v>-20.36363636363636</v>
      </c>
      <c r="F153" s="130">
        <f t="shared" si="51"/>
        <v>-25</v>
      </c>
      <c r="G153" s="130">
        <f t="shared" si="51"/>
        <v>-30</v>
      </c>
      <c r="H153" s="130">
        <f t="shared" si="51"/>
        <v>-22.58064516129032</v>
      </c>
      <c r="I153" s="130">
        <f t="shared" si="51"/>
        <v>-22.956521739130437</v>
      </c>
      <c r="J153" s="130">
        <f t="shared" si="51"/>
        <v>-15.714285714285708</v>
      </c>
      <c r="K153" s="130">
        <f t="shared" si="51"/>
        <v>-20.050441361916768</v>
      </c>
      <c r="L153" s="130">
        <f t="shared" si="51"/>
        <v>-24.473684210526315</v>
      </c>
      <c r="M153" s="130">
        <f t="shared" si="51"/>
        <v>-21.710526315789465</v>
      </c>
      <c r="N153" s="130">
        <f t="shared" si="51"/>
        <v>-19.965576592082613</v>
      </c>
      <c r="O153" s="130">
        <f t="shared" si="51"/>
        <v>-19.148936170212778</v>
      </c>
      <c r="P153" s="131">
        <f>P148/P149*100-100</f>
        <v>-21.017599277978334</v>
      </c>
    </row>
    <row r="154" spans="1:16" s="25" customFormat="1" ht="16.5" customHeight="1">
      <c r="A154" s="83" t="s">
        <v>151</v>
      </c>
      <c r="B154" s="81">
        <f>B149/B150*100-100</f>
        <v>-1.5625</v>
      </c>
      <c r="C154" s="26">
        <f aca="true" t="shared" si="52" ref="C154:O154">C149/C150*100-100</f>
        <v>27.47252747252746</v>
      </c>
      <c r="D154" s="26">
        <f t="shared" si="52"/>
        <v>0</v>
      </c>
      <c r="E154" s="26">
        <f t="shared" si="52"/>
        <v>10.000000000000014</v>
      </c>
      <c r="F154" s="26">
        <f t="shared" si="52"/>
        <v>0</v>
      </c>
      <c r="G154" s="26">
        <f t="shared" si="52"/>
        <v>11.36363636363636</v>
      </c>
      <c r="H154" s="26">
        <f t="shared" si="52"/>
        <v>0</v>
      </c>
      <c r="I154" s="26">
        <f t="shared" si="52"/>
        <v>0</v>
      </c>
      <c r="J154" s="26">
        <f t="shared" si="52"/>
        <v>0</v>
      </c>
      <c r="K154" s="26">
        <f t="shared" si="52"/>
        <v>0</v>
      </c>
      <c r="L154" s="26">
        <f t="shared" si="52"/>
        <v>0</v>
      </c>
      <c r="M154" s="26">
        <f t="shared" si="52"/>
        <v>0</v>
      </c>
      <c r="N154" s="26">
        <f t="shared" si="52"/>
        <v>-5.06535947712419</v>
      </c>
      <c r="O154" s="26">
        <f t="shared" si="52"/>
        <v>-6</v>
      </c>
      <c r="P154" s="31">
        <f>P149/P150*100-100</f>
        <v>1.5931232091690646</v>
      </c>
    </row>
    <row r="155" spans="1:16" s="25" customFormat="1" ht="16.5" customHeight="1">
      <c r="A155" s="83" t="s">
        <v>114</v>
      </c>
      <c r="B155" s="81">
        <f>B150/B151*100-100</f>
        <v>0</v>
      </c>
      <c r="C155" s="26">
        <f aca="true" t="shared" si="53" ref="C155:O155">C150/C151*100-100</f>
        <v>-30</v>
      </c>
      <c r="D155" s="26">
        <f t="shared" si="53"/>
        <v>-22.984356197352582</v>
      </c>
      <c r="E155" s="26">
        <f t="shared" si="53"/>
        <v>-23.076923076923066</v>
      </c>
      <c r="F155" s="26">
        <f t="shared" si="53"/>
        <v>-11.42857142857143</v>
      </c>
      <c r="G155" s="26">
        <f t="shared" si="53"/>
        <v>-20</v>
      </c>
      <c r="H155" s="26">
        <f t="shared" si="53"/>
        <v>-24.390243902439025</v>
      </c>
      <c r="I155" s="26">
        <f t="shared" si="53"/>
        <v>-10.15625</v>
      </c>
      <c r="J155" s="26">
        <f t="shared" si="53"/>
        <v>-25.33333333333333</v>
      </c>
      <c r="K155" s="26">
        <f t="shared" si="53"/>
        <v>-22.934888241010682</v>
      </c>
      <c r="L155" s="26">
        <f t="shared" si="53"/>
        <v>-24</v>
      </c>
      <c r="M155" s="26">
        <f t="shared" si="53"/>
        <v>-22.131147540983605</v>
      </c>
      <c r="N155" s="26">
        <f t="shared" si="53"/>
        <v>-10</v>
      </c>
      <c r="O155" s="26">
        <f t="shared" si="53"/>
        <v>-21.05263157894737</v>
      </c>
      <c r="P155" s="31">
        <f>P150/P151*100-100</f>
        <v>-19.703662801398863</v>
      </c>
    </row>
    <row r="156" spans="1:16" s="25" customFormat="1" ht="16.5" customHeight="1" thickBot="1">
      <c r="A156" s="84" t="s">
        <v>90</v>
      </c>
      <c r="B156" s="82">
        <f>B151/B152*100-100</f>
        <v>20.754716981132077</v>
      </c>
      <c r="C156" s="77">
        <f aca="true" t="shared" si="54" ref="C156:O156">C151/C152*100-100</f>
        <v>17.96733212341198</v>
      </c>
      <c r="D156" s="77">
        <f t="shared" si="54"/>
        <v>0</v>
      </c>
      <c r="E156" s="77">
        <f t="shared" si="54"/>
        <v>9.983079526226717</v>
      </c>
      <c r="F156" s="77">
        <f t="shared" si="54"/>
        <v>55.55555555555557</v>
      </c>
      <c r="G156" s="77">
        <f t="shared" si="54"/>
        <v>0</v>
      </c>
      <c r="H156" s="77">
        <f t="shared" si="54"/>
        <v>10.810810810810807</v>
      </c>
      <c r="I156" s="77">
        <f t="shared" si="54"/>
        <v>0</v>
      </c>
      <c r="J156" s="77">
        <f t="shared" si="54"/>
        <v>19.04761904761905</v>
      </c>
      <c r="K156" s="77">
        <f t="shared" si="54"/>
        <v>11.484290357529801</v>
      </c>
      <c r="L156" s="77">
        <f t="shared" si="54"/>
        <v>10.86474501108647</v>
      </c>
      <c r="M156" s="77">
        <f t="shared" si="54"/>
        <v>22</v>
      </c>
      <c r="N156" s="77">
        <f t="shared" si="54"/>
        <v>23.636363636363626</v>
      </c>
      <c r="O156" s="78">
        <f t="shared" si="54"/>
        <v>14.457831325301214</v>
      </c>
      <c r="P156" s="36">
        <f>P151/P152*100-100</f>
        <v>14.162639209918055</v>
      </c>
    </row>
    <row r="157" spans="1:16" s="20" customFormat="1" ht="19.5" customHeight="1">
      <c r="A157" s="120" t="s">
        <v>104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2"/>
    </row>
    <row r="158" spans="1:16" s="25" customFormat="1" ht="16.5" customHeight="1">
      <c r="A158" s="123" t="s">
        <v>199</v>
      </c>
      <c r="B158" s="124">
        <v>495</v>
      </c>
      <c r="C158" s="125">
        <v>357</v>
      </c>
      <c r="D158" s="125">
        <v>401</v>
      </c>
      <c r="E158" s="125">
        <v>438</v>
      </c>
      <c r="F158" s="125">
        <v>465</v>
      </c>
      <c r="G158" s="125">
        <v>259</v>
      </c>
      <c r="H158" s="125">
        <v>380</v>
      </c>
      <c r="I158" s="125">
        <v>419</v>
      </c>
      <c r="J158" s="125">
        <v>376</v>
      </c>
      <c r="K158" s="125">
        <v>380</v>
      </c>
      <c r="L158" s="125">
        <v>373</v>
      </c>
      <c r="M158" s="125">
        <v>413</v>
      </c>
      <c r="N158" s="125">
        <v>465</v>
      </c>
      <c r="O158" s="126">
        <v>370</v>
      </c>
      <c r="P158" s="127">
        <f>SUM(B158:O158)/COUNTIF(B158:O158,"&gt;0")</f>
        <v>399.35714285714283</v>
      </c>
    </row>
    <row r="159" spans="1:16" s="25" customFormat="1" ht="16.5" customHeight="1">
      <c r="A159" s="71" t="s">
        <v>152</v>
      </c>
      <c r="B159" s="79">
        <v>600</v>
      </c>
      <c r="C159" s="74">
        <v>475</v>
      </c>
      <c r="D159" s="74">
        <v>417</v>
      </c>
      <c r="E159" s="74">
        <v>550</v>
      </c>
      <c r="F159" s="74">
        <v>620</v>
      </c>
      <c r="G159" s="74">
        <v>370</v>
      </c>
      <c r="H159" s="74">
        <v>490</v>
      </c>
      <c r="I159" s="74">
        <v>544</v>
      </c>
      <c r="J159" s="74">
        <v>470</v>
      </c>
      <c r="K159" s="74">
        <v>520</v>
      </c>
      <c r="L159" s="74">
        <v>494</v>
      </c>
      <c r="M159" s="74">
        <v>547</v>
      </c>
      <c r="N159" s="74">
        <v>581</v>
      </c>
      <c r="O159" s="75">
        <v>420</v>
      </c>
      <c r="P159" s="234">
        <f>SUM(B159:O159)/COUNTIF(B159:O159,"&gt;0")</f>
        <v>507</v>
      </c>
    </row>
    <row r="160" spans="1:16" s="25" customFormat="1" ht="16.5" customHeight="1">
      <c r="A160" s="71" t="s">
        <v>113</v>
      </c>
      <c r="B160" s="79">
        <v>640</v>
      </c>
      <c r="C160" s="74">
        <v>315</v>
      </c>
      <c r="D160" s="74">
        <v>417</v>
      </c>
      <c r="E160" s="74">
        <v>500</v>
      </c>
      <c r="F160" s="74">
        <v>620</v>
      </c>
      <c r="G160" s="74">
        <v>320</v>
      </c>
      <c r="H160" s="74">
        <v>480</v>
      </c>
      <c r="I160" s="74">
        <v>544</v>
      </c>
      <c r="J160" s="74">
        <v>470</v>
      </c>
      <c r="K160" s="74">
        <v>520</v>
      </c>
      <c r="L160" s="74">
        <v>494</v>
      </c>
      <c r="M160" s="74">
        <v>547</v>
      </c>
      <c r="N160" s="74">
        <v>612</v>
      </c>
      <c r="O160" s="75">
        <v>420</v>
      </c>
      <c r="P160" s="76">
        <f>SUM(B160:O160)/COUNTIF(B160:O160,"&gt;0")</f>
        <v>492.7857142857143</v>
      </c>
    </row>
    <row r="161" spans="1:16" s="25" customFormat="1" ht="16.5" customHeight="1">
      <c r="A161" s="71" t="s">
        <v>88</v>
      </c>
      <c r="B161" s="80">
        <v>640</v>
      </c>
      <c r="C161" s="9">
        <v>450</v>
      </c>
      <c r="D161" s="9">
        <v>541</v>
      </c>
      <c r="E161" s="9">
        <v>500</v>
      </c>
      <c r="F161" s="9">
        <v>700</v>
      </c>
      <c r="G161" s="9">
        <v>400</v>
      </c>
      <c r="H161" s="9">
        <v>580</v>
      </c>
      <c r="I161" s="9">
        <v>640</v>
      </c>
      <c r="J161" s="9">
        <v>630</v>
      </c>
      <c r="K161" s="9">
        <v>675</v>
      </c>
      <c r="L161" s="9">
        <v>650</v>
      </c>
      <c r="M161" s="9">
        <v>729</v>
      </c>
      <c r="N161" s="9">
        <v>680</v>
      </c>
      <c r="O161" s="30">
        <v>560</v>
      </c>
      <c r="P161" s="35">
        <f>SUM(B161:O161)/COUNTIF(B161:O161,"&gt;0")</f>
        <v>598.2142857142857</v>
      </c>
    </row>
    <row r="162" spans="1:16" s="25" customFormat="1" ht="16.5" customHeight="1">
      <c r="A162" s="71" t="s">
        <v>89</v>
      </c>
      <c r="B162" s="80">
        <v>600</v>
      </c>
      <c r="C162" s="9">
        <v>324</v>
      </c>
      <c r="D162" s="9">
        <v>541</v>
      </c>
      <c r="E162" s="9">
        <v>351</v>
      </c>
      <c r="F162" s="9">
        <v>450</v>
      </c>
      <c r="G162" s="9">
        <v>300</v>
      </c>
      <c r="H162" s="9">
        <v>500</v>
      </c>
      <c r="I162" s="9">
        <v>640</v>
      </c>
      <c r="J162" s="9">
        <v>630</v>
      </c>
      <c r="K162" s="9">
        <v>675</v>
      </c>
      <c r="L162" s="9">
        <v>633</v>
      </c>
      <c r="M162" s="9">
        <v>650</v>
      </c>
      <c r="N162" s="9">
        <v>500</v>
      </c>
      <c r="O162" s="30">
        <v>400</v>
      </c>
      <c r="P162" s="35">
        <f>SUM(B162:O162)/COUNTIF(B162:O162,"&gt;0")</f>
        <v>513.8571428571429</v>
      </c>
    </row>
    <row r="163" spans="1:16" s="25" customFormat="1" ht="16.5" customHeight="1">
      <c r="A163" s="128" t="s">
        <v>200</v>
      </c>
      <c r="B163" s="129">
        <f>B158/B159*100-100</f>
        <v>-17.5</v>
      </c>
      <c r="C163" s="130">
        <f aca="true" t="shared" si="55" ref="C163:O163">C158/C159*100-100</f>
        <v>-24.842105263157904</v>
      </c>
      <c r="D163" s="130">
        <f t="shared" si="55"/>
        <v>-3.836930455635496</v>
      </c>
      <c r="E163" s="130">
        <f t="shared" si="55"/>
        <v>-20.36363636363636</v>
      </c>
      <c r="F163" s="130">
        <f t="shared" si="55"/>
        <v>-25</v>
      </c>
      <c r="G163" s="130">
        <f t="shared" si="55"/>
        <v>-30</v>
      </c>
      <c r="H163" s="130">
        <f t="shared" si="55"/>
        <v>-22.448979591836732</v>
      </c>
      <c r="I163" s="130">
        <f t="shared" si="55"/>
        <v>-22.97794117647058</v>
      </c>
      <c r="J163" s="130">
        <f t="shared" si="55"/>
        <v>-20</v>
      </c>
      <c r="K163" s="130">
        <f t="shared" si="55"/>
        <v>-26.923076923076934</v>
      </c>
      <c r="L163" s="130">
        <f t="shared" si="55"/>
        <v>-24.493927125506076</v>
      </c>
      <c r="M163" s="130">
        <f t="shared" si="55"/>
        <v>-24.49725776965265</v>
      </c>
      <c r="N163" s="130">
        <f t="shared" si="55"/>
        <v>-19.965576592082613</v>
      </c>
      <c r="O163" s="130">
        <f t="shared" si="55"/>
        <v>-11.904761904761912</v>
      </c>
      <c r="P163" s="131">
        <f>P158/P159*100-100</f>
        <v>-21.231332769794307</v>
      </c>
    </row>
    <row r="164" spans="1:16" s="25" customFormat="1" ht="16.5" customHeight="1">
      <c r="A164" s="83" t="s">
        <v>151</v>
      </c>
      <c r="B164" s="81">
        <f>B159/B160*100-100</f>
        <v>-6.25</v>
      </c>
      <c r="C164" s="26">
        <f aca="true" t="shared" si="56" ref="C164:O164">C159/C160*100-100</f>
        <v>50.793650793650784</v>
      </c>
      <c r="D164" s="26">
        <f t="shared" si="56"/>
        <v>0</v>
      </c>
      <c r="E164" s="26">
        <f t="shared" si="56"/>
        <v>10.000000000000014</v>
      </c>
      <c r="F164" s="26">
        <f t="shared" si="56"/>
        <v>0</v>
      </c>
      <c r="G164" s="26">
        <f t="shared" si="56"/>
        <v>15.625</v>
      </c>
      <c r="H164" s="26">
        <f t="shared" si="56"/>
        <v>2.0833333333333286</v>
      </c>
      <c r="I164" s="26">
        <f t="shared" si="56"/>
        <v>0</v>
      </c>
      <c r="J164" s="26">
        <f t="shared" si="56"/>
        <v>0</v>
      </c>
      <c r="K164" s="26">
        <f t="shared" si="56"/>
        <v>0</v>
      </c>
      <c r="L164" s="26">
        <f t="shared" si="56"/>
        <v>0</v>
      </c>
      <c r="M164" s="26">
        <f t="shared" si="56"/>
        <v>0</v>
      </c>
      <c r="N164" s="26">
        <f t="shared" si="56"/>
        <v>-5.06535947712419</v>
      </c>
      <c r="O164" s="26">
        <f t="shared" si="56"/>
        <v>0</v>
      </c>
      <c r="P164" s="31">
        <f>P159/P160*100-100</f>
        <v>2.8844760110160905</v>
      </c>
    </row>
    <row r="165" spans="1:16" s="25" customFormat="1" ht="16.5" customHeight="1">
      <c r="A165" s="83" t="s">
        <v>114</v>
      </c>
      <c r="B165" s="81">
        <f>B160/B161*100-100</f>
        <v>0</v>
      </c>
      <c r="C165" s="26">
        <f aca="true" t="shared" si="57" ref="C165:O165">C160/C161*100-100</f>
        <v>-30</v>
      </c>
      <c r="D165" s="26">
        <f t="shared" si="57"/>
        <v>-22.920517560073932</v>
      </c>
      <c r="E165" s="26">
        <f t="shared" si="57"/>
        <v>0</v>
      </c>
      <c r="F165" s="26">
        <f t="shared" si="57"/>
        <v>-11.42857142857143</v>
      </c>
      <c r="G165" s="26">
        <f t="shared" si="57"/>
        <v>-20</v>
      </c>
      <c r="H165" s="26">
        <f t="shared" si="57"/>
        <v>-17.241379310344826</v>
      </c>
      <c r="I165" s="26">
        <f t="shared" si="57"/>
        <v>-15</v>
      </c>
      <c r="J165" s="26">
        <f t="shared" si="57"/>
        <v>-25.396825396825392</v>
      </c>
      <c r="K165" s="26">
        <f t="shared" si="57"/>
        <v>-22.962962962962962</v>
      </c>
      <c r="L165" s="26">
        <f t="shared" si="57"/>
        <v>-24</v>
      </c>
      <c r="M165" s="26">
        <f t="shared" si="57"/>
        <v>-24.965706447187927</v>
      </c>
      <c r="N165" s="26">
        <f t="shared" si="57"/>
        <v>-10</v>
      </c>
      <c r="O165" s="26">
        <f t="shared" si="57"/>
        <v>-25</v>
      </c>
      <c r="P165" s="31">
        <f>P160/P161*100-100</f>
        <v>-17.623880597014917</v>
      </c>
    </row>
    <row r="166" spans="1:16" s="25" customFormat="1" ht="16.5" customHeight="1" thickBot="1">
      <c r="A166" s="84" t="s">
        <v>90</v>
      </c>
      <c r="B166" s="82">
        <f>B161/B162*100-100</f>
        <v>6.666666666666671</v>
      </c>
      <c r="C166" s="77">
        <f aca="true" t="shared" si="58" ref="C166:O166">C161/C162*100-100</f>
        <v>38.888888888888886</v>
      </c>
      <c r="D166" s="77">
        <f t="shared" si="58"/>
        <v>0</v>
      </c>
      <c r="E166" s="77">
        <f t="shared" si="58"/>
        <v>42.45014245014244</v>
      </c>
      <c r="F166" s="77">
        <f t="shared" si="58"/>
        <v>55.55555555555557</v>
      </c>
      <c r="G166" s="77">
        <f t="shared" si="58"/>
        <v>33.333333333333314</v>
      </c>
      <c r="H166" s="77">
        <f t="shared" si="58"/>
        <v>15.999999999999986</v>
      </c>
      <c r="I166" s="77">
        <f t="shared" si="58"/>
        <v>0</v>
      </c>
      <c r="J166" s="77">
        <f t="shared" si="58"/>
        <v>0</v>
      </c>
      <c r="K166" s="77">
        <f t="shared" si="58"/>
        <v>0</v>
      </c>
      <c r="L166" s="77">
        <f t="shared" si="58"/>
        <v>2.685624012638229</v>
      </c>
      <c r="M166" s="77">
        <f t="shared" si="58"/>
        <v>12.15384615384616</v>
      </c>
      <c r="N166" s="77">
        <f t="shared" si="58"/>
        <v>36</v>
      </c>
      <c r="O166" s="78">
        <f t="shared" si="58"/>
        <v>40</v>
      </c>
      <c r="P166" s="36">
        <f>P161/P162*100-100</f>
        <v>16.416458159577417</v>
      </c>
    </row>
    <row r="167" spans="1:16" s="20" customFormat="1" ht="19.5" customHeight="1">
      <c r="A167" s="120" t="s">
        <v>105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2"/>
    </row>
    <row r="168" spans="1:16" s="25" customFormat="1" ht="16.5" customHeight="1">
      <c r="A168" s="123" t="s">
        <v>199</v>
      </c>
      <c r="B168" s="124">
        <v>412</v>
      </c>
      <c r="C168" s="125">
        <v>357</v>
      </c>
      <c r="D168" s="125">
        <v>401</v>
      </c>
      <c r="E168" s="125">
        <v>438</v>
      </c>
      <c r="F168" s="125">
        <v>465</v>
      </c>
      <c r="G168" s="125">
        <v>259</v>
      </c>
      <c r="H168" s="125">
        <v>380</v>
      </c>
      <c r="I168" s="125">
        <v>419</v>
      </c>
      <c r="J168" s="125">
        <v>376</v>
      </c>
      <c r="K168" s="125">
        <v>380</v>
      </c>
      <c r="L168" s="125">
        <v>373</v>
      </c>
      <c r="M168" s="125">
        <v>413</v>
      </c>
      <c r="N168" s="125">
        <v>342</v>
      </c>
      <c r="O168" s="126">
        <v>370</v>
      </c>
      <c r="P168" s="127">
        <f>SUM(B168:O168)/COUNTIF(B168:O168,"&gt;0")</f>
        <v>384.64285714285717</v>
      </c>
    </row>
    <row r="169" spans="1:16" s="25" customFormat="1" ht="16.5" customHeight="1">
      <c r="A169" s="71" t="s">
        <v>152</v>
      </c>
      <c r="B169" s="79">
        <v>500</v>
      </c>
      <c r="C169" s="74">
        <v>475</v>
      </c>
      <c r="D169" s="74">
        <v>417</v>
      </c>
      <c r="E169" s="74">
        <v>550</v>
      </c>
      <c r="F169" s="74">
        <v>620</v>
      </c>
      <c r="G169" s="74">
        <v>370</v>
      </c>
      <c r="H169" s="74">
        <v>490</v>
      </c>
      <c r="I169" s="74">
        <v>544</v>
      </c>
      <c r="J169" s="74">
        <v>470</v>
      </c>
      <c r="K169" s="74">
        <v>520</v>
      </c>
      <c r="L169" s="74">
        <v>494</v>
      </c>
      <c r="M169" s="74">
        <v>547</v>
      </c>
      <c r="N169" s="74">
        <v>428</v>
      </c>
      <c r="O169" s="75">
        <v>420</v>
      </c>
      <c r="P169" s="234">
        <f>SUM(B169:O169)/COUNTIF(B169:O169,"&gt;0")</f>
        <v>488.92857142857144</v>
      </c>
    </row>
    <row r="170" spans="1:16" s="25" customFormat="1" ht="16.5" customHeight="1">
      <c r="A170" s="71" t="s">
        <v>113</v>
      </c>
      <c r="B170" s="79">
        <v>640</v>
      </c>
      <c r="C170" s="74">
        <v>315</v>
      </c>
      <c r="D170" s="74">
        <v>417</v>
      </c>
      <c r="E170" s="74">
        <v>500</v>
      </c>
      <c r="F170" s="74">
        <v>620</v>
      </c>
      <c r="G170" s="74">
        <v>320</v>
      </c>
      <c r="H170" s="74">
        <v>480</v>
      </c>
      <c r="I170" s="74">
        <v>544</v>
      </c>
      <c r="J170" s="74">
        <v>470</v>
      </c>
      <c r="K170" s="74">
        <v>520</v>
      </c>
      <c r="L170" s="74">
        <v>494</v>
      </c>
      <c r="M170" s="74">
        <v>547</v>
      </c>
      <c r="N170" s="74">
        <v>450</v>
      </c>
      <c r="O170" s="75">
        <v>420</v>
      </c>
      <c r="P170" s="76">
        <f>SUM(B170:O170)/COUNTIF(B170:O170,"&gt;0")</f>
        <v>481.2142857142857</v>
      </c>
    </row>
    <row r="171" spans="1:16" s="25" customFormat="1" ht="16.5" customHeight="1">
      <c r="A171" s="71" t="s">
        <v>88</v>
      </c>
      <c r="B171" s="80">
        <v>640</v>
      </c>
      <c r="C171" s="9">
        <v>450</v>
      </c>
      <c r="D171" s="9">
        <v>542</v>
      </c>
      <c r="E171" s="9">
        <v>500</v>
      </c>
      <c r="F171" s="9">
        <v>700</v>
      </c>
      <c r="G171" s="9">
        <v>400</v>
      </c>
      <c r="H171" s="9">
        <v>580</v>
      </c>
      <c r="I171" s="9">
        <v>640</v>
      </c>
      <c r="J171" s="9">
        <v>630</v>
      </c>
      <c r="K171" s="9">
        <v>675</v>
      </c>
      <c r="L171" s="9">
        <v>650</v>
      </c>
      <c r="M171" s="9">
        <v>729</v>
      </c>
      <c r="N171" s="9">
        <v>500</v>
      </c>
      <c r="O171" s="30">
        <v>560</v>
      </c>
      <c r="P171" s="35">
        <f>SUM(B171:O171)/COUNTIF(B171:O171,"&gt;0")</f>
        <v>585.4285714285714</v>
      </c>
    </row>
    <row r="172" spans="1:16" s="25" customFormat="1" ht="16.5" customHeight="1">
      <c r="A172" s="71" t="s">
        <v>89</v>
      </c>
      <c r="B172" s="80">
        <v>600</v>
      </c>
      <c r="C172" s="9">
        <v>324</v>
      </c>
      <c r="D172" s="9">
        <v>542</v>
      </c>
      <c r="E172" s="9">
        <v>411</v>
      </c>
      <c r="F172" s="9">
        <v>450</v>
      </c>
      <c r="G172" s="9">
        <v>300</v>
      </c>
      <c r="H172" s="9">
        <v>500</v>
      </c>
      <c r="I172" s="9">
        <v>640</v>
      </c>
      <c r="J172" s="9">
        <v>630</v>
      </c>
      <c r="K172" s="9">
        <v>675</v>
      </c>
      <c r="L172" s="9">
        <v>633</v>
      </c>
      <c r="M172" s="9">
        <v>650</v>
      </c>
      <c r="N172" s="9">
        <v>500</v>
      </c>
      <c r="O172" s="30">
        <v>400</v>
      </c>
      <c r="P172" s="35">
        <f>SUM(B172:O172)/COUNTIF(B172:O172,"&gt;0")</f>
        <v>518.2142857142857</v>
      </c>
    </row>
    <row r="173" spans="1:16" s="25" customFormat="1" ht="16.5" customHeight="1">
      <c r="A173" s="128" t="s">
        <v>200</v>
      </c>
      <c r="B173" s="129">
        <f>B168/B169*100-100</f>
        <v>-17.60000000000001</v>
      </c>
      <c r="C173" s="130">
        <f aca="true" t="shared" si="59" ref="C173:O173">C168/C169*100-100</f>
        <v>-24.842105263157904</v>
      </c>
      <c r="D173" s="130">
        <f t="shared" si="59"/>
        <v>-3.836930455635496</v>
      </c>
      <c r="E173" s="130">
        <f t="shared" si="59"/>
        <v>-20.36363636363636</v>
      </c>
      <c r="F173" s="130">
        <f t="shared" si="59"/>
        <v>-25</v>
      </c>
      <c r="G173" s="130">
        <f t="shared" si="59"/>
        <v>-30</v>
      </c>
      <c r="H173" s="130">
        <f t="shared" si="59"/>
        <v>-22.448979591836732</v>
      </c>
      <c r="I173" s="130">
        <f t="shared" si="59"/>
        <v>-22.97794117647058</v>
      </c>
      <c r="J173" s="130">
        <f t="shared" si="59"/>
        <v>-20</v>
      </c>
      <c r="K173" s="130">
        <f t="shared" si="59"/>
        <v>-26.923076923076934</v>
      </c>
      <c r="L173" s="130">
        <f t="shared" si="59"/>
        <v>-24.493927125506076</v>
      </c>
      <c r="M173" s="130">
        <f t="shared" si="59"/>
        <v>-24.49725776965265</v>
      </c>
      <c r="N173" s="130">
        <f t="shared" si="59"/>
        <v>-20.09345794392523</v>
      </c>
      <c r="O173" s="130">
        <f t="shared" si="59"/>
        <v>-11.904761904761912</v>
      </c>
      <c r="P173" s="131">
        <f>P168/P169*100-100</f>
        <v>-21.32943754565376</v>
      </c>
    </row>
    <row r="174" spans="1:16" s="25" customFormat="1" ht="16.5" customHeight="1">
      <c r="A174" s="83" t="s">
        <v>151</v>
      </c>
      <c r="B174" s="81">
        <f>B169/B170*100-100</f>
        <v>-21.875</v>
      </c>
      <c r="C174" s="26">
        <f aca="true" t="shared" si="60" ref="C174:O174">C169/C170*100-100</f>
        <v>50.793650793650784</v>
      </c>
      <c r="D174" s="26">
        <f t="shared" si="60"/>
        <v>0</v>
      </c>
      <c r="E174" s="26">
        <f t="shared" si="60"/>
        <v>10.000000000000014</v>
      </c>
      <c r="F174" s="26">
        <f t="shared" si="60"/>
        <v>0</v>
      </c>
      <c r="G174" s="26">
        <f t="shared" si="60"/>
        <v>15.625</v>
      </c>
      <c r="H174" s="26">
        <f t="shared" si="60"/>
        <v>2.0833333333333286</v>
      </c>
      <c r="I174" s="26">
        <f t="shared" si="60"/>
        <v>0</v>
      </c>
      <c r="J174" s="26">
        <f t="shared" si="60"/>
        <v>0</v>
      </c>
      <c r="K174" s="26">
        <f t="shared" si="60"/>
        <v>0</v>
      </c>
      <c r="L174" s="26">
        <f t="shared" si="60"/>
        <v>0</v>
      </c>
      <c r="M174" s="26">
        <f t="shared" si="60"/>
        <v>0</v>
      </c>
      <c r="N174" s="26">
        <f t="shared" si="60"/>
        <v>-4.888888888888886</v>
      </c>
      <c r="O174" s="26">
        <f t="shared" si="60"/>
        <v>0</v>
      </c>
      <c r="P174" s="31">
        <f>P169/P170*100-100</f>
        <v>1.603087427638414</v>
      </c>
    </row>
    <row r="175" spans="1:16" s="25" customFormat="1" ht="16.5" customHeight="1">
      <c r="A175" s="83" t="s">
        <v>114</v>
      </c>
      <c r="B175" s="81">
        <f>B170/B171*100-100</f>
        <v>0</v>
      </c>
      <c r="C175" s="26">
        <f aca="true" t="shared" si="61" ref="C175:O175">C170/C171*100-100</f>
        <v>-30</v>
      </c>
      <c r="D175" s="26">
        <f t="shared" si="61"/>
        <v>-23.062730627306266</v>
      </c>
      <c r="E175" s="26">
        <f t="shared" si="61"/>
        <v>0</v>
      </c>
      <c r="F175" s="26">
        <f t="shared" si="61"/>
        <v>-11.42857142857143</v>
      </c>
      <c r="G175" s="26">
        <f t="shared" si="61"/>
        <v>-20</v>
      </c>
      <c r="H175" s="26">
        <f t="shared" si="61"/>
        <v>-17.241379310344826</v>
      </c>
      <c r="I175" s="26">
        <f t="shared" si="61"/>
        <v>-15</v>
      </c>
      <c r="J175" s="26">
        <f t="shared" si="61"/>
        <v>-25.396825396825392</v>
      </c>
      <c r="K175" s="26">
        <f t="shared" si="61"/>
        <v>-22.962962962962962</v>
      </c>
      <c r="L175" s="26">
        <f t="shared" si="61"/>
        <v>-24</v>
      </c>
      <c r="M175" s="26">
        <f t="shared" si="61"/>
        <v>-24.965706447187927</v>
      </c>
      <c r="N175" s="26">
        <f t="shared" si="61"/>
        <v>-10</v>
      </c>
      <c r="O175" s="26">
        <f t="shared" si="61"/>
        <v>-25</v>
      </c>
      <c r="P175" s="31">
        <f>P170/P171*100-100</f>
        <v>-17.80136652025378</v>
      </c>
    </row>
    <row r="176" spans="1:16" s="25" customFormat="1" ht="16.5" customHeight="1" thickBot="1">
      <c r="A176" s="84" t="s">
        <v>90</v>
      </c>
      <c r="B176" s="82">
        <f>B171/B172*100-100</f>
        <v>6.666666666666671</v>
      </c>
      <c r="C176" s="77">
        <f aca="true" t="shared" si="62" ref="C176:O176">C171/C172*100-100</f>
        <v>38.888888888888886</v>
      </c>
      <c r="D176" s="77">
        <f t="shared" si="62"/>
        <v>0</v>
      </c>
      <c r="E176" s="77">
        <f t="shared" si="62"/>
        <v>21.654501216545015</v>
      </c>
      <c r="F176" s="77">
        <f t="shared" si="62"/>
        <v>55.55555555555557</v>
      </c>
      <c r="G176" s="77">
        <f t="shared" si="62"/>
        <v>33.333333333333314</v>
      </c>
      <c r="H176" s="77">
        <f t="shared" si="62"/>
        <v>15.999999999999986</v>
      </c>
      <c r="I176" s="77">
        <f t="shared" si="62"/>
        <v>0</v>
      </c>
      <c r="J176" s="77">
        <f t="shared" si="62"/>
        <v>0</v>
      </c>
      <c r="K176" s="77">
        <f t="shared" si="62"/>
        <v>0</v>
      </c>
      <c r="L176" s="77">
        <f t="shared" si="62"/>
        <v>2.685624012638229</v>
      </c>
      <c r="M176" s="77">
        <f t="shared" si="62"/>
        <v>12.15384615384616</v>
      </c>
      <c r="N176" s="77">
        <f t="shared" si="62"/>
        <v>0</v>
      </c>
      <c r="O176" s="78">
        <f t="shared" si="62"/>
        <v>40</v>
      </c>
      <c r="P176" s="36">
        <f>P171/P172*100-100</f>
        <v>12.970365265334266</v>
      </c>
    </row>
    <row r="177" spans="1:16" s="20" customFormat="1" ht="19.5" customHeight="1">
      <c r="A177" s="120" t="s">
        <v>45</v>
      </c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2"/>
    </row>
    <row r="178" spans="1:16" s="25" customFormat="1" ht="16.5" customHeight="1">
      <c r="A178" s="123" t="s">
        <v>199</v>
      </c>
      <c r="B178" s="124">
        <v>454</v>
      </c>
      <c r="C178" s="125">
        <v>357</v>
      </c>
      <c r="D178" s="125">
        <v>401</v>
      </c>
      <c r="E178" s="125">
        <v>307</v>
      </c>
      <c r="F178" s="125">
        <v>465</v>
      </c>
      <c r="G178" s="125">
        <v>259</v>
      </c>
      <c r="H178" s="125">
        <v>300</v>
      </c>
      <c r="I178" s="125">
        <v>236</v>
      </c>
      <c r="J178" s="125">
        <v>376</v>
      </c>
      <c r="K178" s="125">
        <v>380</v>
      </c>
      <c r="L178" s="125">
        <v>373</v>
      </c>
      <c r="M178" s="125">
        <v>413</v>
      </c>
      <c r="N178" s="125">
        <v>342</v>
      </c>
      <c r="O178" s="126">
        <v>370</v>
      </c>
      <c r="P178" s="127">
        <f>SUM(B178:O178)/COUNTIF(B178:O178,"&gt;0")</f>
        <v>359.5</v>
      </c>
    </row>
    <row r="179" spans="1:16" s="25" customFormat="1" ht="16.5" customHeight="1">
      <c r="A179" s="71" t="s">
        <v>152</v>
      </c>
      <c r="B179" s="79">
        <v>550</v>
      </c>
      <c r="C179" s="74">
        <v>475</v>
      </c>
      <c r="D179" s="74">
        <v>417</v>
      </c>
      <c r="E179" s="74">
        <v>330</v>
      </c>
      <c r="F179" s="74">
        <v>620</v>
      </c>
      <c r="G179" s="74">
        <v>370</v>
      </c>
      <c r="H179" s="74">
        <v>390</v>
      </c>
      <c r="I179" s="74">
        <v>306</v>
      </c>
      <c r="J179" s="74">
        <v>470</v>
      </c>
      <c r="K179" s="74">
        <v>520</v>
      </c>
      <c r="L179" s="74">
        <v>494</v>
      </c>
      <c r="M179" s="74">
        <v>525</v>
      </c>
      <c r="N179" s="74">
        <v>428</v>
      </c>
      <c r="O179" s="75">
        <v>420</v>
      </c>
      <c r="P179" s="234">
        <f>SUM(B179:O179)/COUNTIF(B179:O179,"&gt;0")</f>
        <v>451.07142857142856</v>
      </c>
    </row>
    <row r="180" spans="1:16" s="25" customFormat="1" ht="16.5" customHeight="1">
      <c r="A180" s="71" t="s">
        <v>113</v>
      </c>
      <c r="B180" s="79">
        <v>650</v>
      </c>
      <c r="C180" s="74">
        <v>315</v>
      </c>
      <c r="D180" s="74">
        <v>417</v>
      </c>
      <c r="E180" s="74">
        <v>350</v>
      </c>
      <c r="F180" s="74">
        <v>620</v>
      </c>
      <c r="G180" s="74">
        <v>320</v>
      </c>
      <c r="H180" s="74">
        <v>370</v>
      </c>
      <c r="I180" s="74">
        <v>306</v>
      </c>
      <c r="J180" s="74">
        <v>470</v>
      </c>
      <c r="K180" s="74">
        <v>520</v>
      </c>
      <c r="L180" s="74">
        <v>494</v>
      </c>
      <c r="M180" s="74">
        <v>525</v>
      </c>
      <c r="N180" s="74">
        <v>450</v>
      </c>
      <c r="O180" s="75">
        <v>420</v>
      </c>
      <c r="P180" s="76">
        <f>SUM(B180:O180)/COUNTIF(B180:O180,"&gt;0")</f>
        <v>444.7857142857143</v>
      </c>
    </row>
    <row r="181" spans="1:16" s="25" customFormat="1" ht="16.5" customHeight="1">
      <c r="A181" s="71" t="s">
        <v>88</v>
      </c>
      <c r="B181" s="80">
        <v>650</v>
      </c>
      <c r="C181" s="9">
        <v>450</v>
      </c>
      <c r="D181" s="9">
        <v>542</v>
      </c>
      <c r="E181" s="9">
        <v>350</v>
      </c>
      <c r="F181" s="9">
        <v>700</v>
      </c>
      <c r="G181" s="9">
        <v>400</v>
      </c>
      <c r="H181" s="9">
        <v>450</v>
      </c>
      <c r="I181" s="9">
        <v>360</v>
      </c>
      <c r="J181" s="9">
        <v>630</v>
      </c>
      <c r="K181" s="9">
        <v>675</v>
      </c>
      <c r="L181" s="9">
        <v>650</v>
      </c>
      <c r="M181" s="9">
        <v>729</v>
      </c>
      <c r="N181" s="9">
        <v>500</v>
      </c>
      <c r="O181" s="30">
        <v>560</v>
      </c>
      <c r="P181" s="35">
        <f>SUM(B181:O181)/COUNTIF(B181:O181,"&gt;0")</f>
        <v>546.1428571428571</v>
      </c>
    </row>
    <row r="182" spans="1:16" s="25" customFormat="1" ht="16.5" customHeight="1">
      <c r="A182" s="71" t="s">
        <v>89</v>
      </c>
      <c r="B182" s="80">
        <v>600</v>
      </c>
      <c r="C182" s="9">
        <v>324</v>
      </c>
      <c r="D182" s="9">
        <v>542</v>
      </c>
      <c r="E182" s="9">
        <v>299</v>
      </c>
      <c r="F182" s="9">
        <v>450</v>
      </c>
      <c r="G182" s="9">
        <v>300</v>
      </c>
      <c r="H182" s="9">
        <v>350</v>
      </c>
      <c r="I182" s="9">
        <v>360</v>
      </c>
      <c r="J182" s="9">
        <v>630</v>
      </c>
      <c r="K182" s="9">
        <v>675</v>
      </c>
      <c r="L182" s="9">
        <v>633</v>
      </c>
      <c r="M182" s="9">
        <v>650</v>
      </c>
      <c r="N182" s="9">
        <v>500</v>
      </c>
      <c r="O182" s="30">
        <v>400</v>
      </c>
      <c r="P182" s="35">
        <f>SUM(B182:O182)/COUNTIF(B182:O182,"&gt;0")</f>
        <v>479.5</v>
      </c>
    </row>
    <row r="183" spans="1:16" s="25" customFormat="1" ht="16.5" customHeight="1">
      <c r="A183" s="128" t="s">
        <v>200</v>
      </c>
      <c r="B183" s="129">
        <f>B178/B179*100-100</f>
        <v>-17.454545454545453</v>
      </c>
      <c r="C183" s="130">
        <f aca="true" t="shared" si="63" ref="C183:O183">C178/C179*100-100</f>
        <v>-24.842105263157904</v>
      </c>
      <c r="D183" s="130">
        <f t="shared" si="63"/>
        <v>-3.836930455635496</v>
      </c>
      <c r="E183" s="130">
        <f t="shared" si="63"/>
        <v>-6.969696969696969</v>
      </c>
      <c r="F183" s="130">
        <f t="shared" si="63"/>
        <v>-25</v>
      </c>
      <c r="G183" s="130">
        <f t="shared" si="63"/>
        <v>-30</v>
      </c>
      <c r="H183" s="130">
        <f t="shared" si="63"/>
        <v>-23.076923076923066</v>
      </c>
      <c r="I183" s="130">
        <f t="shared" si="63"/>
        <v>-22.875816993464042</v>
      </c>
      <c r="J183" s="130">
        <f t="shared" si="63"/>
        <v>-20</v>
      </c>
      <c r="K183" s="130">
        <f t="shared" si="63"/>
        <v>-26.923076923076934</v>
      </c>
      <c r="L183" s="130">
        <f t="shared" si="63"/>
        <v>-24.493927125506076</v>
      </c>
      <c r="M183" s="130">
        <f t="shared" si="63"/>
        <v>-21.333333333333343</v>
      </c>
      <c r="N183" s="130">
        <f t="shared" si="63"/>
        <v>-20.09345794392523</v>
      </c>
      <c r="O183" s="130">
        <f t="shared" si="63"/>
        <v>-11.904761904761912</v>
      </c>
      <c r="P183" s="131">
        <f>P178/P179*100-100</f>
        <v>-20.300870942201115</v>
      </c>
    </row>
    <row r="184" spans="1:16" s="25" customFormat="1" ht="16.5" customHeight="1">
      <c r="A184" s="83" t="s">
        <v>151</v>
      </c>
      <c r="B184" s="81">
        <f>B179/B180*100-100</f>
        <v>-15.384615384615387</v>
      </c>
      <c r="C184" s="26">
        <f aca="true" t="shared" si="64" ref="C184:O184">C179/C180*100-100</f>
        <v>50.793650793650784</v>
      </c>
      <c r="D184" s="26">
        <f t="shared" si="64"/>
        <v>0</v>
      </c>
      <c r="E184" s="26">
        <f t="shared" si="64"/>
        <v>-5.714285714285722</v>
      </c>
      <c r="F184" s="26">
        <f t="shared" si="64"/>
        <v>0</v>
      </c>
      <c r="G184" s="26">
        <f t="shared" si="64"/>
        <v>15.625</v>
      </c>
      <c r="H184" s="26">
        <f t="shared" si="64"/>
        <v>5.405405405405389</v>
      </c>
      <c r="I184" s="26">
        <f t="shared" si="64"/>
        <v>0</v>
      </c>
      <c r="J184" s="26">
        <f t="shared" si="64"/>
        <v>0</v>
      </c>
      <c r="K184" s="26">
        <f t="shared" si="64"/>
        <v>0</v>
      </c>
      <c r="L184" s="26">
        <f t="shared" si="64"/>
        <v>0</v>
      </c>
      <c r="M184" s="26">
        <f t="shared" si="64"/>
        <v>0</v>
      </c>
      <c r="N184" s="26">
        <f t="shared" si="64"/>
        <v>-4.888888888888886</v>
      </c>
      <c r="O184" s="26">
        <f t="shared" si="64"/>
        <v>0</v>
      </c>
      <c r="P184" s="31">
        <f>P179/P180*100-100</f>
        <v>1.4132005781275012</v>
      </c>
    </row>
    <row r="185" spans="1:16" s="25" customFormat="1" ht="16.5" customHeight="1">
      <c r="A185" s="83" t="s">
        <v>114</v>
      </c>
      <c r="B185" s="81">
        <f>B180/B181*100-100</f>
        <v>0</v>
      </c>
      <c r="C185" s="26">
        <f aca="true" t="shared" si="65" ref="C185:O185">C180/C181*100-100</f>
        <v>-30</v>
      </c>
      <c r="D185" s="26">
        <f t="shared" si="65"/>
        <v>-23.062730627306266</v>
      </c>
      <c r="E185" s="26">
        <f t="shared" si="65"/>
        <v>0</v>
      </c>
      <c r="F185" s="26">
        <f t="shared" si="65"/>
        <v>-11.42857142857143</v>
      </c>
      <c r="G185" s="26">
        <f t="shared" si="65"/>
        <v>-20</v>
      </c>
      <c r="H185" s="26">
        <f t="shared" si="65"/>
        <v>-17.777777777777786</v>
      </c>
      <c r="I185" s="26">
        <f t="shared" si="65"/>
        <v>-15</v>
      </c>
      <c r="J185" s="26">
        <f t="shared" si="65"/>
        <v>-25.396825396825392</v>
      </c>
      <c r="K185" s="26">
        <f t="shared" si="65"/>
        <v>-22.962962962962962</v>
      </c>
      <c r="L185" s="26">
        <f t="shared" si="65"/>
        <v>-24</v>
      </c>
      <c r="M185" s="26">
        <f t="shared" si="65"/>
        <v>-27.983539094650197</v>
      </c>
      <c r="N185" s="26">
        <f t="shared" si="65"/>
        <v>-10</v>
      </c>
      <c r="O185" s="26">
        <f t="shared" si="65"/>
        <v>-25</v>
      </c>
      <c r="P185" s="31">
        <f>P180/P181*100-100</f>
        <v>-18.558723515563685</v>
      </c>
    </row>
    <row r="186" spans="1:16" s="25" customFormat="1" ht="16.5" customHeight="1" thickBot="1">
      <c r="A186" s="84" t="s">
        <v>90</v>
      </c>
      <c r="B186" s="82">
        <f>B181/B182*100-100</f>
        <v>8.333333333333329</v>
      </c>
      <c r="C186" s="77">
        <f aca="true" t="shared" si="66" ref="C186:O186">C181/C182*100-100</f>
        <v>38.888888888888886</v>
      </c>
      <c r="D186" s="77">
        <f t="shared" si="66"/>
        <v>0</v>
      </c>
      <c r="E186" s="77">
        <f t="shared" si="66"/>
        <v>17.056856187290975</v>
      </c>
      <c r="F186" s="77">
        <f t="shared" si="66"/>
        <v>55.55555555555557</v>
      </c>
      <c r="G186" s="77">
        <f t="shared" si="66"/>
        <v>33.333333333333314</v>
      </c>
      <c r="H186" s="77">
        <f t="shared" si="66"/>
        <v>28.571428571428584</v>
      </c>
      <c r="I186" s="77">
        <f t="shared" si="66"/>
        <v>0</v>
      </c>
      <c r="J186" s="77">
        <f t="shared" si="66"/>
        <v>0</v>
      </c>
      <c r="K186" s="77">
        <f t="shared" si="66"/>
        <v>0</v>
      </c>
      <c r="L186" s="77">
        <f t="shared" si="66"/>
        <v>2.685624012638229</v>
      </c>
      <c r="M186" s="77">
        <f t="shared" si="66"/>
        <v>12.15384615384616</v>
      </c>
      <c r="N186" s="77">
        <f t="shared" si="66"/>
        <v>0</v>
      </c>
      <c r="O186" s="78">
        <f t="shared" si="66"/>
        <v>40</v>
      </c>
      <c r="P186" s="36">
        <f>P181/P182*100-100</f>
        <v>13.89840607775956</v>
      </c>
    </row>
    <row r="187" spans="1:16" s="20" customFormat="1" ht="19.5" customHeight="1">
      <c r="A187" s="120" t="s">
        <v>106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2"/>
    </row>
    <row r="188" spans="1:16" s="25" customFormat="1" ht="16.5" customHeight="1">
      <c r="A188" s="123" t="s">
        <v>199</v>
      </c>
      <c r="B188" s="124">
        <v>454</v>
      </c>
      <c r="C188" s="125">
        <v>353</v>
      </c>
      <c r="D188" s="125">
        <v>401</v>
      </c>
      <c r="E188" s="125">
        <v>482</v>
      </c>
      <c r="F188" s="125">
        <v>465</v>
      </c>
      <c r="G188" s="125">
        <v>259</v>
      </c>
      <c r="H188" s="125">
        <v>300</v>
      </c>
      <c r="I188" s="125">
        <v>419</v>
      </c>
      <c r="J188" s="125">
        <v>376</v>
      </c>
      <c r="K188" s="125">
        <v>412</v>
      </c>
      <c r="L188" s="125">
        <v>258</v>
      </c>
      <c r="M188" s="125">
        <v>394</v>
      </c>
      <c r="N188" s="125">
        <v>342</v>
      </c>
      <c r="O188" s="126">
        <v>370</v>
      </c>
      <c r="P188" s="127">
        <f>SUM(B188:O188)/COUNTIF(B188:O188,"&gt;0")</f>
        <v>377.5</v>
      </c>
    </row>
    <row r="189" spans="1:16" s="25" customFormat="1" ht="16.5" customHeight="1">
      <c r="A189" s="71" t="s">
        <v>152</v>
      </c>
      <c r="B189" s="79">
        <v>550</v>
      </c>
      <c r="C189" s="74">
        <v>475</v>
      </c>
      <c r="D189" s="74">
        <v>417</v>
      </c>
      <c r="E189" s="74">
        <v>605</v>
      </c>
      <c r="F189" s="74">
        <v>620</v>
      </c>
      <c r="G189" s="74">
        <v>370</v>
      </c>
      <c r="H189" s="74">
        <v>390</v>
      </c>
      <c r="I189" s="74">
        <v>544</v>
      </c>
      <c r="J189" s="74">
        <v>470</v>
      </c>
      <c r="K189" s="74">
        <v>564</v>
      </c>
      <c r="L189" s="74">
        <v>342</v>
      </c>
      <c r="M189" s="74">
        <v>525</v>
      </c>
      <c r="N189" s="74">
        <v>428</v>
      </c>
      <c r="O189" s="75">
        <v>420</v>
      </c>
      <c r="P189" s="234">
        <f>SUM(B189:O189)/COUNTIF(B189:O189,"&gt;0")</f>
        <v>480</v>
      </c>
    </row>
    <row r="190" spans="1:16" s="25" customFormat="1" ht="16.5" customHeight="1">
      <c r="A190" s="71" t="s">
        <v>113</v>
      </c>
      <c r="B190" s="79">
        <v>800</v>
      </c>
      <c r="C190" s="74">
        <v>315</v>
      </c>
      <c r="D190" s="74">
        <v>417</v>
      </c>
      <c r="E190" s="74">
        <v>550</v>
      </c>
      <c r="F190" s="74">
        <v>620</v>
      </c>
      <c r="G190" s="74">
        <v>320</v>
      </c>
      <c r="H190" s="74">
        <v>370</v>
      </c>
      <c r="I190" s="74">
        <v>544</v>
      </c>
      <c r="J190" s="74">
        <v>470</v>
      </c>
      <c r="K190" s="74">
        <v>564</v>
      </c>
      <c r="L190" s="74">
        <v>342</v>
      </c>
      <c r="M190" s="74">
        <v>525</v>
      </c>
      <c r="N190" s="74">
        <v>450</v>
      </c>
      <c r="O190" s="75">
        <v>420</v>
      </c>
      <c r="P190" s="76">
        <f>SUM(B190:O190)/COUNTIF(B190:O190,"&gt;0")</f>
        <v>479.07142857142856</v>
      </c>
    </row>
    <row r="191" spans="1:16" s="25" customFormat="1" ht="16.5" customHeight="1">
      <c r="A191" s="71" t="s">
        <v>88</v>
      </c>
      <c r="B191" s="80">
        <v>800</v>
      </c>
      <c r="C191" s="9">
        <v>450</v>
      </c>
      <c r="D191" s="9">
        <v>542</v>
      </c>
      <c r="E191" s="9">
        <v>550</v>
      </c>
      <c r="F191" s="9">
        <v>700</v>
      </c>
      <c r="G191" s="9">
        <v>400</v>
      </c>
      <c r="H191" s="9">
        <v>450</v>
      </c>
      <c r="I191" s="9">
        <v>640</v>
      </c>
      <c r="J191" s="9">
        <v>630</v>
      </c>
      <c r="K191" s="9">
        <v>733</v>
      </c>
      <c r="L191" s="9">
        <v>450</v>
      </c>
      <c r="M191" s="9">
        <v>700</v>
      </c>
      <c r="N191" s="9">
        <v>500</v>
      </c>
      <c r="O191" s="30">
        <v>560</v>
      </c>
      <c r="P191" s="35">
        <f>SUM(B191:O191)/COUNTIF(B191:O191,"&gt;0")</f>
        <v>578.9285714285714</v>
      </c>
    </row>
    <row r="192" spans="1:16" s="25" customFormat="1" ht="16.5" customHeight="1">
      <c r="A192" s="71" t="s">
        <v>89</v>
      </c>
      <c r="B192" s="80">
        <v>174</v>
      </c>
      <c r="C192" s="9">
        <v>265</v>
      </c>
      <c r="D192" s="9">
        <v>542</v>
      </c>
      <c r="E192" s="9">
        <v>466</v>
      </c>
      <c r="F192" s="9">
        <v>450</v>
      </c>
      <c r="G192" s="9">
        <v>300</v>
      </c>
      <c r="H192" s="9">
        <v>350</v>
      </c>
      <c r="I192" s="9">
        <v>640</v>
      </c>
      <c r="J192" s="9">
        <v>630</v>
      </c>
      <c r="K192" s="9">
        <v>733</v>
      </c>
      <c r="L192" s="9">
        <v>436</v>
      </c>
      <c r="M192" s="9">
        <v>590</v>
      </c>
      <c r="N192" s="9">
        <v>500</v>
      </c>
      <c r="O192" s="30">
        <v>400</v>
      </c>
      <c r="P192" s="35">
        <f>SUM(B192:O192)/COUNTIF(B192:O192,"&gt;0")</f>
        <v>462.57142857142856</v>
      </c>
    </row>
    <row r="193" spans="1:16" s="25" customFormat="1" ht="16.5" customHeight="1">
      <c r="A193" s="128" t="s">
        <v>200</v>
      </c>
      <c r="B193" s="129">
        <f>B188/B189*100-100</f>
        <v>-17.454545454545453</v>
      </c>
      <c r="C193" s="130">
        <f aca="true" t="shared" si="67" ref="C193:O193">C188/C189*100-100</f>
        <v>-25.68421052631578</v>
      </c>
      <c r="D193" s="130">
        <f t="shared" si="67"/>
        <v>-3.836930455635496</v>
      </c>
      <c r="E193" s="130">
        <f t="shared" si="67"/>
        <v>-20.330578512396684</v>
      </c>
      <c r="F193" s="130">
        <f t="shared" si="67"/>
        <v>-25</v>
      </c>
      <c r="G193" s="130">
        <f t="shared" si="67"/>
        <v>-30</v>
      </c>
      <c r="H193" s="130">
        <f t="shared" si="67"/>
        <v>-23.076923076923066</v>
      </c>
      <c r="I193" s="130">
        <f t="shared" si="67"/>
        <v>-22.97794117647058</v>
      </c>
      <c r="J193" s="130">
        <f t="shared" si="67"/>
        <v>-20</v>
      </c>
      <c r="K193" s="130">
        <f t="shared" si="67"/>
        <v>-26.95035460992908</v>
      </c>
      <c r="L193" s="130">
        <f t="shared" si="67"/>
        <v>-24.56140350877193</v>
      </c>
      <c r="M193" s="130">
        <f t="shared" si="67"/>
        <v>-24.95238095238095</v>
      </c>
      <c r="N193" s="130">
        <f t="shared" si="67"/>
        <v>-20.09345794392523</v>
      </c>
      <c r="O193" s="130">
        <f t="shared" si="67"/>
        <v>-11.904761904761912</v>
      </c>
      <c r="P193" s="131">
        <f>P188/P189*100-100</f>
        <v>-21.354166666666657</v>
      </c>
    </row>
    <row r="194" spans="1:16" s="25" customFormat="1" ht="16.5" customHeight="1">
      <c r="A194" s="83" t="s">
        <v>151</v>
      </c>
      <c r="B194" s="81">
        <f>B189/B190*100-100</f>
        <v>-31.25</v>
      </c>
      <c r="C194" s="26">
        <f aca="true" t="shared" si="68" ref="C194:O194">C189/C190*100-100</f>
        <v>50.793650793650784</v>
      </c>
      <c r="D194" s="26">
        <f t="shared" si="68"/>
        <v>0</v>
      </c>
      <c r="E194" s="26">
        <f t="shared" si="68"/>
        <v>10.000000000000014</v>
      </c>
      <c r="F194" s="26">
        <f t="shared" si="68"/>
        <v>0</v>
      </c>
      <c r="G194" s="26">
        <f t="shared" si="68"/>
        <v>15.625</v>
      </c>
      <c r="H194" s="26">
        <f t="shared" si="68"/>
        <v>5.405405405405389</v>
      </c>
      <c r="I194" s="26">
        <f t="shared" si="68"/>
        <v>0</v>
      </c>
      <c r="J194" s="26">
        <f t="shared" si="68"/>
        <v>0</v>
      </c>
      <c r="K194" s="26">
        <f t="shared" si="68"/>
        <v>0</v>
      </c>
      <c r="L194" s="26">
        <f t="shared" si="68"/>
        <v>0</v>
      </c>
      <c r="M194" s="26">
        <f t="shared" si="68"/>
        <v>0</v>
      </c>
      <c r="N194" s="26">
        <f t="shared" si="68"/>
        <v>-4.888888888888886</v>
      </c>
      <c r="O194" s="26">
        <f t="shared" si="68"/>
        <v>0</v>
      </c>
      <c r="P194" s="31">
        <f>P189/P190*100-100</f>
        <v>0.19382734456539197</v>
      </c>
    </row>
    <row r="195" spans="1:16" s="25" customFormat="1" ht="16.5" customHeight="1">
      <c r="A195" s="83" t="s">
        <v>114</v>
      </c>
      <c r="B195" s="81">
        <f>B190/B191*100-100</f>
        <v>0</v>
      </c>
      <c r="C195" s="26">
        <f aca="true" t="shared" si="69" ref="C195:O195">C190/C191*100-100</f>
        <v>-30</v>
      </c>
      <c r="D195" s="26">
        <f t="shared" si="69"/>
        <v>-23.062730627306266</v>
      </c>
      <c r="E195" s="26">
        <f t="shared" si="69"/>
        <v>0</v>
      </c>
      <c r="F195" s="26">
        <f t="shared" si="69"/>
        <v>-11.42857142857143</v>
      </c>
      <c r="G195" s="26">
        <f t="shared" si="69"/>
        <v>-20</v>
      </c>
      <c r="H195" s="26">
        <f t="shared" si="69"/>
        <v>-17.777777777777786</v>
      </c>
      <c r="I195" s="26">
        <f t="shared" si="69"/>
        <v>-15</v>
      </c>
      <c r="J195" s="26">
        <f t="shared" si="69"/>
        <v>-25.396825396825392</v>
      </c>
      <c r="K195" s="26">
        <f t="shared" si="69"/>
        <v>-23.055934515688946</v>
      </c>
      <c r="L195" s="26">
        <f t="shared" si="69"/>
        <v>-24</v>
      </c>
      <c r="M195" s="26">
        <f t="shared" si="69"/>
        <v>-25</v>
      </c>
      <c r="N195" s="26">
        <f t="shared" si="69"/>
        <v>-10</v>
      </c>
      <c r="O195" s="26">
        <f t="shared" si="69"/>
        <v>-25</v>
      </c>
      <c r="P195" s="31">
        <f>P190/P191*100-100</f>
        <v>-17.24861196792105</v>
      </c>
    </row>
    <row r="196" spans="1:16" s="25" customFormat="1" ht="16.5" customHeight="1" thickBot="1">
      <c r="A196" s="84" t="s">
        <v>90</v>
      </c>
      <c r="B196" s="82">
        <f>B191/B192*100-100</f>
        <v>359.7701149425287</v>
      </c>
      <c r="C196" s="77">
        <f aca="true" t="shared" si="70" ref="C196:O196">C191/C192*100-100</f>
        <v>69.81132075471697</v>
      </c>
      <c r="D196" s="77">
        <f t="shared" si="70"/>
        <v>0</v>
      </c>
      <c r="E196" s="77">
        <f t="shared" si="70"/>
        <v>18.025751072961384</v>
      </c>
      <c r="F196" s="77">
        <f t="shared" si="70"/>
        <v>55.55555555555557</v>
      </c>
      <c r="G196" s="77">
        <f t="shared" si="70"/>
        <v>33.333333333333314</v>
      </c>
      <c r="H196" s="77">
        <f t="shared" si="70"/>
        <v>28.571428571428584</v>
      </c>
      <c r="I196" s="77">
        <f t="shared" si="70"/>
        <v>0</v>
      </c>
      <c r="J196" s="77">
        <f t="shared" si="70"/>
        <v>0</v>
      </c>
      <c r="K196" s="77">
        <f t="shared" si="70"/>
        <v>0</v>
      </c>
      <c r="L196" s="77">
        <f t="shared" si="70"/>
        <v>3.2110091743119256</v>
      </c>
      <c r="M196" s="77">
        <f t="shared" si="70"/>
        <v>18.64406779661016</v>
      </c>
      <c r="N196" s="77">
        <f t="shared" si="70"/>
        <v>0</v>
      </c>
      <c r="O196" s="78">
        <f t="shared" si="70"/>
        <v>40</v>
      </c>
      <c r="P196" s="36">
        <f>P191/P192*100-100</f>
        <v>25.154416306361966</v>
      </c>
    </row>
    <row r="197" spans="1:16" s="20" customFormat="1" ht="19.5" customHeight="1">
      <c r="A197" s="120" t="s">
        <v>107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2"/>
    </row>
    <row r="198" spans="1:16" s="25" customFormat="1" ht="16.5" customHeight="1">
      <c r="A198" s="123" t="s">
        <v>199</v>
      </c>
      <c r="B198" s="124">
        <v>454</v>
      </c>
      <c r="C198" s="125">
        <v>353</v>
      </c>
      <c r="D198" s="125">
        <v>401</v>
      </c>
      <c r="E198" s="125">
        <v>482</v>
      </c>
      <c r="F198" s="125">
        <v>465</v>
      </c>
      <c r="G198" s="125">
        <v>259</v>
      </c>
      <c r="H198" s="125">
        <v>300</v>
      </c>
      <c r="I198" s="125">
        <v>419</v>
      </c>
      <c r="J198" s="125">
        <v>376</v>
      </c>
      <c r="K198" s="125">
        <v>412</v>
      </c>
      <c r="L198" s="125">
        <v>258</v>
      </c>
      <c r="M198" s="125">
        <v>394</v>
      </c>
      <c r="N198" s="125">
        <v>342</v>
      </c>
      <c r="O198" s="126">
        <v>370</v>
      </c>
      <c r="P198" s="127">
        <f>SUM(B198:O198)/COUNTIF(B198:O198,"&gt;0")</f>
        <v>377.5</v>
      </c>
    </row>
    <row r="199" spans="1:16" s="25" customFormat="1" ht="16.5" customHeight="1">
      <c r="A199" s="71" t="s">
        <v>152</v>
      </c>
      <c r="B199" s="79">
        <v>550</v>
      </c>
      <c r="C199" s="74">
        <v>475</v>
      </c>
      <c r="D199" s="74">
        <v>417</v>
      </c>
      <c r="E199" s="74">
        <v>605</v>
      </c>
      <c r="F199" s="74">
        <v>620</v>
      </c>
      <c r="G199" s="74">
        <v>370</v>
      </c>
      <c r="H199" s="74">
        <v>390</v>
      </c>
      <c r="I199" s="74">
        <v>544</v>
      </c>
      <c r="J199" s="74">
        <v>470</v>
      </c>
      <c r="K199" s="74">
        <v>564</v>
      </c>
      <c r="L199" s="74">
        <v>342</v>
      </c>
      <c r="M199" s="74">
        <v>525</v>
      </c>
      <c r="N199" s="74">
        <v>428</v>
      </c>
      <c r="O199" s="75">
        <v>420</v>
      </c>
      <c r="P199" s="234">
        <f>SUM(B199:O199)/COUNTIF(B199:O199,"&gt;0")</f>
        <v>480</v>
      </c>
    </row>
    <row r="200" spans="1:16" s="25" customFormat="1" ht="16.5" customHeight="1">
      <c r="A200" s="71" t="s">
        <v>113</v>
      </c>
      <c r="B200" s="79">
        <v>800</v>
      </c>
      <c r="C200" s="74">
        <v>315</v>
      </c>
      <c r="D200" s="74">
        <v>417</v>
      </c>
      <c r="E200" s="74">
        <v>550</v>
      </c>
      <c r="F200" s="74">
        <v>620</v>
      </c>
      <c r="G200" s="74">
        <v>320</v>
      </c>
      <c r="H200" s="74">
        <v>370</v>
      </c>
      <c r="I200" s="74">
        <v>544</v>
      </c>
      <c r="J200" s="74">
        <v>470</v>
      </c>
      <c r="K200" s="74">
        <v>564</v>
      </c>
      <c r="L200" s="74">
        <v>342</v>
      </c>
      <c r="M200" s="74">
        <v>525</v>
      </c>
      <c r="N200" s="74">
        <v>450</v>
      </c>
      <c r="O200" s="75">
        <v>420</v>
      </c>
      <c r="P200" s="76">
        <f>SUM(B200:O200)/COUNTIF(B200:O200,"&gt;0")</f>
        <v>479.07142857142856</v>
      </c>
    </row>
    <row r="201" spans="1:16" s="25" customFormat="1" ht="16.5" customHeight="1">
      <c r="A201" s="71" t="s">
        <v>88</v>
      </c>
      <c r="B201" s="80">
        <v>800</v>
      </c>
      <c r="C201" s="9">
        <v>450</v>
      </c>
      <c r="D201" s="9">
        <v>542</v>
      </c>
      <c r="E201" s="9">
        <v>550</v>
      </c>
      <c r="F201" s="9">
        <v>700</v>
      </c>
      <c r="G201" s="9">
        <v>300</v>
      </c>
      <c r="H201" s="9">
        <v>450</v>
      </c>
      <c r="I201" s="9">
        <v>640</v>
      </c>
      <c r="J201" s="9">
        <v>630</v>
      </c>
      <c r="K201" s="9">
        <v>733</v>
      </c>
      <c r="L201" s="9">
        <v>450</v>
      </c>
      <c r="M201" s="9">
        <v>700</v>
      </c>
      <c r="N201" s="9">
        <v>500</v>
      </c>
      <c r="O201" s="30">
        <v>560</v>
      </c>
      <c r="P201" s="35">
        <f>SUM(B201:O201)/COUNTIF(B201:O201,"&gt;0")</f>
        <v>571.7857142857143</v>
      </c>
    </row>
    <row r="202" spans="1:16" s="25" customFormat="1" ht="16.5" customHeight="1">
      <c r="A202" s="71" t="s">
        <v>89</v>
      </c>
      <c r="B202" s="80">
        <v>174</v>
      </c>
      <c r="C202" s="9">
        <v>265</v>
      </c>
      <c r="D202" s="9">
        <v>542</v>
      </c>
      <c r="E202" s="9">
        <v>471</v>
      </c>
      <c r="F202" s="9">
        <v>450</v>
      </c>
      <c r="G202" s="9">
        <v>300</v>
      </c>
      <c r="H202" s="9">
        <v>350</v>
      </c>
      <c r="I202" s="9">
        <v>640</v>
      </c>
      <c r="J202" s="9">
        <v>630</v>
      </c>
      <c r="K202" s="9">
        <v>733</v>
      </c>
      <c r="L202" s="9">
        <v>436</v>
      </c>
      <c r="M202" s="9">
        <v>590</v>
      </c>
      <c r="N202" s="9">
        <v>500</v>
      </c>
      <c r="O202" s="30">
        <v>400</v>
      </c>
      <c r="P202" s="35">
        <f>SUM(B202:O202)/COUNTIF(B202:O202,"&gt;0")</f>
        <v>462.92857142857144</v>
      </c>
    </row>
    <row r="203" spans="1:16" s="25" customFormat="1" ht="16.5" customHeight="1">
      <c r="A203" s="128" t="s">
        <v>200</v>
      </c>
      <c r="B203" s="129">
        <f>B198/B199*100-100</f>
        <v>-17.454545454545453</v>
      </c>
      <c r="C203" s="130">
        <f aca="true" t="shared" si="71" ref="C203:O203">C198/C199*100-100</f>
        <v>-25.68421052631578</v>
      </c>
      <c r="D203" s="130">
        <f t="shared" si="71"/>
        <v>-3.836930455635496</v>
      </c>
      <c r="E203" s="130">
        <f t="shared" si="71"/>
        <v>-20.330578512396684</v>
      </c>
      <c r="F203" s="130">
        <f t="shared" si="71"/>
        <v>-25</v>
      </c>
      <c r="G203" s="130">
        <f t="shared" si="71"/>
        <v>-30</v>
      </c>
      <c r="H203" s="130">
        <f t="shared" si="71"/>
        <v>-23.076923076923066</v>
      </c>
      <c r="I203" s="130">
        <f t="shared" si="71"/>
        <v>-22.97794117647058</v>
      </c>
      <c r="J203" s="130">
        <f t="shared" si="71"/>
        <v>-20</v>
      </c>
      <c r="K203" s="130">
        <f t="shared" si="71"/>
        <v>-26.95035460992908</v>
      </c>
      <c r="L203" s="130">
        <f t="shared" si="71"/>
        <v>-24.56140350877193</v>
      </c>
      <c r="M203" s="130">
        <f t="shared" si="71"/>
        <v>-24.95238095238095</v>
      </c>
      <c r="N203" s="130">
        <f t="shared" si="71"/>
        <v>-20.09345794392523</v>
      </c>
      <c r="O203" s="130">
        <f t="shared" si="71"/>
        <v>-11.904761904761912</v>
      </c>
      <c r="P203" s="131">
        <f>P198/P199*100-100</f>
        <v>-21.354166666666657</v>
      </c>
    </row>
    <row r="204" spans="1:16" s="25" customFormat="1" ht="16.5" customHeight="1">
      <c r="A204" s="83" t="s">
        <v>151</v>
      </c>
      <c r="B204" s="81">
        <f>B199/B200*100-100</f>
        <v>-31.25</v>
      </c>
      <c r="C204" s="26">
        <f aca="true" t="shared" si="72" ref="C204:O204">C199/C200*100-100</f>
        <v>50.793650793650784</v>
      </c>
      <c r="D204" s="26">
        <f t="shared" si="72"/>
        <v>0</v>
      </c>
      <c r="E204" s="26">
        <f t="shared" si="72"/>
        <v>10.000000000000014</v>
      </c>
      <c r="F204" s="26">
        <f t="shared" si="72"/>
        <v>0</v>
      </c>
      <c r="G204" s="26">
        <f t="shared" si="72"/>
        <v>15.625</v>
      </c>
      <c r="H204" s="26">
        <f t="shared" si="72"/>
        <v>5.405405405405389</v>
      </c>
      <c r="I204" s="26">
        <f t="shared" si="72"/>
        <v>0</v>
      </c>
      <c r="J204" s="26">
        <f t="shared" si="72"/>
        <v>0</v>
      </c>
      <c r="K204" s="26">
        <f t="shared" si="72"/>
        <v>0</v>
      </c>
      <c r="L204" s="26">
        <f t="shared" si="72"/>
        <v>0</v>
      </c>
      <c r="M204" s="26">
        <f t="shared" si="72"/>
        <v>0</v>
      </c>
      <c r="N204" s="26">
        <f t="shared" si="72"/>
        <v>-4.888888888888886</v>
      </c>
      <c r="O204" s="26">
        <f t="shared" si="72"/>
        <v>0</v>
      </c>
      <c r="P204" s="31">
        <f>P199/P200*100-100</f>
        <v>0.19382734456539197</v>
      </c>
    </row>
    <row r="205" spans="1:16" s="25" customFormat="1" ht="16.5" customHeight="1">
      <c r="A205" s="83" t="s">
        <v>114</v>
      </c>
      <c r="B205" s="81">
        <f>B200/B201*100-100</f>
        <v>0</v>
      </c>
      <c r="C205" s="26">
        <f aca="true" t="shared" si="73" ref="C205:O205">C200/C201*100-100</f>
        <v>-30</v>
      </c>
      <c r="D205" s="26">
        <f t="shared" si="73"/>
        <v>-23.062730627306266</v>
      </c>
      <c r="E205" s="26">
        <f t="shared" si="73"/>
        <v>0</v>
      </c>
      <c r="F205" s="26">
        <f t="shared" si="73"/>
        <v>-11.42857142857143</v>
      </c>
      <c r="G205" s="26">
        <f t="shared" si="73"/>
        <v>6.666666666666671</v>
      </c>
      <c r="H205" s="26">
        <f t="shared" si="73"/>
        <v>-17.777777777777786</v>
      </c>
      <c r="I205" s="26">
        <f t="shared" si="73"/>
        <v>-15</v>
      </c>
      <c r="J205" s="26">
        <f t="shared" si="73"/>
        <v>-25.396825396825392</v>
      </c>
      <c r="K205" s="26">
        <f t="shared" si="73"/>
        <v>-23.055934515688946</v>
      </c>
      <c r="L205" s="26">
        <f t="shared" si="73"/>
        <v>-24</v>
      </c>
      <c r="M205" s="26">
        <f t="shared" si="73"/>
        <v>-25</v>
      </c>
      <c r="N205" s="26">
        <f t="shared" si="73"/>
        <v>-10</v>
      </c>
      <c r="O205" s="26">
        <f t="shared" si="73"/>
        <v>-25</v>
      </c>
      <c r="P205" s="31">
        <f>P200/P201*100-100</f>
        <v>-16.214865708931924</v>
      </c>
    </row>
    <row r="206" spans="1:16" s="25" customFormat="1" ht="16.5" customHeight="1" thickBot="1">
      <c r="A206" s="84" t="s">
        <v>90</v>
      </c>
      <c r="B206" s="82">
        <f>B201/B202*100-100</f>
        <v>359.7701149425287</v>
      </c>
      <c r="C206" s="77">
        <f aca="true" t="shared" si="74" ref="C206:O206">C201/C202*100-100</f>
        <v>69.81132075471697</v>
      </c>
      <c r="D206" s="77">
        <f t="shared" si="74"/>
        <v>0</v>
      </c>
      <c r="E206" s="77">
        <f t="shared" si="74"/>
        <v>16.772823779193203</v>
      </c>
      <c r="F206" s="77">
        <f t="shared" si="74"/>
        <v>55.55555555555557</v>
      </c>
      <c r="G206" s="77">
        <f t="shared" si="74"/>
        <v>0</v>
      </c>
      <c r="H206" s="77">
        <f t="shared" si="74"/>
        <v>28.571428571428584</v>
      </c>
      <c r="I206" s="77">
        <f t="shared" si="74"/>
        <v>0</v>
      </c>
      <c r="J206" s="77">
        <f t="shared" si="74"/>
        <v>0</v>
      </c>
      <c r="K206" s="77">
        <f t="shared" si="74"/>
        <v>0</v>
      </c>
      <c r="L206" s="77">
        <f t="shared" si="74"/>
        <v>3.2110091743119256</v>
      </c>
      <c r="M206" s="77">
        <f t="shared" si="74"/>
        <v>18.64406779661016</v>
      </c>
      <c r="N206" s="77">
        <f t="shared" si="74"/>
        <v>0</v>
      </c>
      <c r="O206" s="78">
        <f t="shared" si="74"/>
        <v>40</v>
      </c>
      <c r="P206" s="36">
        <f>P201/P202*100-100</f>
        <v>23.51488967751891</v>
      </c>
    </row>
    <row r="207" spans="1:16" s="20" customFormat="1" ht="19.5" customHeight="1">
      <c r="A207" s="120" t="s">
        <v>108</v>
      </c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2"/>
    </row>
    <row r="208" spans="1:16" s="25" customFormat="1" ht="16.5" customHeight="1">
      <c r="A208" s="123" t="s">
        <v>199</v>
      </c>
      <c r="B208" s="124">
        <v>379</v>
      </c>
      <c r="C208" s="125">
        <v>353</v>
      </c>
      <c r="D208" s="125">
        <v>401</v>
      </c>
      <c r="E208" s="125">
        <v>482</v>
      </c>
      <c r="F208" s="125">
        <v>465</v>
      </c>
      <c r="G208" s="125">
        <v>259</v>
      </c>
      <c r="H208" s="125">
        <v>380</v>
      </c>
      <c r="I208" s="125">
        <v>419</v>
      </c>
      <c r="J208" s="125">
        <v>376</v>
      </c>
      <c r="K208" s="125">
        <v>412</v>
      </c>
      <c r="L208" s="125">
        <v>258</v>
      </c>
      <c r="M208" s="125">
        <v>394</v>
      </c>
      <c r="N208" s="125">
        <v>342</v>
      </c>
      <c r="O208" s="126">
        <v>370</v>
      </c>
      <c r="P208" s="127">
        <f>SUM(B208:O208)/COUNTIF(B208:O208,"&gt;0")</f>
        <v>377.85714285714283</v>
      </c>
    </row>
    <row r="209" spans="1:16" s="25" customFormat="1" ht="16.5" customHeight="1">
      <c r="A209" s="71" t="s">
        <v>152</v>
      </c>
      <c r="B209" s="79">
        <v>460</v>
      </c>
      <c r="C209" s="74">
        <v>475</v>
      </c>
      <c r="D209" s="74">
        <v>417</v>
      </c>
      <c r="E209" s="74">
        <v>605</v>
      </c>
      <c r="F209" s="74">
        <v>620</v>
      </c>
      <c r="G209" s="74">
        <v>370</v>
      </c>
      <c r="H209" s="74">
        <v>490</v>
      </c>
      <c r="I209" s="74">
        <v>544</v>
      </c>
      <c r="J209" s="74">
        <v>470</v>
      </c>
      <c r="K209" s="74">
        <v>564</v>
      </c>
      <c r="L209" s="74">
        <v>342</v>
      </c>
      <c r="M209" s="74">
        <v>525</v>
      </c>
      <c r="N209" s="74">
        <v>428</v>
      </c>
      <c r="O209" s="75">
        <v>420</v>
      </c>
      <c r="P209" s="234">
        <f>SUM(B209:O209)/COUNTIF(B209:O209,"&gt;0")</f>
        <v>480.7142857142857</v>
      </c>
    </row>
    <row r="210" spans="1:16" s="25" customFormat="1" ht="16.5" customHeight="1">
      <c r="A210" s="71" t="s">
        <v>113</v>
      </c>
      <c r="B210" s="79">
        <v>460</v>
      </c>
      <c r="C210" s="74">
        <v>315</v>
      </c>
      <c r="D210" s="74">
        <v>417</v>
      </c>
      <c r="E210" s="74">
        <v>550</v>
      </c>
      <c r="F210" s="74">
        <v>620</v>
      </c>
      <c r="G210" s="74">
        <v>320</v>
      </c>
      <c r="H210" s="74">
        <v>370</v>
      </c>
      <c r="I210" s="74">
        <v>544</v>
      </c>
      <c r="J210" s="74">
        <v>470</v>
      </c>
      <c r="K210" s="74">
        <v>310</v>
      </c>
      <c r="L210" s="74">
        <v>342</v>
      </c>
      <c r="M210" s="74">
        <v>525</v>
      </c>
      <c r="N210" s="74">
        <v>450</v>
      </c>
      <c r="O210" s="75">
        <v>420</v>
      </c>
      <c r="P210" s="76">
        <f>SUM(B210:O210)/COUNTIF(B210:O210,"&gt;0")</f>
        <v>436.64285714285717</v>
      </c>
    </row>
    <row r="211" spans="1:16" s="25" customFormat="1" ht="16.5" customHeight="1">
      <c r="A211" s="71" t="s">
        <v>88</v>
      </c>
      <c r="B211" s="80">
        <v>460</v>
      </c>
      <c r="C211" s="9">
        <v>450</v>
      </c>
      <c r="D211" s="9">
        <v>542</v>
      </c>
      <c r="E211" s="9">
        <v>550</v>
      </c>
      <c r="F211" s="9">
        <v>700</v>
      </c>
      <c r="G211" s="9">
        <v>400</v>
      </c>
      <c r="H211" s="9">
        <v>580</v>
      </c>
      <c r="I211" s="9">
        <v>640</v>
      </c>
      <c r="J211" s="9">
        <v>630</v>
      </c>
      <c r="K211" s="9">
        <v>402</v>
      </c>
      <c r="L211" s="9">
        <v>450</v>
      </c>
      <c r="M211" s="9">
        <v>700</v>
      </c>
      <c r="N211" s="9">
        <v>500</v>
      </c>
      <c r="O211" s="30">
        <v>560</v>
      </c>
      <c r="P211" s="35">
        <f>SUM(B211:O211)/COUNTIF(B211:O211,"&gt;0")</f>
        <v>540.2857142857143</v>
      </c>
    </row>
    <row r="212" spans="1:16" s="25" customFormat="1" ht="16.5" customHeight="1">
      <c r="A212" s="71" t="s">
        <v>89</v>
      </c>
      <c r="B212" s="80">
        <v>174</v>
      </c>
      <c r="C212" s="9">
        <v>265</v>
      </c>
      <c r="D212" s="9">
        <v>542</v>
      </c>
      <c r="E212" s="9">
        <v>541</v>
      </c>
      <c r="F212" s="9">
        <v>450</v>
      </c>
      <c r="G212" s="9">
        <v>300</v>
      </c>
      <c r="H212" s="9">
        <v>350</v>
      </c>
      <c r="I212" s="9">
        <v>640</v>
      </c>
      <c r="J212" s="9">
        <v>500</v>
      </c>
      <c r="K212" s="9">
        <v>402</v>
      </c>
      <c r="L212" s="9">
        <v>436</v>
      </c>
      <c r="M212" s="9">
        <v>590</v>
      </c>
      <c r="N212" s="9">
        <v>500</v>
      </c>
      <c r="O212" s="30">
        <v>400</v>
      </c>
      <c r="P212" s="35">
        <f>SUM(B212:O212)/COUNTIF(B212:O212,"&gt;0")</f>
        <v>435</v>
      </c>
    </row>
    <row r="213" spans="1:16" s="25" customFormat="1" ht="16.5" customHeight="1">
      <c r="A213" s="128" t="s">
        <v>200</v>
      </c>
      <c r="B213" s="129">
        <f>B208/B209*100-100</f>
        <v>-17.608695652173907</v>
      </c>
      <c r="C213" s="130">
        <f aca="true" t="shared" si="75" ref="C213:O213">C208/C209*100-100</f>
        <v>-25.68421052631578</v>
      </c>
      <c r="D213" s="130">
        <f t="shared" si="75"/>
        <v>-3.836930455635496</v>
      </c>
      <c r="E213" s="130">
        <f t="shared" si="75"/>
        <v>-20.330578512396684</v>
      </c>
      <c r="F213" s="130">
        <f t="shared" si="75"/>
        <v>-25</v>
      </c>
      <c r="G213" s="130">
        <f t="shared" si="75"/>
        <v>-30</v>
      </c>
      <c r="H213" s="130">
        <f t="shared" si="75"/>
        <v>-22.448979591836732</v>
      </c>
      <c r="I213" s="130">
        <f t="shared" si="75"/>
        <v>-22.97794117647058</v>
      </c>
      <c r="J213" s="130">
        <f t="shared" si="75"/>
        <v>-20</v>
      </c>
      <c r="K213" s="130">
        <f t="shared" si="75"/>
        <v>-26.95035460992908</v>
      </c>
      <c r="L213" s="130">
        <f t="shared" si="75"/>
        <v>-24.56140350877193</v>
      </c>
      <c r="M213" s="130">
        <f t="shared" si="75"/>
        <v>-24.95238095238095</v>
      </c>
      <c r="N213" s="130">
        <f t="shared" si="75"/>
        <v>-20.09345794392523</v>
      </c>
      <c r="O213" s="130">
        <f t="shared" si="75"/>
        <v>-11.904761904761912</v>
      </c>
      <c r="P213" s="131">
        <f>P208/P209*100-100</f>
        <v>-21.396731054977707</v>
      </c>
    </row>
    <row r="214" spans="1:16" s="25" customFormat="1" ht="16.5" customHeight="1">
      <c r="A214" s="83" t="s">
        <v>151</v>
      </c>
      <c r="B214" s="81">
        <f>B209/B210*100-100</f>
        <v>0</v>
      </c>
      <c r="C214" s="26">
        <f aca="true" t="shared" si="76" ref="C214:O214">C209/C210*100-100</f>
        <v>50.793650793650784</v>
      </c>
      <c r="D214" s="26">
        <f t="shared" si="76"/>
        <v>0</v>
      </c>
      <c r="E214" s="26">
        <f t="shared" si="76"/>
        <v>10.000000000000014</v>
      </c>
      <c r="F214" s="26">
        <f t="shared" si="76"/>
        <v>0</v>
      </c>
      <c r="G214" s="26">
        <f t="shared" si="76"/>
        <v>15.625</v>
      </c>
      <c r="H214" s="26">
        <f t="shared" si="76"/>
        <v>32.43243243243242</v>
      </c>
      <c r="I214" s="26">
        <f t="shared" si="76"/>
        <v>0</v>
      </c>
      <c r="J214" s="26">
        <f t="shared" si="76"/>
        <v>0</v>
      </c>
      <c r="K214" s="26">
        <f t="shared" si="76"/>
        <v>81.93548387096774</v>
      </c>
      <c r="L214" s="26">
        <f t="shared" si="76"/>
        <v>0</v>
      </c>
      <c r="M214" s="26">
        <f t="shared" si="76"/>
        <v>0</v>
      </c>
      <c r="N214" s="26">
        <f t="shared" si="76"/>
        <v>-4.888888888888886</v>
      </c>
      <c r="O214" s="26">
        <f t="shared" si="76"/>
        <v>0</v>
      </c>
      <c r="P214" s="31">
        <f>P209/P210*100-100</f>
        <v>10.09324390642891</v>
      </c>
    </row>
    <row r="215" spans="1:16" s="25" customFormat="1" ht="16.5" customHeight="1">
      <c r="A215" s="83" t="s">
        <v>114</v>
      </c>
      <c r="B215" s="81">
        <f>B210/B211*100-100</f>
        <v>0</v>
      </c>
      <c r="C215" s="26">
        <f aca="true" t="shared" si="77" ref="C215:O215">C210/C211*100-100</f>
        <v>-30</v>
      </c>
      <c r="D215" s="26">
        <f t="shared" si="77"/>
        <v>-23.062730627306266</v>
      </c>
      <c r="E215" s="26">
        <f t="shared" si="77"/>
        <v>0</v>
      </c>
      <c r="F215" s="26">
        <f t="shared" si="77"/>
        <v>-11.42857142857143</v>
      </c>
      <c r="G215" s="26">
        <f t="shared" si="77"/>
        <v>-20</v>
      </c>
      <c r="H215" s="26">
        <f t="shared" si="77"/>
        <v>-36.206896551724135</v>
      </c>
      <c r="I215" s="26">
        <f t="shared" si="77"/>
        <v>-15</v>
      </c>
      <c r="J215" s="26">
        <f t="shared" si="77"/>
        <v>-25.396825396825392</v>
      </c>
      <c r="K215" s="26">
        <f t="shared" si="77"/>
        <v>-22.885572139303477</v>
      </c>
      <c r="L215" s="26">
        <f t="shared" si="77"/>
        <v>-24</v>
      </c>
      <c r="M215" s="26">
        <f t="shared" si="77"/>
        <v>-25</v>
      </c>
      <c r="N215" s="26">
        <f t="shared" si="77"/>
        <v>-10</v>
      </c>
      <c r="O215" s="26">
        <f t="shared" si="77"/>
        <v>-25</v>
      </c>
      <c r="P215" s="31">
        <f>P210/P211*100-100</f>
        <v>-19.182971972501335</v>
      </c>
    </row>
    <row r="216" spans="1:16" s="25" customFormat="1" ht="16.5" customHeight="1" thickBot="1">
      <c r="A216" s="84" t="s">
        <v>90</v>
      </c>
      <c r="B216" s="82">
        <f>B211/B212*100-100</f>
        <v>164.367816091954</v>
      </c>
      <c r="C216" s="77">
        <f aca="true" t="shared" si="78" ref="C216:O216">C211/C212*100-100</f>
        <v>69.81132075471697</v>
      </c>
      <c r="D216" s="77">
        <f t="shared" si="78"/>
        <v>0</v>
      </c>
      <c r="E216" s="77">
        <f t="shared" si="78"/>
        <v>1.6635859519408456</v>
      </c>
      <c r="F216" s="77">
        <f t="shared" si="78"/>
        <v>55.55555555555557</v>
      </c>
      <c r="G216" s="77">
        <f t="shared" si="78"/>
        <v>33.333333333333314</v>
      </c>
      <c r="H216" s="77">
        <f t="shared" si="78"/>
        <v>65.71428571428572</v>
      </c>
      <c r="I216" s="77">
        <f t="shared" si="78"/>
        <v>0</v>
      </c>
      <c r="J216" s="77">
        <f t="shared" si="78"/>
        <v>26</v>
      </c>
      <c r="K216" s="77">
        <f t="shared" si="78"/>
        <v>0</v>
      </c>
      <c r="L216" s="77">
        <f t="shared" si="78"/>
        <v>3.2110091743119256</v>
      </c>
      <c r="M216" s="77">
        <f t="shared" si="78"/>
        <v>18.64406779661016</v>
      </c>
      <c r="N216" s="77">
        <f t="shared" si="78"/>
        <v>0</v>
      </c>
      <c r="O216" s="78">
        <f t="shared" si="78"/>
        <v>40</v>
      </c>
      <c r="P216" s="36">
        <f>P211/P212*100-100</f>
        <v>24.203612479474558</v>
      </c>
    </row>
    <row r="217" spans="1:16" s="20" customFormat="1" ht="19.5" customHeight="1">
      <c r="A217" s="120" t="s">
        <v>11</v>
      </c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2"/>
    </row>
    <row r="218" spans="1:16" s="25" customFormat="1" ht="16.5" customHeight="1">
      <c r="A218" s="123" t="s">
        <v>199</v>
      </c>
      <c r="B218" s="124">
        <v>422</v>
      </c>
      <c r="C218" s="125">
        <v>357</v>
      </c>
      <c r="D218" s="125">
        <v>401</v>
      </c>
      <c r="E218" s="125">
        <v>351</v>
      </c>
      <c r="F218" s="125">
        <v>450</v>
      </c>
      <c r="G218" s="125">
        <v>259</v>
      </c>
      <c r="H218" s="125">
        <v>330</v>
      </c>
      <c r="I218" s="125">
        <v>419</v>
      </c>
      <c r="J218" s="125">
        <v>272</v>
      </c>
      <c r="K218" s="125">
        <v>380</v>
      </c>
      <c r="L218" s="125">
        <v>373</v>
      </c>
      <c r="M218" s="125">
        <v>411</v>
      </c>
      <c r="N218" s="125">
        <v>342</v>
      </c>
      <c r="O218" s="126">
        <v>370</v>
      </c>
      <c r="P218" s="127">
        <f>SUM(B218:O218)/COUNTIF(B218:O218,"&gt;0")</f>
        <v>366.92857142857144</v>
      </c>
    </row>
    <row r="219" spans="1:16" s="25" customFormat="1" ht="16.5" customHeight="1">
      <c r="A219" s="71" t="s">
        <v>152</v>
      </c>
      <c r="B219" s="79">
        <v>512</v>
      </c>
      <c r="C219" s="74">
        <v>475</v>
      </c>
      <c r="D219" s="74">
        <v>417</v>
      </c>
      <c r="E219" s="74">
        <v>440</v>
      </c>
      <c r="F219" s="74">
        <v>600</v>
      </c>
      <c r="G219" s="74">
        <v>370</v>
      </c>
      <c r="H219" s="74">
        <v>430</v>
      </c>
      <c r="I219" s="74">
        <v>544</v>
      </c>
      <c r="J219" s="74">
        <v>340</v>
      </c>
      <c r="K219" s="74">
        <v>520</v>
      </c>
      <c r="L219" s="74">
        <v>494</v>
      </c>
      <c r="M219" s="74">
        <v>547</v>
      </c>
      <c r="N219" s="74">
        <v>428</v>
      </c>
      <c r="O219" s="75">
        <v>420</v>
      </c>
      <c r="P219" s="234">
        <f>SUM(B219:O219)/COUNTIF(B219:O219,"&gt;0")</f>
        <v>466.92857142857144</v>
      </c>
    </row>
    <row r="220" spans="1:16" s="25" customFormat="1" ht="16.5" customHeight="1">
      <c r="A220" s="71" t="s">
        <v>113</v>
      </c>
      <c r="B220" s="79">
        <v>640</v>
      </c>
      <c r="C220" s="74">
        <v>315</v>
      </c>
      <c r="D220" s="74">
        <v>417</v>
      </c>
      <c r="E220" s="74">
        <v>400</v>
      </c>
      <c r="F220" s="74">
        <v>600</v>
      </c>
      <c r="G220" s="74">
        <v>320</v>
      </c>
      <c r="H220" s="74">
        <v>430</v>
      </c>
      <c r="I220" s="74">
        <v>544</v>
      </c>
      <c r="J220" s="74">
        <v>340</v>
      </c>
      <c r="K220" s="74">
        <v>520</v>
      </c>
      <c r="L220" s="74">
        <v>494</v>
      </c>
      <c r="M220" s="74">
        <v>547</v>
      </c>
      <c r="N220" s="74">
        <v>450</v>
      </c>
      <c r="O220" s="75">
        <v>420</v>
      </c>
      <c r="P220" s="76">
        <f>SUM(B220:O220)/COUNTIF(B220:O220,"&gt;0")</f>
        <v>459.7857142857143</v>
      </c>
    </row>
    <row r="221" spans="1:16" s="25" customFormat="1" ht="16.5" customHeight="1">
      <c r="A221" s="71" t="s">
        <v>88</v>
      </c>
      <c r="B221" s="80">
        <v>640</v>
      </c>
      <c r="C221" s="9">
        <v>450</v>
      </c>
      <c r="D221" s="9">
        <v>542</v>
      </c>
      <c r="E221" s="9">
        <v>400</v>
      </c>
      <c r="F221" s="9">
        <v>700</v>
      </c>
      <c r="G221" s="9">
        <v>400</v>
      </c>
      <c r="H221" s="9">
        <v>600</v>
      </c>
      <c r="I221" s="9">
        <v>640</v>
      </c>
      <c r="J221" s="9">
        <v>450</v>
      </c>
      <c r="K221" s="9">
        <v>675</v>
      </c>
      <c r="L221" s="9">
        <v>650</v>
      </c>
      <c r="M221" s="9">
        <v>729</v>
      </c>
      <c r="N221" s="9">
        <v>500</v>
      </c>
      <c r="O221" s="30">
        <v>560</v>
      </c>
      <c r="P221" s="35">
        <f>SUM(B221:O221)/COUNTIF(B221:O221,"&gt;0")</f>
        <v>566.8571428571429</v>
      </c>
    </row>
    <row r="222" spans="1:16" s="25" customFormat="1" ht="16.5" customHeight="1">
      <c r="A222" s="71" t="s">
        <v>89</v>
      </c>
      <c r="B222" s="80">
        <v>600</v>
      </c>
      <c r="C222" s="9">
        <v>324</v>
      </c>
      <c r="D222" s="9">
        <v>542</v>
      </c>
      <c r="E222" s="9">
        <v>346</v>
      </c>
      <c r="F222" s="9">
        <v>450</v>
      </c>
      <c r="G222" s="9">
        <v>300</v>
      </c>
      <c r="H222" s="9">
        <v>500</v>
      </c>
      <c r="I222" s="9">
        <v>640</v>
      </c>
      <c r="J222" s="9">
        <v>450</v>
      </c>
      <c r="K222" s="9">
        <v>675</v>
      </c>
      <c r="L222" s="9">
        <v>633</v>
      </c>
      <c r="M222" s="9">
        <v>650</v>
      </c>
      <c r="N222" s="9">
        <v>500</v>
      </c>
      <c r="O222" s="30">
        <v>400</v>
      </c>
      <c r="P222" s="35">
        <f>SUM(B222:O222)/COUNTIF(B222:O222,"&gt;0")</f>
        <v>500.7142857142857</v>
      </c>
    </row>
    <row r="223" spans="1:16" s="25" customFormat="1" ht="16.5" customHeight="1">
      <c r="A223" s="128" t="s">
        <v>200</v>
      </c>
      <c r="B223" s="129">
        <f>B218/B219*100-100</f>
        <v>-17.578125</v>
      </c>
      <c r="C223" s="130">
        <f aca="true" t="shared" si="79" ref="C223:O223">C218/C219*100-100</f>
        <v>-24.842105263157904</v>
      </c>
      <c r="D223" s="130">
        <f t="shared" si="79"/>
        <v>-3.836930455635496</v>
      </c>
      <c r="E223" s="130">
        <f t="shared" si="79"/>
        <v>-20.227272727272734</v>
      </c>
      <c r="F223" s="130">
        <f t="shared" si="79"/>
        <v>-25</v>
      </c>
      <c r="G223" s="130">
        <f t="shared" si="79"/>
        <v>-30</v>
      </c>
      <c r="H223" s="130">
        <f t="shared" si="79"/>
        <v>-23.25581395348837</v>
      </c>
      <c r="I223" s="130">
        <f t="shared" si="79"/>
        <v>-22.97794117647058</v>
      </c>
      <c r="J223" s="130">
        <f t="shared" si="79"/>
        <v>-20</v>
      </c>
      <c r="K223" s="130">
        <f t="shared" si="79"/>
        <v>-26.923076923076934</v>
      </c>
      <c r="L223" s="130">
        <f t="shared" si="79"/>
        <v>-24.493927125506076</v>
      </c>
      <c r="M223" s="130">
        <f t="shared" si="79"/>
        <v>-24.862888482632542</v>
      </c>
      <c r="N223" s="130">
        <f t="shared" si="79"/>
        <v>-20.09345794392523</v>
      </c>
      <c r="O223" s="130">
        <f t="shared" si="79"/>
        <v>-11.904761904761912</v>
      </c>
      <c r="P223" s="131">
        <f>P218/P219*100-100</f>
        <v>-21.416551935138443</v>
      </c>
    </row>
    <row r="224" spans="1:16" s="25" customFormat="1" ht="16.5" customHeight="1">
      <c r="A224" s="83" t="s">
        <v>151</v>
      </c>
      <c r="B224" s="81">
        <f>B219/B220*100-100</f>
        <v>-20</v>
      </c>
      <c r="C224" s="26">
        <f aca="true" t="shared" si="80" ref="C224:O224">C219/C220*100-100</f>
        <v>50.793650793650784</v>
      </c>
      <c r="D224" s="26">
        <f t="shared" si="80"/>
        <v>0</v>
      </c>
      <c r="E224" s="26">
        <f t="shared" si="80"/>
        <v>10.000000000000014</v>
      </c>
      <c r="F224" s="26">
        <f t="shared" si="80"/>
        <v>0</v>
      </c>
      <c r="G224" s="26">
        <f t="shared" si="80"/>
        <v>15.625</v>
      </c>
      <c r="H224" s="26">
        <f t="shared" si="80"/>
        <v>0</v>
      </c>
      <c r="I224" s="26">
        <f t="shared" si="80"/>
        <v>0</v>
      </c>
      <c r="J224" s="26">
        <f t="shared" si="80"/>
        <v>0</v>
      </c>
      <c r="K224" s="26">
        <f t="shared" si="80"/>
        <v>0</v>
      </c>
      <c r="L224" s="26">
        <f t="shared" si="80"/>
        <v>0</v>
      </c>
      <c r="M224" s="26">
        <f t="shared" si="80"/>
        <v>0</v>
      </c>
      <c r="N224" s="26">
        <f t="shared" si="80"/>
        <v>-4.888888888888886</v>
      </c>
      <c r="O224" s="26">
        <f t="shared" si="80"/>
        <v>0</v>
      </c>
      <c r="P224" s="31">
        <f>P219/P220*100-100</f>
        <v>1.5535187199005662</v>
      </c>
    </row>
    <row r="225" spans="1:16" s="25" customFormat="1" ht="16.5" customHeight="1">
      <c r="A225" s="83" t="s">
        <v>114</v>
      </c>
      <c r="B225" s="81">
        <f>B220/B221*100-100</f>
        <v>0</v>
      </c>
      <c r="C225" s="26">
        <f aca="true" t="shared" si="81" ref="C225:O225">C220/C221*100-100</f>
        <v>-30</v>
      </c>
      <c r="D225" s="26">
        <f t="shared" si="81"/>
        <v>-23.062730627306266</v>
      </c>
      <c r="E225" s="26">
        <f t="shared" si="81"/>
        <v>0</v>
      </c>
      <c r="F225" s="26">
        <f t="shared" si="81"/>
        <v>-14.285714285714292</v>
      </c>
      <c r="G225" s="26">
        <f t="shared" si="81"/>
        <v>-20</v>
      </c>
      <c r="H225" s="26">
        <f t="shared" si="81"/>
        <v>-28.33333333333333</v>
      </c>
      <c r="I225" s="26">
        <f t="shared" si="81"/>
        <v>-15</v>
      </c>
      <c r="J225" s="26">
        <f t="shared" si="81"/>
        <v>-24.444444444444443</v>
      </c>
      <c r="K225" s="26">
        <f t="shared" si="81"/>
        <v>-22.962962962962962</v>
      </c>
      <c r="L225" s="26">
        <f t="shared" si="81"/>
        <v>-24</v>
      </c>
      <c r="M225" s="26">
        <f t="shared" si="81"/>
        <v>-24.965706447187927</v>
      </c>
      <c r="N225" s="26">
        <f t="shared" si="81"/>
        <v>-10</v>
      </c>
      <c r="O225" s="26">
        <f t="shared" si="81"/>
        <v>-25</v>
      </c>
      <c r="P225" s="31">
        <f>P220/P221*100-100</f>
        <v>-18.888608870967744</v>
      </c>
    </row>
    <row r="226" spans="1:16" s="25" customFormat="1" ht="16.5" customHeight="1" thickBot="1">
      <c r="A226" s="84" t="s">
        <v>90</v>
      </c>
      <c r="B226" s="82">
        <f>B221/B222*100-100</f>
        <v>6.666666666666671</v>
      </c>
      <c r="C226" s="77">
        <f aca="true" t="shared" si="82" ref="C226:O226">C221/C222*100-100</f>
        <v>38.888888888888886</v>
      </c>
      <c r="D226" s="77">
        <f t="shared" si="82"/>
        <v>0</v>
      </c>
      <c r="E226" s="77">
        <f t="shared" si="82"/>
        <v>15.606936416184979</v>
      </c>
      <c r="F226" s="77">
        <f t="shared" si="82"/>
        <v>55.55555555555557</v>
      </c>
      <c r="G226" s="77">
        <f t="shared" si="82"/>
        <v>33.333333333333314</v>
      </c>
      <c r="H226" s="77">
        <f t="shared" si="82"/>
        <v>20</v>
      </c>
      <c r="I226" s="77">
        <f t="shared" si="82"/>
        <v>0</v>
      </c>
      <c r="J226" s="77">
        <f t="shared" si="82"/>
        <v>0</v>
      </c>
      <c r="K226" s="77">
        <f t="shared" si="82"/>
        <v>0</v>
      </c>
      <c r="L226" s="77">
        <f t="shared" si="82"/>
        <v>2.685624012638229</v>
      </c>
      <c r="M226" s="77">
        <f t="shared" si="82"/>
        <v>12.15384615384616</v>
      </c>
      <c r="N226" s="77">
        <f t="shared" si="82"/>
        <v>0</v>
      </c>
      <c r="O226" s="78">
        <f t="shared" si="82"/>
        <v>40</v>
      </c>
      <c r="P226" s="36">
        <f>P221/P222*100-100</f>
        <v>13.209700427960058</v>
      </c>
    </row>
    <row r="227" spans="1:16" s="20" customFormat="1" ht="19.5" customHeight="1">
      <c r="A227" s="120" t="s">
        <v>12</v>
      </c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2"/>
    </row>
    <row r="228" spans="1:16" s="25" customFormat="1" ht="16.5" customHeight="1">
      <c r="A228" s="123" t="s">
        <v>199</v>
      </c>
      <c r="B228" s="124">
        <v>422</v>
      </c>
      <c r="C228" s="125" t="s">
        <v>13</v>
      </c>
      <c r="D228" s="125">
        <v>401</v>
      </c>
      <c r="E228" s="125">
        <v>438</v>
      </c>
      <c r="F228" s="125" t="s">
        <v>13</v>
      </c>
      <c r="G228" s="125">
        <v>259</v>
      </c>
      <c r="H228" s="125" t="s">
        <v>13</v>
      </c>
      <c r="I228" s="125" t="s">
        <v>13</v>
      </c>
      <c r="J228" s="125">
        <v>376</v>
      </c>
      <c r="K228" s="125" t="s">
        <v>13</v>
      </c>
      <c r="L228" s="125">
        <v>373</v>
      </c>
      <c r="M228" s="125" t="s">
        <v>13</v>
      </c>
      <c r="N228" s="125">
        <v>342</v>
      </c>
      <c r="O228" s="126">
        <v>370</v>
      </c>
      <c r="P228" s="127">
        <f>SUM(B228:O228)/COUNTIF(B228:O228,"&gt;0")</f>
        <v>372.625</v>
      </c>
    </row>
    <row r="229" spans="1:16" s="25" customFormat="1" ht="16.5" customHeight="1">
      <c r="A229" s="71" t="s">
        <v>152</v>
      </c>
      <c r="B229" s="79">
        <v>512</v>
      </c>
      <c r="C229" s="74" t="s">
        <v>13</v>
      </c>
      <c r="D229" s="74">
        <v>417</v>
      </c>
      <c r="E229" s="74">
        <v>550</v>
      </c>
      <c r="F229" s="74" t="s">
        <v>13</v>
      </c>
      <c r="G229" s="74">
        <v>370</v>
      </c>
      <c r="H229" s="74" t="s">
        <v>13</v>
      </c>
      <c r="I229" s="74" t="s">
        <v>13</v>
      </c>
      <c r="J229" s="74">
        <v>470</v>
      </c>
      <c r="K229" s="74" t="s">
        <v>13</v>
      </c>
      <c r="L229" s="74">
        <v>494</v>
      </c>
      <c r="M229" s="74" t="s">
        <v>13</v>
      </c>
      <c r="N229" s="74">
        <v>428</v>
      </c>
      <c r="O229" s="75">
        <v>420</v>
      </c>
      <c r="P229" s="234">
        <f>SUM(B229:O229)/COUNTIF(B229:O229,"&gt;0")</f>
        <v>457.625</v>
      </c>
    </row>
    <row r="230" spans="1:16" s="25" customFormat="1" ht="16.5" customHeight="1">
      <c r="A230" s="71" t="s">
        <v>113</v>
      </c>
      <c r="B230" s="79">
        <v>640</v>
      </c>
      <c r="C230" s="74" t="s">
        <v>13</v>
      </c>
      <c r="D230" s="74">
        <v>417</v>
      </c>
      <c r="E230" s="74">
        <v>500</v>
      </c>
      <c r="F230" s="74" t="s">
        <v>13</v>
      </c>
      <c r="G230" s="74">
        <v>320</v>
      </c>
      <c r="H230" s="74" t="s">
        <v>13</v>
      </c>
      <c r="I230" s="74" t="s">
        <v>13</v>
      </c>
      <c r="J230" s="74">
        <v>470</v>
      </c>
      <c r="K230" s="74" t="s">
        <v>13</v>
      </c>
      <c r="L230" s="74">
        <v>494</v>
      </c>
      <c r="M230" s="74" t="s">
        <v>13</v>
      </c>
      <c r="N230" s="74">
        <v>450</v>
      </c>
      <c r="O230" s="75">
        <v>420</v>
      </c>
      <c r="P230" s="76">
        <f>SUM(B230:O230)/COUNTIF(B230:O230,"&gt;0")</f>
        <v>463.875</v>
      </c>
    </row>
    <row r="231" spans="1:16" s="25" customFormat="1" ht="16.5" customHeight="1">
      <c r="A231" s="71" t="s">
        <v>88</v>
      </c>
      <c r="B231" s="80">
        <v>640</v>
      </c>
      <c r="C231" s="9" t="s">
        <v>13</v>
      </c>
      <c r="D231" s="9">
        <v>542</v>
      </c>
      <c r="E231" s="9">
        <v>700</v>
      </c>
      <c r="F231" s="9" t="s">
        <v>13</v>
      </c>
      <c r="G231" s="9">
        <v>400</v>
      </c>
      <c r="H231" s="9" t="s">
        <v>13</v>
      </c>
      <c r="I231" s="9" t="s">
        <v>13</v>
      </c>
      <c r="J231" s="9">
        <v>630</v>
      </c>
      <c r="K231" s="9" t="s">
        <v>13</v>
      </c>
      <c r="L231" s="9">
        <v>650</v>
      </c>
      <c r="M231" s="9" t="s">
        <v>13</v>
      </c>
      <c r="N231" s="9">
        <v>500</v>
      </c>
      <c r="O231" s="30">
        <v>560</v>
      </c>
      <c r="P231" s="35">
        <f>SUM(B231:O231)/COUNTIF(B231:O231,"&gt;0")</f>
        <v>577.75</v>
      </c>
    </row>
    <row r="232" spans="1:16" s="25" customFormat="1" ht="16.5" customHeight="1">
      <c r="A232" s="71" t="s">
        <v>89</v>
      </c>
      <c r="B232" s="80">
        <v>600</v>
      </c>
      <c r="C232" s="9" t="s">
        <v>13</v>
      </c>
      <c r="D232" s="9">
        <v>542</v>
      </c>
      <c r="E232" s="9">
        <v>870</v>
      </c>
      <c r="F232" s="9" t="s">
        <v>13</v>
      </c>
      <c r="G232" s="9">
        <v>300</v>
      </c>
      <c r="H232" s="9" t="s">
        <v>13</v>
      </c>
      <c r="I232" s="9" t="s">
        <v>13</v>
      </c>
      <c r="J232" s="9">
        <v>630</v>
      </c>
      <c r="K232" s="9" t="s">
        <v>13</v>
      </c>
      <c r="L232" s="9">
        <v>633</v>
      </c>
      <c r="M232" s="9" t="s">
        <v>13</v>
      </c>
      <c r="N232" s="9">
        <v>500</v>
      </c>
      <c r="O232" s="30">
        <v>400</v>
      </c>
      <c r="P232" s="35">
        <f>SUM(B232:O232)/COUNTIF(B232:O232,"&gt;0")</f>
        <v>559.375</v>
      </c>
    </row>
    <row r="233" spans="1:16" s="25" customFormat="1" ht="16.5" customHeight="1">
      <c r="A233" s="128" t="s">
        <v>200</v>
      </c>
      <c r="B233" s="129">
        <f>B228/B229*100-100</f>
        <v>-17.578125</v>
      </c>
      <c r="C233" s="130" t="s">
        <v>13</v>
      </c>
      <c r="D233" s="130">
        <f aca="true" t="shared" si="83" ref="D233:O233">D228/D229*100-100</f>
        <v>-3.836930455635496</v>
      </c>
      <c r="E233" s="130">
        <f t="shared" si="83"/>
        <v>-20.36363636363636</v>
      </c>
      <c r="F233" s="130" t="s">
        <v>13</v>
      </c>
      <c r="G233" s="130">
        <f t="shared" si="83"/>
        <v>-30</v>
      </c>
      <c r="H233" s="130" t="s">
        <v>13</v>
      </c>
      <c r="I233" s="130" t="s">
        <v>13</v>
      </c>
      <c r="J233" s="130">
        <f t="shared" si="83"/>
        <v>-20</v>
      </c>
      <c r="K233" s="130" t="s">
        <v>13</v>
      </c>
      <c r="L233" s="130">
        <f t="shared" si="83"/>
        <v>-24.493927125506076</v>
      </c>
      <c r="M233" s="130" t="s">
        <v>13</v>
      </c>
      <c r="N233" s="130">
        <f t="shared" si="83"/>
        <v>-20.09345794392523</v>
      </c>
      <c r="O233" s="130">
        <f t="shared" si="83"/>
        <v>-11.904761904761912</v>
      </c>
      <c r="P233" s="131">
        <f>P228/P229*100-100</f>
        <v>-18.57416006555586</v>
      </c>
    </row>
    <row r="234" spans="1:16" s="25" customFormat="1" ht="16.5" customHeight="1">
      <c r="A234" s="83" t="s">
        <v>151</v>
      </c>
      <c r="B234" s="81">
        <f>B229/B230*100-100</f>
        <v>-20</v>
      </c>
      <c r="C234" s="26" t="s">
        <v>13</v>
      </c>
      <c r="D234" s="26">
        <f aca="true" t="shared" si="84" ref="D234:O234">D229/D230*100-100</f>
        <v>0</v>
      </c>
      <c r="E234" s="26">
        <f t="shared" si="84"/>
        <v>10.000000000000014</v>
      </c>
      <c r="F234" s="26" t="s">
        <v>13</v>
      </c>
      <c r="G234" s="26">
        <f t="shared" si="84"/>
        <v>15.625</v>
      </c>
      <c r="H234" s="26" t="s">
        <v>13</v>
      </c>
      <c r="I234" s="26" t="s">
        <v>13</v>
      </c>
      <c r="J234" s="26">
        <f t="shared" si="84"/>
        <v>0</v>
      </c>
      <c r="K234" s="26" t="s">
        <v>13</v>
      </c>
      <c r="L234" s="26">
        <f t="shared" si="84"/>
        <v>0</v>
      </c>
      <c r="M234" s="26" t="s">
        <v>13</v>
      </c>
      <c r="N234" s="26">
        <f t="shared" si="84"/>
        <v>-4.888888888888886</v>
      </c>
      <c r="O234" s="26">
        <f t="shared" si="84"/>
        <v>0</v>
      </c>
      <c r="P234" s="31">
        <f>P229/P230*100-100</f>
        <v>-1.3473457289140356</v>
      </c>
    </row>
    <row r="235" spans="1:16" s="25" customFormat="1" ht="16.5" customHeight="1">
      <c r="A235" s="83" t="s">
        <v>114</v>
      </c>
      <c r="B235" s="81">
        <f>B230/B231*100-100</f>
        <v>0</v>
      </c>
      <c r="C235" s="26" t="s">
        <v>13</v>
      </c>
      <c r="D235" s="26">
        <f aca="true" t="shared" si="85" ref="D235:O235">D230/D231*100-100</f>
        <v>-23.062730627306266</v>
      </c>
      <c r="E235" s="26">
        <f t="shared" si="85"/>
        <v>-28.57142857142857</v>
      </c>
      <c r="F235" s="26" t="s">
        <v>13</v>
      </c>
      <c r="G235" s="26">
        <f t="shared" si="85"/>
        <v>-20</v>
      </c>
      <c r="H235" s="26" t="s">
        <v>13</v>
      </c>
      <c r="I235" s="26" t="s">
        <v>13</v>
      </c>
      <c r="J235" s="26">
        <f t="shared" si="85"/>
        <v>-25.396825396825392</v>
      </c>
      <c r="K235" s="26" t="s">
        <v>13</v>
      </c>
      <c r="L235" s="26">
        <f t="shared" si="85"/>
        <v>-24</v>
      </c>
      <c r="M235" s="26" t="s">
        <v>13</v>
      </c>
      <c r="N235" s="26">
        <f t="shared" si="85"/>
        <v>-10</v>
      </c>
      <c r="O235" s="26">
        <f t="shared" si="85"/>
        <v>-25</v>
      </c>
      <c r="P235" s="31">
        <f>P230/P231*100-100</f>
        <v>-19.710082215491127</v>
      </c>
    </row>
    <row r="236" spans="1:16" s="25" customFormat="1" ht="16.5" customHeight="1" thickBot="1">
      <c r="A236" s="84" t="s">
        <v>90</v>
      </c>
      <c r="B236" s="82">
        <f>B231/B232*100-100</f>
        <v>6.666666666666671</v>
      </c>
      <c r="C236" s="77" t="s">
        <v>13</v>
      </c>
      <c r="D236" s="77">
        <f aca="true" t="shared" si="86" ref="D236:O236">D231/D232*100-100</f>
        <v>0</v>
      </c>
      <c r="E236" s="77">
        <f t="shared" si="86"/>
        <v>-19.54022988505747</v>
      </c>
      <c r="F236" s="77" t="s">
        <v>13</v>
      </c>
      <c r="G236" s="77">
        <f t="shared" si="86"/>
        <v>33.333333333333314</v>
      </c>
      <c r="H236" s="77" t="s">
        <v>13</v>
      </c>
      <c r="I236" s="77" t="s">
        <v>13</v>
      </c>
      <c r="J236" s="77">
        <f t="shared" si="86"/>
        <v>0</v>
      </c>
      <c r="K236" s="77" t="s">
        <v>13</v>
      </c>
      <c r="L236" s="77">
        <f t="shared" si="86"/>
        <v>2.685624012638229</v>
      </c>
      <c r="M236" s="77" t="s">
        <v>13</v>
      </c>
      <c r="N236" s="77">
        <f t="shared" si="86"/>
        <v>0</v>
      </c>
      <c r="O236" s="78">
        <f t="shared" si="86"/>
        <v>40</v>
      </c>
      <c r="P236" s="36">
        <f>P231/P232*100-100</f>
        <v>3.2849162011173263</v>
      </c>
    </row>
    <row r="237" spans="1:16" s="20" customFormat="1" ht="19.5" customHeight="1">
      <c r="A237" s="120" t="s">
        <v>20</v>
      </c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2"/>
    </row>
    <row r="238" spans="1:16" s="25" customFormat="1" ht="16.5" customHeight="1">
      <c r="A238" s="123" t="s">
        <v>199</v>
      </c>
      <c r="B238" s="124">
        <v>742</v>
      </c>
      <c r="C238" s="125">
        <v>2314</v>
      </c>
      <c r="D238" s="125">
        <v>1670</v>
      </c>
      <c r="E238" s="125">
        <v>1052</v>
      </c>
      <c r="F238" s="125">
        <v>1300</v>
      </c>
      <c r="G238" s="125">
        <v>454</v>
      </c>
      <c r="H238" s="125">
        <v>850</v>
      </c>
      <c r="I238" s="125">
        <v>1180</v>
      </c>
      <c r="J238" s="125">
        <v>1120</v>
      </c>
      <c r="K238" s="125">
        <v>1119</v>
      </c>
      <c r="L238" s="125">
        <v>932</v>
      </c>
      <c r="M238" s="125">
        <v>850</v>
      </c>
      <c r="N238" s="125">
        <v>936</v>
      </c>
      <c r="O238" s="126">
        <v>565</v>
      </c>
      <c r="P238" s="127">
        <f>SUM(B238:O238)/COUNTIF(B238:O238,"&gt;0")</f>
        <v>1077.4285714285713</v>
      </c>
    </row>
    <row r="239" spans="1:16" s="25" customFormat="1" ht="16.5" customHeight="1">
      <c r="A239" s="71" t="s">
        <v>152</v>
      </c>
      <c r="B239" s="79">
        <v>900</v>
      </c>
      <c r="C239" s="74">
        <v>3050</v>
      </c>
      <c r="D239" s="74">
        <v>1920</v>
      </c>
      <c r="E239" s="74">
        <v>1320</v>
      </c>
      <c r="F239" s="74">
        <v>1600</v>
      </c>
      <c r="G239" s="74">
        <v>648</v>
      </c>
      <c r="H239" s="74">
        <v>1100</v>
      </c>
      <c r="I239" s="74">
        <v>1533</v>
      </c>
      <c r="J239" s="74">
        <v>1400</v>
      </c>
      <c r="K239" s="74">
        <v>1533</v>
      </c>
      <c r="L239" s="74">
        <v>1235</v>
      </c>
      <c r="M239" s="74">
        <v>1148</v>
      </c>
      <c r="N239" s="74">
        <v>1170</v>
      </c>
      <c r="O239" s="75">
        <v>750</v>
      </c>
      <c r="P239" s="234">
        <f>SUM(B239:O239)/COUNTIF(B239:O239,"&gt;0")</f>
        <v>1379.0714285714287</v>
      </c>
    </row>
    <row r="240" spans="1:16" s="25" customFormat="1" ht="16.5" customHeight="1">
      <c r="A240" s="71" t="s">
        <v>113</v>
      </c>
      <c r="B240" s="79">
        <v>800</v>
      </c>
      <c r="C240" s="74">
        <v>2450</v>
      </c>
      <c r="D240" s="74">
        <v>1920</v>
      </c>
      <c r="E240" s="74">
        <v>1200</v>
      </c>
      <c r="F240" s="74">
        <v>1600</v>
      </c>
      <c r="G240" s="74">
        <v>648</v>
      </c>
      <c r="H240" s="74">
        <v>1100</v>
      </c>
      <c r="I240" s="74">
        <v>1533</v>
      </c>
      <c r="J240" s="74">
        <v>1400</v>
      </c>
      <c r="K240" s="74">
        <v>1533</v>
      </c>
      <c r="L240" s="74">
        <v>1235</v>
      </c>
      <c r="M240" s="74">
        <v>1148</v>
      </c>
      <c r="N240" s="74">
        <v>1170</v>
      </c>
      <c r="O240" s="75">
        <v>750</v>
      </c>
      <c r="P240" s="76">
        <f>SUM(B240:O240)/COUNTIF(B240:O240,"&gt;0")</f>
        <v>1320.5</v>
      </c>
    </row>
    <row r="241" spans="1:16" s="25" customFormat="1" ht="16.5" customHeight="1">
      <c r="A241" s="71" t="s">
        <v>88</v>
      </c>
      <c r="B241" s="80">
        <v>800</v>
      </c>
      <c r="C241" s="9">
        <v>3500</v>
      </c>
      <c r="D241" s="9">
        <v>1506</v>
      </c>
      <c r="E241" s="9">
        <v>1250</v>
      </c>
      <c r="F241" s="9">
        <v>2000</v>
      </c>
      <c r="G241" s="9">
        <v>810</v>
      </c>
      <c r="H241" s="9">
        <v>1300</v>
      </c>
      <c r="I241" s="9">
        <v>1398</v>
      </c>
      <c r="J241" s="9">
        <v>1400</v>
      </c>
      <c r="K241" s="9">
        <v>892</v>
      </c>
      <c r="L241" s="9">
        <v>1625</v>
      </c>
      <c r="M241" s="9">
        <v>1530</v>
      </c>
      <c r="N241" s="9">
        <v>1300</v>
      </c>
      <c r="O241" s="30">
        <v>1000</v>
      </c>
      <c r="P241" s="35">
        <f>SUM(B241:O241)/COUNTIF(B241:O241,"&gt;0")</f>
        <v>1450.7857142857142</v>
      </c>
    </row>
    <row r="242" spans="1:16" s="25" customFormat="1" ht="16.5" customHeight="1">
      <c r="A242" s="71" t="s">
        <v>89</v>
      </c>
      <c r="B242" s="80">
        <v>700</v>
      </c>
      <c r="C242" s="9">
        <v>918</v>
      </c>
      <c r="D242" s="9">
        <v>1506</v>
      </c>
      <c r="E242" s="9">
        <v>1164.8</v>
      </c>
      <c r="F242" s="9">
        <v>3500</v>
      </c>
      <c r="G242" s="9">
        <v>702</v>
      </c>
      <c r="H242" s="9">
        <v>800</v>
      </c>
      <c r="I242" s="9">
        <v>1398</v>
      </c>
      <c r="J242" s="9">
        <v>1400</v>
      </c>
      <c r="K242" s="9">
        <v>892</v>
      </c>
      <c r="L242" s="9">
        <v>1625</v>
      </c>
      <c r="M242" s="9">
        <v>1275</v>
      </c>
      <c r="N242" s="9">
        <v>772</v>
      </c>
      <c r="O242" s="30">
        <v>1000</v>
      </c>
      <c r="P242" s="35">
        <f>SUM(B242:O242)/COUNTIF(B242:O242,"&gt;0")</f>
        <v>1260.9142857142856</v>
      </c>
    </row>
    <row r="243" spans="1:16" s="25" customFormat="1" ht="16.5" customHeight="1">
      <c r="A243" s="128" t="s">
        <v>200</v>
      </c>
      <c r="B243" s="129">
        <f>B238/B239*100-100</f>
        <v>-17.555555555555557</v>
      </c>
      <c r="C243" s="130">
        <f aca="true" t="shared" si="87" ref="C243:O243">C238/C239*100-100</f>
        <v>-24.131147540983605</v>
      </c>
      <c r="D243" s="130">
        <f t="shared" si="87"/>
        <v>-13.020833333333343</v>
      </c>
      <c r="E243" s="130">
        <f t="shared" si="87"/>
        <v>-20.303030303030297</v>
      </c>
      <c r="F243" s="130">
        <f t="shared" si="87"/>
        <v>-18.75</v>
      </c>
      <c r="G243" s="130">
        <f t="shared" si="87"/>
        <v>-29.938271604938265</v>
      </c>
      <c r="H243" s="130">
        <f t="shared" si="87"/>
        <v>-22.727272727272734</v>
      </c>
      <c r="I243" s="130">
        <f t="shared" si="87"/>
        <v>-23.026744944553172</v>
      </c>
      <c r="J243" s="130">
        <f t="shared" si="87"/>
        <v>-20</v>
      </c>
      <c r="K243" s="130">
        <f t="shared" si="87"/>
        <v>-27.00587084148728</v>
      </c>
      <c r="L243" s="130">
        <f t="shared" si="87"/>
        <v>-24.534412955465584</v>
      </c>
      <c r="M243" s="130">
        <f t="shared" si="87"/>
        <v>-25.958188153310104</v>
      </c>
      <c r="N243" s="130">
        <f t="shared" si="87"/>
        <v>-20</v>
      </c>
      <c r="O243" s="130">
        <f t="shared" si="87"/>
        <v>-24.66666666666667</v>
      </c>
      <c r="P243" s="131">
        <f>P238/P239*100-100</f>
        <v>-21.87289584088674</v>
      </c>
    </row>
    <row r="244" spans="1:16" s="25" customFormat="1" ht="16.5" customHeight="1">
      <c r="A244" s="83" t="s">
        <v>151</v>
      </c>
      <c r="B244" s="81">
        <f>B239/B240*100-100</f>
        <v>12.5</v>
      </c>
      <c r="C244" s="26">
        <f aca="true" t="shared" si="88" ref="C244:O244">C239/C240*100-100</f>
        <v>24.48979591836735</v>
      </c>
      <c r="D244" s="26">
        <f t="shared" si="88"/>
        <v>0</v>
      </c>
      <c r="E244" s="26">
        <f t="shared" si="88"/>
        <v>10.000000000000014</v>
      </c>
      <c r="F244" s="26">
        <f t="shared" si="88"/>
        <v>0</v>
      </c>
      <c r="G244" s="26">
        <f t="shared" si="88"/>
        <v>0</v>
      </c>
      <c r="H244" s="26">
        <f t="shared" si="88"/>
        <v>0</v>
      </c>
      <c r="I244" s="26">
        <f t="shared" si="88"/>
        <v>0</v>
      </c>
      <c r="J244" s="26">
        <f t="shared" si="88"/>
        <v>0</v>
      </c>
      <c r="K244" s="26">
        <f t="shared" si="88"/>
        <v>0</v>
      </c>
      <c r="L244" s="26">
        <f t="shared" si="88"/>
        <v>0</v>
      </c>
      <c r="M244" s="26">
        <f t="shared" si="88"/>
        <v>0</v>
      </c>
      <c r="N244" s="26">
        <f t="shared" si="88"/>
        <v>0</v>
      </c>
      <c r="O244" s="26">
        <f t="shared" si="88"/>
        <v>0</v>
      </c>
      <c r="P244" s="31">
        <f>P239/P240*100-100</f>
        <v>4.435549304916989</v>
      </c>
    </row>
    <row r="245" spans="1:16" s="25" customFormat="1" ht="16.5" customHeight="1">
      <c r="A245" s="83" t="s">
        <v>114</v>
      </c>
      <c r="B245" s="81">
        <f>B240/B241*100-100</f>
        <v>0</v>
      </c>
      <c r="C245" s="26">
        <f aca="true" t="shared" si="89" ref="C245:O245">C240/C241*100-100</f>
        <v>-30</v>
      </c>
      <c r="D245" s="26">
        <f t="shared" si="89"/>
        <v>27.49003984063745</v>
      </c>
      <c r="E245" s="26">
        <f t="shared" si="89"/>
        <v>-4</v>
      </c>
      <c r="F245" s="26">
        <f t="shared" si="89"/>
        <v>-20</v>
      </c>
      <c r="G245" s="26">
        <f t="shared" si="89"/>
        <v>-20</v>
      </c>
      <c r="H245" s="26">
        <f t="shared" si="89"/>
        <v>-15.384615384615387</v>
      </c>
      <c r="I245" s="26">
        <f t="shared" si="89"/>
        <v>9.656652360515025</v>
      </c>
      <c r="J245" s="26">
        <f t="shared" si="89"/>
        <v>0</v>
      </c>
      <c r="K245" s="26">
        <f t="shared" si="89"/>
        <v>71.86098654708519</v>
      </c>
      <c r="L245" s="26">
        <f t="shared" si="89"/>
        <v>-24</v>
      </c>
      <c r="M245" s="26">
        <f t="shared" si="89"/>
        <v>-24.967320261437905</v>
      </c>
      <c r="N245" s="26">
        <f t="shared" si="89"/>
        <v>-10</v>
      </c>
      <c r="O245" s="26">
        <f t="shared" si="89"/>
        <v>-25</v>
      </c>
      <c r="P245" s="31">
        <f>P240/P241*100-100</f>
        <v>-8.980355472404113</v>
      </c>
    </row>
    <row r="246" spans="1:16" s="25" customFormat="1" ht="16.5" customHeight="1" thickBot="1">
      <c r="A246" s="84" t="s">
        <v>90</v>
      </c>
      <c r="B246" s="82">
        <f>B241/B242*100-100</f>
        <v>14.285714285714278</v>
      </c>
      <c r="C246" s="77">
        <f aca="true" t="shared" si="90" ref="C246:O246">C241/C242*100-100</f>
        <v>281.2636165577342</v>
      </c>
      <c r="D246" s="77">
        <f t="shared" si="90"/>
        <v>0</v>
      </c>
      <c r="E246" s="77">
        <f t="shared" si="90"/>
        <v>7.314560439560452</v>
      </c>
      <c r="F246" s="77">
        <f t="shared" si="90"/>
        <v>-42.85714285714286</v>
      </c>
      <c r="G246" s="77">
        <f t="shared" si="90"/>
        <v>15.384615384615373</v>
      </c>
      <c r="H246" s="77">
        <f t="shared" si="90"/>
        <v>62.5</v>
      </c>
      <c r="I246" s="77">
        <f t="shared" si="90"/>
        <v>0</v>
      </c>
      <c r="J246" s="77">
        <f t="shared" si="90"/>
        <v>0</v>
      </c>
      <c r="K246" s="77">
        <f t="shared" si="90"/>
        <v>0</v>
      </c>
      <c r="L246" s="77">
        <f t="shared" si="90"/>
        <v>0</v>
      </c>
      <c r="M246" s="77">
        <f t="shared" si="90"/>
        <v>20</v>
      </c>
      <c r="N246" s="77">
        <f t="shared" si="90"/>
        <v>68.39378238341968</v>
      </c>
      <c r="O246" s="78">
        <f t="shared" si="90"/>
        <v>0</v>
      </c>
      <c r="P246" s="36">
        <f>P241/P242*100-100</f>
        <v>15.058234387745856</v>
      </c>
    </row>
    <row r="247" spans="1:16" s="6" customFormat="1" ht="9" customHeight="1">
      <c r="A247" s="21"/>
      <c r="B247" s="3"/>
      <c r="C247" s="4"/>
      <c r="D247" s="4"/>
      <c r="E247" s="4"/>
      <c r="F247" s="5"/>
      <c r="G247" s="4"/>
      <c r="H247" s="4"/>
      <c r="I247" s="5"/>
      <c r="J247" s="4"/>
      <c r="K247" s="4"/>
      <c r="L247" s="4"/>
      <c r="M247" s="5"/>
      <c r="N247" s="5"/>
      <c r="O247" s="4"/>
      <c r="P247" s="72"/>
    </row>
    <row r="248" spans="1:16" s="6" customFormat="1" ht="16.5" customHeight="1">
      <c r="A248" s="144" t="s">
        <v>21</v>
      </c>
      <c r="B248" s="103"/>
      <c r="C248" s="104"/>
      <c r="D248" s="104"/>
      <c r="E248" s="104"/>
      <c r="F248" s="105"/>
      <c r="G248" s="104"/>
      <c r="H248" s="104"/>
      <c r="I248" s="105"/>
      <c r="J248" s="104"/>
      <c r="K248" s="104"/>
      <c r="L248" s="104"/>
      <c r="M248" s="105"/>
      <c r="N248" s="105"/>
      <c r="O248" s="104"/>
      <c r="P248" s="106"/>
    </row>
    <row r="249" spans="1:16" s="6" customFormat="1" ht="54" customHeight="1">
      <c r="A249" s="270" t="s">
        <v>204</v>
      </c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</row>
    <row r="250" spans="1:16" s="6" customFormat="1" ht="28.5" customHeight="1">
      <c r="A250" s="269" t="s">
        <v>158</v>
      </c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</row>
    <row r="251" spans="1:16" s="6" customFormat="1" ht="53.25" customHeight="1">
      <c r="A251" s="268" t="s">
        <v>205</v>
      </c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</row>
    <row r="252" spans="1:16" s="6" customFormat="1" ht="80.25" customHeight="1">
      <c r="A252" s="270" t="s">
        <v>206</v>
      </c>
      <c r="B252" s="271"/>
      <c r="C252" s="271"/>
      <c r="D252" s="271"/>
      <c r="E252" s="271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</row>
    <row r="253" spans="1:16" s="6" customFormat="1" ht="14.25" customHeight="1">
      <c r="A253" s="235" t="s">
        <v>159</v>
      </c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235"/>
      <c r="N253" s="235"/>
      <c r="O253" s="235"/>
      <c r="P253" s="236"/>
    </row>
    <row r="254" spans="1:16" s="22" customFormat="1" ht="27.75" customHeight="1">
      <c r="A254" s="268" t="s">
        <v>271</v>
      </c>
      <c r="B254" s="268"/>
      <c r="C254" s="268"/>
      <c r="D254" s="268"/>
      <c r="E254" s="268"/>
      <c r="F254" s="268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</row>
    <row r="255" spans="1:16" s="37" customFormat="1" ht="15.75" customHeight="1">
      <c r="A255" s="237" t="s">
        <v>201</v>
      </c>
      <c r="B255" s="235"/>
      <c r="C255" s="235"/>
      <c r="D255" s="235"/>
      <c r="E255" s="235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  <c r="P255" s="236"/>
    </row>
    <row r="256" spans="1:16" s="37" customFormat="1" ht="15.75" customHeight="1">
      <c r="A256" s="237" t="s">
        <v>202</v>
      </c>
      <c r="B256" s="235"/>
      <c r="C256" s="235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  <c r="N256" s="235"/>
      <c r="O256" s="235"/>
      <c r="P256" s="236"/>
    </row>
    <row r="257" spans="1:16" s="37" customFormat="1" ht="28.5" customHeight="1">
      <c r="A257" s="268" t="s">
        <v>203</v>
      </c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</row>
    <row r="258" spans="1:16" s="6" customFormat="1" ht="14.25" customHeight="1">
      <c r="A258" s="268" t="s">
        <v>208</v>
      </c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</row>
    <row r="259" spans="1:16" s="6" customFormat="1" ht="53.25" customHeight="1">
      <c r="A259" s="270" t="s">
        <v>209</v>
      </c>
      <c r="B259" s="271"/>
      <c r="C259" s="271"/>
      <c r="D259" s="271"/>
      <c r="E259" s="271"/>
      <c r="F259" s="271"/>
      <c r="G259" s="271"/>
      <c r="H259" s="271"/>
      <c r="I259" s="271"/>
      <c r="J259" s="271"/>
      <c r="K259" s="271"/>
      <c r="L259" s="271"/>
      <c r="M259" s="271"/>
      <c r="N259" s="271"/>
      <c r="O259" s="271"/>
      <c r="P259" s="271"/>
    </row>
    <row r="260" spans="1:16" ht="18">
      <c r="A260" s="107"/>
      <c r="B260" s="108"/>
      <c r="C260" s="108"/>
      <c r="D260" s="108"/>
      <c r="E260" s="107"/>
      <c r="F260" s="107"/>
      <c r="G260" s="108"/>
      <c r="H260" s="108"/>
      <c r="I260" s="107"/>
      <c r="J260" s="108"/>
      <c r="K260" s="108"/>
      <c r="L260" s="108"/>
      <c r="M260" s="107"/>
      <c r="N260" s="107"/>
      <c r="O260" s="108"/>
      <c r="P260" s="109"/>
    </row>
    <row r="261" spans="1:16" ht="18">
      <c r="A261" s="41"/>
      <c r="B261" s="23"/>
      <c r="C261" s="23"/>
      <c r="D261" s="23"/>
      <c r="E261" s="24"/>
      <c r="F261" s="24"/>
      <c r="G261" s="23"/>
      <c r="H261" s="23"/>
      <c r="I261" s="24"/>
      <c r="J261" s="23"/>
      <c r="K261" s="23"/>
      <c r="L261" s="23"/>
      <c r="M261" s="24"/>
      <c r="N261" s="24"/>
      <c r="O261" s="23"/>
      <c r="P261" s="73"/>
    </row>
    <row r="262" spans="1:16" ht="12.75">
      <c r="A262" s="1"/>
      <c r="P262" s="73"/>
    </row>
    <row r="263" spans="1:16" s="6" customFormat="1" ht="12.75">
      <c r="A263" s="22"/>
      <c r="B263" s="7"/>
      <c r="C263" s="7"/>
      <c r="D263" s="7"/>
      <c r="G263" s="7"/>
      <c r="H263" s="7"/>
      <c r="J263" s="7"/>
      <c r="K263" s="7"/>
      <c r="L263" s="7"/>
      <c r="O263" s="7"/>
      <c r="P263" s="27"/>
    </row>
    <row r="264" spans="1:16" s="6" customFormat="1" ht="12.75">
      <c r="A264" s="22"/>
      <c r="B264" s="7"/>
      <c r="C264" s="7"/>
      <c r="D264" s="7"/>
      <c r="G264" s="7"/>
      <c r="H264" s="7"/>
      <c r="J264" s="7"/>
      <c r="K264" s="7"/>
      <c r="L264" s="7"/>
      <c r="O264" s="7"/>
      <c r="P264" s="27"/>
    </row>
    <row r="265" spans="1:16" s="6" customFormat="1" ht="12.75">
      <c r="A265" s="22"/>
      <c r="B265" s="7"/>
      <c r="C265" s="7"/>
      <c r="D265" s="7"/>
      <c r="G265" s="7"/>
      <c r="H265" s="7"/>
      <c r="J265" s="7"/>
      <c r="K265" s="7"/>
      <c r="L265" s="7"/>
      <c r="O265" s="7"/>
      <c r="P265" s="27"/>
    </row>
    <row r="266" spans="1:16" s="6" customFormat="1" ht="12.75">
      <c r="A266" s="22"/>
      <c r="B266" s="7"/>
      <c r="C266" s="7"/>
      <c r="D266" s="7"/>
      <c r="G266" s="7"/>
      <c r="H266" s="7"/>
      <c r="J266" s="7"/>
      <c r="K266" s="7"/>
      <c r="L266" s="7"/>
      <c r="O266" s="7"/>
      <c r="P266" s="27"/>
    </row>
    <row r="267" spans="1:16" s="6" customFormat="1" ht="12.75">
      <c r="A267" s="22"/>
      <c r="B267" s="7"/>
      <c r="C267" s="7"/>
      <c r="D267" s="7"/>
      <c r="G267" s="7"/>
      <c r="H267" s="7"/>
      <c r="J267" s="7"/>
      <c r="K267" s="7"/>
      <c r="L267" s="7"/>
      <c r="O267" s="7"/>
      <c r="P267" s="27"/>
    </row>
    <row r="268" spans="1:16" s="6" customFormat="1" ht="12.75">
      <c r="A268" s="22"/>
      <c r="B268" s="7"/>
      <c r="C268" s="7"/>
      <c r="D268" s="7"/>
      <c r="G268" s="7"/>
      <c r="H268" s="7"/>
      <c r="J268" s="7"/>
      <c r="K268" s="7"/>
      <c r="L268" s="7"/>
      <c r="O268" s="7"/>
      <c r="P268" s="27"/>
    </row>
    <row r="269" spans="1:16" s="6" customFormat="1" ht="12.75">
      <c r="A269" s="22"/>
      <c r="B269" s="7"/>
      <c r="C269" s="7"/>
      <c r="D269" s="7"/>
      <c r="G269" s="7"/>
      <c r="H269" s="7"/>
      <c r="J269" s="7"/>
      <c r="K269" s="7"/>
      <c r="L269" s="7"/>
      <c r="O269" s="7"/>
      <c r="P269" s="27"/>
    </row>
    <row r="270" spans="1:16" s="6" customFormat="1" ht="12.75">
      <c r="A270" s="22"/>
      <c r="B270" s="7"/>
      <c r="C270" s="7"/>
      <c r="D270" s="7"/>
      <c r="G270" s="7"/>
      <c r="H270" s="7"/>
      <c r="J270" s="7"/>
      <c r="K270" s="7"/>
      <c r="L270" s="7"/>
      <c r="O270" s="7"/>
      <c r="P270" s="27"/>
    </row>
    <row r="271" spans="1:16" s="6" customFormat="1" ht="12.75">
      <c r="A271" s="22"/>
      <c r="B271" s="7"/>
      <c r="C271" s="7"/>
      <c r="D271" s="7"/>
      <c r="G271" s="7"/>
      <c r="H271" s="7"/>
      <c r="J271" s="7"/>
      <c r="K271" s="7"/>
      <c r="L271" s="7"/>
      <c r="O271" s="7"/>
      <c r="P271" s="27"/>
    </row>
    <row r="272" spans="1:16" s="6" customFormat="1" ht="12.75">
      <c r="A272" s="22"/>
      <c r="B272" s="7"/>
      <c r="C272" s="7"/>
      <c r="D272" s="7"/>
      <c r="G272" s="7"/>
      <c r="H272" s="7"/>
      <c r="J272" s="7"/>
      <c r="K272" s="7"/>
      <c r="L272" s="7"/>
      <c r="O272" s="7"/>
      <c r="P272" s="27"/>
    </row>
    <row r="273" spans="1:16" s="6" customFormat="1" ht="12.75">
      <c r="A273" s="22"/>
      <c r="B273" s="7"/>
      <c r="C273" s="7"/>
      <c r="D273" s="7"/>
      <c r="G273" s="7"/>
      <c r="H273" s="7"/>
      <c r="J273" s="7"/>
      <c r="K273" s="7"/>
      <c r="L273" s="7"/>
      <c r="O273" s="7"/>
      <c r="P273" s="27"/>
    </row>
    <row r="274" spans="1:16" s="6" customFormat="1" ht="12.75">
      <c r="A274" s="22"/>
      <c r="B274" s="7"/>
      <c r="C274" s="7"/>
      <c r="D274" s="7"/>
      <c r="G274" s="7"/>
      <c r="H274" s="7"/>
      <c r="J274" s="7"/>
      <c r="K274" s="7"/>
      <c r="L274" s="7"/>
      <c r="O274" s="7"/>
      <c r="P274" s="27"/>
    </row>
    <row r="275" spans="1:16" s="6" customFormat="1" ht="12.75">
      <c r="A275" s="22"/>
      <c r="B275" s="7"/>
      <c r="C275" s="7"/>
      <c r="D275" s="7"/>
      <c r="G275" s="7"/>
      <c r="H275" s="7"/>
      <c r="J275" s="7"/>
      <c r="K275" s="7"/>
      <c r="L275" s="7"/>
      <c r="O275" s="7"/>
      <c r="P275" s="27"/>
    </row>
    <row r="276" spans="1:16" s="6" customFormat="1" ht="12.75">
      <c r="A276" s="22"/>
      <c r="B276" s="7"/>
      <c r="C276" s="7"/>
      <c r="D276" s="7"/>
      <c r="G276" s="7"/>
      <c r="H276" s="7"/>
      <c r="J276" s="7"/>
      <c r="K276" s="7"/>
      <c r="L276" s="7"/>
      <c r="O276" s="7"/>
      <c r="P276" s="27"/>
    </row>
    <row r="277" spans="1:16" s="6" customFormat="1" ht="12.75">
      <c r="A277" s="22"/>
      <c r="B277" s="7"/>
      <c r="C277" s="7"/>
      <c r="D277" s="7"/>
      <c r="G277" s="7"/>
      <c r="H277" s="7"/>
      <c r="J277" s="7"/>
      <c r="K277" s="7"/>
      <c r="L277" s="7"/>
      <c r="O277" s="7"/>
      <c r="P277" s="27"/>
    </row>
    <row r="278" spans="1:16" s="6" customFormat="1" ht="12.75">
      <c r="A278" s="22"/>
      <c r="B278" s="7"/>
      <c r="C278" s="7"/>
      <c r="D278" s="7"/>
      <c r="G278" s="7"/>
      <c r="H278" s="7"/>
      <c r="J278" s="7"/>
      <c r="K278" s="7"/>
      <c r="L278" s="7"/>
      <c r="O278" s="7"/>
      <c r="P278" s="27"/>
    </row>
    <row r="279" spans="1:16" s="6" customFormat="1" ht="12.75">
      <c r="A279" s="22"/>
      <c r="B279" s="7"/>
      <c r="C279" s="7"/>
      <c r="D279" s="7"/>
      <c r="G279" s="7"/>
      <c r="H279" s="7"/>
      <c r="J279" s="7"/>
      <c r="K279" s="7"/>
      <c r="L279" s="7"/>
      <c r="O279" s="7"/>
      <c r="P279" s="27"/>
    </row>
    <row r="280" spans="1:16" s="6" customFormat="1" ht="12.75">
      <c r="A280" s="22"/>
      <c r="B280" s="7"/>
      <c r="C280" s="7"/>
      <c r="D280" s="7"/>
      <c r="G280" s="7"/>
      <c r="H280" s="7"/>
      <c r="J280" s="7"/>
      <c r="K280" s="7"/>
      <c r="L280" s="7"/>
      <c r="O280" s="7"/>
      <c r="P280" s="27"/>
    </row>
    <row r="281" spans="1:16" s="6" customFormat="1" ht="12.75">
      <c r="A281" s="22"/>
      <c r="B281" s="7"/>
      <c r="C281" s="7"/>
      <c r="D281" s="7"/>
      <c r="G281" s="7"/>
      <c r="H281" s="7"/>
      <c r="J281" s="7"/>
      <c r="K281" s="7"/>
      <c r="L281" s="7"/>
      <c r="O281" s="7"/>
      <c r="P281" s="27"/>
    </row>
    <row r="282" spans="1:16" s="6" customFormat="1" ht="12.75">
      <c r="A282" s="22"/>
      <c r="B282" s="7"/>
      <c r="C282" s="7"/>
      <c r="D282" s="7"/>
      <c r="G282" s="7"/>
      <c r="H282" s="7"/>
      <c r="J282" s="7"/>
      <c r="K282" s="7"/>
      <c r="L282" s="7"/>
      <c r="O282" s="7"/>
      <c r="P282" s="27"/>
    </row>
    <row r="283" spans="1:16" s="6" customFormat="1" ht="12.75">
      <c r="A283" s="22"/>
      <c r="B283" s="7"/>
      <c r="C283" s="7"/>
      <c r="D283" s="7"/>
      <c r="G283" s="7"/>
      <c r="H283" s="7"/>
      <c r="J283" s="7"/>
      <c r="K283" s="7"/>
      <c r="L283" s="7"/>
      <c r="O283" s="7"/>
      <c r="P283" s="27"/>
    </row>
    <row r="284" spans="1:16" s="6" customFormat="1" ht="12.75">
      <c r="A284" s="22"/>
      <c r="B284" s="7"/>
      <c r="C284" s="7"/>
      <c r="D284" s="7"/>
      <c r="G284" s="7"/>
      <c r="H284" s="7"/>
      <c r="J284" s="7"/>
      <c r="K284" s="7"/>
      <c r="L284" s="7"/>
      <c r="O284" s="7"/>
      <c r="P284" s="27"/>
    </row>
    <row r="285" spans="1:16" s="6" customFormat="1" ht="12.75">
      <c r="A285" s="22"/>
      <c r="B285" s="7"/>
      <c r="C285" s="7"/>
      <c r="D285" s="7"/>
      <c r="G285" s="7"/>
      <c r="H285" s="7"/>
      <c r="J285" s="7"/>
      <c r="K285" s="7"/>
      <c r="L285" s="7"/>
      <c r="O285" s="7"/>
      <c r="P285" s="27"/>
    </row>
    <row r="286" spans="1:16" s="6" customFormat="1" ht="12.75">
      <c r="A286" s="22"/>
      <c r="B286" s="7"/>
      <c r="C286" s="7"/>
      <c r="D286" s="7"/>
      <c r="G286" s="7"/>
      <c r="H286" s="7"/>
      <c r="J286" s="7"/>
      <c r="K286" s="7"/>
      <c r="L286" s="7"/>
      <c r="O286" s="7"/>
      <c r="P286" s="27"/>
    </row>
    <row r="287" spans="1:16" s="6" customFormat="1" ht="12.75">
      <c r="A287" s="22"/>
      <c r="B287" s="7"/>
      <c r="C287" s="7"/>
      <c r="D287" s="7"/>
      <c r="G287" s="7"/>
      <c r="H287" s="7"/>
      <c r="J287" s="7"/>
      <c r="K287" s="7"/>
      <c r="L287" s="7"/>
      <c r="O287" s="7"/>
      <c r="P287" s="27"/>
    </row>
    <row r="288" spans="1:16" s="6" customFormat="1" ht="12.75">
      <c r="A288" s="22"/>
      <c r="B288" s="7"/>
      <c r="C288" s="7"/>
      <c r="D288" s="7"/>
      <c r="G288" s="7"/>
      <c r="H288" s="7"/>
      <c r="J288" s="7"/>
      <c r="K288" s="7"/>
      <c r="L288" s="7"/>
      <c r="O288" s="7"/>
      <c r="P288" s="27"/>
    </row>
    <row r="289" spans="1:16" s="6" customFormat="1" ht="12.75">
      <c r="A289" s="22"/>
      <c r="B289" s="7"/>
      <c r="C289" s="7"/>
      <c r="D289" s="7"/>
      <c r="G289" s="7"/>
      <c r="H289" s="7"/>
      <c r="J289" s="7"/>
      <c r="K289" s="7"/>
      <c r="L289" s="7"/>
      <c r="O289" s="7"/>
      <c r="P289" s="27"/>
    </row>
    <row r="290" spans="1:16" s="6" customFormat="1" ht="12.75">
      <c r="A290" s="22"/>
      <c r="B290" s="7"/>
      <c r="C290" s="7"/>
      <c r="D290" s="7"/>
      <c r="G290" s="7"/>
      <c r="H290" s="7"/>
      <c r="J290" s="7"/>
      <c r="K290" s="7"/>
      <c r="L290" s="7"/>
      <c r="O290" s="7"/>
      <c r="P290" s="27"/>
    </row>
    <row r="291" spans="1:16" s="6" customFormat="1" ht="12.75">
      <c r="A291" s="22"/>
      <c r="B291" s="7"/>
      <c r="C291" s="7"/>
      <c r="D291" s="7"/>
      <c r="G291" s="7"/>
      <c r="H291" s="7"/>
      <c r="J291" s="7"/>
      <c r="K291" s="7"/>
      <c r="L291" s="7"/>
      <c r="O291" s="7"/>
      <c r="P291" s="27"/>
    </row>
    <row r="292" spans="1:16" s="6" customFormat="1" ht="12.75">
      <c r="A292" s="22"/>
      <c r="B292" s="7"/>
      <c r="C292" s="7"/>
      <c r="D292" s="7"/>
      <c r="G292" s="7"/>
      <c r="H292" s="7"/>
      <c r="J292" s="7"/>
      <c r="K292" s="7"/>
      <c r="L292" s="7"/>
      <c r="O292" s="7"/>
      <c r="P292" s="27"/>
    </row>
    <row r="293" spans="1:16" s="6" customFormat="1" ht="12.75">
      <c r="A293" s="22"/>
      <c r="B293" s="7"/>
      <c r="C293" s="7"/>
      <c r="D293" s="7"/>
      <c r="G293" s="7"/>
      <c r="H293" s="7"/>
      <c r="J293" s="7"/>
      <c r="K293" s="7"/>
      <c r="L293" s="7"/>
      <c r="O293" s="7"/>
      <c r="P293" s="27"/>
    </row>
    <row r="294" spans="1:16" s="6" customFormat="1" ht="12.75">
      <c r="A294" s="22"/>
      <c r="B294" s="7"/>
      <c r="C294" s="7"/>
      <c r="D294" s="7"/>
      <c r="G294" s="7"/>
      <c r="H294" s="7"/>
      <c r="J294" s="7"/>
      <c r="K294" s="7"/>
      <c r="L294" s="7"/>
      <c r="O294" s="7"/>
      <c r="P294" s="27"/>
    </row>
    <row r="295" spans="1:16" s="6" customFormat="1" ht="12.75">
      <c r="A295" s="22"/>
      <c r="B295" s="7"/>
      <c r="C295" s="7"/>
      <c r="D295" s="7"/>
      <c r="G295" s="7"/>
      <c r="H295" s="7"/>
      <c r="J295" s="7"/>
      <c r="K295" s="7"/>
      <c r="L295" s="7"/>
      <c r="O295" s="7"/>
      <c r="P295" s="27"/>
    </row>
    <row r="296" spans="1:16" s="6" customFormat="1" ht="12.75">
      <c r="A296" s="22"/>
      <c r="B296" s="7"/>
      <c r="C296" s="7"/>
      <c r="D296" s="7"/>
      <c r="G296" s="7"/>
      <c r="H296" s="7"/>
      <c r="J296" s="7"/>
      <c r="K296" s="7"/>
      <c r="L296" s="7"/>
      <c r="O296" s="7"/>
      <c r="P296" s="27"/>
    </row>
    <row r="297" spans="1:16" s="6" customFormat="1" ht="12.75">
      <c r="A297" s="22"/>
      <c r="B297" s="7"/>
      <c r="C297" s="7"/>
      <c r="D297" s="7"/>
      <c r="G297" s="7"/>
      <c r="H297" s="7"/>
      <c r="J297" s="7"/>
      <c r="K297" s="7"/>
      <c r="L297" s="7"/>
      <c r="O297" s="7"/>
      <c r="P297" s="27"/>
    </row>
    <row r="298" spans="1:16" s="6" customFormat="1" ht="12.75">
      <c r="A298" s="22"/>
      <c r="B298" s="7"/>
      <c r="C298" s="7"/>
      <c r="D298" s="7"/>
      <c r="G298" s="7"/>
      <c r="H298" s="7"/>
      <c r="J298" s="7"/>
      <c r="K298" s="7"/>
      <c r="L298" s="7"/>
      <c r="O298" s="7"/>
      <c r="P298" s="27"/>
    </row>
    <row r="299" spans="1:16" s="6" customFormat="1" ht="12.75">
      <c r="A299" s="22"/>
      <c r="B299" s="7"/>
      <c r="C299" s="7"/>
      <c r="D299" s="7"/>
      <c r="G299" s="7"/>
      <c r="H299" s="7"/>
      <c r="J299" s="7"/>
      <c r="K299" s="7"/>
      <c r="L299" s="7"/>
      <c r="O299" s="7"/>
      <c r="P299" s="27"/>
    </row>
    <row r="300" spans="1:16" s="6" customFormat="1" ht="12.75">
      <c r="A300" s="22"/>
      <c r="B300" s="7"/>
      <c r="C300" s="7"/>
      <c r="D300" s="7"/>
      <c r="G300" s="7"/>
      <c r="H300" s="7"/>
      <c r="J300" s="7"/>
      <c r="K300" s="7"/>
      <c r="L300" s="7"/>
      <c r="O300" s="7"/>
      <c r="P300" s="27"/>
    </row>
    <row r="301" spans="1:16" s="6" customFormat="1" ht="12.75">
      <c r="A301" s="22"/>
      <c r="B301" s="7"/>
      <c r="C301" s="7"/>
      <c r="D301" s="7"/>
      <c r="G301" s="7"/>
      <c r="H301" s="7"/>
      <c r="J301" s="7"/>
      <c r="K301" s="7"/>
      <c r="L301" s="7"/>
      <c r="O301" s="7"/>
      <c r="P301" s="27"/>
    </row>
    <row r="302" spans="1:16" s="6" customFormat="1" ht="12.75">
      <c r="A302" s="22"/>
      <c r="B302" s="7"/>
      <c r="C302" s="7"/>
      <c r="D302" s="7"/>
      <c r="G302" s="7"/>
      <c r="H302" s="7"/>
      <c r="J302" s="7"/>
      <c r="K302" s="7"/>
      <c r="L302" s="7"/>
      <c r="O302" s="7"/>
      <c r="P302" s="27"/>
    </row>
    <row r="303" spans="1:16" s="6" customFormat="1" ht="12.75">
      <c r="A303" s="22"/>
      <c r="B303" s="7"/>
      <c r="C303" s="7"/>
      <c r="D303" s="7"/>
      <c r="G303" s="7"/>
      <c r="H303" s="7"/>
      <c r="J303" s="7"/>
      <c r="K303" s="7"/>
      <c r="L303" s="7"/>
      <c r="O303" s="7"/>
      <c r="P303" s="27"/>
    </row>
    <row r="304" spans="1:16" s="6" customFormat="1" ht="12.75">
      <c r="A304" s="22"/>
      <c r="B304" s="7"/>
      <c r="C304" s="7"/>
      <c r="D304" s="7"/>
      <c r="G304" s="7"/>
      <c r="H304" s="7"/>
      <c r="J304" s="7"/>
      <c r="K304" s="7"/>
      <c r="L304" s="7"/>
      <c r="O304" s="7"/>
      <c r="P304" s="27"/>
    </row>
    <row r="305" spans="1:16" s="6" customFormat="1" ht="12.75">
      <c r="A305" s="22"/>
      <c r="B305" s="7"/>
      <c r="C305" s="7"/>
      <c r="D305" s="7"/>
      <c r="G305" s="7"/>
      <c r="H305" s="7"/>
      <c r="J305" s="7"/>
      <c r="K305" s="7"/>
      <c r="L305" s="7"/>
      <c r="O305" s="7"/>
      <c r="P305" s="27"/>
    </row>
    <row r="306" spans="1:16" s="6" customFormat="1" ht="12.75">
      <c r="A306" s="22"/>
      <c r="B306" s="7"/>
      <c r="C306" s="7"/>
      <c r="D306" s="7"/>
      <c r="G306" s="7"/>
      <c r="H306" s="7"/>
      <c r="J306" s="7"/>
      <c r="K306" s="7"/>
      <c r="L306" s="7"/>
      <c r="O306" s="7"/>
      <c r="P306" s="27"/>
    </row>
    <row r="307" spans="1:16" s="6" customFormat="1" ht="12.75">
      <c r="A307" s="22"/>
      <c r="B307" s="7"/>
      <c r="C307" s="7"/>
      <c r="D307" s="7"/>
      <c r="G307" s="7"/>
      <c r="H307" s="7"/>
      <c r="J307" s="7"/>
      <c r="K307" s="7"/>
      <c r="L307" s="7"/>
      <c r="O307" s="7"/>
      <c r="P307" s="27"/>
    </row>
    <row r="308" spans="1:16" s="6" customFormat="1" ht="12.75">
      <c r="A308" s="22"/>
      <c r="B308" s="7"/>
      <c r="C308" s="7"/>
      <c r="D308" s="7"/>
      <c r="G308" s="7"/>
      <c r="H308" s="7"/>
      <c r="J308" s="7"/>
      <c r="K308" s="7"/>
      <c r="L308" s="7"/>
      <c r="O308" s="7"/>
      <c r="P308" s="27"/>
    </row>
    <row r="309" spans="1:16" s="6" customFormat="1" ht="12.75">
      <c r="A309" s="22"/>
      <c r="B309" s="7"/>
      <c r="C309" s="7"/>
      <c r="D309" s="7"/>
      <c r="G309" s="7"/>
      <c r="H309" s="7"/>
      <c r="J309" s="7"/>
      <c r="K309" s="7"/>
      <c r="L309" s="7"/>
      <c r="O309" s="7"/>
      <c r="P309" s="27"/>
    </row>
    <row r="310" spans="1:16" s="6" customFormat="1" ht="12.75">
      <c r="A310" s="22"/>
      <c r="B310" s="7"/>
      <c r="C310" s="7"/>
      <c r="D310" s="7"/>
      <c r="G310" s="7"/>
      <c r="H310" s="7"/>
      <c r="J310" s="7"/>
      <c r="K310" s="7"/>
      <c r="L310" s="7"/>
      <c r="O310" s="7"/>
      <c r="P310" s="27"/>
    </row>
    <row r="311" spans="1:16" s="6" customFormat="1" ht="12.75">
      <c r="A311" s="22"/>
      <c r="B311" s="7"/>
      <c r="C311" s="7"/>
      <c r="D311" s="7"/>
      <c r="G311" s="7"/>
      <c r="H311" s="7"/>
      <c r="J311" s="7"/>
      <c r="K311" s="7"/>
      <c r="L311" s="7"/>
      <c r="O311" s="7"/>
      <c r="P311" s="27"/>
    </row>
    <row r="312" spans="1:16" s="6" customFormat="1" ht="12.75">
      <c r="A312" s="22"/>
      <c r="B312" s="7"/>
      <c r="C312" s="7"/>
      <c r="D312" s="7"/>
      <c r="G312" s="7"/>
      <c r="H312" s="7"/>
      <c r="J312" s="7"/>
      <c r="K312" s="7"/>
      <c r="L312" s="7"/>
      <c r="O312" s="7"/>
      <c r="P312" s="27"/>
    </row>
    <row r="313" spans="1:16" s="6" customFormat="1" ht="12.75">
      <c r="A313" s="22"/>
      <c r="B313" s="7"/>
      <c r="C313" s="7"/>
      <c r="D313" s="7"/>
      <c r="G313" s="7"/>
      <c r="H313" s="7"/>
      <c r="J313" s="7"/>
      <c r="K313" s="7"/>
      <c r="L313" s="7"/>
      <c r="O313" s="7"/>
      <c r="P313" s="27"/>
    </row>
    <row r="314" spans="1:16" s="6" customFormat="1" ht="12.75">
      <c r="A314" s="22"/>
      <c r="B314" s="7"/>
      <c r="C314" s="7"/>
      <c r="D314" s="7"/>
      <c r="G314" s="7"/>
      <c r="H314" s="7"/>
      <c r="J314" s="7"/>
      <c r="K314" s="7"/>
      <c r="L314" s="7"/>
      <c r="O314" s="7"/>
      <c r="P314" s="27"/>
    </row>
    <row r="315" spans="1:16" s="6" customFormat="1" ht="12.75">
      <c r="A315" s="22"/>
      <c r="B315" s="7"/>
      <c r="C315" s="7"/>
      <c r="D315" s="7"/>
      <c r="G315" s="7"/>
      <c r="H315" s="7"/>
      <c r="J315" s="7"/>
      <c r="K315" s="7"/>
      <c r="L315" s="7"/>
      <c r="O315" s="7"/>
      <c r="P315" s="27"/>
    </row>
    <row r="316" spans="1:16" s="6" customFormat="1" ht="12.75">
      <c r="A316" s="22"/>
      <c r="B316" s="7"/>
      <c r="C316" s="7"/>
      <c r="D316" s="7"/>
      <c r="G316" s="7"/>
      <c r="H316" s="7"/>
      <c r="J316" s="7"/>
      <c r="K316" s="7"/>
      <c r="L316" s="7"/>
      <c r="O316" s="7"/>
      <c r="P316" s="27"/>
    </row>
    <row r="317" spans="1:16" s="6" customFormat="1" ht="12.75">
      <c r="A317" s="22"/>
      <c r="B317" s="7"/>
      <c r="C317" s="7"/>
      <c r="D317" s="7"/>
      <c r="G317" s="7"/>
      <c r="H317" s="7"/>
      <c r="J317" s="7"/>
      <c r="K317" s="7"/>
      <c r="L317" s="7"/>
      <c r="O317" s="7"/>
      <c r="P317" s="27"/>
    </row>
    <row r="318" spans="1:16" s="6" customFormat="1" ht="12.75">
      <c r="A318" s="22"/>
      <c r="B318" s="7"/>
      <c r="C318" s="7"/>
      <c r="D318" s="7"/>
      <c r="G318" s="7"/>
      <c r="H318" s="7"/>
      <c r="J318" s="7"/>
      <c r="K318" s="7"/>
      <c r="L318" s="7"/>
      <c r="O318" s="7"/>
      <c r="P318" s="27"/>
    </row>
    <row r="319" spans="1:16" s="6" customFormat="1" ht="12.75">
      <c r="A319" s="22"/>
      <c r="B319" s="7"/>
      <c r="C319" s="7"/>
      <c r="D319" s="7"/>
      <c r="G319" s="7"/>
      <c r="H319" s="7"/>
      <c r="J319" s="7"/>
      <c r="K319" s="7"/>
      <c r="L319" s="7"/>
      <c r="O319" s="7"/>
      <c r="P319" s="27"/>
    </row>
    <row r="320" spans="1:16" s="6" customFormat="1" ht="12.75">
      <c r="A320" s="22"/>
      <c r="B320" s="7"/>
      <c r="C320" s="7"/>
      <c r="D320" s="7"/>
      <c r="G320" s="7"/>
      <c r="H320" s="7"/>
      <c r="J320" s="7"/>
      <c r="K320" s="7"/>
      <c r="L320" s="7"/>
      <c r="O320" s="7"/>
      <c r="P320" s="27"/>
    </row>
    <row r="321" spans="1:16" s="6" customFormat="1" ht="12.75">
      <c r="A321" s="22"/>
      <c r="B321" s="7"/>
      <c r="C321" s="7"/>
      <c r="D321" s="7"/>
      <c r="G321" s="7"/>
      <c r="H321" s="7"/>
      <c r="J321" s="7"/>
      <c r="K321" s="7"/>
      <c r="L321" s="7"/>
      <c r="O321" s="7"/>
      <c r="P321" s="27"/>
    </row>
    <row r="322" spans="1:16" s="6" customFormat="1" ht="12.75">
      <c r="A322" s="22"/>
      <c r="B322" s="7"/>
      <c r="C322" s="7"/>
      <c r="D322" s="7"/>
      <c r="G322" s="7"/>
      <c r="H322" s="7"/>
      <c r="J322" s="7"/>
      <c r="K322" s="7"/>
      <c r="L322" s="7"/>
      <c r="O322" s="7"/>
      <c r="P322" s="27"/>
    </row>
    <row r="323" spans="1:16" s="6" customFormat="1" ht="12.75">
      <c r="A323" s="22"/>
      <c r="B323" s="7"/>
      <c r="C323" s="7"/>
      <c r="D323" s="7"/>
      <c r="G323" s="7"/>
      <c r="H323" s="7"/>
      <c r="J323" s="7"/>
      <c r="K323" s="7"/>
      <c r="L323" s="7"/>
      <c r="O323" s="7"/>
      <c r="P323" s="27"/>
    </row>
    <row r="324" spans="1:16" s="6" customFormat="1" ht="12.75">
      <c r="A324" s="22"/>
      <c r="B324" s="7"/>
      <c r="C324" s="7"/>
      <c r="D324" s="7"/>
      <c r="G324" s="7"/>
      <c r="H324" s="7"/>
      <c r="J324" s="7"/>
      <c r="K324" s="7"/>
      <c r="L324" s="7"/>
      <c r="O324" s="7"/>
      <c r="P324" s="27"/>
    </row>
    <row r="325" spans="1:16" s="6" customFormat="1" ht="12.75">
      <c r="A325" s="22"/>
      <c r="B325" s="7"/>
      <c r="C325" s="7"/>
      <c r="D325" s="7"/>
      <c r="G325" s="7"/>
      <c r="H325" s="7"/>
      <c r="J325" s="7"/>
      <c r="K325" s="7"/>
      <c r="L325" s="7"/>
      <c r="O325" s="7"/>
      <c r="P325" s="27"/>
    </row>
    <row r="326" spans="1:16" s="6" customFormat="1" ht="12.75">
      <c r="A326" s="22"/>
      <c r="B326" s="7"/>
      <c r="C326" s="7"/>
      <c r="D326" s="7"/>
      <c r="G326" s="7"/>
      <c r="H326" s="7"/>
      <c r="J326" s="7"/>
      <c r="K326" s="7"/>
      <c r="L326" s="7"/>
      <c r="O326" s="7"/>
      <c r="P326" s="27"/>
    </row>
    <row r="327" spans="1:16" s="6" customFormat="1" ht="12.75">
      <c r="A327" s="22"/>
      <c r="B327" s="7"/>
      <c r="C327" s="7"/>
      <c r="D327" s="7"/>
      <c r="G327" s="7"/>
      <c r="H327" s="7"/>
      <c r="J327" s="7"/>
      <c r="K327" s="7"/>
      <c r="L327" s="7"/>
      <c r="O327" s="7"/>
      <c r="P327" s="27"/>
    </row>
    <row r="328" spans="1:16" s="6" customFormat="1" ht="12.75">
      <c r="A328" s="22"/>
      <c r="B328" s="7"/>
      <c r="C328" s="7"/>
      <c r="D328" s="7"/>
      <c r="G328" s="7"/>
      <c r="H328" s="7"/>
      <c r="J328" s="7"/>
      <c r="K328" s="7"/>
      <c r="L328" s="7"/>
      <c r="O328" s="7"/>
      <c r="P328" s="27"/>
    </row>
    <row r="329" spans="1:16" s="6" customFormat="1" ht="12.75">
      <c r="A329" s="22"/>
      <c r="B329" s="7"/>
      <c r="C329" s="7"/>
      <c r="D329" s="7"/>
      <c r="G329" s="7"/>
      <c r="H329" s="7"/>
      <c r="J329" s="7"/>
      <c r="K329" s="7"/>
      <c r="L329" s="7"/>
      <c r="O329" s="7"/>
      <c r="P329" s="27"/>
    </row>
    <row r="330" spans="1:16" s="6" customFormat="1" ht="12.75">
      <c r="A330" s="22"/>
      <c r="B330" s="7"/>
      <c r="C330" s="7"/>
      <c r="D330" s="7"/>
      <c r="G330" s="7"/>
      <c r="H330" s="7"/>
      <c r="J330" s="7"/>
      <c r="K330" s="7"/>
      <c r="L330" s="7"/>
      <c r="O330" s="7"/>
      <c r="P330" s="27"/>
    </row>
    <row r="331" spans="1:16" s="6" customFormat="1" ht="12.75">
      <c r="A331" s="22"/>
      <c r="B331" s="7"/>
      <c r="C331" s="7"/>
      <c r="D331" s="7"/>
      <c r="G331" s="7"/>
      <c r="H331" s="7"/>
      <c r="J331" s="7"/>
      <c r="K331" s="7"/>
      <c r="L331" s="7"/>
      <c r="O331" s="7"/>
      <c r="P331" s="27"/>
    </row>
    <row r="332" spans="1:16" s="6" customFormat="1" ht="12.75">
      <c r="A332" s="22"/>
      <c r="B332" s="7"/>
      <c r="C332" s="7"/>
      <c r="D332" s="7"/>
      <c r="G332" s="7"/>
      <c r="H332" s="7"/>
      <c r="J332" s="7"/>
      <c r="K332" s="7"/>
      <c r="L332" s="7"/>
      <c r="O332" s="7"/>
      <c r="P332" s="27"/>
    </row>
    <row r="333" spans="1:16" s="6" customFormat="1" ht="12.75">
      <c r="A333" s="22"/>
      <c r="B333" s="7"/>
      <c r="C333" s="7"/>
      <c r="D333" s="7"/>
      <c r="G333" s="7"/>
      <c r="H333" s="7"/>
      <c r="J333" s="7"/>
      <c r="K333" s="7"/>
      <c r="L333" s="7"/>
      <c r="O333" s="7"/>
      <c r="P333" s="27"/>
    </row>
    <row r="334" spans="1:16" s="6" customFormat="1" ht="12.75">
      <c r="A334" s="22"/>
      <c r="B334" s="7"/>
      <c r="C334" s="7"/>
      <c r="D334" s="7"/>
      <c r="G334" s="7"/>
      <c r="H334" s="7"/>
      <c r="J334" s="7"/>
      <c r="K334" s="7"/>
      <c r="L334" s="7"/>
      <c r="O334" s="7"/>
      <c r="P334" s="27"/>
    </row>
    <row r="335" spans="1:16" s="6" customFormat="1" ht="12.75">
      <c r="A335" s="22"/>
      <c r="B335" s="7"/>
      <c r="C335" s="7"/>
      <c r="D335" s="7"/>
      <c r="G335" s="7"/>
      <c r="H335" s="7"/>
      <c r="J335" s="7"/>
      <c r="K335" s="7"/>
      <c r="L335" s="7"/>
      <c r="O335" s="7"/>
      <c r="P335" s="27"/>
    </row>
    <row r="336" spans="1:16" s="6" customFormat="1" ht="12.75">
      <c r="A336" s="22"/>
      <c r="B336" s="7"/>
      <c r="C336" s="7"/>
      <c r="D336" s="7"/>
      <c r="G336" s="7"/>
      <c r="H336" s="7"/>
      <c r="J336" s="7"/>
      <c r="K336" s="7"/>
      <c r="L336" s="7"/>
      <c r="O336" s="7"/>
      <c r="P336" s="27"/>
    </row>
    <row r="337" spans="1:16" s="6" customFormat="1" ht="12.75">
      <c r="A337" s="22"/>
      <c r="B337" s="7"/>
      <c r="C337" s="7"/>
      <c r="D337" s="7"/>
      <c r="G337" s="7"/>
      <c r="H337" s="7"/>
      <c r="J337" s="7"/>
      <c r="K337" s="7"/>
      <c r="L337" s="7"/>
      <c r="O337" s="7"/>
      <c r="P337" s="27"/>
    </row>
    <row r="338" spans="1:16" s="6" customFormat="1" ht="12.75">
      <c r="A338" s="22"/>
      <c r="B338" s="7"/>
      <c r="C338" s="7"/>
      <c r="D338" s="7"/>
      <c r="G338" s="7"/>
      <c r="H338" s="7"/>
      <c r="J338" s="7"/>
      <c r="K338" s="7"/>
      <c r="L338" s="7"/>
      <c r="O338" s="7"/>
      <c r="P338" s="27"/>
    </row>
    <row r="339" spans="1:16" s="6" customFormat="1" ht="12.75">
      <c r="A339" s="22"/>
      <c r="B339" s="7"/>
      <c r="C339" s="7"/>
      <c r="D339" s="7"/>
      <c r="G339" s="7"/>
      <c r="H339" s="7"/>
      <c r="J339" s="7"/>
      <c r="K339" s="7"/>
      <c r="L339" s="7"/>
      <c r="O339" s="7"/>
      <c r="P339" s="27"/>
    </row>
    <row r="340" spans="1:16" s="6" customFormat="1" ht="12.75">
      <c r="A340" s="22"/>
      <c r="B340" s="7"/>
      <c r="C340" s="7"/>
      <c r="D340" s="7"/>
      <c r="G340" s="7"/>
      <c r="H340" s="7"/>
      <c r="J340" s="7"/>
      <c r="K340" s="7"/>
      <c r="L340" s="7"/>
      <c r="O340" s="7"/>
      <c r="P340" s="27"/>
    </row>
    <row r="341" spans="1:16" s="6" customFormat="1" ht="12.75">
      <c r="A341" s="22"/>
      <c r="B341" s="7"/>
      <c r="C341" s="7"/>
      <c r="D341" s="7"/>
      <c r="G341" s="7"/>
      <c r="H341" s="7"/>
      <c r="J341" s="7"/>
      <c r="K341" s="7"/>
      <c r="L341" s="7"/>
      <c r="O341" s="7"/>
      <c r="P341" s="27"/>
    </row>
    <row r="342" spans="1:16" s="6" customFormat="1" ht="12.75">
      <c r="A342" s="22"/>
      <c r="B342" s="7"/>
      <c r="C342" s="7"/>
      <c r="D342" s="7"/>
      <c r="G342" s="7"/>
      <c r="H342" s="7"/>
      <c r="J342" s="7"/>
      <c r="K342" s="7"/>
      <c r="L342" s="7"/>
      <c r="O342" s="7"/>
      <c r="P342" s="27"/>
    </row>
    <row r="343" spans="1:16" s="6" customFormat="1" ht="12.75">
      <c r="A343" s="22"/>
      <c r="B343" s="7"/>
      <c r="C343" s="7"/>
      <c r="D343" s="7"/>
      <c r="G343" s="7"/>
      <c r="H343" s="7"/>
      <c r="J343" s="7"/>
      <c r="K343" s="7"/>
      <c r="L343" s="7"/>
      <c r="O343" s="7"/>
      <c r="P343" s="27"/>
    </row>
    <row r="344" spans="1:16" s="6" customFormat="1" ht="12.75">
      <c r="A344" s="22"/>
      <c r="B344" s="7"/>
      <c r="C344" s="7"/>
      <c r="D344" s="7"/>
      <c r="G344" s="7"/>
      <c r="H344" s="7"/>
      <c r="J344" s="7"/>
      <c r="K344" s="7"/>
      <c r="L344" s="7"/>
      <c r="O344" s="7"/>
      <c r="P344" s="27"/>
    </row>
    <row r="345" spans="1:16" s="6" customFormat="1" ht="12.75">
      <c r="A345" s="22"/>
      <c r="B345" s="7"/>
      <c r="C345" s="7"/>
      <c r="D345" s="7"/>
      <c r="G345" s="7"/>
      <c r="H345" s="7"/>
      <c r="J345" s="7"/>
      <c r="K345" s="7"/>
      <c r="L345" s="7"/>
      <c r="O345" s="7"/>
      <c r="P345" s="27"/>
    </row>
    <row r="346" spans="1:16" s="6" customFormat="1" ht="12.75">
      <c r="A346" s="22"/>
      <c r="B346" s="7"/>
      <c r="C346" s="7"/>
      <c r="D346" s="7"/>
      <c r="G346" s="7"/>
      <c r="H346" s="7"/>
      <c r="J346" s="7"/>
      <c r="K346" s="7"/>
      <c r="L346" s="7"/>
      <c r="O346" s="7"/>
      <c r="P346" s="27"/>
    </row>
    <row r="347" spans="1:16" s="6" customFormat="1" ht="12.75">
      <c r="A347" s="22"/>
      <c r="B347" s="7"/>
      <c r="C347" s="7"/>
      <c r="D347" s="7"/>
      <c r="G347" s="7"/>
      <c r="H347" s="7"/>
      <c r="J347" s="7"/>
      <c r="K347" s="7"/>
      <c r="L347" s="7"/>
      <c r="O347" s="7"/>
      <c r="P347" s="27"/>
    </row>
    <row r="348" spans="1:16" s="6" customFormat="1" ht="12.75">
      <c r="A348" s="22"/>
      <c r="B348" s="7"/>
      <c r="C348" s="7"/>
      <c r="D348" s="7"/>
      <c r="G348" s="7"/>
      <c r="H348" s="7"/>
      <c r="J348" s="7"/>
      <c r="K348" s="7"/>
      <c r="L348" s="7"/>
      <c r="O348" s="7"/>
      <c r="P348" s="27"/>
    </row>
    <row r="349" spans="1:16" s="6" customFormat="1" ht="12.75">
      <c r="A349" s="22"/>
      <c r="B349" s="7"/>
      <c r="C349" s="7"/>
      <c r="D349" s="7"/>
      <c r="G349" s="7"/>
      <c r="H349" s="7"/>
      <c r="J349" s="7"/>
      <c r="K349" s="7"/>
      <c r="L349" s="7"/>
      <c r="O349" s="7"/>
      <c r="P349" s="27"/>
    </row>
    <row r="350" spans="1:16" s="6" customFormat="1" ht="12.75">
      <c r="A350" s="22"/>
      <c r="B350" s="7"/>
      <c r="C350" s="7"/>
      <c r="D350" s="7"/>
      <c r="G350" s="7"/>
      <c r="H350" s="7"/>
      <c r="J350" s="7"/>
      <c r="K350" s="7"/>
      <c r="L350" s="7"/>
      <c r="O350" s="7"/>
      <c r="P350" s="27"/>
    </row>
    <row r="351" spans="1:16" s="6" customFormat="1" ht="12.75">
      <c r="A351" s="22"/>
      <c r="B351" s="7"/>
      <c r="C351" s="7"/>
      <c r="D351" s="7"/>
      <c r="G351" s="7"/>
      <c r="H351" s="7"/>
      <c r="J351" s="7"/>
      <c r="K351" s="7"/>
      <c r="L351" s="7"/>
      <c r="O351" s="7"/>
      <c r="P351" s="27"/>
    </row>
    <row r="352" spans="1:16" s="6" customFormat="1" ht="12.75">
      <c r="A352" s="22"/>
      <c r="B352" s="7"/>
      <c r="C352" s="7"/>
      <c r="D352" s="7"/>
      <c r="G352" s="7"/>
      <c r="H352" s="7"/>
      <c r="J352" s="7"/>
      <c r="K352" s="7"/>
      <c r="L352" s="7"/>
      <c r="O352" s="7"/>
      <c r="P352" s="27"/>
    </row>
    <row r="353" spans="1:16" s="6" customFormat="1" ht="12.75">
      <c r="A353" s="22"/>
      <c r="B353" s="7"/>
      <c r="C353" s="7"/>
      <c r="D353" s="7"/>
      <c r="G353" s="7"/>
      <c r="H353" s="7"/>
      <c r="J353" s="7"/>
      <c r="K353" s="7"/>
      <c r="L353" s="7"/>
      <c r="O353" s="7"/>
      <c r="P353" s="27"/>
    </row>
    <row r="354" spans="1:16" s="6" customFormat="1" ht="12.75">
      <c r="A354" s="22"/>
      <c r="B354" s="7"/>
      <c r="C354" s="7"/>
      <c r="D354" s="7"/>
      <c r="G354" s="7"/>
      <c r="H354" s="7"/>
      <c r="J354" s="7"/>
      <c r="K354" s="7"/>
      <c r="L354" s="7"/>
      <c r="O354" s="7"/>
      <c r="P354" s="27"/>
    </row>
    <row r="355" spans="1:16" s="6" customFormat="1" ht="12.75">
      <c r="A355" s="22"/>
      <c r="B355" s="7"/>
      <c r="C355" s="7"/>
      <c r="D355" s="7"/>
      <c r="G355" s="7"/>
      <c r="H355" s="7"/>
      <c r="J355" s="7"/>
      <c r="K355" s="7"/>
      <c r="L355" s="7"/>
      <c r="O355" s="7"/>
      <c r="P355" s="27"/>
    </row>
    <row r="356" spans="1:16" s="6" customFormat="1" ht="12.75">
      <c r="A356" s="22"/>
      <c r="B356" s="7"/>
      <c r="C356" s="7"/>
      <c r="D356" s="7"/>
      <c r="G356" s="7"/>
      <c r="H356" s="7"/>
      <c r="J356" s="7"/>
      <c r="K356" s="7"/>
      <c r="L356" s="7"/>
      <c r="O356" s="7"/>
      <c r="P356" s="27"/>
    </row>
    <row r="357" spans="1:16" s="6" customFormat="1" ht="12.75">
      <c r="A357" s="22"/>
      <c r="B357" s="7"/>
      <c r="C357" s="7"/>
      <c r="D357" s="7"/>
      <c r="G357" s="7"/>
      <c r="H357" s="7"/>
      <c r="J357" s="7"/>
      <c r="K357" s="7"/>
      <c r="L357" s="7"/>
      <c r="O357" s="7"/>
      <c r="P357" s="27"/>
    </row>
    <row r="358" spans="1:16" s="6" customFormat="1" ht="12.75">
      <c r="A358" s="22"/>
      <c r="B358" s="7"/>
      <c r="C358" s="7"/>
      <c r="D358" s="7"/>
      <c r="G358" s="7"/>
      <c r="H358" s="7"/>
      <c r="J358" s="7"/>
      <c r="K358" s="7"/>
      <c r="L358" s="7"/>
      <c r="O358" s="7"/>
      <c r="P358" s="27"/>
    </row>
    <row r="359" spans="1:16" s="6" customFormat="1" ht="12.75">
      <c r="A359" s="22"/>
      <c r="B359" s="7"/>
      <c r="C359" s="7"/>
      <c r="D359" s="7"/>
      <c r="G359" s="7"/>
      <c r="H359" s="7"/>
      <c r="J359" s="7"/>
      <c r="K359" s="7"/>
      <c r="L359" s="7"/>
      <c r="O359" s="7"/>
      <c r="P359" s="27"/>
    </row>
    <row r="360" spans="1:16" s="6" customFormat="1" ht="12.75">
      <c r="A360" s="22"/>
      <c r="B360" s="7"/>
      <c r="C360" s="7"/>
      <c r="D360" s="7"/>
      <c r="G360" s="7"/>
      <c r="H360" s="7"/>
      <c r="J360" s="7"/>
      <c r="K360" s="7"/>
      <c r="L360" s="7"/>
      <c r="O360" s="7"/>
      <c r="P360" s="27"/>
    </row>
    <row r="361" spans="1:16" s="6" customFormat="1" ht="12.75">
      <c r="A361" s="22"/>
      <c r="B361" s="7"/>
      <c r="C361" s="7"/>
      <c r="D361" s="7"/>
      <c r="G361" s="7"/>
      <c r="H361" s="7"/>
      <c r="J361" s="7"/>
      <c r="K361" s="7"/>
      <c r="L361" s="7"/>
      <c r="O361" s="7"/>
      <c r="P361" s="27"/>
    </row>
    <row r="362" spans="1:16" s="6" customFormat="1" ht="12.75">
      <c r="A362" s="22"/>
      <c r="B362" s="7"/>
      <c r="C362" s="7"/>
      <c r="D362" s="7"/>
      <c r="G362" s="7"/>
      <c r="H362" s="7"/>
      <c r="J362" s="7"/>
      <c r="K362" s="7"/>
      <c r="L362" s="7"/>
      <c r="O362" s="7"/>
      <c r="P362" s="27"/>
    </row>
    <row r="363" spans="1:16" s="6" customFormat="1" ht="12.75">
      <c r="A363" s="22"/>
      <c r="B363" s="7"/>
      <c r="C363" s="7"/>
      <c r="D363" s="7"/>
      <c r="G363" s="7"/>
      <c r="H363" s="7"/>
      <c r="J363" s="7"/>
      <c r="K363" s="7"/>
      <c r="L363" s="7"/>
      <c r="O363" s="7"/>
      <c r="P363" s="27"/>
    </row>
    <row r="364" spans="1:16" s="6" customFormat="1" ht="12.75">
      <c r="A364" s="22"/>
      <c r="B364" s="7"/>
      <c r="C364" s="7"/>
      <c r="D364" s="7"/>
      <c r="G364" s="7"/>
      <c r="H364" s="7"/>
      <c r="J364" s="7"/>
      <c r="K364" s="7"/>
      <c r="L364" s="7"/>
      <c r="O364" s="7"/>
      <c r="P364" s="27"/>
    </row>
    <row r="365" spans="1:16" s="6" customFormat="1" ht="12.75">
      <c r="A365" s="22"/>
      <c r="B365" s="7"/>
      <c r="C365" s="7"/>
      <c r="D365" s="7"/>
      <c r="G365" s="7"/>
      <c r="H365" s="7"/>
      <c r="J365" s="7"/>
      <c r="K365" s="7"/>
      <c r="L365" s="7"/>
      <c r="O365" s="7"/>
      <c r="P365" s="27"/>
    </row>
    <row r="366" spans="1:16" s="6" customFormat="1" ht="12.75">
      <c r="A366" s="22"/>
      <c r="B366" s="7"/>
      <c r="C366" s="7"/>
      <c r="D366" s="7"/>
      <c r="G366" s="7"/>
      <c r="H366" s="7"/>
      <c r="J366" s="7"/>
      <c r="K366" s="7"/>
      <c r="L366" s="7"/>
      <c r="O366" s="7"/>
      <c r="P366" s="27"/>
    </row>
    <row r="367" spans="1:16" s="6" customFormat="1" ht="12.75">
      <c r="A367" s="22"/>
      <c r="B367" s="7"/>
      <c r="C367" s="7"/>
      <c r="D367" s="7"/>
      <c r="G367" s="7"/>
      <c r="H367" s="7"/>
      <c r="J367" s="7"/>
      <c r="K367" s="7"/>
      <c r="L367" s="7"/>
      <c r="O367" s="7"/>
      <c r="P367" s="27"/>
    </row>
    <row r="368" spans="1:16" s="6" customFormat="1" ht="12.75">
      <c r="A368" s="22"/>
      <c r="B368" s="7"/>
      <c r="C368" s="7"/>
      <c r="D368" s="7"/>
      <c r="G368" s="7"/>
      <c r="H368" s="7"/>
      <c r="J368" s="7"/>
      <c r="K368" s="7"/>
      <c r="L368" s="7"/>
      <c r="O368" s="7"/>
      <c r="P368" s="27"/>
    </row>
    <row r="369" spans="1:16" s="6" customFormat="1" ht="12.75">
      <c r="A369" s="22"/>
      <c r="B369" s="7"/>
      <c r="C369" s="7"/>
      <c r="D369" s="7"/>
      <c r="G369" s="7"/>
      <c r="H369" s="7"/>
      <c r="J369" s="7"/>
      <c r="K369" s="7"/>
      <c r="L369" s="7"/>
      <c r="O369" s="7"/>
      <c r="P369" s="27"/>
    </row>
    <row r="370" spans="1:16" s="6" customFormat="1" ht="12.75">
      <c r="A370" s="22"/>
      <c r="B370" s="7"/>
      <c r="C370" s="7"/>
      <c r="D370" s="7"/>
      <c r="G370" s="7"/>
      <c r="H370" s="7"/>
      <c r="J370" s="7"/>
      <c r="K370" s="7"/>
      <c r="L370" s="7"/>
      <c r="O370" s="7"/>
      <c r="P370" s="27"/>
    </row>
    <row r="371" spans="1:16" s="6" customFormat="1" ht="12.75">
      <c r="A371" s="22"/>
      <c r="B371" s="7"/>
      <c r="C371" s="7"/>
      <c r="D371" s="7"/>
      <c r="G371" s="7"/>
      <c r="H371" s="7"/>
      <c r="J371" s="7"/>
      <c r="K371" s="7"/>
      <c r="L371" s="7"/>
      <c r="O371" s="7"/>
      <c r="P371" s="27"/>
    </row>
    <row r="372" spans="1:16" s="6" customFormat="1" ht="12.75">
      <c r="A372" s="22"/>
      <c r="B372" s="7"/>
      <c r="C372" s="7"/>
      <c r="D372" s="7"/>
      <c r="G372" s="7"/>
      <c r="H372" s="7"/>
      <c r="J372" s="7"/>
      <c r="K372" s="7"/>
      <c r="L372" s="7"/>
      <c r="O372" s="7"/>
      <c r="P372" s="27"/>
    </row>
    <row r="373" spans="1:16" s="6" customFormat="1" ht="12.75">
      <c r="A373" s="22"/>
      <c r="B373" s="7"/>
      <c r="C373" s="7"/>
      <c r="D373" s="7"/>
      <c r="G373" s="7"/>
      <c r="H373" s="7"/>
      <c r="J373" s="7"/>
      <c r="K373" s="7"/>
      <c r="L373" s="7"/>
      <c r="O373" s="7"/>
      <c r="P373" s="27"/>
    </row>
    <row r="374" spans="1:16" s="6" customFormat="1" ht="12.75">
      <c r="A374" s="22"/>
      <c r="B374" s="7"/>
      <c r="C374" s="7"/>
      <c r="D374" s="7"/>
      <c r="G374" s="7"/>
      <c r="H374" s="7"/>
      <c r="J374" s="7"/>
      <c r="K374" s="7"/>
      <c r="L374" s="7"/>
      <c r="O374" s="7"/>
      <c r="P374" s="27"/>
    </row>
    <row r="375" spans="1:16" s="6" customFormat="1" ht="12.75">
      <c r="A375" s="22"/>
      <c r="B375" s="7"/>
      <c r="C375" s="7"/>
      <c r="D375" s="7"/>
      <c r="G375" s="7"/>
      <c r="H375" s="7"/>
      <c r="J375" s="7"/>
      <c r="K375" s="7"/>
      <c r="L375" s="7"/>
      <c r="O375" s="7"/>
      <c r="P375" s="27"/>
    </row>
    <row r="376" spans="1:16" s="6" customFormat="1" ht="12.75">
      <c r="A376" s="22"/>
      <c r="B376" s="7"/>
      <c r="C376" s="7"/>
      <c r="D376" s="7"/>
      <c r="G376" s="7"/>
      <c r="H376" s="7"/>
      <c r="J376" s="7"/>
      <c r="K376" s="7"/>
      <c r="L376" s="7"/>
      <c r="O376" s="7"/>
      <c r="P376" s="27"/>
    </row>
    <row r="377" spans="1:16" s="6" customFormat="1" ht="12.75">
      <c r="A377" s="22"/>
      <c r="B377" s="7"/>
      <c r="C377" s="7"/>
      <c r="D377" s="7"/>
      <c r="G377" s="7"/>
      <c r="H377" s="7"/>
      <c r="J377" s="7"/>
      <c r="K377" s="7"/>
      <c r="L377" s="7"/>
      <c r="O377" s="7"/>
      <c r="P377" s="27"/>
    </row>
    <row r="378" spans="1:16" s="6" customFormat="1" ht="12.75">
      <c r="A378" s="22"/>
      <c r="B378" s="7"/>
      <c r="C378" s="7"/>
      <c r="D378" s="7"/>
      <c r="G378" s="7"/>
      <c r="H378" s="7"/>
      <c r="J378" s="7"/>
      <c r="K378" s="7"/>
      <c r="L378" s="7"/>
      <c r="O378" s="7"/>
      <c r="P378" s="27"/>
    </row>
    <row r="379" spans="1:16" s="6" customFormat="1" ht="12.75">
      <c r="A379" s="22"/>
      <c r="B379" s="7"/>
      <c r="C379" s="7"/>
      <c r="D379" s="7"/>
      <c r="G379" s="7"/>
      <c r="H379" s="7"/>
      <c r="J379" s="7"/>
      <c r="K379" s="7"/>
      <c r="L379" s="7"/>
      <c r="O379" s="7"/>
      <c r="P379" s="27"/>
    </row>
    <row r="380" spans="1:16" s="6" customFormat="1" ht="12.75">
      <c r="A380" s="22"/>
      <c r="B380" s="7"/>
      <c r="C380" s="7"/>
      <c r="D380" s="7"/>
      <c r="G380" s="7"/>
      <c r="H380" s="7"/>
      <c r="J380" s="7"/>
      <c r="K380" s="7"/>
      <c r="L380" s="7"/>
      <c r="O380" s="7"/>
      <c r="P380" s="27"/>
    </row>
    <row r="381" spans="1:16" s="6" customFormat="1" ht="12.75">
      <c r="A381" s="22"/>
      <c r="B381" s="7"/>
      <c r="C381" s="7"/>
      <c r="D381" s="7"/>
      <c r="G381" s="7"/>
      <c r="H381" s="7"/>
      <c r="J381" s="7"/>
      <c r="K381" s="7"/>
      <c r="L381" s="7"/>
      <c r="O381" s="7"/>
      <c r="P381" s="27"/>
    </row>
    <row r="382" spans="1:16" s="6" customFormat="1" ht="12.75">
      <c r="A382" s="22"/>
      <c r="B382" s="7"/>
      <c r="C382" s="7"/>
      <c r="D382" s="7"/>
      <c r="G382" s="7"/>
      <c r="H382" s="7"/>
      <c r="J382" s="7"/>
      <c r="K382" s="7"/>
      <c r="L382" s="7"/>
      <c r="O382" s="7"/>
      <c r="P382" s="27"/>
    </row>
    <row r="383" spans="1:16" s="6" customFormat="1" ht="12.75">
      <c r="A383" s="22"/>
      <c r="B383" s="7"/>
      <c r="C383" s="7"/>
      <c r="D383" s="7"/>
      <c r="G383" s="7"/>
      <c r="H383" s="7"/>
      <c r="J383" s="7"/>
      <c r="K383" s="7"/>
      <c r="L383" s="7"/>
      <c r="O383" s="7"/>
      <c r="P383" s="27"/>
    </row>
    <row r="384" spans="1:16" s="6" customFormat="1" ht="12.75">
      <c r="A384" s="22"/>
      <c r="B384" s="7"/>
      <c r="C384" s="7"/>
      <c r="D384" s="7"/>
      <c r="G384" s="7"/>
      <c r="H384" s="7"/>
      <c r="J384" s="7"/>
      <c r="K384" s="7"/>
      <c r="L384" s="7"/>
      <c r="O384" s="7"/>
      <c r="P384" s="27"/>
    </row>
    <row r="385" spans="1:16" s="6" customFormat="1" ht="12.75">
      <c r="A385" s="22"/>
      <c r="B385" s="7"/>
      <c r="C385" s="7"/>
      <c r="D385" s="7"/>
      <c r="G385" s="7"/>
      <c r="H385" s="7"/>
      <c r="J385" s="7"/>
      <c r="K385" s="7"/>
      <c r="L385" s="7"/>
      <c r="O385" s="7"/>
      <c r="P385" s="27"/>
    </row>
    <row r="386" spans="1:16" s="6" customFormat="1" ht="12.75">
      <c r="A386" s="22"/>
      <c r="B386" s="7"/>
      <c r="C386" s="7"/>
      <c r="D386" s="7"/>
      <c r="G386" s="7"/>
      <c r="H386" s="7"/>
      <c r="J386" s="7"/>
      <c r="K386" s="7"/>
      <c r="L386" s="7"/>
      <c r="O386" s="7"/>
      <c r="P386" s="27"/>
    </row>
    <row r="387" spans="1:16" s="6" customFormat="1" ht="12.75">
      <c r="A387" s="22"/>
      <c r="B387" s="7"/>
      <c r="C387" s="7"/>
      <c r="D387" s="7"/>
      <c r="G387" s="7"/>
      <c r="H387" s="7"/>
      <c r="J387" s="7"/>
      <c r="K387" s="7"/>
      <c r="L387" s="7"/>
      <c r="O387" s="7"/>
      <c r="P387" s="27"/>
    </row>
    <row r="388" spans="1:16" s="6" customFormat="1" ht="12.75">
      <c r="A388" s="22"/>
      <c r="B388" s="7"/>
      <c r="C388" s="7"/>
      <c r="D388" s="7"/>
      <c r="G388" s="7"/>
      <c r="H388" s="7"/>
      <c r="J388" s="7"/>
      <c r="K388" s="7"/>
      <c r="L388" s="7"/>
      <c r="O388" s="7"/>
      <c r="P388" s="27"/>
    </row>
    <row r="389" spans="1:16" s="6" customFormat="1" ht="12.75">
      <c r="A389" s="22"/>
      <c r="B389" s="7"/>
      <c r="C389" s="7"/>
      <c r="D389" s="7"/>
      <c r="G389" s="7"/>
      <c r="H389" s="7"/>
      <c r="J389" s="7"/>
      <c r="K389" s="7"/>
      <c r="L389" s="7"/>
      <c r="O389" s="7"/>
      <c r="P389" s="27"/>
    </row>
    <row r="390" spans="1:16" s="6" customFormat="1" ht="12.75">
      <c r="A390" s="22"/>
      <c r="B390" s="7"/>
      <c r="C390" s="7"/>
      <c r="D390" s="7"/>
      <c r="G390" s="7"/>
      <c r="H390" s="7"/>
      <c r="J390" s="7"/>
      <c r="K390" s="7"/>
      <c r="L390" s="7"/>
      <c r="O390" s="7"/>
      <c r="P390" s="27"/>
    </row>
    <row r="391" spans="1:16" s="6" customFormat="1" ht="12.75">
      <c r="A391" s="22"/>
      <c r="B391" s="7"/>
      <c r="C391" s="7"/>
      <c r="D391" s="7"/>
      <c r="G391" s="7"/>
      <c r="H391" s="7"/>
      <c r="J391" s="7"/>
      <c r="K391" s="7"/>
      <c r="L391" s="7"/>
      <c r="O391" s="7"/>
      <c r="P391" s="27"/>
    </row>
    <row r="392" spans="1:16" s="6" customFormat="1" ht="12.75">
      <c r="A392" s="22"/>
      <c r="B392" s="7"/>
      <c r="C392" s="7"/>
      <c r="D392" s="7"/>
      <c r="G392" s="7"/>
      <c r="H392" s="7"/>
      <c r="J392" s="7"/>
      <c r="K392" s="7"/>
      <c r="L392" s="7"/>
      <c r="O392" s="7"/>
      <c r="P392" s="27"/>
    </row>
    <row r="393" spans="1:16" s="6" customFormat="1" ht="12.75">
      <c r="A393" s="22"/>
      <c r="B393" s="7"/>
      <c r="C393" s="7"/>
      <c r="D393" s="7"/>
      <c r="G393" s="7"/>
      <c r="H393" s="7"/>
      <c r="J393" s="7"/>
      <c r="K393" s="7"/>
      <c r="L393" s="7"/>
      <c r="O393" s="7"/>
      <c r="P393" s="27"/>
    </row>
    <row r="394" spans="1:16" s="6" customFormat="1" ht="12.75">
      <c r="A394" s="22"/>
      <c r="B394" s="7"/>
      <c r="C394" s="7"/>
      <c r="D394" s="7"/>
      <c r="G394" s="7"/>
      <c r="H394" s="7"/>
      <c r="J394" s="7"/>
      <c r="K394" s="7"/>
      <c r="L394" s="7"/>
      <c r="O394" s="7"/>
      <c r="P394" s="27"/>
    </row>
    <row r="395" spans="1:16" s="6" customFormat="1" ht="12.75">
      <c r="A395" s="22"/>
      <c r="B395" s="7"/>
      <c r="C395" s="7"/>
      <c r="D395" s="7"/>
      <c r="G395" s="7"/>
      <c r="H395" s="7"/>
      <c r="J395" s="7"/>
      <c r="K395" s="7"/>
      <c r="L395" s="7"/>
      <c r="O395" s="7"/>
      <c r="P395" s="27"/>
    </row>
    <row r="396" spans="1:16" s="6" customFormat="1" ht="12.75">
      <c r="A396" s="22"/>
      <c r="B396" s="7"/>
      <c r="C396" s="7"/>
      <c r="D396" s="7"/>
      <c r="G396" s="7"/>
      <c r="H396" s="7"/>
      <c r="J396" s="7"/>
      <c r="K396" s="7"/>
      <c r="L396" s="7"/>
      <c r="O396" s="7"/>
      <c r="P396" s="27"/>
    </row>
    <row r="397" spans="1:16" s="6" customFormat="1" ht="12.75">
      <c r="A397" s="22"/>
      <c r="B397" s="7"/>
      <c r="C397" s="7"/>
      <c r="D397" s="7"/>
      <c r="G397" s="7"/>
      <c r="H397" s="7"/>
      <c r="J397" s="7"/>
      <c r="K397" s="7"/>
      <c r="L397" s="7"/>
      <c r="O397" s="7"/>
      <c r="P397" s="27"/>
    </row>
    <row r="398" spans="1:16" s="6" customFormat="1" ht="12.75">
      <c r="A398" s="22"/>
      <c r="B398" s="7"/>
      <c r="C398" s="7"/>
      <c r="D398" s="7"/>
      <c r="G398" s="7"/>
      <c r="H398" s="7"/>
      <c r="J398" s="7"/>
      <c r="K398" s="7"/>
      <c r="L398" s="7"/>
      <c r="O398" s="7"/>
      <c r="P398" s="27"/>
    </row>
    <row r="399" spans="1:16" s="6" customFormat="1" ht="12.75">
      <c r="A399" s="22"/>
      <c r="B399" s="7"/>
      <c r="C399" s="7"/>
      <c r="D399" s="7"/>
      <c r="G399" s="7"/>
      <c r="H399" s="7"/>
      <c r="J399" s="7"/>
      <c r="K399" s="7"/>
      <c r="L399" s="7"/>
      <c r="O399" s="7"/>
      <c r="P399" s="27"/>
    </row>
    <row r="400" spans="1:16" s="6" customFormat="1" ht="12.75">
      <c r="A400" s="22"/>
      <c r="B400" s="7"/>
      <c r="C400" s="7"/>
      <c r="D400" s="7"/>
      <c r="G400" s="7"/>
      <c r="H400" s="7"/>
      <c r="J400" s="7"/>
      <c r="K400" s="7"/>
      <c r="L400" s="7"/>
      <c r="O400" s="7"/>
      <c r="P400" s="27"/>
    </row>
    <row r="401" spans="1:16" s="6" customFormat="1" ht="12.75">
      <c r="A401" s="22"/>
      <c r="B401" s="7"/>
      <c r="C401" s="7"/>
      <c r="D401" s="7"/>
      <c r="G401" s="7"/>
      <c r="H401" s="7"/>
      <c r="J401" s="7"/>
      <c r="K401" s="7"/>
      <c r="L401" s="7"/>
      <c r="O401" s="7"/>
      <c r="P401" s="27"/>
    </row>
    <row r="402" spans="1:16" s="6" customFormat="1" ht="12.75">
      <c r="A402" s="22"/>
      <c r="B402" s="7"/>
      <c r="C402" s="7"/>
      <c r="D402" s="7"/>
      <c r="G402" s="7"/>
      <c r="H402" s="7"/>
      <c r="J402" s="7"/>
      <c r="K402" s="7"/>
      <c r="L402" s="7"/>
      <c r="O402" s="7"/>
      <c r="P402" s="27"/>
    </row>
    <row r="403" spans="1:16" s="6" customFormat="1" ht="12.75">
      <c r="A403" s="22"/>
      <c r="B403" s="7"/>
      <c r="C403" s="7"/>
      <c r="D403" s="7"/>
      <c r="G403" s="7"/>
      <c r="H403" s="7"/>
      <c r="J403" s="7"/>
      <c r="K403" s="7"/>
      <c r="L403" s="7"/>
      <c r="O403" s="7"/>
      <c r="P403" s="27"/>
    </row>
    <row r="404" spans="1:16" s="6" customFormat="1" ht="12.75">
      <c r="A404" s="22"/>
      <c r="B404" s="7"/>
      <c r="C404" s="7"/>
      <c r="D404" s="7"/>
      <c r="G404" s="7"/>
      <c r="H404" s="7"/>
      <c r="J404" s="7"/>
      <c r="K404" s="7"/>
      <c r="L404" s="7"/>
      <c r="O404" s="7"/>
      <c r="P404" s="27"/>
    </row>
    <row r="405" spans="1:16" s="6" customFormat="1" ht="12.75">
      <c r="A405" s="22"/>
      <c r="B405" s="7"/>
      <c r="C405" s="7"/>
      <c r="D405" s="7"/>
      <c r="G405" s="7"/>
      <c r="H405" s="7"/>
      <c r="J405" s="7"/>
      <c r="K405" s="7"/>
      <c r="L405" s="7"/>
      <c r="O405" s="7"/>
      <c r="P405" s="27"/>
    </row>
    <row r="406" spans="1:16" s="6" customFormat="1" ht="12.75">
      <c r="A406" s="22"/>
      <c r="B406" s="7"/>
      <c r="C406" s="7"/>
      <c r="D406" s="7"/>
      <c r="G406" s="7"/>
      <c r="H406" s="7"/>
      <c r="J406" s="7"/>
      <c r="K406" s="7"/>
      <c r="L406" s="7"/>
      <c r="O406" s="7"/>
      <c r="P406" s="27"/>
    </row>
    <row r="407" spans="1:16" s="6" customFormat="1" ht="12.75">
      <c r="A407" s="22"/>
      <c r="B407" s="7"/>
      <c r="C407" s="7"/>
      <c r="D407" s="7"/>
      <c r="G407" s="7"/>
      <c r="H407" s="7"/>
      <c r="J407" s="7"/>
      <c r="K407" s="7"/>
      <c r="L407" s="7"/>
      <c r="O407" s="7"/>
      <c r="P407" s="27"/>
    </row>
    <row r="408" spans="1:16" s="6" customFormat="1" ht="12.75">
      <c r="A408" s="22"/>
      <c r="B408" s="7"/>
      <c r="C408" s="7"/>
      <c r="D408" s="7"/>
      <c r="G408" s="7"/>
      <c r="H408" s="7"/>
      <c r="J408" s="7"/>
      <c r="K408" s="7"/>
      <c r="L408" s="7"/>
      <c r="O408" s="7"/>
      <c r="P408" s="27"/>
    </row>
    <row r="409" spans="1:16" s="6" customFormat="1" ht="12.75">
      <c r="A409" s="22"/>
      <c r="B409" s="7"/>
      <c r="C409" s="7"/>
      <c r="D409" s="7"/>
      <c r="G409" s="7"/>
      <c r="H409" s="7"/>
      <c r="J409" s="7"/>
      <c r="K409" s="7"/>
      <c r="L409" s="7"/>
      <c r="O409" s="7"/>
      <c r="P409" s="27"/>
    </row>
    <row r="410" spans="1:16" s="6" customFormat="1" ht="12.75">
      <c r="A410" s="22"/>
      <c r="B410" s="7"/>
      <c r="C410" s="7"/>
      <c r="D410" s="7"/>
      <c r="G410" s="7"/>
      <c r="H410" s="7"/>
      <c r="J410" s="7"/>
      <c r="K410" s="7"/>
      <c r="L410" s="7"/>
      <c r="O410" s="7"/>
      <c r="P410" s="27"/>
    </row>
    <row r="411" spans="1:16" s="6" customFormat="1" ht="12.75">
      <c r="A411" s="22"/>
      <c r="B411" s="7"/>
      <c r="C411" s="7"/>
      <c r="D411" s="7"/>
      <c r="G411" s="7"/>
      <c r="H411" s="7"/>
      <c r="J411" s="7"/>
      <c r="K411" s="7"/>
      <c r="L411" s="7"/>
      <c r="O411" s="7"/>
      <c r="P411" s="27"/>
    </row>
    <row r="412" spans="1:16" s="6" customFormat="1" ht="12.75">
      <c r="A412" s="22"/>
      <c r="B412" s="7"/>
      <c r="C412" s="7"/>
      <c r="D412" s="7"/>
      <c r="G412" s="7"/>
      <c r="H412" s="7"/>
      <c r="J412" s="7"/>
      <c r="K412" s="7"/>
      <c r="L412" s="7"/>
      <c r="O412" s="7"/>
      <c r="P412" s="27"/>
    </row>
    <row r="413" spans="1:16" s="6" customFormat="1" ht="12.75">
      <c r="A413" s="22"/>
      <c r="B413" s="7"/>
      <c r="C413" s="7"/>
      <c r="D413" s="7"/>
      <c r="G413" s="7"/>
      <c r="H413" s="7"/>
      <c r="J413" s="7"/>
      <c r="K413" s="7"/>
      <c r="L413" s="7"/>
      <c r="O413" s="7"/>
      <c r="P413" s="27"/>
    </row>
    <row r="414" spans="1:16" s="6" customFormat="1" ht="12.75">
      <c r="A414" s="22"/>
      <c r="B414" s="7"/>
      <c r="C414" s="7"/>
      <c r="D414" s="7"/>
      <c r="G414" s="7"/>
      <c r="H414" s="7"/>
      <c r="J414" s="7"/>
      <c r="K414" s="7"/>
      <c r="L414" s="7"/>
      <c r="O414" s="7"/>
      <c r="P414" s="27"/>
    </row>
    <row r="415" spans="1:16" s="6" customFormat="1" ht="12.75">
      <c r="A415" s="22"/>
      <c r="B415" s="7"/>
      <c r="C415" s="7"/>
      <c r="D415" s="7"/>
      <c r="G415" s="7"/>
      <c r="H415" s="7"/>
      <c r="J415" s="7"/>
      <c r="K415" s="7"/>
      <c r="L415" s="7"/>
      <c r="O415" s="7"/>
      <c r="P415" s="27"/>
    </row>
    <row r="416" spans="1:16" s="6" customFormat="1" ht="12.75">
      <c r="A416" s="22"/>
      <c r="B416" s="7"/>
      <c r="C416" s="7"/>
      <c r="D416" s="7"/>
      <c r="G416" s="7"/>
      <c r="H416" s="7"/>
      <c r="J416" s="7"/>
      <c r="K416" s="7"/>
      <c r="L416" s="7"/>
      <c r="O416" s="7"/>
      <c r="P416" s="27"/>
    </row>
    <row r="417" spans="1:16" s="6" customFormat="1" ht="12.75">
      <c r="A417" s="22"/>
      <c r="B417" s="7"/>
      <c r="C417" s="7"/>
      <c r="D417" s="7"/>
      <c r="G417" s="7"/>
      <c r="H417" s="7"/>
      <c r="J417" s="7"/>
      <c r="K417" s="7"/>
      <c r="L417" s="7"/>
      <c r="O417" s="7"/>
      <c r="P417" s="27"/>
    </row>
    <row r="418" spans="1:16" s="6" customFormat="1" ht="12.75">
      <c r="A418" s="22"/>
      <c r="B418" s="7"/>
      <c r="C418" s="7"/>
      <c r="D418" s="7"/>
      <c r="G418" s="7"/>
      <c r="H418" s="7"/>
      <c r="J418" s="7"/>
      <c r="K418" s="7"/>
      <c r="L418" s="7"/>
      <c r="O418" s="7"/>
      <c r="P418" s="27"/>
    </row>
    <row r="419" spans="1:16" s="6" customFormat="1" ht="12.75">
      <c r="A419" s="22"/>
      <c r="B419" s="7"/>
      <c r="C419" s="7"/>
      <c r="D419" s="7"/>
      <c r="G419" s="7"/>
      <c r="H419" s="7"/>
      <c r="J419" s="7"/>
      <c r="K419" s="7"/>
      <c r="L419" s="7"/>
      <c r="O419" s="7"/>
      <c r="P419" s="27"/>
    </row>
    <row r="420" spans="1:16" s="6" customFormat="1" ht="12.75">
      <c r="A420" s="22"/>
      <c r="B420" s="7"/>
      <c r="C420" s="7"/>
      <c r="D420" s="7"/>
      <c r="G420" s="7"/>
      <c r="H420" s="7"/>
      <c r="J420" s="7"/>
      <c r="K420" s="7"/>
      <c r="L420" s="7"/>
      <c r="O420" s="7"/>
      <c r="P420" s="27"/>
    </row>
    <row r="421" spans="1:16" s="6" customFormat="1" ht="12.75">
      <c r="A421" s="22"/>
      <c r="B421" s="7"/>
      <c r="C421" s="7"/>
      <c r="D421" s="7"/>
      <c r="G421" s="7"/>
      <c r="H421" s="7"/>
      <c r="J421" s="7"/>
      <c r="K421" s="7"/>
      <c r="L421" s="7"/>
      <c r="O421" s="7"/>
      <c r="P421" s="27"/>
    </row>
    <row r="422" spans="1:16" s="6" customFormat="1" ht="12.75">
      <c r="A422" s="22"/>
      <c r="B422" s="7"/>
      <c r="C422" s="7"/>
      <c r="D422" s="7"/>
      <c r="G422" s="7"/>
      <c r="H422" s="7"/>
      <c r="J422" s="7"/>
      <c r="K422" s="7"/>
      <c r="L422" s="7"/>
      <c r="O422" s="7"/>
      <c r="P422" s="27"/>
    </row>
    <row r="423" spans="1:16" s="6" customFormat="1" ht="12.75">
      <c r="A423" s="22"/>
      <c r="B423" s="7"/>
      <c r="C423" s="7"/>
      <c r="D423" s="7"/>
      <c r="G423" s="7"/>
      <c r="H423" s="7"/>
      <c r="J423" s="7"/>
      <c r="K423" s="7"/>
      <c r="L423" s="7"/>
      <c r="O423" s="7"/>
      <c r="P423" s="27"/>
    </row>
    <row r="424" spans="1:16" s="6" customFormat="1" ht="12.75">
      <c r="A424" s="22"/>
      <c r="B424" s="7"/>
      <c r="C424" s="7"/>
      <c r="D424" s="7"/>
      <c r="G424" s="7"/>
      <c r="H424" s="7"/>
      <c r="J424" s="7"/>
      <c r="K424" s="7"/>
      <c r="L424" s="7"/>
      <c r="O424" s="7"/>
      <c r="P424" s="27"/>
    </row>
    <row r="425" spans="1:16" s="6" customFormat="1" ht="12.75">
      <c r="A425" s="22"/>
      <c r="B425" s="7"/>
      <c r="C425" s="7"/>
      <c r="D425" s="7"/>
      <c r="G425" s="7"/>
      <c r="H425" s="7"/>
      <c r="J425" s="7"/>
      <c r="K425" s="7"/>
      <c r="L425" s="7"/>
      <c r="O425" s="7"/>
      <c r="P425" s="27"/>
    </row>
    <row r="426" spans="1:16" s="6" customFormat="1" ht="12.75">
      <c r="A426" s="22"/>
      <c r="B426" s="7"/>
      <c r="C426" s="7"/>
      <c r="D426" s="7"/>
      <c r="G426" s="7"/>
      <c r="H426" s="7"/>
      <c r="J426" s="7"/>
      <c r="K426" s="7"/>
      <c r="L426" s="7"/>
      <c r="O426" s="7"/>
      <c r="P426" s="27"/>
    </row>
    <row r="427" spans="1:16" s="6" customFormat="1" ht="12.75">
      <c r="A427" s="22"/>
      <c r="B427" s="7"/>
      <c r="C427" s="7"/>
      <c r="D427" s="7"/>
      <c r="G427" s="7"/>
      <c r="H427" s="7"/>
      <c r="J427" s="7"/>
      <c r="K427" s="7"/>
      <c r="L427" s="7"/>
      <c r="O427" s="7"/>
      <c r="P427" s="27"/>
    </row>
    <row r="428" spans="1:16" s="6" customFormat="1" ht="12.75">
      <c r="A428" s="22"/>
      <c r="B428" s="7"/>
      <c r="C428" s="7"/>
      <c r="D428" s="7"/>
      <c r="G428" s="7"/>
      <c r="H428" s="7"/>
      <c r="J428" s="7"/>
      <c r="K428" s="7"/>
      <c r="L428" s="7"/>
      <c r="O428" s="7"/>
      <c r="P428" s="27"/>
    </row>
    <row r="429" spans="1:16" s="6" customFormat="1" ht="12.75">
      <c r="A429" s="22"/>
      <c r="B429" s="7"/>
      <c r="C429" s="7"/>
      <c r="D429" s="7"/>
      <c r="G429" s="7"/>
      <c r="H429" s="7"/>
      <c r="J429" s="7"/>
      <c r="K429" s="7"/>
      <c r="L429" s="7"/>
      <c r="O429" s="7"/>
      <c r="P429" s="27"/>
    </row>
    <row r="430" spans="1:16" s="6" customFormat="1" ht="12.75">
      <c r="A430" s="22"/>
      <c r="B430" s="7"/>
      <c r="C430" s="7"/>
      <c r="D430" s="7"/>
      <c r="G430" s="7"/>
      <c r="H430" s="7"/>
      <c r="J430" s="7"/>
      <c r="K430" s="7"/>
      <c r="L430" s="7"/>
      <c r="O430" s="7"/>
      <c r="P430" s="27"/>
    </row>
    <row r="431" spans="1:16" s="6" customFormat="1" ht="12.75">
      <c r="A431" s="22"/>
      <c r="B431" s="7"/>
      <c r="C431" s="7"/>
      <c r="D431" s="7"/>
      <c r="G431" s="7"/>
      <c r="H431" s="7"/>
      <c r="J431" s="7"/>
      <c r="K431" s="7"/>
      <c r="L431" s="7"/>
      <c r="O431" s="7"/>
      <c r="P431" s="27"/>
    </row>
    <row r="432" spans="1:16" s="6" customFormat="1" ht="12.75">
      <c r="A432" s="22"/>
      <c r="B432" s="7"/>
      <c r="C432" s="7"/>
      <c r="D432" s="7"/>
      <c r="G432" s="7"/>
      <c r="H432" s="7"/>
      <c r="J432" s="7"/>
      <c r="K432" s="7"/>
      <c r="L432" s="7"/>
      <c r="O432" s="7"/>
      <c r="P432" s="27"/>
    </row>
    <row r="433" spans="1:16" s="6" customFormat="1" ht="12.75">
      <c r="A433" s="22"/>
      <c r="B433" s="7"/>
      <c r="C433" s="7"/>
      <c r="D433" s="7"/>
      <c r="G433" s="7"/>
      <c r="H433" s="7"/>
      <c r="J433" s="7"/>
      <c r="K433" s="7"/>
      <c r="L433" s="7"/>
      <c r="O433" s="7"/>
      <c r="P433" s="27"/>
    </row>
    <row r="434" spans="1:16" s="6" customFormat="1" ht="12.75">
      <c r="A434" s="22"/>
      <c r="B434" s="7"/>
      <c r="C434" s="7"/>
      <c r="D434" s="7"/>
      <c r="G434" s="7"/>
      <c r="H434" s="7"/>
      <c r="J434" s="7"/>
      <c r="K434" s="7"/>
      <c r="L434" s="7"/>
      <c r="O434" s="7"/>
      <c r="P434" s="27"/>
    </row>
    <row r="435" spans="1:16" s="6" customFormat="1" ht="12.75">
      <c r="A435" s="22"/>
      <c r="B435" s="7"/>
      <c r="C435" s="7"/>
      <c r="D435" s="7"/>
      <c r="G435" s="7"/>
      <c r="H435" s="7"/>
      <c r="J435" s="7"/>
      <c r="K435" s="7"/>
      <c r="L435" s="7"/>
      <c r="O435" s="7"/>
      <c r="P435" s="27"/>
    </row>
    <row r="436" spans="1:16" s="6" customFormat="1" ht="12.75">
      <c r="A436" s="22"/>
      <c r="B436" s="7"/>
      <c r="C436" s="7"/>
      <c r="D436" s="7"/>
      <c r="G436" s="7"/>
      <c r="H436" s="7"/>
      <c r="J436" s="7"/>
      <c r="K436" s="7"/>
      <c r="L436" s="7"/>
      <c r="O436" s="7"/>
      <c r="P436" s="27"/>
    </row>
    <row r="437" spans="1:16" s="6" customFormat="1" ht="12.75">
      <c r="A437" s="22"/>
      <c r="B437" s="7"/>
      <c r="C437" s="7"/>
      <c r="D437" s="7"/>
      <c r="G437" s="7"/>
      <c r="H437" s="7"/>
      <c r="J437" s="7"/>
      <c r="K437" s="7"/>
      <c r="L437" s="7"/>
      <c r="O437" s="7"/>
      <c r="P437" s="27"/>
    </row>
    <row r="438" spans="1:16" s="6" customFormat="1" ht="12.75">
      <c r="A438" s="22"/>
      <c r="B438" s="7"/>
      <c r="C438" s="7"/>
      <c r="D438" s="7"/>
      <c r="G438" s="7"/>
      <c r="H438" s="7"/>
      <c r="J438" s="7"/>
      <c r="K438" s="7"/>
      <c r="L438" s="7"/>
      <c r="O438" s="7"/>
      <c r="P438" s="27"/>
    </row>
    <row r="439" spans="1:16" s="6" customFormat="1" ht="12.75">
      <c r="A439" s="22"/>
      <c r="B439" s="7"/>
      <c r="C439" s="7"/>
      <c r="D439" s="7"/>
      <c r="G439" s="7"/>
      <c r="H439" s="7"/>
      <c r="J439" s="7"/>
      <c r="K439" s="7"/>
      <c r="L439" s="7"/>
      <c r="O439" s="7"/>
      <c r="P439" s="27"/>
    </row>
    <row r="440" spans="1:16" s="6" customFormat="1" ht="12.75">
      <c r="A440" s="22"/>
      <c r="B440" s="7"/>
      <c r="C440" s="7"/>
      <c r="D440" s="7"/>
      <c r="G440" s="7"/>
      <c r="H440" s="7"/>
      <c r="J440" s="7"/>
      <c r="K440" s="7"/>
      <c r="L440" s="7"/>
      <c r="O440" s="7"/>
      <c r="P440" s="27"/>
    </row>
    <row r="441" spans="1:16" s="6" customFormat="1" ht="12.75">
      <c r="A441" s="22"/>
      <c r="B441" s="7"/>
      <c r="C441" s="7"/>
      <c r="D441" s="7"/>
      <c r="G441" s="7"/>
      <c r="H441" s="7"/>
      <c r="J441" s="7"/>
      <c r="K441" s="7"/>
      <c r="L441" s="7"/>
      <c r="O441" s="7"/>
      <c r="P441" s="27"/>
    </row>
    <row r="442" spans="1:16" s="6" customFormat="1" ht="12.75">
      <c r="A442" s="22"/>
      <c r="B442" s="7"/>
      <c r="C442" s="7"/>
      <c r="D442" s="7"/>
      <c r="G442" s="7"/>
      <c r="H442" s="7"/>
      <c r="J442" s="7"/>
      <c r="K442" s="7"/>
      <c r="L442" s="7"/>
      <c r="O442" s="7"/>
      <c r="P442" s="27"/>
    </row>
    <row r="443" spans="1:16" s="6" customFormat="1" ht="12.75">
      <c r="A443" s="22"/>
      <c r="B443" s="7"/>
      <c r="C443" s="7"/>
      <c r="D443" s="7"/>
      <c r="G443" s="7"/>
      <c r="H443" s="7"/>
      <c r="J443" s="7"/>
      <c r="K443" s="7"/>
      <c r="L443" s="7"/>
      <c r="O443" s="7"/>
      <c r="P443" s="27"/>
    </row>
    <row r="444" spans="1:16" s="6" customFormat="1" ht="12.75">
      <c r="A444" s="22"/>
      <c r="B444" s="7"/>
      <c r="C444" s="7"/>
      <c r="D444" s="7"/>
      <c r="G444" s="7"/>
      <c r="H444" s="7"/>
      <c r="J444" s="7"/>
      <c r="K444" s="7"/>
      <c r="L444" s="7"/>
      <c r="O444" s="7"/>
      <c r="P444" s="27"/>
    </row>
    <row r="445" spans="1:16" s="6" customFormat="1" ht="12.75">
      <c r="A445" s="22"/>
      <c r="B445" s="7"/>
      <c r="C445" s="7"/>
      <c r="D445" s="7"/>
      <c r="G445" s="7"/>
      <c r="H445" s="7"/>
      <c r="J445" s="7"/>
      <c r="K445" s="7"/>
      <c r="L445" s="7"/>
      <c r="O445" s="7"/>
      <c r="P445" s="27"/>
    </row>
    <row r="446" spans="1:16" s="6" customFormat="1" ht="12.75">
      <c r="A446" s="22"/>
      <c r="B446" s="7"/>
      <c r="C446" s="7"/>
      <c r="D446" s="7"/>
      <c r="G446" s="7"/>
      <c r="H446" s="7"/>
      <c r="J446" s="7"/>
      <c r="K446" s="7"/>
      <c r="L446" s="7"/>
      <c r="O446" s="7"/>
      <c r="P446" s="27"/>
    </row>
    <row r="447" spans="1:16" s="6" customFormat="1" ht="12.75">
      <c r="A447" s="22"/>
      <c r="B447" s="7"/>
      <c r="C447" s="7"/>
      <c r="D447" s="7"/>
      <c r="G447" s="7"/>
      <c r="H447" s="7"/>
      <c r="J447" s="7"/>
      <c r="K447" s="7"/>
      <c r="L447" s="7"/>
      <c r="O447" s="7"/>
      <c r="P447" s="27"/>
    </row>
    <row r="448" spans="1:16" s="6" customFormat="1" ht="12.75">
      <c r="A448" s="22"/>
      <c r="B448" s="7"/>
      <c r="C448" s="7"/>
      <c r="D448" s="7"/>
      <c r="G448" s="7"/>
      <c r="H448" s="7"/>
      <c r="J448" s="7"/>
      <c r="K448" s="7"/>
      <c r="L448" s="7"/>
      <c r="O448" s="7"/>
      <c r="P448" s="27"/>
    </row>
    <row r="449" spans="1:16" s="6" customFormat="1" ht="12.75">
      <c r="A449" s="22"/>
      <c r="B449" s="7"/>
      <c r="C449" s="7"/>
      <c r="D449" s="7"/>
      <c r="G449" s="7"/>
      <c r="H449" s="7"/>
      <c r="J449" s="7"/>
      <c r="K449" s="7"/>
      <c r="L449" s="7"/>
      <c r="O449" s="7"/>
      <c r="P449" s="27"/>
    </row>
    <row r="450" spans="1:16" s="6" customFormat="1" ht="12.75">
      <c r="A450" s="22"/>
      <c r="B450" s="7"/>
      <c r="C450" s="7"/>
      <c r="D450" s="7"/>
      <c r="G450" s="7"/>
      <c r="H450" s="7"/>
      <c r="J450" s="7"/>
      <c r="K450" s="7"/>
      <c r="L450" s="7"/>
      <c r="O450" s="7"/>
      <c r="P450" s="27"/>
    </row>
    <row r="451" spans="1:16" s="6" customFormat="1" ht="12.75">
      <c r="A451" s="22"/>
      <c r="B451" s="7"/>
      <c r="C451" s="7"/>
      <c r="D451" s="7"/>
      <c r="G451" s="7"/>
      <c r="H451" s="7"/>
      <c r="J451" s="7"/>
      <c r="K451" s="7"/>
      <c r="L451" s="7"/>
      <c r="O451" s="7"/>
      <c r="P451" s="27"/>
    </row>
    <row r="452" spans="1:16" s="6" customFormat="1" ht="12.75">
      <c r="A452" s="22"/>
      <c r="B452" s="7"/>
      <c r="C452" s="7"/>
      <c r="D452" s="7"/>
      <c r="G452" s="7"/>
      <c r="H452" s="7"/>
      <c r="J452" s="7"/>
      <c r="K452" s="7"/>
      <c r="L452" s="7"/>
      <c r="O452" s="7"/>
      <c r="P452" s="27"/>
    </row>
    <row r="453" spans="1:16" s="6" customFormat="1" ht="12.75">
      <c r="A453" s="22"/>
      <c r="B453" s="7"/>
      <c r="C453" s="7"/>
      <c r="D453" s="7"/>
      <c r="G453" s="7"/>
      <c r="H453" s="7"/>
      <c r="J453" s="7"/>
      <c r="K453" s="7"/>
      <c r="L453" s="7"/>
      <c r="O453" s="7"/>
      <c r="P453" s="27"/>
    </row>
    <row r="454" spans="1:16" s="6" customFormat="1" ht="12.75">
      <c r="A454" s="22"/>
      <c r="B454" s="7"/>
      <c r="C454" s="7"/>
      <c r="D454" s="7"/>
      <c r="G454" s="7"/>
      <c r="H454" s="7"/>
      <c r="J454" s="7"/>
      <c r="K454" s="7"/>
      <c r="L454" s="7"/>
      <c r="O454" s="7"/>
      <c r="P454" s="27"/>
    </row>
    <row r="455" spans="1:16" s="6" customFormat="1" ht="12.75">
      <c r="A455" s="22"/>
      <c r="B455" s="7"/>
      <c r="C455" s="7"/>
      <c r="D455" s="7"/>
      <c r="G455" s="7"/>
      <c r="H455" s="7"/>
      <c r="J455" s="7"/>
      <c r="K455" s="7"/>
      <c r="L455" s="7"/>
      <c r="O455" s="7"/>
      <c r="P455" s="27"/>
    </row>
    <row r="456" spans="1:16" s="6" customFormat="1" ht="12.75">
      <c r="A456" s="22"/>
      <c r="B456" s="7"/>
      <c r="C456" s="7"/>
      <c r="D456" s="7"/>
      <c r="G456" s="7"/>
      <c r="H456" s="7"/>
      <c r="J456" s="7"/>
      <c r="K456" s="7"/>
      <c r="L456" s="7"/>
      <c r="O456" s="7"/>
      <c r="P456" s="27"/>
    </row>
    <row r="457" spans="1:16" s="6" customFormat="1" ht="12.75">
      <c r="A457" s="22"/>
      <c r="B457" s="7"/>
      <c r="C457" s="7"/>
      <c r="D457" s="7"/>
      <c r="G457" s="7"/>
      <c r="H457" s="7"/>
      <c r="J457" s="7"/>
      <c r="K457" s="7"/>
      <c r="L457" s="7"/>
      <c r="O457" s="7"/>
      <c r="P457" s="27"/>
    </row>
    <row r="458" spans="1:16" s="6" customFormat="1" ht="12.75">
      <c r="A458" s="22"/>
      <c r="B458" s="7"/>
      <c r="C458" s="7"/>
      <c r="D458" s="7"/>
      <c r="G458" s="7"/>
      <c r="H458" s="7"/>
      <c r="J458" s="7"/>
      <c r="K458" s="7"/>
      <c r="L458" s="7"/>
      <c r="O458" s="7"/>
      <c r="P458" s="27"/>
    </row>
    <row r="459" spans="1:16" s="6" customFormat="1" ht="12.75">
      <c r="A459" s="22"/>
      <c r="B459" s="7"/>
      <c r="C459" s="7"/>
      <c r="D459" s="7"/>
      <c r="G459" s="7"/>
      <c r="H459" s="7"/>
      <c r="J459" s="7"/>
      <c r="K459" s="7"/>
      <c r="L459" s="7"/>
      <c r="O459" s="7"/>
      <c r="P459" s="27"/>
    </row>
    <row r="460" spans="1:16" s="6" customFormat="1" ht="12.75">
      <c r="A460" s="22"/>
      <c r="B460" s="7"/>
      <c r="C460" s="7"/>
      <c r="D460" s="7"/>
      <c r="G460" s="7"/>
      <c r="H460" s="7"/>
      <c r="J460" s="7"/>
      <c r="K460" s="7"/>
      <c r="L460" s="7"/>
      <c r="O460" s="7"/>
      <c r="P460" s="27"/>
    </row>
    <row r="461" spans="1:16" s="6" customFormat="1" ht="12.75">
      <c r="A461" s="22"/>
      <c r="B461" s="7"/>
      <c r="C461" s="7"/>
      <c r="D461" s="7"/>
      <c r="G461" s="7"/>
      <c r="H461" s="7"/>
      <c r="J461" s="7"/>
      <c r="K461" s="7"/>
      <c r="L461" s="7"/>
      <c r="O461" s="7"/>
      <c r="P461" s="27"/>
    </row>
    <row r="462" spans="1:16" s="6" customFormat="1" ht="12.75">
      <c r="A462" s="22"/>
      <c r="B462" s="7"/>
      <c r="C462" s="7"/>
      <c r="D462" s="7"/>
      <c r="G462" s="7"/>
      <c r="H462" s="7"/>
      <c r="J462" s="7"/>
      <c r="K462" s="7"/>
      <c r="L462" s="7"/>
      <c r="O462" s="7"/>
      <c r="P462" s="27"/>
    </row>
    <row r="463" spans="1:16" s="6" customFormat="1" ht="12.75">
      <c r="A463" s="22"/>
      <c r="B463" s="7"/>
      <c r="C463" s="7"/>
      <c r="D463" s="7"/>
      <c r="G463" s="7"/>
      <c r="H463" s="7"/>
      <c r="J463" s="7"/>
      <c r="K463" s="7"/>
      <c r="L463" s="7"/>
      <c r="O463" s="7"/>
      <c r="P463" s="27"/>
    </row>
    <row r="464" spans="1:16" s="6" customFormat="1" ht="12.75">
      <c r="A464" s="22"/>
      <c r="B464" s="7"/>
      <c r="C464" s="7"/>
      <c r="D464" s="7"/>
      <c r="G464" s="7"/>
      <c r="H464" s="7"/>
      <c r="J464" s="7"/>
      <c r="K464" s="7"/>
      <c r="L464" s="7"/>
      <c r="O464" s="7"/>
      <c r="P464" s="27"/>
    </row>
    <row r="465" spans="1:16" s="6" customFormat="1" ht="12.75">
      <c r="A465" s="22"/>
      <c r="B465" s="7"/>
      <c r="C465" s="7"/>
      <c r="D465" s="7"/>
      <c r="G465" s="7"/>
      <c r="H465" s="7"/>
      <c r="J465" s="7"/>
      <c r="K465" s="7"/>
      <c r="L465" s="7"/>
      <c r="O465" s="7"/>
      <c r="P465" s="27"/>
    </row>
    <row r="466" spans="1:16" s="6" customFormat="1" ht="12.75">
      <c r="A466" s="22"/>
      <c r="B466" s="7"/>
      <c r="C466" s="7"/>
      <c r="D466" s="7"/>
      <c r="G466" s="7"/>
      <c r="H466" s="7"/>
      <c r="J466" s="7"/>
      <c r="K466" s="7"/>
      <c r="L466" s="7"/>
      <c r="O466" s="7"/>
      <c r="P466" s="27"/>
    </row>
    <row r="467" spans="1:16" s="6" customFormat="1" ht="12.75">
      <c r="A467" s="22"/>
      <c r="B467" s="7"/>
      <c r="C467" s="7"/>
      <c r="D467" s="7"/>
      <c r="G467" s="7"/>
      <c r="H467" s="7"/>
      <c r="J467" s="7"/>
      <c r="K467" s="7"/>
      <c r="L467" s="7"/>
      <c r="O467" s="7"/>
      <c r="P467" s="27"/>
    </row>
    <row r="468" spans="1:16" s="6" customFormat="1" ht="12.75">
      <c r="A468" s="22"/>
      <c r="B468" s="7"/>
      <c r="C468" s="7"/>
      <c r="D468" s="7"/>
      <c r="G468" s="7"/>
      <c r="H468" s="7"/>
      <c r="J468" s="7"/>
      <c r="K468" s="7"/>
      <c r="L468" s="7"/>
      <c r="O468" s="7"/>
      <c r="P468" s="27"/>
    </row>
    <row r="469" spans="1:16" s="6" customFormat="1" ht="12.75">
      <c r="A469" s="22"/>
      <c r="B469" s="7"/>
      <c r="C469" s="7"/>
      <c r="D469" s="7"/>
      <c r="G469" s="7"/>
      <c r="H469" s="7"/>
      <c r="J469" s="7"/>
      <c r="K469" s="7"/>
      <c r="L469" s="7"/>
      <c r="O469" s="7"/>
      <c r="P469" s="27"/>
    </row>
    <row r="470" spans="1:16" s="6" customFormat="1" ht="12.75">
      <c r="A470" s="22"/>
      <c r="B470" s="7"/>
      <c r="C470" s="7"/>
      <c r="D470" s="7"/>
      <c r="G470" s="7"/>
      <c r="H470" s="7"/>
      <c r="J470" s="7"/>
      <c r="K470" s="7"/>
      <c r="L470" s="7"/>
      <c r="O470" s="7"/>
      <c r="P470" s="27"/>
    </row>
    <row r="471" spans="1:16" s="6" customFormat="1" ht="12.75">
      <c r="A471" s="22"/>
      <c r="B471" s="7"/>
      <c r="C471" s="7"/>
      <c r="D471" s="7"/>
      <c r="G471" s="7"/>
      <c r="H471" s="7"/>
      <c r="J471" s="7"/>
      <c r="K471" s="7"/>
      <c r="L471" s="7"/>
      <c r="O471" s="7"/>
      <c r="P471" s="27"/>
    </row>
    <row r="472" spans="1:16" s="6" customFormat="1" ht="12.75">
      <c r="A472" s="22"/>
      <c r="B472" s="7"/>
      <c r="C472" s="7"/>
      <c r="D472" s="7"/>
      <c r="G472" s="7"/>
      <c r="H472" s="7"/>
      <c r="J472" s="7"/>
      <c r="K472" s="7"/>
      <c r="L472" s="7"/>
      <c r="O472" s="7"/>
      <c r="P472" s="27"/>
    </row>
    <row r="473" spans="1:16" s="6" customFormat="1" ht="12.75">
      <c r="A473" s="22"/>
      <c r="B473" s="7"/>
      <c r="C473" s="7"/>
      <c r="D473" s="7"/>
      <c r="G473" s="7"/>
      <c r="H473" s="7"/>
      <c r="J473" s="7"/>
      <c r="K473" s="7"/>
      <c r="L473" s="7"/>
      <c r="O473" s="7"/>
      <c r="P473" s="27"/>
    </row>
    <row r="474" spans="1:16" s="6" customFormat="1" ht="12.75">
      <c r="A474" s="22"/>
      <c r="B474" s="7"/>
      <c r="C474" s="7"/>
      <c r="D474" s="7"/>
      <c r="G474" s="7"/>
      <c r="H474" s="7"/>
      <c r="J474" s="7"/>
      <c r="K474" s="7"/>
      <c r="L474" s="7"/>
      <c r="O474" s="7"/>
      <c r="P474" s="27"/>
    </row>
    <row r="475" spans="1:16" s="6" customFormat="1" ht="12.75">
      <c r="A475" s="22"/>
      <c r="B475" s="7"/>
      <c r="C475" s="7"/>
      <c r="D475" s="7"/>
      <c r="G475" s="7"/>
      <c r="H475" s="7"/>
      <c r="J475" s="7"/>
      <c r="K475" s="7"/>
      <c r="L475" s="7"/>
      <c r="O475" s="7"/>
      <c r="P475" s="27"/>
    </row>
    <row r="476" spans="1:16" s="6" customFormat="1" ht="12.75">
      <c r="A476" s="22"/>
      <c r="B476" s="7"/>
      <c r="C476" s="7"/>
      <c r="D476" s="7"/>
      <c r="G476" s="7"/>
      <c r="H476" s="7"/>
      <c r="J476" s="7"/>
      <c r="K476" s="7"/>
      <c r="L476" s="7"/>
      <c r="O476" s="7"/>
      <c r="P476" s="27"/>
    </row>
    <row r="477" spans="1:16" s="6" customFormat="1" ht="12.75">
      <c r="A477" s="22"/>
      <c r="B477" s="7"/>
      <c r="C477" s="7"/>
      <c r="D477" s="7"/>
      <c r="G477" s="7"/>
      <c r="H477" s="7"/>
      <c r="J477" s="7"/>
      <c r="K477" s="7"/>
      <c r="L477" s="7"/>
      <c r="O477" s="7"/>
      <c r="P477" s="27"/>
    </row>
    <row r="478" spans="1:16" s="6" customFormat="1" ht="12.75">
      <c r="A478" s="22"/>
      <c r="B478" s="7"/>
      <c r="C478" s="7"/>
      <c r="D478" s="7"/>
      <c r="G478" s="7"/>
      <c r="H478" s="7"/>
      <c r="J478" s="7"/>
      <c r="K478" s="7"/>
      <c r="L478" s="7"/>
      <c r="O478" s="7"/>
      <c r="P478" s="27"/>
    </row>
    <row r="479" spans="1:16" s="6" customFormat="1" ht="12.75">
      <c r="A479" s="22"/>
      <c r="B479" s="7"/>
      <c r="C479" s="7"/>
      <c r="D479" s="7"/>
      <c r="G479" s="7"/>
      <c r="H479" s="7"/>
      <c r="J479" s="7"/>
      <c r="K479" s="7"/>
      <c r="L479" s="7"/>
      <c r="O479" s="7"/>
      <c r="P479" s="27"/>
    </row>
    <row r="480" spans="1:16" s="6" customFormat="1" ht="12.75">
      <c r="A480" s="22"/>
      <c r="B480" s="7"/>
      <c r="C480" s="7"/>
      <c r="D480" s="7"/>
      <c r="G480" s="7"/>
      <c r="H480" s="7"/>
      <c r="J480" s="7"/>
      <c r="K480" s="7"/>
      <c r="L480" s="7"/>
      <c r="O480" s="7"/>
      <c r="P480" s="27"/>
    </row>
    <row r="481" spans="1:16" s="6" customFormat="1" ht="12.75">
      <c r="A481" s="22"/>
      <c r="B481" s="7"/>
      <c r="C481" s="7"/>
      <c r="D481" s="7"/>
      <c r="G481" s="7"/>
      <c r="H481" s="7"/>
      <c r="J481" s="7"/>
      <c r="K481" s="7"/>
      <c r="L481" s="7"/>
      <c r="O481" s="7"/>
      <c r="P481" s="27"/>
    </row>
    <row r="482" spans="1:16" s="6" customFormat="1" ht="12.75">
      <c r="A482" s="22"/>
      <c r="B482" s="7"/>
      <c r="C482" s="7"/>
      <c r="D482" s="7"/>
      <c r="G482" s="7"/>
      <c r="H482" s="7"/>
      <c r="J482" s="7"/>
      <c r="K482" s="7"/>
      <c r="L482" s="7"/>
      <c r="O482" s="7"/>
      <c r="P482" s="27"/>
    </row>
    <row r="483" spans="1:16" s="6" customFormat="1" ht="12.75">
      <c r="A483" s="22"/>
      <c r="B483" s="7"/>
      <c r="C483" s="7"/>
      <c r="D483" s="7"/>
      <c r="G483" s="7"/>
      <c r="H483" s="7"/>
      <c r="J483" s="7"/>
      <c r="K483" s="7"/>
      <c r="L483" s="7"/>
      <c r="O483" s="7"/>
      <c r="P483" s="27"/>
    </row>
    <row r="484" spans="1:16" s="6" customFormat="1" ht="12.75">
      <c r="A484" s="22"/>
      <c r="B484" s="7"/>
      <c r="C484" s="7"/>
      <c r="D484" s="7"/>
      <c r="G484" s="7"/>
      <c r="H484" s="7"/>
      <c r="J484" s="7"/>
      <c r="K484" s="7"/>
      <c r="L484" s="7"/>
      <c r="O484" s="7"/>
      <c r="P484" s="27"/>
    </row>
    <row r="485" spans="1:16" s="6" customFormat="1" ht="12.75">
      <c r="A485" s="22"/>
      <c r="B485" s="7"/>
      <c r="C485" s="7"/>
      <c r="D485" s="7"/>
      <c r="G485" s="7"/>
      <c r="H485" s="7"/>
      <c r="J485" s="7"/>
      <c r="K485" s="7"/>
      <c r="L485" s="7"/>
      <c r="O485" s="7"/>
      <c r="P485" s="27"/>
    </row>
    <row r="486" spans="1:16" s="6" customFormat="1" ht="12.75">
      <c r="A486" s="22"/>
      <c r="B486" s="7"/>
      <c r="C486" s="7"/>
      <c r="D486" s="7"/>
      <c r="G486" s="7"/>
      <c r="H486" s="7"/>
      <c r="J486" s="7"/>
      <c r="K486" s="7"/>
      <c r="L486" s="7"/>
      <c r="O486" s="7"/>
      <c r="P486" s="27"/>
    </row>
    <row r="487" spans="1:16" s="6" customFormat="1" ht="12.75">
      <c r="A487" s="22"/>
      <c r="B487" s="7"/>
      <c r="C487" s="7"/>
      <c r="D487" s="7"/>
      <c r="G487" s="7"/>
      <c r="H487" s="7"/>
      <c r="J487" s="7"/>
      <c r="K487" s="7"/>
      <c r="L487" s="7"/>
      <c r="O487" s="7"/>
      <c r="P487" s="27"/>
    </row>
    <row r="488" spans="1:16" s="6" customFormat="1" ht="12.75">
      <c r="A488" s="22"/>
      <c r="B488" s="7"/>
      <c r="C488" s="7"/>
      <c r="D488" s="7"/>
      <c r="G488" s="7"/>
      <c r="H488" s="7"/>
      <c r="J488" s="7"/>
      <c r="K488" s="7"/>
      <c r="L488" s="7"/>
      <c r="O488" s="7"/>
      <c r="P488" s="27"/>
    </row>
    <row r="489" spans="1:16" s="6" customFormat="1" ht="12.75">
      <c r="A489" s="22"/>
      <c r="B489" s="7"/>
      <c r="C489" s="7"/>
      <c r="D489" s="7"/>
      <c r="G489" s="7"/>
      <c r="H489" s="7"/>
      <c r="J489" s="7"/>
      <c r="K489" s="7"/>
      <c r="L489" s="7"/>
      <c r="O489" s="7"/>
      <c r="P489" s="27"/>
    </row>
    <row r="490" spans="1:16" s="6" customFormat="1" ht="12.75">
      <c r="A490" s="22"/>
      <c r="B490" s="7"/>
      <c r="C490" s="7"/>
      <c r="D490" s="7"/>
      <c r="G490" s="7"/>
      <c r="H490" s="7"/>
      <c r="J490" s="7"/>
      <c r="K490" s="7"/>
      <c r="L490" s="7"/>
      <c r="O490" s="7"/>
      <c r="P490" s="27"/>
    </row>
    <row r="491" spans="1:16" s="6" customFormat="1" ht="12.75">
      <c r="A491" s="22"/>
      <c r="B491" s="7"/>
      <c r="C491" s="7"/>
      <c r="D491" s="7"/>
      <c r="G491" s="7"/>
      <c r="H491" s="7"/>
      <c r="J491" s="7"/>
      <c r="K491" s="7"/>
      <c r="L491" s="7"/>
      <c r="O491" s="7"/>
      <c r="P491" s="27"/>
    </row>
    <row r="492" spans="1:16" s="6" customFormat="1" ht="12.75">
      <c r="A492" s="22"/>
      <c r="B492" s="7"/>
      <c r="C492" s="7"/>
      <c r="D492" s="7"/>
      <c r="G492" s="7"/>
      <c r="H492" s="7"/>
      <c r="J492" s="7"/>
      <c r="K492" s="7"/>
      <c r="L492" s="7"/>
      <c r="O492" s="7"/>
      <c r="P492" s="27"/>
    </row>
    <row r="493" spans="1:16" s="6" customFormat="1" ht="12.75">
      <c r="A493" s="22"/>
      <c r="B493" s="7"/>
      <c r="C493" s="7"/>
      <c r="D493" s="7"/>
      <c r="G493" s="7"/>
      <c r="H493" s="7"/>
      <c r="J493" s="7"/>
      <c r="K493" s="7"/>
      <c r="L493" s="7"/>
      <c r="O493" s="7"/>
      <c r="P493" s="27"/>
    </row>
    <row r="494" spans="1:16" s="6" customFormat="1" ht="12.75">
      <c r="A494" s="22"/>
      <c r="B494" s="7"/>
      <c r="C494" s="7"/>
      <c r="D494" s="7"/>
      <c r="G494" s="7"/>
      <c r="H494" s="7"/>
      <c r="J494" s="7"/>
      <c r="K494" s="7"/>
      <c r="L494" s="7"/>
      <c r="O494" s="7"/>
      <c r="P494" s="27"/>
    </row>
    <row r="495" spans="1:16" s="6" customFormat="1" ht="12.75">
      <c r="A495" s="22"/>
      <c r="B495" s="7"/>
      <c r="C495" s="7"/>
      <c r="D495" s="7"/>
      <c r="G495" s="7"/>
      <c r="H495" s="7"/>
      <c r="J495" s="7"/>
      <c r="K495" s="7"/>
      <c r="L495" s="7"/>
      <c r="O495" s="7"/>
      <c r="P495" s="27"/>
    </row>
    <row r="496" spans="1:16" s="6" customFormat="1" ht="12.75">
      <c r="A496" s="22"/>
      <c r="B496" s="7"/>
      <c r="C496" s="7"/>
      <c r="D496" s="7"/>
      <c r="G496" s="7"/>
      <c r="H496" s="7"/>
      <c r="J496" s="7"/>
      <c r="K496" s="7"/>
      <c r="L496" s="7"/>
      <c r="O496" s="7"/>
      <c r="P496" s="27"/>
    </row>
    <row r="497" spans="1:16" s="6" customFormat="1" ht="12.75">
      <c r="A497" s="22"/>
      <c r="B497" s="7"/>
      <c r="C497" s="7"/>
      <c r="D497" s="7"/>
      <c r="G497" s="7"/>
      <c r="H497" s="7"/>
      <c r="J497" s="7"/>
      <c r="K497" s="7"/>
      <c r="L497" s="7"/>
      <c r="O497" s="7"/>
      <c r="P497" s="27"/>
    </row>
    <row r="498" spans="1:16" s="6" customFormat="1" ht="12.75">
      <c r="A498" s="22"/>
      <c r="B498" s="7"/>
      <c r="C498" s="7"/>
      <c r="D498" s="7"/>
      <c r="G498" s="7"/>
      <c r="H498" s="7"/>
      <c r="J498" s="7"/>
      <c r="K498" s="7"/>
      <c r="L498" s="7"/>
      <c r="O498" s="7"/>
      <c r="P498" s="27"/>
    </row>
    <row r="499" spans="1:16" s="6" customFormat="1" ht="12.75">
      <c r="A499" s="22"/>
      <c r="B499" s="7"/>
      <c r="C499" s="7"/>
      <c r="D499" s="7"/>
      <c r="G499" s="7"/>
      <c r="H499" s="7"/>
      <c r="J499" s="7"/>
      <c r="K499" s="7"/>
      <c r="L499" s="7"/>
      <c r="O499" s="7"/>
      <c r="P499" s="27"/>
    </row>
    <row r="500" spans="1:16" s="6" customFormat="1" ht="12.75">
      <c r="A500" s="22"/>
      <c r="B500" s="7"/>
      <c r="C500" s="7"/>
      <c r="D500" s="7"/>
      <c r="G500" s="7"/>
      <c r="H500" s="7"/>
      <c r="J500" s="7"/>
      <c r="K500" s="7"/>
      <c r="L500" s="7"/>
      <c r="O500" s="7"/>
      <c r="P500" s="27"/>
    </row>
    <row r="501" spans="1:16" s="6" customFormat="1" ht="12.75">
      <c r="A501" s="22"/>
      <c r="B501" s="7"/>
      <c r="C501" s="7"/>
      <c r="D501" s="7"/>
      <c r="G501" s="7"/>
      <c r="H501" s="7"/>
      <c r="J501" s="7"/>
      <c r="K501" s="7"/>
      <c r="L501" s="7"/>
      <c r="O501" s="7"/>
      <c r="P501" s="27"/>
    </row>
    <row r="502" spans="1:16" s="6" customFormat="1" ht="12.75">
      <c r="A502" s="22"/>
      <c r="B502" s="7"/>
      <c r="C502" s="7"/>
      <c r="D502" s="7"/>
      <c r="G502" s="7"/>
      <c r="H502" s="7"/>
      <c r="J502" s="7"/>
      <c r="K502" s="7"/>
      <c r="L502" s="7"/>
      <c r="O502" s="7"/>
      <c r="P502" s="27"/>
    </row>
    <row r="503" spans="1:16" s="6" customFormat="1" ht="12.75">
      <c r="A503" s="22"/>
      <c r="B503" s="7"/>
      <c r="C503" s="7"/>
      <c r="D503" s="7"/>
      <c r="G503" s="7"/>
      <c r="H503" s="7"/>
      <c r="J503" s="7"/>
      <c r="K503" s="7"/>
      <c r="L503" s="7"/>
      <c r="O503" s="7"/>
      <c r="P503" s="27"/>
    </row>
    <row r="504" spans="1:16" s="6" customFormat="1" ht="12.75">
      <c r="A504" s="22"/>
      <c r="B504" s="7"/>
      <c r="C504" s="7"/>
      <c r="D504" s="7"/>
      <c r="G504" s="7"/>
      <c r="H504" s="7"/>
      <c r="J504" s="7"/>
      <c r="K504" s="7"/>
      <c r="L504" s="7"/>
      <c r="O504" s="7"/>
      <c r="P504" s="27"/>
    </row>
    <row r="505" spans="1:16" s="6" customFormat="1" ht="12.75">
      <c r="A505" s="22"/>
      <c r="B505" s="7"/>
      <c r="C505" s="7"/>
      <c r="D505" s="7"/>
      <c r="G505" s="7"/>
      <c r="H505" s="7"/>
      <c r="J505" s="7"/>
      <c r="K505" s="7"/>
      <c r="L505" s="7"/>
      <c r="O505" s="7"/>
      <c r="P505" s="27"/>
    </row>
    <row r="506" spans="1:16" s="6" customFormat="1" ht="12.75">
      <c r="A506" s="22"/>
      <c r="B506" s="7"/>
      <c r="C506" s="7"/>
      <c r="D506" s="7"/>
      <c r="G506" s="7"/>
      <c r="H506" s="7"/>
      <c r="J506" s="7"/>
      <c r="K506" s="7"/>
      <c r="L506" s="7"/>
      <c r="O506" s="7"/>
      <c r="P506" s="27"/>
    </row>
    <row r="507" spans="1:16" s="6" customFormat="1" ht="12.75">
      <c r="A507" s="22"/>
      <c r="B507" s="7"/>
      <c r="C507" s="7"/>
      <c r="D507" s="7"/>
      <c r="G507" s="7"/>
      <c r="H507" s="7"/>
      <c r="J507" s="7"/>
      <c r="K507" s="7"/>
      <c r="L507" s="7"/>
      <c r="O507" s="7"/>
      <c r="P507" s="27"/>
    </row>
    <row r="508" spans="1:16" s="6" customFormat="1" ht="12.75">
      <c r="A508" s="22"/>
      <c r="B508" s="7"/>
      <c r="C508" s="7"/>
      <c r="D508" s="7"/>
      <c r="G508" s="7"/>
      <c r="H508" s="7"/>
      <c r="J508" s="7"/>
      <c r="K508" s="7"/>
      <c r="L508" s="7"/>
      <c r="O508" s="7"/>
      <c r="P508" s="27"/>
    </row>
    <row r="509" spans="1:16" s="6" customFormat="1" ht="12.75">
      <c r="A509" s="22"/>
      <c r="B509" s="7"/>
      <c r="C509" s="7"/>
      <c r="D509" s="7"/>
      <c r="G509" s="7"/>
      <c r="H509" s="7"/>
      <c r="J509" s="7"/>
      <c r="K509" s="7"/>
      <c r="L509" s="7"/>
      <c r="O509" s="7"/>
      <c r="P509" s="27"/>
    </row>
    <row r="510" spans="1:16" s="6" customFormat="1" ht="12.75">
      <c r="A510" s="22"/>
      <c r="B510" s="7"/>
      <c r="C510" s="7"/>
      <c r="D510" s="7"/>
      <c r="G510" s="7"/>
      <c r="H510" s="7"/>
      <c r="J510" s="7"/>
      <c r="K510" s="7"/>
      <c r="L510" s="7"/>
      <c r="O510" s="7"/>
      <c r="P510" s="27"/>
    </row>
    <row r="511" spans="1:16" s="6" customFormat="1" ht="12.75">
      <c r="A511" s="22"/>
      <c r="B511" s="7"/>
      <c r="C511" s="7"/>
      <c r="D511" s="7"/>
      <c r="G511" s="7"/>
      <c r="H511" s="7"/>
      <c r="J511" s="7"/>
      <c r="K511" s="7"/>
      <c r="L511" s="7"/>
      <c r="O511" s="7"/>
      <c r="P511" s="27"/>
    </row>
    <row r="512" spans="1:16" s="6" customFormat="1" ht="12.75">
      <c r="A512" s="22"/>
      <c r="B512" s="7"/>
      <c r="C512" s="7"/>
      <c r="D512" s="7"/>
      <c r="G512" s="7"/>
      <c r="H512" s="7"/>
      <c r="J512" s="7"/>
      <c r="K512" s="7"/>
      <c r="L512" s="7"/>
      <c r="O512" s="7"/>
      <c r="P512" s="27"/>
    </row>
    <row r="513" spans="1:16" s="6" customFormat="1" ht="12.75">
      <c r="A513" s="22"/>
      <c r="B513" s="7"/>
      <c r="C513" s="7"/>
      <c r="D513" s="7"/>
      <c r="G513" s="7"/>
      <c r="H513" s="7"/>
      <c r="J513" s="7"/>
      <c r="K513" s="7"/>
      <c r="L513" s="7"/>
      <c r="O513" s="7"/>
      <c r="P513" s="27"/>
    </row>
    <row r="514" spans="1:16" s="6" customFormat="1" ht="12.75">
      <c r="A514" s="22"/>
      <c r="B514" s="7"/>
      <c r="C514" s="7"/>
      <c r="D514" s="7"/>
      <c r="G514" s="7"/>
      <c r="H514" s="7"/>
      <c r="J514" s="7"/>
      <c r="K514" s="7"/>
      <c r="L514" s="7"/>
      <c r="O514" s="7"/>
      <c r="P514" s="27"/>
    </row>
    <row r="515" spans="1:16" s="6" customFormat="1" ht="12.75">
      <c r="A515" s="22"/>
      <c r="B515" s="7"/>
      <c r="C515" s="7"/>
      <c r="D515" s="7"/>
      <c r="G515" s="7"/>
      <c r="H515" s="7"/>
      <c r="J515" s="7"/>
      <c r="K515" s="7"/>
      <c r="L515" s="7"/>
      <c r="O515" s="7"/>
      <c r="P515" s="27"/>
    </row>
    <row r="516" spans="1:16" s="6" customFormat="1" ht="12.75">
      <c r="A516" s="22"/>
      <c r="B516" s="7"/>
      <c r="C516" s="7"/>
      <c r="D516" s="7"/>
      <c r="G516" s="7"/>
      <c r="H516" s="7"/>
      <c r="J516" s="7"/>
      <c r="K516" s="7"/>
      <c r="L516" s="7"/>
      <c r="O516" s="7"/>
      <c r="P516" s="27"/>
    </row>
    <row r="517" spans="1:16" s="6" customFormat="1" ht="12.75">
      <c r="A517" s="22"/>
      <c r="B517" s="7"/>
      <c r="C517" s="7"/>
      <c r="D517" s="7"/>
      <c r="G517" s="7"/>
      <c r="H517" s="7"/>
      <c r="J517" s="7"/>
      <c r="K517" s="7"/>
      <c r="L517" s="7"/>
      <c r="O517" s="7"/>
      <c r="P517" s="27"/>
    </row>
    <row r="518" spans="1:16" s="6" customFormat="1" ht="12.75">
      <c r="A518" s="22"/>
      <c r="B518" s="7"/>
      <c r="C518" s="7"/>
      <c r="D518" s="7"/>
      <c r="G518" s="7"/>
      <c r="H518" s="7"/>
      <c r="J518" s="7"/>
      <c r="K518" s="7"/>
      <c r="L518" s="7"/>
      <c r="O518" s="7"/>
      <c r="P518" s="27"/>
    </row>
    <row r="519" spans="1:16" s="6" customFormat="1" ht="12.75">
      <c r="A519" s="22"/>
      <c r="B519" s="7"/>
      <c r="C519" s="7"/>
      <c r="D519" s="7"/>
      <c r="G519" s="7"/>
      <c r="H519" s="7"/>
      <c r="J519" s="7"/>
      <c r="K519" s="7"/>
      <c r="L519" s="7"/>
      <c r="O519" s="7"/>
      <c r="P519" s="27"/>
    </row>
    <row r="520" spans="1:16" s="6" customFormat="1" ht="12.75">
      <c r="A520" s="22"/>
      <c r="B520" s="7"/>
      <c r="C520" s="7"/>
      <c r="D520" s="7"/>
      <c r="G520" s="7"/>
      <c r="H520" s="7"/>
      <c r="J520" s="7"/>
      <c r="K520" s="7"/>
      <c r="L520" s="7"/>
      <c r="O520" s="7"/>
      <c r="P520" s="27"/>
    </row>
    <row r="521" spans="1:16" s="6" customFormat="1" ht="12.75">
      <c r="A521" s="22"/>
      <c r="B521" s="7"/>
      <c r="C521" s="7"/>
      <c r="D521" s="7"/>
      <c r="G521" s="7"/>
      <c r="H521" s="7"/>
      <c r="J521" s="7"/>
      <c r="K521" s="7"/>
      <c r="L521" s="7"/>
      <c r="O521" s="7"/>
      <c r="P521" s="27"/>
    </row>
    <row r="522" spans="1:16" s="6" customFormat="1" ht="12.75">
      <c r="A522" s="22"/>
      <c r="B522" s="7"/>
      <c r="C522" s="7"/>
      <c r="D522" s="7"/>
      <c r="G522" s="7"/>
      <c r="H522" s="7"/>
      <c r="J522" s="7"/>
      <c r="K522" s="7"/>
      <c r="L522" s="7"/>
      <c r="O522" s="7"/>
      <c r="P522" s="27"/>
    </row>
    <row r="523" spans="1:16" s="6" customFormat="1" ht="12.75">
      <c r="A523" s="22"/>
      <c r="B523" s="7"/>
      <c r="C523" s="7"/>
      <c r="D523" s="7"/>
      <c r="G523" s="7"/>
      <c r="H523" s="7"/>
      <c r="J523" s="7"/>
      <c r="K523" s="7"/>
      <c r="L523" s="7"/>
      <c r="O523" s="7"/>
      <c r="P523" s="27"/>
    </row>
    <row r="524" spans="1:16" s="6" customFormat="1" ht="12.75">
      <c r="A524" s="22"/>
      <c r="B524" s="7"/>
      <c r="C524" s="7"/>
      <c r="D524" s="7"/>
      <c r="G524" s="7"/>
      <c r="H524" s="7"/>
      <c r="J524" s="7"/>
      <c r="K524" s="7"/>
      <c r="L524" s="7"/>
      <c r="O524" s="7"/>
      <c r="P524" s="27"/>
    </row>
    <row r="525" spans="1:16" s="6" customFormat="1" ht="12.75">
      <c r="A525" s="22"/>
      <c r="B525" s="7"/>
      <c r="C525" s="7"/>
      <c r="D525" s="7"/>
      <c r="G525" s="7"/>
      <c r="H525" s="7"/>
      <c r="J525" s="7"/>
      <c r="K525" s="7"/>
      <c r="L525" s="7"/>
      <c r="O525" s="7"/>
      <c r="P525" s="27"/>
    </row>
    <row r="526" spans="1:16" s="6" customFormat="1" ht="12.75">
      <c r="A526" s="22"/>
      <c r="B526" s="7"/>
      <c r="C526" s="7"/>
      <c r="D526" s="7"/>
      <c r="G526" s="7"/>
      <c r="H526" s="7"/>
      <c r="J526" s="7"/>
      <c r="K526" s="7"/>
      <c r="L526" s="7"/>
      <c r="O526" s="7"/>
      <c r="P526" s="27"/>
    </row>
    <row r="527" spans="1:16" s="6" customFormat="1" ht="12.75">
      <c r="A527" s="22"/>
      <c r="B527" s="7"/>
      <c r="C527" s="7"/>
      <c r="D527" s="7"/>
      <c r="G527" s="7"/>
      <c r="H527" s="7"/>
      <c r="J527" s="7"/>
      <c r="K527" s="7"/>
      <c r="L527" s="7"/>
      <c r="O527" s="7"/>
      <c r="P527" s="27"/>
    </row>
    <row r="528" spans="1:16" s="6" customFormat="1" ht="12.75">
      <c r="A528" s="22"/>
      <c r="B528" s="7"/>
      <c r="C528" s="7"/>
      <c r="D528" s="7"/>
      <c r="G528" s="7"/>
      <c r="H528" s="7"/>
      <c r="J528" s="7"/>
      <c r="K528" s="7"/>
      <c r="L528" s="7"/>
      <c r="O528" s="7"/>
      <c r="P528" s="27"/>
    </row>
    <row r="529" spans="1:16" s="6" customFormat="1" ht="12.75">
      <c r="A529" s="22"/>
      <c r="B529" s="7"/>
      <c r="C529" s="7"/>
      <c r="D529" s="7"/>
      <c r="G529" s="7"/>
      <c r="H529" s="7"/>
      <c r="J529" s="7"/>
      <c r="K529" s="7"/>
      <c r="L529" s="7"/>
      <c r="O529" s="7"/>
      <c r="P529" s="27"/>
    </row>
    <row r="530" spans="1:16" s="6" customFormat="1" ht="12.75">
      <c r="A530" s="22"/>
      <c r="B530" s="7"/>
      <c r="C530" s="7"/>
      <c r="D530" s="7"/>
      <c r="G530" s="7"/>
      <c r="H530" s="7"/>
      <c r="J530" s="7"/>
      <c r="K530" s="7"/>
      <c r="L530" s="7"/>
      <c r="O530" s="7"/>
      <c r="P530" s="27"/>
    </row>
    <row r="531" spans="1:16" s="6" customFormat="1" ht="12.75">
      <c r="A531" s="22"/>
      <c r="B531" s="7"/>
      <c r="C531" s="7"/>
      <c r="D531" s="7"/>
      <c r="G531" s="7"/>
      <c r="H531" s="7"/>
      <c r="J531" s="7"/>
      <c r="K531" s="7"/>
      <c r="L531" s="7"/>
      <c r="O531" s="7"/>
      <c r="P531" s="27"/>
    </row>
    <row r="532" spans="1:16" s="6" customFormat="1" ht="12.75">
      <c r="A532" s="22"/>
      <c r="B532" s="7"/>
      <c r="C532" s="7"/>
      <c r="D532" s="7"/>
      <c r="G532" s="7"/>
      <c r="H532" s="7"/>
      <c r="J532" s="7"/>
      <c r="K532" s="7"/>
      <c r="L532" s="7"/>
      <c r="O532" s="7"/>
      <c r="P532" s="27"/>
    </row>
    <row r="533" spans="1:16" s="6" customFormat="1" ht="12.75">
      <c r="A533" s="22"/>
      <c r="B533" s="7"/>
      <c r="C533" s="7"/>
      <c r="D533" s="7"/>
      <c r="G533" s="7"/>
      <c r="H533" s="7"/>
      <c r="J533" s="7"/>
      <c r="K533" s="7"/>
      <c r="L533" s="7"/>
      <c r="O533" s="7"/>
      <c r="P533" s="27"/>
    </row>
    <row r="534" spans="1:16" s="6" customFormat="1" ht="12.75">
      <c r="A534" s="22"/>
      <c r="B534" s="7"/>
      <c r="C534" s="7"/>
      <c r="D534" s="7"/>
      <c r="G534" s="7"/>
      <c r="H534" s="7"/>
      <c r="J534" s="7"/>
      <c r="K534" s="7"/>
      <c r="L534" s="7"/>
      <c r="O534" s="7"/>
      <c r="P534" s="27"/>
    </row>
    <row r="535" spans="1:16" s="6" customFormat="1" ht="12.75">
      <c r="A535" s="22"/>
      <c r="B535" s="7"/>
      <c r="C535" s="7"/>
      <c r="D535" s="7"/>
      <c r="G535" s="7"/>
      <c r="H535" s="7"/>
      <c r="J535" s="7"/>
      <c r="K535" s="7"/>
      <c r="L535" s="7"/>
      <c r="O535" s="7"/>
      <c r="P535" s="27"/>
    </row>
    <row r="536" spans="1:16" s="6" customFormat="1" ht="12.75">
      <c r="A536" s="22"/>
      <c r="B536" s="7"/>
      <c r="C536" s="7"/>
      <c r="D536" s="7"/>
      <c r="G536" s="7"/>
      <c r="H536" s="7"/>
      <c r="J536" s="7"/>
      <c r="K536" s="7"/>
      <c r="L536" s="7"/>
      <c r="O536" s="7"/>
      <c r="P536" s="27"/>
    </row>
    <row r="537" spans="1:16" s="6" customFormat="1" ht="12.75">
      <c r="A537" s="22"/>
      <c r="B537" s="7"/>
      <c r="C537" s="7"/>
      <c r="D537" s="7"/>
      <c r="G537" s="7"/>
      <c r="H537" s="7"/>
      <c r="J537" s="7"/>
      <c r="K537" s="7"/>
      <c r="L537" s="7"/>
      <c r="O537" s="7"/>
      <c r="P537" s="27"/>
    </row>
    <row r="538" spans="1:16" s="6" customFormat="1" ht="12.75">
      <c r="A538" s="22"/>
      <c r="B538" s="7"/>
      <c r="C538" s="7"/>
      <c r="D538" s="7"/>
      <c r="G538" s="7"/>
      <c r="H538" s="7"/>
      <c r="J538" s="7"/>
      <c r="K538" s="7"/>
      <c r="L538" s="7"/>
      <c r="O538" s="7"/>
      <c r="P538" s="27"/>
    </row>
    <row r="539" spans="1:16" s="6" customFormat="1" ht="12.75">
      <c r="A539" s="22"/>
      <c r="B539" s="7"/>
      <c r="C539" s="7"/>
      <c r="D539" s="7"/>
      <c r="G539" s="7"/>
      <c r="H539" s="7"/>
      <c r="J539" s="7"/>
      <c r="K539" s="7"/>
      <c r="L539" s="7"/>
      <c r="O539" s="7"/>
      <c r="P539" s="27"/>
    </row>
    <row r="540" spans="1:16" s="6" customFormat="1" ht="12.75">
      <c r="A540" s="22"/>
      <c r="B540" s="7"/>
      <c r="C540" s="7"/>
      <c r="D540" s="7"/>
      <c r="G540" s="7"/>
      <c r="H540" s="7"/>
      <c r="J540" s="7"/>
      <c r="K540" s="7"/>
      <c r="L540" s="7"/>
      <c r="O540" s="7"/>
      <c r="P540" s="27"/>
    </row>
    <row r="541" spans="1:16" s="6" customFormat="1" ht="12.75">
      <c r="A541" s="22"/>
      <c r="B541" s="7"/>
      <c r="C541" s="7"/>
      <c r="D541" s="7"/>
      <c r="G541" s="7"/>
      <c r="H541" s="7"/>
      <c r="J541" s="7"/>
      <c r="K541" s="7"/>
      <c r="L541" s="7"/>
      <c r="O541" s="7"/>
      <c r="P541" s="27"/>
    </row>
    <row r="542" spans="1:16" s="6" customFormat="1" ht="12.75">
      <c r="A542" s="22"/>
      <c r="B542" s="7"/>
      <c r="C542" s="7"/>
      <c r="D542" s="7"/>
      <c r="G542" s="7"/>
      <c r="H542" s="7"/>
      <c r="J542" s="7"/>
      <c r="K542" s="7"/>
      <c r="L542" s="7"/>
      <c r="O542" s="7"/>
      <c r="P542" s="27"/>
    </row>
    <row r="543" spans="1:16" s="6" customFormat="1" ht="12.75">
      <c r="A543" s="22"/>
      <c r="B543" s="7"/>
      <c r="C543" s="7"/>
      <c r="D543" s="7"/>
      <c r="G543" s="7"/>
      <c r="H543" s="7"/>
      <c r="J543" s="7"/>
      <c r="K543" s="7"/>
      <c r="L543" s="7"/>
      <c r="O543" s="7"/>
      <c r="P543" s="27"/>
    </row>
    <row r="544" spans="1:16" s="6" customFormat="1" ht="12.75">
      <c r="A544" s="22"/>
      <c r="B544" s="7"/>
      <c r="C544" s="7"/>
      <c r="D544" s="7"/>
      <c r="G544" s="7"/>
      <c r="H544" s="7"/>
      <c r="J544" s="7"/>
      <c r="K544" s="7"/>
      <c r="L544" s="7"/>
      <c r="O544" s="7"/>
      <c r="P544" s="27"/>
    </row>
    <row r="545" spans="1:16" s="6" customFormat="1" ht="12.75">
      <c r="A545" s="22"/>
      <c r="B545" s="7"/>
      <c r="C545" s="7"/>
      <c r="D545" s="7"/>
      <c r="G545" s="7"/>
      <c r="H545" s="7"/>
      <c r="J545" s="7"/>
      <c r="K545" s="7"/>
      <c r="L545" s="7"/>
      <c r="O545" s="7"/>
      <c r="P545" s="27"/>
    </row>
    <row r="546" spans="1:16" s="6" customFormat="1" ht="12.75">
      <c r="A546" s="22"/>
      <c r="B546" s="7"/>
      <c r="C546" s="7"/>
      <c r="D546" s="7"/>
      <c r="G546" s="7"/>
      <c r="H546" s="7"/>
      <c r="J546" s="7"/>
      <c r="K546" s="7"/>
      <c r="L546" s="7"/>
      <c r="O546" s="7"/>
      <c r="P546" s="27"/>
    </row>
    <row r="547" spans="1:16" s="6" customFormat="1" ht="12.75">
      <c r="A547" s="22"/>
      <c r="B547" s="7"/>
      <c r="C547" s="7"/>
      <c r="D547" s="7"/>
      <c r="G547" s="7"/>
      <c r="H547" s="7"/>
      <c r="J547" s="7"/>
      <c r="K547" s="7"/>
      <c r="L547" s="7"/>
      <c r="O547" s="7"/>
      <c r="P547" s="27"/>
    </row>
    <row r="548" spans="1:16" s="6" customFormat="1" ht="12.75">
      <c r="A548" s="22"/>
      <c r="B548" s="7"/>
      <c r="C548" s="7"/>
      <c r="D548" s="7"/>
      <c r="G548" s="7"/>
      <c r="H548" s="7"/>
      <c r="J548" s="7"/>
      <c r="K548" s="7"/>
      <c r="L548" s="7"/>
      <c r="O548" s="7"/>
      <c r="P548" s="27"/>
    </row>
    <row r="549" spans="1:16" s="6" customFormat="1" ht="12.75">
      <c r="A549" s="22"/>
      <c r="B549" s="7"/>
      <c r="C549" s="7"/>
      <c r="D549" s="7"/>
      <c r="G549" s="7"/>
      <c r="H549" s="7"/>
      <c r="J549" s="7"/>
      <c r="K549" s="7"/>
      <c r="L549" s="7"/>
      <c r="O549" s="7"/>
      <c r="P549" s="27"/>
    </row>
    <row r="550" spans="1:16" s="6" customFormat="1" ht="12.75">
      <c r="A550" s="22"/>
      <c r="B550" s="7"/>
      <c r="C550" s="7"/>
      <c r="D550" s="7"/>
      <c r="G550" s="7"/>
      <c r="H550" s="7"/>
      <c r="J550" s="7"/>
      <c r="K550" s="7"/>
      <c r="L550" s="7"/>
      <c r="O550" s="7"/>
      <c r="P550" s="27"/>
    </row>
    <row r="551" spans="1:16" s="6" customFormat="1" ht="12.75">
      <c r="A551" s="22"/>
      <c r="B551" s="7"/>
      <c r="C551" s="7"/>
      <c r="D551" s="7"/>
      <c r="G551" s="7"/>
      <c r="H551" s="7"/>
      <c r="J551" s="7"/>
      <c r="K551" s="7"/>
      <c r="L551" s="7"/>
      <c r="O551" s="7"/>
      <c r="P551" s="27"/>
    </row>
    <row r="552" spans="1:16" s="6" customFormat="1" ht="12.75">
      <c r="A552" s="22"/>
      <c r="B552" s="7"/>
      <c r="C552" s="7"/>
      <c r="D552" s="7"/>
      <c r="G552" s="7"/>
      <c r="H552" s="7"/>
      <c r="J552" s="7"/>
      <c r="K552" s="7"/>
      <c r="L552" s="7"/>
      <c r="O552" s="7"/>
      <c r="P552" s="27"/>
    </row>
    <row r="553" spans="1:16" s="6" customFormat="1" ht="12.75">
      <c r="A553" s="22"/>
      <c r="B553" s="7"/>
      <c r="C553" s="7"/>
      <c r="D553" s="7"/>
      <c r="G553" s="7"/>
      <c r="H553" s="7"/>
      <c r="J553" s="7"/>
      <c r="K553" s="7"/>
      <c r="L553" s="7"/>
      <c r="O553" s="7"/>
      <c r="P553" s="27"/>
    </row>
    <row r="554" spans="1:16" s="6" customFormat="1" ht="12.75">
      <c r="A554" s="22"/>
      <c r="B554" s="7"/>
      <c r="C554" s="7"/>
      <c r="D554" s="7"/>
      <c r="G554" s="7"/>
      <c r="H554" s="7"/>
      <c r="J554" s="7"/>
      <c r="K554" s="7"/>
      <c r="L554" s="7"/>
      <c r="O554" s="7"/>
      <c r="P554" s="27"/>
    </row>
    <row r="555" spans="1:16" s="6" customFormat="1" ht="12.75">
      <c r="A555" s="22"/>
      <c r="B555" s="7"/>
      <c r="C555" s="7"/>
      <c r="D555" s="7"/>
      <c r="G555" s="7"/>
      <c r="H555" s="7"/>
      <c r="J555" s="7"/>
      <c r="K555" s="7"/>
      <c r="L555" s="7"/>
      <c r="O555" s="7"/>
      <c r="P555" s="27"/>
    </row>
    <row r="556" spans="1:16" s="6" customFormat="1" ht="12.75">
      <c r="A556" s="22"/>
      <c r="B556" s="7"/>
      <c r="C556" s="7"/>
      <c r="D556" s="7"/>
      <c r="G556" s="7"/>
      <c r="H556" s="7"/>
      <c r="J556" s="7"/>
      <c r="K556" s="7"/>
      <c r="L556" s="7"/>
      <c r="O556" s="7"/>
      <c r="P556" s="27"/>
    </row>
    <row r="557" spans="1:16" s="6" customFormat="1" ht="12.75">
      <c r="A557" s="22"/>
      <c r="B557" s="7"/>
      <c r="C557" s="7"/>
      <c r="D557" s="7"/>
      <c r="G557" s="7"/>
      <c r="H557" s="7"/>
      <c r="J557" s="7"/>
      <c r="K557" s="7"/>
      <c r="L557" s="7"/>
      <c r="O557" s="7"/>
      <c r="P557" s="27"/>
    </row>
    <row r="558" spans="1:16" s="6" customFormat="1" ht="12.75">
      <c r="A558" s="22"/>
      <c r="B558" s="7"/>
      <c r="C558" s="7"/>
      <c r="D558" s="7"/>
      <c r="G558" s="7"/>
      <c r="H558" s="7"/>
      <c r="J558" s="7"/>
      <c r="K558" s="7"/>
      <c r="L558" s="7"/>
      <c r="O558" s="7"/>
      <c r="P558" s="27"/>
    </row>
    <row r="559" spans="1:16" s="6" customFormat="1" ht="12.75">
      <c r="A559" s="22"/>
      <c r="B559" s="7"/>
      <c r="C559" s="7"/>
      <c r="D559" s="7"/>
      <c r="G559" s="7"/>
      <c r="H559" s="7"/>
      <c r="J559" s="7"/>
      <c r="K559" s="7"/>
      <c r="L559" s="7"/>
      <c r="O559" s="7"/>
      <c r="P559" s="27"/>
    </row>
    <row r="560" spans="1:16" s="6" customFormat="1" ht="12.75">
      <c r="A560" s="22"/>
      <c r="B560" s="7"/>
      <c r="C560" s="7"/>
      <c r="D560" s="7"/>
      <c r="G560" s="7"/>
      <c r="H560" s="7"/>
      <c r="J560" s="7"/>
      <c r="K560" s="7"/>
      <c r="L560" s="7"/>
      <c r="O560" s="7"/>
      <c r="P560" s="27"/>
    </row>
    <row r="561" spans="1:16" s="6" customFormat="1" ht="12.75">
      <c r="A561" s="22"/>
      <c r="B561" s="7"/>
      <c r="C561" s="7"/>
      <c r="D561" s="7"/>
      <c r="G561" s="7"/>
      <c r="H561" s="7"/>
      <c r="J561" s="7"/>
      <c r="K561" s="7"/>
      <c r="L561" s="7"/>
      <c r="O561" s="7"/>
      <c r="P561" s="27"/>
    </row>
    <row r="562" spans="1:16" s="6" customFormat="1" ht="12.75">
      <c r="A562" s="22"/>
      <c r="B562" s="7"/>
      <c r="C562" s="7"/>
      <c r="D562" s="7"/>
      <c r="G562" s="7"/>
      <c r="H562" s="7"/>
      <c r="J562" s="7"/>
      <c r="K562" s="7"/>
      <c r="L562" s="7"/>
      <c r="O562" s="7"/>
      <c r="P562" s="27"/>
    </row>
    <row r="563" spans="1:16" s="6" customFormat="1" ht="12.75">
      <c r="A563" s="22"/>
      <c r="B563" s="7"/>
      <c r="C563" s="7"/>
      <c r="D563" s="7"/>
      <c r="G563" s="7"/>
      <c r="H563" s="7"/>
      <c r="J563" s="7"/>
      <c r="K563" s="7"/>
      <c r="L563" s="7"/>
      <c r="O563" s="7"/>
      <c r="P563" s="27"/>
    </row>
    <row r="564" spans="1:16" s="6" customFormat="1" ht="12.75">
      <c r="A564" s="22"/>
      <c r="B564" s="7"/>
      <c r="C564" s="7"/>
      <c r="D564" s="7"/>
      <c r="G564" s="7"/>
      <c r="H564" s="7"/>
      <c r="J564" s="7"/>
      <c r="K564" s="7"/>
      <c r="L564" s="7"/>
      <c r="O564" s="7"/>
      <c r="P564" s="27"/>
    </row>
    <row r="565" spans="1:16" s="6" customFormat="1" ht="12.75">
      <c r="A565" s="22"/>
      <c r="B565" s="7"/>
      <c r="C565" s="7"/>
      <c r="D565" s="7"/>
      <c r="G565" s="7"/>
      <c r="H565" s="7"/>
      <c r="J565" s="7"/>
      <c r="K565" s="7"/>
      <c r="L565" s="7"/>
      <c r="O565" s="7"/>
      <c r="P565" s="27"/>
    </row>
    <row r="566" spans="1:16" s="6" customFormat="1" ht="12.75">
      <c r="A566" s="22"/>
      <c r="B566" s="7"/>
      <c r="C566" s="7"/>
      <c r="D566" s="7"/>
      <c r="G566" s="7"/>
      <c r="H566" s="7"/>
      <c r="J566" s="7"/>
      <c r="K566" s="7"/>
      <c r="L566" s="7"/>
      <c r="O566" s="7"/>
      <c r="P566" s="27"/>
    </row>
    <row r="567" spans="1:16" s="6" customFormat="1" ht="12.75">
      <c r="A567" s="22"/>
      <c r="B567" s="7"/>
      <c r="C567" s="7"/>
      <c r="D567" s="7"/>
      <c r="G567" s="7"/>
      <c r="H567" s="7"/>
      <c r="J567" s="7"/>
      <c r="K567" s="7"/>
      <c r="L567" s="7"/>
      <c r="O567" s="7"/>
      <c r="P567" s="27"/>
    </row>
    <row r="568" spans="1:16" s="6" customFormat="1" ht="12.75">
      <c r="A568" s="22"/>
      <c r="B568" s="7"/>
      <c r="C568" s="7"/>
      <c r="D568" s="7"/>
      <c r="G568" s="7"/>
      <c r="H568" s="7"/>
      <c r="J568" s="7"/>
      <c r="K568" s="7"/>
      <c r="L568" s="7"/>
      <c r="O568" s="7"/>
      <c r="P568" s="27"/>
    </row>
    <row r="569" spans="1:16" s="6" customFormat="1" ht="12.75">
      <c r="A569" s="22"/>
      <c r="B569" s="7"/>
      <c r="C569" s="7"/>
      <c r="D569" s="7"/>
      <c r="G569" s="7"/>
      <c r="H569" s="7"/>
      <c r="J569" s="7"/>
      <c r="K569" s="7"/>
      <c r="L569" s="7"/>
      <c r="O569" s="7"/>
      <c r="P569" s="27"/>
    </row>
    <row r="570" spans="1:16" s="6" customFormat="1" ht="12.75">
      <c r="A570" s="22"/>
      <c r="B570" s="7"/>
      <c r="C570" s="7"/>
      <c r="D570" s="7"/>
      <c r="G570" s="7"/>
      <c r="H570" s="7"/>
      <c r="J570" s="7"/>
      <c r="K570" s="7"/>
      <c r="L570" s="7"/>
      <c r="O570" s="7"/>
      <c r="P570" s="27"/>
    </row>
    <row r="571" spans="1:16" s="6" customFormat="1" ht="12.75">
      <c r="A571" s="22"/>
      <c r="B571" s="7"/>
      <c r="C571" s="7"/>
      <c r="D571" s="7"/>
      <c r="G571" s="7"/>
      <c r="H571" s="7"/>
      <c r="J571" s="7"/>
      <c r="K571" s="7"/>
      <c r="L571" s="7"/>
      <c r="O571" s="7"/>
      <c r="P571" s="27"/>
    </row>
    <row r="572" spans="1:16" s="6" customFormat="1" ht="12.75">
      <c r="A572" s="22"/>
      <c r="B572" s="7"/>
      <c r="C572" s="7"/>
      <c r="D572" s="7"/>
      <c r="G572" s="7"/>
      <c r="H572" s="7"/>
      <c r="J572" s="7"/>
      <c r="K572" s="7"/>
      <c r="L572" s="7"/>
      <c r="O572" s="7"/>
      <c r="P572" s="27"/>
    </row>
    <row r="573" spans="1:16" s="6" customFormat="1" ht="12.75">
      <c r="A573" s="22"/>
      <c r="B573" s="7"/>
      <c r="C573" s="7"/>
      <c r="D573" s="7"/>
      <c r="G573" s="7"/>
      <c r="H573" s="7"/>
      <c r="J573" s="7"/>
      <c r="K573" s="7"/>
      <c r="L573" s="7"/>
      <c r="O573" s="7"/>
      <c r="P573" s="27"/>
    </row>
    <row r="574" spans="1:16" s="6" customFormat="1" ht="12.75">
      <c r="A574" s="22"/>
      <c r="B574" s="7"/>
      <c r="C574" s="7"/>
      <c r="D574" s="7"/>
      <c r="G574" s="7"/>
      <c r="H574" s="7"/>
      <c r="J574" s="7"/>
      <c r="K574" s="7"/>
      <c r="L574" s="7"/>
      <c r="O574" s="7"/>
      <c r="P574" s="27"/>
    </row>
    <row r="575" spans="1:16" s="6" customFormat="1" ht="12.75">
      <c r="A575" s="22"/>
      <c r="B575" s="7"/>
      <c r="C575" s="7"/>
      <c r="D575" s="7"/>
      <c r="G575" s="7"/>
      <c r="H575" s="7"/>
      <c r="J575" s="7"/>
      <c r="K575" s="7"/>
      <c r="L575" s="7"/>
      <c r="O575" s="7"/>
      <c r="P575" s="27"/>
    </row>
    <row r="576" spans="1:16" s="6" customFormat="1" ht="12.75">
      <c r="A576" s="22"/>
      <c r="B576" s="7"/>
      <c r="C576" s="7"/>
      <c r="D576" s="7"/>
      <c r="G576" s="7"/>
      <c r="H576" s="7"/>
      <c r="J576" s="7"/>
      <c r="K576" s="7"/>
      <c r="L576" s="7"/>
      <c r="O576" s="7"/>
      <c r="P576" s="27"/>
    </row>
    <row r="577" spans="1:16" s="6" customFormat="1" ht="12.75">
      <c r="A577" s="22"/>
      <c r="B577" s="7"/>
      <c r="C577" s="7"/>
      <c r="D577" s="7"/>
      <c r="G577" s="7"/>
      <c r="H577" s="7"/>
      <c r="J577" s="7"/>
      <c r="K577" s="7"/>
      <c r="L577" s="7"/>
      <c r="O577" s="7"/>
      <c r="P577" s="27"/>
    </row>
    <row r="578" spans="1:16" s="6" customFormat="1" ht="12.75">
      <c r="A578" s="22"/>
      <c r="B578" s="7"/>
      <c r="C578" s="7"/>
      <c r="D578" s="7"/>
      <c r="G578" s="7"/>
      <c r="H578" s="7"/>
      <c r="J578" s="7"/>
      <c r="K578" s="7"/>
      <c r="L578" s="7"/>
      <c r="O578" s="7"/>
      <c r="P578" s="27"/>
    </row>
    <row r="579" spans="1:16" s="6" customFormat="1" ht="12.75">
      <c r="A579" s="22"/>
      <c r="B579" s="7"/>
      <c r="C579" s="7"/>
      <c r="D579" s="7"/>
      <c r="G579" s="7"/>
      <c r="H579" s="7"/>
      <c r="J579" s="7"/>
      <c r="K579" s="7"/>
      <c r="L579" s="7"/>
      <c r="O579" s="7"/>
      <c r="P579" s="27"/>
    </row>
    <row r="580" spans="1:16" s="6" customFormat="1" ht="12.75">
      <c r="A580" s="22"/>
      <c r="B580" s="7"/>
      <c r="C580" s="7"/>
      <c r="D580" s="7"/>
      <c r="G580" s="7"/>
      <c r="H580" s="7"/>
      <c r="J580" s="7"/>
      <c r="K580" s="7"/>
      <c r="L580" s="7"/>
      <c r="O580" s="7"/>
      <c r="P580" s="27"/>
    </row>
    <row r="581" spans="1:16" s="6" customFormat="1" ht="12.75">
      <c r="A581" s="22"/>
      <c r="B581" s="7"/>
      <c r="C581" s="7"/>
      <c r="D581" s="7"/>
      <c r="G581" s="7"/>
      <c r="H581" s="7"/>
      <c r="J581" s="7"/>
      <c r="K581" s="7"/>
      <c r="L581" s="7"/>
      <c r="O581" s="7"/>
      <c r="P581" s="27"/>
    </row>
    <row r="582" spans="1:16" s="6" customFormat="1" ht="12.75">
      <c r="A582" s="22"/>
      <c r="B582" s="7"/>
      <c r="C582" s="7"/>
      <c r="D582" s="7"/>
      <c r="G582" s="7"/>
      <c r="H582" s="7"/>
      <c r="J582" s="7"/>
      <c r="K582" s="7"/>
      <c r="L582" s="7"/>
      <c r="O582" s="7"/>
      <c r="P582" s="27"/>
    </row>
    <row r="583" spans="1:16" s="6" customFormat="1" ht="12.75">
      <c r="A583" s="22"/>
      <c r="B583" s="7"/>
      <c r="C583" s="7"/>
      <c r="D583" s="7"/>
      <c r="G583" s="7"/>
      <c r="H583" s="7"/>
      <c r="J583" s="7"/>
      <c r="K583" s="7"/>
      <c r="L583" s="7"/>
      <c r="O583" s="7"/>
      <c r="P583" s="27"/>
    </row>
    <row r="584" spans="1:16" s="6" customFormat="1" ht="12.75">
      <c r="A584" s="22"/>
      <c r="B584" s="7"/>
      <c r="C584" s="7"/>
      <c r="D584" s="7"/>
      <c r="G584" s="7"/>
      <c r="H584" s="7"/>
      <c r="J584" s="7"/>
      <c r="K584" s="7"/>
      <c r="L584" s="7"/>
      <c r="O584" s="7"/>
      <c r="P584" s="27"/>
    </row>
    <row r="585" spans="1:16" s="6" customFormat="1" ht="12.75">
      <c r="A585" s="22"/>
      <c r="B585" s="7"/>
      <c r="C585" s="7"/>
      <c r="D585" s="7"/>
      <c r="G585" s="7"/>
      <c r="H585" s="7"/>
      <c r="J585" s="7"/>
      <c r="K585" s="7"/>
      <c r="L585" s="7"/>
      <c r="O585" s="7"/>
      <c r="P585" s="27"/>
    </row>
    <row r="586" spans="1:16" s="6" customFormat="1" ht="12.75">
      <c r="A586" s="22"/>
      <c r="B586" s="7"/>
      <c r="C586" s="7"/>
      <c r="D586" s="7"/>
      <c r="G586" s="7"/>
      <c r="H586" s="7"/>
      <c r="J586" s="7"/>
      <c r="K586" s="7"/>
      <c r="L586" s="7"/>
      <c r="O586" s="7"/>
      <c r="P586" s="27"/>
    </row>
    <row r="587" spans="1:16" s="6" customFormat="1" ht="12.75">
      <c r="A587" s="22"/>
      <c r="B587" s="7"/>
      <c r="C587" s="7"/>
      <c r="D587" s="7"/>
      <c r="G587" s="7"/>
      <c r="H587" s="7"/>
      <c r="J587" s="7"/>
      <c r="K587" s="7"/>
      <c r="L587" s="7"/>
      <c r="O587" s="7"/>
      <c r="P587" s="27"/>
    </row>
    <row r="588" spans="1:16" s="6" customFormat="1" ht="12.75">
      <c r="A588" s="22"/>
      <c r="B588" s="7"/>
      <c r="C588" s="7"/>
      <c r="D588" s="7"/>
      <c r="G588" s="7"/>
      <c r="H588" s="7"/>
      <c r="J588" s="7"/>
      <c r="K588" s="7"/>
      <c r="L588" s="7"/>
      <c r="O588" s="7"/>
      <c r="P588" s="27"/>
    </row>
    <row r="589" spans="1:16" s="6" customFormat="1" ht="12.75">
      <c r="A589" s="22"/>
      <c r="B589" s="7"/>
      <c r="C589" s="7"/>
      <c r="D589" s="7"/>
      <c r="G589" s="7"/>
      <c r="H589" s="7"/>
      <c r="J589" s="7"/>
      <c r="K589" s="7"/>
      <c r="L589" s="7"/>
      <c r="O589" s="7"/>
      <c r="P589" s="27"/>
    </row>
    <row r="590" spans="1:16" s="6" customFormat="1" ht="12.75">
      <c r="A590" s="22"/>
      <c r="B590" s="7"/>
      <c r="C590" s="7"/>
      <c r="D590" s="7"/>
      <c r="G590" s="7"/>
      <c r="H590" s="7"/>
      <c r="J590" s="7"/>
      <c r="K590" s="7"/>
      <c r="L590" s="7"/>
      <c r="O590" s="7"/>
      <c r="P590" s="27"/>
    </row>
    <row r="591" spans="1:16" s="6" customFormat="1" ht="12.75">
      <c r="A591" s="22"/>
      <c r="B591" s="7"/>
      <c r="C591" s="7"/>
      <c r="D591" s="7"/>
      <c r="G591" s="7"/>
      <c r="H591" s="7"/>
      <c r="J591" s="7"/>
      <c r="K591" s="7"/>
      <c r="L591" s="7"/>
      <c r="O591" s="7"/>
      <c r="P591" s="27"/>
    </row>
    <row r="592" spans="1:16" s="6" customFormat="1" ht="12.75">
      <c r="A592" s="22"/>
      <c r="B592" s="7"/>
      <c r="C592" s="7"/>
      <c r="D592" s="7"/>
      <c r="G592" s="7"/>
      <c r="H592" s="7"/>
      <c r="J592" s="7"/>
      <c r="K592" s="7"/>
      <c r="L592" s="7"/>
      <c r="O592" s="7"/>
      <c r="P592" s="27"/>
    </row>
    <row r="593" spans="1:16" s="6" customFormat="1" ht="12.75">
      <c r="A593" s="22"/>
      <c r="B593" s="7"/>
      <c r="C593" s="7"/>
      <c r="D593" s="7"/>
      <c r="G593" s="7"/>
      <c r="H593" s="7"/>
      <c r="J593" s="7"/>
      <c r="K593" s="7"/>
      <c r="L593" s="7"/>
      <c r="O593" s="7"/>
      <c r="P593" s="27"/>
    </row>
    <row r="594" spans="1:16" s="6" customFormat="1" ht="12.75">
      <c r="A594" s="22"/>
      <c r="B594" s="7"/>
      <c r="C594" s="7"/>
      <c r="D594" s="7"/>
      <c r="G594" s="7"/>
      <c r="H594" s="7"/>
      <c r="J594" s="7"/>
      <c r="K594" s="7"/>
      <c r="L594" s="7"/>
      <c r="O594" s="7"/>
      <c r="P594" s="27"/>
    </row>
    <row r="595" spans="1:16" s="6" customFormat="1" ht="12.75">
      <c r="A595" s="22"/>
      <c r="B595" s="7"/>
      <c r="C595" s="7"/>
      <c r="D595" s="7"/>
      <c r="G595" s="7"/>
      <c r="H595" s="7"/>
      <c r="J595" s="7"/>
      <c r="K595" s="7"/>
      <c r="L595" s="7"/>
      <c r="O595" s="7"/>
      <c r="P595" s="27"/>
    </row>
    <row r="596" spans="1:16" s="6" customFormat="1" ht="12.75">
      <c r="A596" s="22"/>
      <c r="B596" s="7"/>
      <c r="C596" s="7"/>
      <c r="D596" s="7"/>
      <c r="G596" s="7"/>
      <c r="H596" s="7"/>
      <c r="J596" s="7"/>
      <c r="K596" s="7"/>
      <c r="L596" s="7"/>
      <c r="O596" s="7"/>
      <c r="P596" s="27"/>
    </row>
    <row r="597" spans="1:16" s="6" customFormat="1" ht="12.75">
      <c r="A597" s="22"/>
      <c r="B597" s="7"/>
      <c r="C597" s="7"/>
      <c r="D597" s="7"/>
      <c r="G597" s="7"/>
      <c r="H597" s="7"/>
      <c r="J597" s="7"/>
      <c r="K597" s="7"/>
      <c r="L597" s="7"/>
      <c r="O597" s="7"/>
      <c r="P597" s="27"/>
    </row>
    <row r="598" spans="1:16" s="6" customFormat="1" ht="12.75">
      <c r="A598" s="22"/>
      <c r="B598" s="7"/>
      <c r="C598" s="7"/>
      <c r="D598" s="7"/>
      <c r="G598" s="7"/>
      <c r="H598" s="7"/>
      <c r="J598" s="7"/>
      <c r="K598" s="7"/>
      <c r="L598" s="7"/>
      <c r="O598" s="7"/>
      <c r="P598" s="27"/>
    </row>
    <row r="599" spans="1:16" s="6" customFormat="1" ht="12.75">
      <c r="A599" s="22"/>
      <c r="B599" s="7"/>
      <c r="C599" s="7"/>
      <c r="D599" s="7"/>
      <c r="G599" s="7"/>
      <c r="H599" s="7"/>
      <c r="J599" s="7"/>
      <c r="K599" s="7"/>
      <c r="L599" s="7"/>
      <c r="O599" s="7"/>
      <c r="P599" s="27"/>
    </row>
    <row r="600" spans="1:16" s="6" customFormat="1" ht="12.75">
      <c r="A600" s="22"/>
      <c r="B600" s="7"/>
      <c r="C600" s="7"/>
      <c r="D600" s="7"/>
      <c r="G600" s="7"/>
      <c r="H600" s="7"/>
      <c r="J600" s="7"/>
      <c r="K600" s="7"/>
      <c r="L600" s="7"/>
      <c r="O600" s="7"/>
      <c r="P600" s="27"/>
    </row>
    <row r="601" spans="1:16" s="6" customFormat="1" ht="12.75">
      <c r="A601" s="22"/>
      <c r="B601" s="7"/>
      <c r="C601" s="7"/>
      <c r="D601" s="7"/>
      <c r="G601" s="7"/>
      <c r="H601" s="7"/>
      <c r="J601" s="7"/>
      <c r="K601" s="7"/>
      <c r="L601" s="7"/>
      <c r="O601" s="7"/>
      <c r="P601" s="27"/>
    </row>
    <row r="602" spans="1:16" s="6" customFormat="1" ht="12.75">
      <c r="A602" s="22"/>
      <c r="B602" s="7"/>
      <c r="C602" s="7"/>
      <c r="D602" s="7"/>
      <c r="G602" s="7"/>
      <c r="H602" s="7"/>
      <c r="J602" s="7"/>
      <c r="K602" s="7"/>
      <c r="L602" s="7"/>
      <c r="O602" s="7"/>
      <c r="P602" s="27"/>
    </row>
    <row r="603" spans="1:16" s="6" customFormat="1" ht="12.75">
      <c r="A603" s="22"/>
      <c r="B603" s="7"/>
      <c r="C603" s="7"/>
      <c r="D603" s="7"/>
      <c r="G603" s="7"/>
      <c r="H603" s="7"/>
      <c r="J603" s="7"/>
      <c r="K603" s="7"/>
      <c r="L603" s="7"/>
      <c r="O603" s="7"/>
      <c r="P603" s="27"/>
    </row>
    <row r="604" spans="1:16" s="6" customFormat="1" ht="12.75">
      <c r="A604" s="22"/>
      <c r="B604" s="7"/>
      <c r="C604" s="7"/>
      <c r="D604" s="7"/>
      <c r="G604" s="7"/>
      <c r="H604" s="7"/>
      <c r="J604" s="7"/>
      <c r="K604" s="7"/>
      <c r="L604" s="7"/>
      <c r="O604" s="7"/>
      <c r="P604" s="27"/>
    </row>
    <row r="605" spans="1:16" s="6" customFormat="1" ht="12.75">
      <c r="A605" s="22"/>
      <c r="B605" s="7"/>
      <c r="C605" s="7"/>
      <c r="D605" s="7"/>
      <c r="G605" s="7"/>
      <c r="H605" s="7"/>
      <c r="J605" s="7"/>
      <c r="K605" s="7"/>
      <c r="L605" s="7"/>
      <c r="O605" s="7"/>
      <c r="P605" s="27"/>
    </row>
    <row r="606" spans="1:16" s="6" customFormat="1" ht="12.75">
      <c r="A606" s="22"/>
      <c r="B606" s="7"/>
      <c r="C606" s="7"/>
      <c r="D606" s="7"/>
      <c r="G606" s="7"/>
      <c r="H606" s="7"/>
      <c r="J606" s="7"/>
      <c r="K606" s="7"/>
      <c r="L606" s="7"/>
      <c r="O606" s="7"/>
      <c r="P606" s="27"/>
    </row>
    <row r="607" spans="1:16" s="6" customFormat="1" ht="12.75">
      <c r="A607" s="22"/>
      <c r="B607" s="7"/>
      <c r="C607" s="7"/>
      <c r="D607" s="7"/>
      <c r="G607" s="7"/>
      <c r="H607" s="7"/>
      <c r="J607" s="7"/>
      <c r="K607" s="7"/>
      <c r="L607" s="7"/>
      <c r="O607" s="7"/>
      <c r="P607" s="27"/>
    </row>
    <row r="608" spans="1:16" s="6" customFormat="1" ht="12.75">
      <c r="A608" s="22"/>
      <c r="B608" s="7"/>
      <c r="C608" s="7"/>
      <c r="D608" s="7"/>
      <c r="G608" s="7"/>
      <c r="H608" s="7"/>
      <c r="J608" s="7"/>
      <c r="K608" s="7"/>
      <c r="L608" s="7"/>
      <c r="O608" s="7"/>
      <c r="P608" s="27"/>
    </row>
    <row r="609" spans="1:16" s="6" customFormat="1" ht="12.75">
      <c r="A609" s="22"/>
      <c r="B609" s="7"/>
      <c r="C609" s="7"/>
      <c r="D609" s="7"/>
      <c r="G609" s="7"/>
      <c r="H609" s="7"/>
      <c r="J609" s="7"/>
      <c r="K609" s="7"/>
      <c r="L609" s="7"/>
      <c r="O609" s="7"/>
      <c r="P609" s="27"/>
    </row>
    <row r="610" spans="1:16" s="6" customFormat="1" ht="12.75">
      <c r="A610" s="22"/>
      <c r="B610" s="7"/>
      <c r="C610" s="7"/>
      <c r="D610" s="7"/>
      <c r="G610" s="7"/>
      <c r="H610" s="7"/>
      <c r="J610" s="7"/>
      <c r="K610" s="7"/>
      <c r="L610" s="7"/>
      <c r="O610" s="7"/>
      <c r="P610" s="27"/>
    </row>
    <row r="611" spans="1:16" s="6" customFormat="1" ht="12.75">
      <c r="A611" s="22"/>
      <c r="B611" s="7"/>
      <c r="C611" s="7"/>
      <c r="D611" s="7"/>
      <c r="G611" s="7"/>
      <c r="H611" s="7"/>
      <c r="J611" s="7"/>
      <c r="K611" s="7"/>
      <c r="L611" s="7"/>
      <c r="O611" s="7"/>
      <c r="P611" s="27"/>
    </row>
    <row r="612" spans="1:16" s="6" customFormat="1" ht="12.75">
      <c r="A612" s="22"/>
      <c r="B612" s="7"/>
      <c r="C612" s="7"/>
      <c r="D612" s="7"/>
      <c r="G612" s="7"/>
      <c r="H612" s="7"/>
      <c r="J612" s="7"/>
      <c r="K612" s="7"/>
      <c r="L612" s="7"/>
      <c r="O612" s="7"/>
      <c r="P612" s="27"/>
    </row>
    <row r="613" spans="1:16" s="6" customFormat="1" ht="12.75">
      <c r="A613" s="22"/>
      <c r="B613" s="7"/>
      <c r="C613" s="7"/>
      <c r="D613" s="7"/>
      <c r="G613" s="7"/>
      <c r="H613" s="7"/>
      <c r="J613" s="7"/>
      <c r="K613" s="7"/>
      <c r="L613" s="7"/>
      <c r="O613" s="7"/>
      <c r="P613" s="27"/>
    </row>
    <row r="614" spans="1:16" s="6" customFormat="1" ht="12.75">
      <c r="A614" s="22"/>
      <c r="B614" s="7"/>
      <c r="C614" s="7"/>
      <c r="D614" s="7"/>
      <c r="G614" s="7"/>
      <c r="H614" s="7"/>
      <c r="J614" s="7"/>
      <c r="K614" s="7"/>
      <c r="L614" s="7"/>
      <c r="O614" s="7"/>
      <c r="P614" s="27"/>
    </row>
    <row r="615" spans="1:16" s="6" customFormat="1" ht="12.75">
      <c r="A615" s="22"/>
      <c r="B615" s="7"/>
      <c r="C615" s="7"/>
      <c r="D615" s="7"/>
      <c r="G615" s="7"/>
      <c r="H615" s="7"/>
      <c r="J615" s="7"/>
      <c r="K615" s="7"/>
      <c r="L615" s="7"/>
      <c r="O615" s="7"/>
      <c r="P615" s="27"/>
    </row>
    <row r="616" spans="1:16" s="6" customFormat="1" ht="12.75">
      <c r="A616" s="22"/>
      <c r="B616" s="7"/>
      <c r="C616" s="7"/>
      <c r="D616" s="7"/>
      <c r="G616" s="7"/>
      <c r="H616" s="7"/>
      <c r="J616" s="7"/>
      <c r="K616" s="7"/>
      <c r="L616" s="7"/>
      <c r="O616" s="7"/>
      <c r="P616" s="27"/>
    </row>
    <row r="617" spans="1:16" s="6" customFormat="1" ht="12.75">
      <c r="A617" s="22"/>
      <c r="B617" s="7"/>
      <c r="C617" s="7"/>
      <c r="D617" s="7"/>
      <c r="G617" s="7"/>
      <c r="H617" s="7"/>
      <c r="J617" s="7"/>
      <c r="K617" s="7"/>
      <c r="L617" s="7"/>
      <c r="O617" s="7"/>
      <c r="P617" s="27"/>
    </row>
    <row r="618" spans="1:16" s="6" customFormat="1" ht="12.75">
      <c r="A618" s="22"/>
      <c r="B618" s="7"/>
      <c r="C618" s="7"/>
      <c r="D618" s="7"/>
      <c r="G618" s="7"/>
      <c r="H618" s="7"/>
      <c r="J618" s="7"/>
      <c r="K618" s="7"/>
      <c r="L618" s="7"/>
      <c r="O618" s="7"/>
      <c r="P618" s="27"/>
    </row>
    <row r="619" spans="1:16" s="6" customFormat="1" ht="12.75">
      <c r="A619" s="22"/>
      <c r="B619" s="7"/>
      <c r="C619" s="7"/>
      <c r="D619" s="7"/>
      <c r="G619" s="7"/>
      <c r="H619" s="7"/>
      <c r="J619" s="7"/>
      <c r="K619" s="7"/>
      <c r="L619" s="7"/>
      <c r="O619" s="7"/>
      <c r="P619" s="27"/>
    </row>
    <row r="620" spans="1:16" s="6" customFormat="1" ht="12.75">
      <c r="A620" s="22"/>
      <c r="B620" s="7"/>
      <c r="C620" s="7"/>
      <c r="D620" s="7"/>
      <c r="G620" s="7"/>
      <c r="H620" s="7"/>
      <c r="J620" s="7"/>
      <c r="K620" s="7"/>
      <c r="L620" s="7"/>
      <c r="O620" s="7"/>
      <c r="P620" s="27"/>
    </row>
    <row r="621" spans="1:16" s="6" customFormat="1" ht="12.75">
      <c r="A621" s="22"/>
      <c r="B621" s="7"/>
      <c r="C621" s="7"/>
      <c r="D621" s="7"/>
      <c r="G621" s="7"/>
      <c r="H621" s="7"/>
      <c r="J621" s="7"/>
      <c r="K621" s="7"/>
      <c r="L621" s="7"/>
      <c r="O621" s="7"/>
      <c r="P621" s="27"/>
    </row>
    <row r="622" spans="1:16" s="6" customFormat="1" ht="12.75">
      <c r="A622" s="22"/>
      <c r="B622" s="7"/>
      <c r="C622" s="7"/>
      <c r="D622" s="7"/>
      <c r="G622" s="7"/>
      <c r="H622" s="7"/>
      <c r="J622" s="7"/>
      <c r="K622" s="7"/>
      <c r="L622" s="7"/>
      <c r="O622" s="7"/>
      <c r="P622" s="27"/>
    </row>
    <row r="623" spans="1:16" s="6" customFormat="1" ht="12.75">
      <c r="A623" s="22"/>
      <c r="B623" s="7"/>
      <c r="C623" s="7"/>
      <c r="D623" s="7"/>
      <c r="G623" s="7"/>
      <c r="H623" s="7"/>
      <c r="J623" s="7"/>
      <c r="K623" s="7"/>
      <c r="L623" s="7"/>
      <c r="O623" s="7"/>
      <c r="P623" s="27"/>
    </row>
    <row r="624" spans="1:16" s="6" customFormat="1" ht="12.75">
      <c r="A624" s="22"/>
      <c r="B624" s="7"/>
      <c r="C624" s="7"/>
      <c r="D624" s="7"/>
      <c r="G624" s="7"/>
      <c r="H624" s="7"/>
      <c r="J624" s="7"/>
      <c r="K624" s="7"/>
      <c r="L624" s="7"/>
      <c r="O624" s="7"/>
      <c r="P624" s="27"/>
    </row>
    <row r="625" spans="1:16" s="6" customFormat="1" ht="12.75">
      <c r="A625" s="22"/>
      <c r="B625" s="7"/>
      <c r="C625" s="7"/>
      <c r="D625" s="7"/>
      <c r="G625" s="7"/>
      <c r="H625" s="7"/>
      <c r="J625" s="7"/>
      <c r="K625" s="7"/>
      <c r="L625" s="7"/>
      <c r="O625" s="7"/>
      <c r="P625" s="27"/>
    </row>
    <row r="626" spans="1:16" s="6" customFormat="1" ht="12.75">
      <c r="A626" s="22"/>
      <c r="B626" s="7"/>
      <c r="C626" s="7"/>
      <c r="D626" s="7"/>
      <c r="G626" s="7"/>
      <c r="H626" s="7"/>
      <c r="J626" s="7"/>
      <c r="K626" s="7"/>
      <c r="L626" s="7"/>
      <c r="O626" s="7"/>
      <c r="P626" s="27"/>
    </row>
    <row r="627" spans="1:16" s="6" customFormat="1" ht="12.75">
      <c r="A627" s="22"/>
      <c r="B627" s="7"/>
      <c r="C627" s="7"/>
      <c r="D627" s="7"/>
      <c r="G627" s="7"/>
      <c r="H627" s="7"/>
      <c r="J627" s="7"/>
      <c r="K627" s="7"/>
      <c r="L627" s="7"/>
      <c r="O627" s="7"/>
      <c r="P627" s="27"/>
    </row>
    <row r="628" spans="1:16" s="6" customFormat="1" ht="12.75">
      <c r="A628" s="22"/>
      <c r="B628" s="7"/>
      <c r="C628" s="7"/>
      <c r="D628" s="7"/>
      <c r="G628" s="7"/>
      <c r="H628" s="7"/>
      <c r="J628" s="7"/>
      <c r="K628" s="7"/>
      <c r="L628" s="7"/>
      <c r="O628" s="7"/>
      <c r="P628" s="27"/>
    </row>
    <row r="629" spans="1:16" s="6" customFormat="1" ht="12.75">
      <c r="A629" s="22"/>
      <c r="B629" s="7"/>
      <c r="C629" s="7"/>
      <c r="D629" s="7"/>
      <c r="G629" s="7"/>
      <c r="H629" s="7"/>
      <c r="J629" s="7"/>
      <c r="K629" s="7"/>
      <c r="L629" s="7"/>
      <c r="O629" s="7"/>
      <c r="P629" s="27"/>
    </row>
    <row r="630" spans="1:16" s="6" customFormat="1" ht="12.75">
      <c r="A630" s="22"/>
      <c r="B630" s="7"/>
      <c r="C630" s="7"/>
      <c r="D630" s="7"/>
      <c r="G630" s="7"/>
      <c r="H630" s="7"/>
      <c r="J630" s="7"/>
      <c r="K630" s="7"/>
      <c r="L630" s="7"/>
      <c r="O630" s="7"/>
      <c r="P630" s="27"/>
    </row>
    <row r="631" spans="1:16" s="6" customFormat="1" ht="12.75">
      <c r="A631" s="22"/>
      <c r="B631" s="7"/>
      <c r="C631" s="7"/>
      <c r="D631" s="7"/>
      <c r="G631" s="7"/>
      <c r="H631" s="7"/>
      <c r="J631" s="7"/>
      <c r="K631" s="7"/>
      <c r="L631" s="7"/>
      <c r="O631" s="7"/>
      <c r="P631" s="27"/>
    </row>
    <row r="632" spans="1:16" s="6" customFormat="1" ht="12.75">
      <c r="A632" s="22"/>
      <c r="B632" s="7"/>
      <c r="C632" s="7"/>
      <c r="D632" s="7"/>
      <c r="G632" s="7"/>
      <c r="H632" s="7"/>
      <c r="J632" s="7"/>
      <c r="K632" s="7"/>
      <c r="L632" s="7"/>
      <c r="O632" s="7"/>
      <c r="P632" s="27"/>
    </row>
    <row r="633" spans="1:16" s="6" customFormat="1" ht="12.75">
      <c r="A633" s="22"/>
      <c r="B633" s="7"/>
      <c r="C633" s="7"/>
      <c r="D633" s="7"/>
      <c r="G633" s="7"/>
      <c r="H633" s="7"/>
      <c r="J633" s="7"/>
      <c r="K633" s="7"/>
      <c r="L633" s="7"/>
      <c r="O633" s="7"/>
      <c r="P633" s="27"/>
    </row>
    <row r="634" spans="1:16" s="6" customFormat="1" ht="12.75">
      <c r="A634" s="22"/>
      <c r="B634" s="7"/>
      <c r="C634" s="7"/>
      <c r="D634" s="7"/>
      <c r="G634" s="7"/>
      <c r="H634" s="7"/>
      <c r="J634" s="7"/>
      <c r="K634" s="7"/>
      <c r="L634" s="7"/>
      <c r="O634" s="7"/>
      <c r="P634" s="27"/>
    </row>
    <row r="635" spans="1:16" s="6" customFormat="1" ht="12.75">
      <c r="A635" s="22"/>
      <c r="B635" s="7"/>
      <c r="C635" s="7"/>
      <c r="D635" s="7"/>
      <c r="G635" s="7"/>
      <c r="H635" s="7"/>
      <c r="J635" s="7"/>
      <c r="K635" s="7"/>
      <c r="L635" s="7"/>
      <c r="O635" s="7"/>
      <c r="P635" s="27"/>
    </row>
    <row r="636" spans="1:16" s="6" customFormat="1" ht="12.75">
      <c r="A636" s="22"/>
      <c r="B636" s="7"/>
      <c r="C636" s="7"/>
      <c r="D636" s="7"/>
      <c r="G636" s="7"/>
      <c r="H636" s="7"/>
      <c r="J636" s="7"/>
      <c r="K636" s="7"/>
      <c r="L636" s="7"/>
      <c r="O636" s="7"/>
      <c r="P636" s="27"/>
    </row>
    <row r="637" spans="1:16" s="6" customFormat="1" ht="12.75">
      <c r="A637" s="22"/>
      <c r="B637" s="7"/>
      <c r="C637" s="7"/>
      <c r="D637" s="7"/>
      <c r="G637" s="7"/>
      <c r="H637" s="7"/>
      <c r="J637" s="7"/>
      <c r="K637" s="7"/>
      <c r="L637" s="7"/>
      <c r="O637" s="7"/>
      <c r="P637" s="27"/>
    </row>
    <row r="638" spans="1:16" s="6" customFormat="1" ht="12.75">
      <c r="A638" s="22"/>
      <c r="B638" s="7"/>
      <c r="C638" s="7"/>
      <c r="D638" s="7"/>
      <c r="G638" s="7"/>
      <c r="H638" s="7"/>
      <c r="J638" s="7"/>
      <c r="K638" s="7"/>
      <c r="L638" s="7"/>
      <c r="O638" s="7"/>
      <c r="P638" s="27"/>
    </row>
    <row r="639" spans="1:16" s="6" customFormat="1" ht="12.75">
      <c r="A639" s="22"/>
      <c r="B639" s="7"/>
      <c r="C639" s="7"/>
      <c r="D639" s="7"/>
      <c r="G639" s="7"/>
      <c r="H639" s="7"/>
      <c r="J639" s="7"/>
      <c r="K639" s="7"/>
      <c r="L639" s="7"/>
      <c r="O639" s="7"/>
      <c r="P639" s="27"/>
    </row>
    <row r="640" spans="1:16" s="6" customFormat="1" ht="12.75">
      <c r="A640" s="22"/>
      <c r="B640" s="7"/>
      <c r="C640" s="7"/>
      <c r="D640" s="7"/>
      <c r="G640" s="7"/>
      <c r="H640" s="7"/>
      <c r="J640" s="7"/>
      <c r="K640" s="7"/>
      <c r="L640" s="7"/>
      <c r="O640" s="7"/>
      <c r="P640" s="27"/>
    </row>
    <row r="641" spans="1:16" s="6" customFormat="1" ht="12.75">
      <c r="A641" s="22"/>
      <c r="B641" s="7"/>
      <c r="C641" s="7"/>
      <c r="D641" s="7"/>
      <c r="G641" s="7"/>
      <c r="H641" s="7"/>
      <c r="J641" s="7"/>
      <c r="K641" s="7"/>
      <c r="L641" s="7"/>
      <c r="O641" s="7"/>
      <c r="P641" s="27"/>
    </row>
    <row r="642" spans="1:16" s="6" customFormat="1" ht="12.75">
      <c r="A642" s="22"/>
      <c r="B642" s="7"/>
      <c r="C642" s="7"/>
      <c r="D642" s="7"/>
      <c r="G642" s="7"/>
      <c r="H642" s="7"/>
      <c r="J642" s="7"/>
      <c r="K642" s="7"/>
      <c r="L642" s="7"/>
      <c r="O642" s="7"/>
      <c r="P642" s="27"/>
    </row>
    <row r="643" spans="1:16" s="6" customFormat="1" ht="12.75">
      <c r="A643" s="22"/>
      <c r="B643" s="7"/>
      <c r="C643" s="7"/>
      <c r="D643" s="7"/>
      <c r="G643" s="7"/>
      <c r="H643" s="7"/>
      <c r="J643" s="7"/>
      <c r="K643" s="7"/>
      <c r="L643" s="7"/>
      <c r="O643" s="7"/>
      <c r="P643" s="27"/>
    </row>
    <row r="644" spans="1:16" s="6" customFormat="1" ht="12.75">
      <c r="A644" s="22"/>
      <c r="B644" s="7"/>
      <c r="C644" s="7"/>
      <c r="D644" s="7"/>
      <c r="G644" s="7"/>
      <c r="H644" s="7"/>
      <c r="J644" s="7"/>
      <c r="K644" s="7"/>
      <c r="L644" s="7"/>
      <c r="O644" s="7"/>
      <c r="P644" s="27"/>
    </row>
    <row r="645" spans="1:16" s="6" customFormat="1" ht="12.75">
      <c r="A645" s="22"/>
      <c r="B645" s="7"/>
      <c r="C645" s="7"/>
      <c r="D645" s="7"/>
      <c r="G645" s="7"/>
      <c r="H645" s="7"/>
      <c r="J645" s="7"/>
      <c r="K645" s="7"/>
      <c r="L645" s="7"/>
      <c r="O645" s="7"/>
      <c r="P645" s="27"/>
    </row>
    <row r="646" spans="1:16" s="6" customFormat="1" ht="12.75">
      <c r="A646" s="22"/>
      <c r="B646" s="7"/>
      <c r="C646" s="7"/>
      <c r="D646" s="7"/>
      <c r="G646" s="7"/>
      <c r="H646" s="7"/>
      <c r="J646" s="7"/>
      <c r="K646" s="7"/>
      <c r="L646" s="7"/>
      <c r="O646" s="7"/>
      <c r="P646" s="27"/>
    </row>
    <row r="647" spans="1:16" s="6" customFormat="1" ht="12.75">
      <c r="A647" s="22"/>
      <c r="B647" s="7"/>
      <c r="C647" s="7"/>
      <c r="D647" s="7"/>
      <c r="G647" s="7"/>
      <c r="H647" s="7"/>
      <c r="J647" s="7"/>
      <c r="K647" s="7"/>
      <c r="L647" s="7"/>
      <c r="O647" s="7"/>
      <c r="P647" s="27"/>
    </row>
    <row r="648" spans="1:16" s="6" customFormat="1" ht="12.75">
      <c r="A648" s="22"/>
      <c r="B648" s="7"/>
      <c r="C648" s="7"/>
      <c r="D648" s="7"/>
      <c r="G648" s="7"/>
      <c r="H648" s="7"/>
      <c r="J648" s="7"/>
      <c r="K648" s="7"/>
      <c r="L648" s="7"/>
      <c r="O648" s="7"/>
      <c r="P648" s="27"/>
    </row>
    <row r="649" spans="1:16" s="6" customFormat="1" ht="12.75">
      <c r="A649" s="22"/>
      <c r="B649" s="7"/>
      <c r="C649" s="7"/>
      <c r="D649" s="7"/>
      <c r="G649" s="7"/>
      <c r="H649" s="7"/>
      <c r="J649" s="7"/>
      <c r="K649" s="7"/>
      <c r="L649" s="7"/>
      <c r="O649" s="7"/>
      <c r="P649" s="27"/>
    </row>
    <row r="650" spans="1:16" s="6" customFormat="1" ht="12.75">
      <c r="A650" s="22"/>
      <c r="B650" s="7"/>
      <c r="C650" s="7"/>
      <c r="D650" s="7"/>
      <c r="G650" s="7"/>
      <c r="H650" s="7"/>
      <c r="J650" s="7"/>
      <c r="K650" s="7"/>
      <c r="L650" s="7"/>
      <c r="O650" s="7"/>
      <c r="P650" s="27"/>
    </row>
    <row r="651" spans="1:16" s="6" customFormat="1" ht="12.75">
      <c r="A651" s="22"/>
      <c r="B651" s="7"/>
      <c r="C651" s="7"/>
      <c r="D651" s="7"/>
      <c r="G651" s="7"/>
      <c r="H651" s="7"/>
      <c r="J651" s="7"/>
      <c r="K651" s="7"/>
      <c r="L651" s="7"/>
      <c r="O651" s="7"/>
      <c r="P651" s="27"/>
    </row>
    <row r="652" spans="1:16" s="6" customFormat="1" ht="12.75">
      <c r="A652" s="22"/>
      <c r="B652" s="7"/>
      <c r="C652" s="7"/>
      <c r="D652" s="7"/>
      <c r="G652" s="7"/>
      <c r="H652" s="7"/>
      <c r="J652" s="7"/>
      <c r="K652" s="7"/>
      <c r="L652" s="7"/>
      <c r="O652" s="7"/>
      <c r="P652" s="27"/>
    </row>
    <row r="653" spans="1:16" s="6" customFormat="1" ht="12.75">
      <c r="A653" s="22"/>
      <c r="B653" s="7"/>
      <c r="C653" s="7"/>
      <c r="D653" s="7"/>
      <c r="G653" s="7"/>
      <c r="H653" s="7"/>
      <c r="J653" s="7"/>
      <c r="K653" s="7"/>
      <c r="L653" s="7"/>
      <c r="O653" s="7"/>
      <c r="P653" s="27"/>
    </row>
    <row r="654" spans="1:16" s="6" customFormat="1" ht="12.75">
      <c r="A654" s="22"/>
      <c r="B654" s="7"/>
      <c r="C654" s="7"/>
      <c r="D654" s="7"/>
      <c r="G654" s="7"/>
      <c r="H654" s="7"/>
      <c r="J654" s="7"/>
      <c r="K654" s="7"/>
      <c r="L654" s="7"/>
      <c r="O654" s="7"/>
      <c r="P654" s="27"/>
    </row>
    <row r="655" spans="1:16" s="6" customFormat="1" ht="12.75">
      <c r="A655" s="22"/>
      <c r="B655" s="7"/>
      <c r="C655" s="7"/>
      <c r="D655" s="7"/>
      <c r="G655" s="7"/>
      <c r="H655" s="7"/>
      <c r="J655" s="7"/>
      <c r="K655" s="7"/>
      <c r="L655" s="7"/>
      <c r="O655" s="7"/>
      <c r="P655" s="27"/>
    </row>
    <row r="656" spans="1:16" s="6" customFormat="1" ht="12.75">
      <c r="A656" s="22"/>
      <c r="B656" s="7"/>
      <c r="C656" s="7"/>
      <c r="D656" s="7"/>
      <c r="G656" s="7"/>
      <c r="H656" s="7"/>
      <c r="J656" s="7"/>
      <c r="K656" s="7"/>
      <c r="L656" s="7"/>
      <c r="O656" s="7"/>
      <c r="P656" s="27"/>
    </row>
    <row r="657" spans="1:16" s="6" customFormat="1" ht="12.75">
      <c r="A657" s="22"/>
      <c r="B657" s="7"/>
      <c r="C657" s="7"/>
      <c r="D657" s="7"/>
      <c r="G657" s="7"/>
      <c r="H657" s="7"/>
      <c r="J657" s="7"/>
      <c r="K657" s="7"/>
      <c r="L657" s="7"/>
      <c r="O657" s="7"/>
      <c r="P657" s="27"/>
    </row>
    <row r="658" spans="1:16" s="6" customFormat="1" ht="12.75">
      <c r="A658" s="22"/>
      <c r="B658" s="7"/>
      <c r="C658" s="7"/>
      <c r="D658" s="7"/>
      <c r="G658" s="7"/>
      <c r="H658" s="7"/>
      <c r="J658" s="7"/>
      <c r="K658" s="7"/>
      <c r="L658" s="7"/>
      <c r="O658" s="7"/>
      <c r="P658" s="27"/>
    </row>
    <row r="659" spans="1:16" s="6" customFormat="1" ht="12.75">
      <c r="A659" s="22"/>
      <c r="B659" s="7"/>
      <c r="C659" s="7"/>
      <c r="D659" s="7"/>
      <c r="G659" s="7"/>
      <c r="H659" s="7"/>
      <c r="J659" s="7"/>
      <c r="K659" s="7"/>
      <c r="L659" s="7"/>
      <c r="O659" s="7"/>
      <c r="P659" s="27"/>
    </row>
    <row r="660" spans="1:16" s="6" customFormat="1" ht="12.75">
      <c r="A660" s="22"/>
      <c r="B660" s="7"/>
      <c r="C660" s="7"/>
      <c r="D660" s="7"/>
      <c r="G660" s="7"/>
      <c r="H660" s="7"/>
      <c r="J660" s="7"/>
      <c r="K660" s="7"/>
      <c r="L660" s="7"/>
      <c r="O660" s="7"/>
      <c r="P660" s="27"/>
    </row>
    <row r="661" spans="1:16" s="6" customFormat="1" ht="12.75">
      <c r="A661" s="22"/>
      <c r="B661" s="7"/>
      <c r="C661" s="7"/>
      <c r="D661" s="7"/>
      <c r="G661" s="7"/>
      <c r="H661" s="7"/>
      <c r="J661" s="7"/>
      <c r="K661" s="7"/>
      <c r="L661" s="7"/>
      <c r="O661" s="7"/>
      <c r="P661" s="27"/>
    </row>
    <row r="662" spans="1:16" s="6" customFormat="1" ht="12.75">
      <c r="A662" s="22"/>
      <c r="B662" s="7"/>
      <c r="C662" s="7"/>
      <c r="D662" s="7"/>
      <c r="G662" s="7"/>
      <c r="H662" s="7"/>
      <c r="J662" s="7"/>
      <c r="K662" s="7"/>
      <c r="L662" s="7"/>
      <c r="O662" s="7"/>
      <c r="P662" s="27"/>
    </row>
    <row r="663" spans="1:16" s="6" customFormat="1" ht="12.75">
      <c r="A663" s="22"/>
      <c r="B663" s="7"/>
      <c r="C663" s="7"/>
      <c r="D663" s="7"/>
      <c r="G663" s="7"/>
      <c r="H663" s="7"/>
      <c r="J663" s="7"/>
      <c r="K663" s="7"/>
      <c r="L663" s="7"/>
      <c r="O663" s="7"/>
      <c r="P663" s="27"/>
    </row>
    <row r="664" spans="1:16" s="6" customFormat="1" ht="12.75">
      <c r="A664" s="22"/>
      <c r="B664" s="7"/>
      <c r="C664" s="7"/>
      <c r="D664" s="7"/>
      <c r="G664" s="7"/>
      <c r="H664" s="7"/>
      <c r="J664" s="7"/>
      <c r="K664" s="7"/>
      <c r="L664" s="7"/>
      <c r="O664" s="7"/>
      <c r="P664" s="27"/>
    </row>
    <row r="665" spans="1:16" s="6" customFormat="1" ht="12.75">
      <c r="A665" s="22"/>
      <c r="B665" s="7"/>
      <c r="C665" s="7"/>
      <c r="D665" s="7"/>
      <c r="G665" s="7"/>
      <c r="H665" s="7"/>
      <c r="J665" s="7"/>
      <c r="K665" s="7"/>
      <c r="L665" s="7"/>
      <c r="O665" s="7"/>
      <c r="P665" s="27"/>
    </row>
    <row r="666" spans="1:16" s="6" customFormat="1" ht="12.75">
      <c r="A666" s="22"/>
      <c r="B666" s="7"/>
      <c r="C666" s="7"/>
      <c r="D666" s="7"/>
      <c r="G666" s="7"/>
      <c r="H666" s="7"/>
      <c r="J666" s="7"/>
      <c r="K666" s="7"/>
      <c r="L666" s="7"/>
      <c r="O666" s="7"/>
      <c r="P666" s="27"/>
    </row>
    <row r="667" spans="1:16" s="6" customFormat="1" ht="12.75">
      <c r="A667" s="22"/>
      <c r="B667" s="7"/>
      <c r="C667" s="7"/>
      <c r="D667" s="7"/>
      <c r="G667" s="7"/>
      <c r="H667" s="7"/>
      <c r="J667" s="7"/>
      <c r="K667" s="7"/>
      <c r="L667" s="7"/>
      <c r="O667" s="7"/>
      <c r="P667" s="27"/>
    </row>
    <row r="668" spans="1:16" s="6" customFormat="1" ht="12.75">
      <c r="A668" s="22"/>
      <c r="B668" s="7"/>
      <c r="C668" s="7"/>
      <c r="D668" s="7"/>
      <c r="G668" s="7"/>
      <c r="H668" s="7"/>
      <c r="J668" s="7"/>
      <c r="K668" s="7"/>
      <c r="L668" s="7"/>
      <c r="O668" s="7"/>
      <c r="P668" s="27"/>
    </row>
    <row r="669" spans="1:16" s="6" customFormat="1" ht="12.75">
      <c r="A669" s="22"/>
      <c r="B669" s="7"/>
      <c r="C669" s="7"/>
      <c r="D669" s="7"/>
      <c r="G669" s="7"/>
      <c r="H669" s="7"/>
      <c r="J669" s="7"/>
      <c r="K669" s="7"/>
      <c r="L669" s="7"/>
      <c r="O669" s="7"/>
      <c r="P669" s="27"/>
    </row>
    <row r="670" spans="1:16" s="6" customFormat="1" ht="12.75">
      <c r="A670" s="22"/>
      <c r="B670" s="7"/>
      <c r="C670" s="7"/>
      <c r="D670" s="7"/>
      <c r="G670" s="7"/>
      <c r="H670" s="7"/>
      <c r="J670" s="7"/>
      <c r="K670" s="7"/>
      <c r="L670" s="7"/>
      <c r="O670" s="7"/>
      <c r="P670" s="27"/>
    </row>
    <row r="671" spans="1:16" s="6" customFormat="1" ht="12.75">
      <c r="A671" s="22"/>
      <c r="B671" s="7"/>
      <c r="C671" s="7"/>
      <c r="D671" s="7"/>
      <c r="G671" s="7"/>
      <c r="H671" s="7"/>
      <c r="J671" s="7"/>
      <c r="K671" s="7"/>
      <c r="L671" s="7"/>
      <c r="O671" s="7"/>
      <c r="P671" s="27"/>
    </row>
    <row r="672" spans="1:16" s="6" customFormat="1" ht="12.75">
      <c r="A672" s="22"/>
      <c r="B672" s="7"/>
      <c r="C672" s="7"/>
      <c r="D672" s="7"/>
      <c r="G672" s="7"/>
      <c r="H672" s="7"/>
      <c r="J672" s="7"/>
      <c r="K672" s="7"/>
      <c r="L672" s="7"/>
      <c r="O672" s="7"/>
      <c r="P672" s="27"/>
    </row>
    <row r="673" spans="1:16" s="6" customFormat="1" ht="12.75">
      <c r="A673" s="22"/>
      <c r="B673" s="7"/>
      <c r="C673" s="7"/>
      <c r="D673" s="7"/>
      <c r="G673" s="7"/>
      <c r="H673" s="7"/>
      <c r="J673" s="7"/>
      <c r="K673" s="7"/>
      <c r="L673" s="7"/>
      <c r="O673" s="7"/>
      <c r="P673" s="27"/>
    </row>
    <row r="674" spans="1:16" s="6" customFormat="1" ht="12.75">
      <c r="A674" s="22"/>
      <c r="B674" s="7"/>
      <c r="C674" s="7"/>
      <c r="D674" s="7"/>
      <c r="G674" s="7"/>
      <c r="H674" s="7"/>
      <c r="J674" s="7"/>
      <c r="K674" s="7"/>
      <c r="L674" s="7"/>
      <c r="O674" s="7"/>
      <c r="P674" s="27"/>
    </row>
    <row r="675" spans="1:16" s="6" customFormat="1" ht="12.75">
      <c r="A675" s="22"/>
      <c r="B675" s="7"/>
      <c r="C675" s="7"/>
      <c r="D675" s="7"/>
      <c r="G675" s="7"/>
      <c r="H675" s="7"/>
      <c r="J675" s="7"/>
      <c r="K675" s="7"/>
      <c r="L675" s="7"/>
      <c r="O675" s="7"/>
      <c r="P675" s="27"/>
    </row>
    <row r="676" spans="1:16" s="6" customFormat="1" ht="12.75">
      <c r="A676" s="22"/>
      <c r="B676" s="7"/>
      <c r="C676" s="7"/>
      <c r="D676" s="7"/>
      <c r="G676" s="7"/>
      <c r="H676" s="7"/>
      <c r="J676" s="7"/>
      <c r="K676" s="7"/>
      <c r="L676" s="7"/>
      <c r="O676" s="7"/>
      <c r="P676" s="27"/>
    </row>
    <row r="677" spans="1:16" s="6" customFormat="1" ht="12.75">
      <c r="A677" s="22"/>
      <c r="B677" s="7"/>
      <c r="C677" s="7"/>
      <c r="D677" s="7"/>
      <c r="G677" s="7"/>
      <c r="H677" s="7"/>
      <c r="J677" s="7"/>
      <c r="K677" s="7"/>
      <c r="L677" s="7"/>
      <c r="O677" s="7"/>
      <c r="P677" s="27"/>
    </row>
    <row r="678" spans="1:16" s="6" customFormat="1" ht="12.75">
      <c r="A678" s="22"/>
      <c r="B678" s="7"/>
      <c r="C678" s="7"/>
      <c r="D678" s="7"/>
      <c r="G678" s="7"/>
      <c r="H678" s="7"/>
      <c r="J678" s="7"/>
      <c r="K678" s="7"/>
      <c r="L678" s="7"/>
      <c r="O678" s="7"/>
      <c r="P678" s="27"/>
    </row>
    <row r="679" spans="1:16" s="6" customFormat="1" ht="12.75">
      <c r="A679" s="22"/>
      <c r="B679" s="7"/>
      <c r="C679" s="7"/>
      <c r="D679" s="7"/>
      <c r="G679" s="7"/>
      <c r="H679" s="7"/>
      <c r="J679" s="7"/>
      <c r="K679" s="7"/>
      <c r="L679" s="7"/>
      <c r="O679" s="7"/>
      <c r="P679" s="27"/>
    </row>
    <row r="680" spans="1:16" s="6" customFormat="1" ht="12.75">
      <c r="A680" s="22"/>
      <c r="B680" s="7"/>
      <c r="C680" s="7"/>
      <c r="D680" s="7"/>
      <c r="G680" s="7"/>
      <c r="H680" s="7"/>
      <c r="J680" s="7"/>
      <c r="K680" s="7"/>
      <c r="L680" s="7"/>
      <c r="O680" s="7"/>
      <c r="P680" s="27"/>
    </row>
    <row r="681" spans="1:16" s="6" customFormat="1" ht="12.75">
      <c r="A681" s="22"/>
      <c r="B681" s="7"/>
      <c r="C681" s="7"/>
      <c r="D681" s="7"/>
      <c r="G681" s="7"/>
      <c r="H681" s="7"/>
      <c r="J681" s="7"/>
      <c r="K681" s="7"/>
      <c r="L681" s="7"/>
      <c r="O681" s="7"/>
      <c r="P681" s="27"/>
    </row>
    <row r="682" spans="1:16" s="6" customFormat="1" ht="12.75">
      <c r="A682" s="22"/>
      <c r="B682" s="7"/>
      <c r="C682" s="7"/>
      <c r="D682" s="7"/>
      <c r="G682" s="7"/>
      <c r="H682" s="7"/>
      <c r="J682" s="7"/>
      <c r="K682" s="7"/>
      <c r="L682" s="7"/>
      <c r="O682" s="7"/>
      <c r="P682" s="27"/>
    </row>
    <row r="683" spans="1:16" s="6" customFormat="1" ht="12.75">
      <c r="A683" s="22"/>
      <c r="B683" s="7"/>
      <c r="C683" s="7"/>
      <c r="D683" s="7"/>
      <c r="G683" s="7"/>
      <c r="H683" s="7"/>
      <c r="J683" s="7"/>
      <c r="K683" s="7"/>
      <c r="L683" s="7"/>
      <c r="O683" s="7"/>
      <c r="P683" s="27"/>
    </row>
    <row r="684" spans="1:16" s="6" customFormat="1" ht="12.75">
      <c r="A684" s="22"/>
      <c r="B684" s="7"/>
      <c r="C684" s="7"/>
      <c r="D684" s="7"/>
      <c r="G684" s="7"/>
      <c r="H684" s="7"/>
      <c r="J684" s="7"/>
      <c r="K684" s="7"/>
      <c r="L684" s="7"/>
      <c r="O684" s="7"/>
      <c r="P684" s="27"/>
    </row>
    <row r="685" spans="1:16" s="6" customFormat="1" ht="12.75">
      <c r="A685" s="22"/>
      <c r="B685" s="7"/>
      <c r="C685" s="7"/>
      <c r="D685" s="7"/>
      <c r="G685" s="7"/>
      <c r="H685" s="7"/>
      <c r="J685" s="7"/>
      <c r="K685" s="7"/>
      <c r="L685" s="7"/>
      <c r="O685" s="7"/>
      <c r="P685" s="27"/>
    </row>
    <row r="686" spans="1:16" s="6" customFormat="1" ht="12.75">
      <c r="A686" s="22"/>
      <c r="B686" s="7"/>
      <c r="C686" s="7"/>
      <c r="D686" s="7"/>
      <c r="G686" s="7"/>
      <c r="H686" s="7"/>
      <c r="J686" s="7"/>
      <c r="K686" s="7"/>
      <c r="L686" s="7"/>
      <c r="O686" s="7"/>
      <c r="P686" s="27"/>
    </row>
    <row r="687" spans="1:16" s="6" customFormat="1" ht="12.75">
      <c r="A687" s="22"/>
      <c r="B687" s="7"/>
      <c r="C687" s="7"/>
      <c r="D687" s="7"/>
      <c r="G687" s="7"/>
      <c r="H687" s="7"/>
      <c r="J687" s="7"/>
      <c r="K687" s="7"/>
      <c r="L687" s="7"/>
      <c r="O687" s="7"/>
      <c r="P687" s="27"/>
    </row>
    <row r="688" spans="1:16" s="6" customFormat="1" ht="12.75">
      <c r="A688" s="22"/>
      <c r="B688" s="7"/>
      <c r="C688" s="7"/>
      <c r="D688" s="7"/>
      <c r="G688" s="7"/>
      <c r="H688" s="7"/>
      <c r="J688" s="7"/>
      <c r="K688" s="7"/>
      <c r="L688" s="7"/>
      <c r="O688" s="7"/>
      <c r="P688" s="27"/>
    </row>
    <row r="689" spans="1:16" s="6" customFormat="1" ht="12.75">
      <c r="A689" s="22"/>
      <c r="B689" s="7"/>
      <c r="C689" s="7"/>
      <c r="D689" s="7"/>
      <c r="G689" s="7"/>
      <c r="H689" s="7"/>
      <c r="J689" s="7"/>
      <c r="K689" s="7"/>
      <c r="L689" s="7"/>
      <c r="O689" s="7"/>
      <c r="P689" s="27"/>
    </row>
    <row r="690" spans="1:16" s="6" customFormat="1" ht="12.75">
      <c r="A690" s="22"/>
      <c r="B690" s="7"/>
      <c r="C690" s="7"/>
      <c r="D690" s="7"/>
      <c r="G690" s="7"/>
      <c r="H690" s="7"/>
      <c r="J690" s="7"/>
      <c r="K690" s="7"/>
      <c r="L690" s="7"/>
      <c r="O690" s="7"/>
      <c r="P690" s="27"/>
    </row>
    <row r="691" spans="1:16" s="6" customFormat="1" ht="12.75">
      <c r="A691" s="22"/>
      <c r="B691" s="7"/>
      <c r="C691" s="7"/>
      <c r="D691" s="7"/>
      <c r="G691" s="7"/>
      <c r="H691" s="7"/>
      <c r="J691" s="7"/>
      <c r="K691" s="7"/>
      <c r="L691" s="7"/>
      <c r="O691" s="7"/>
      <c r="P691" s="27"/>
    </row>
    <row r="692" spans="1:16" s="6" customFormat="1" ht="12.75">
      <c r="A692" s="22"/>
      <c r="B692" s="7"/>
      <c r="C692" s="7"/>
      <c r="D692" s="7"/>
      <c r="G692" s="7"/>
      <c r="H692" s="7"/>
      <c r="J692" s="7"/>
      <c r="K692" s="7"/>
      <c r="L692" s="7"/>
      <c r="O692" s="7"/>
      <c r="P692" s="27"/>
    </row>
    <row r="693" spans="1:16" s="6" customFormat="1" ht="12.75">
      <c r="A693" s="22"/>
      <c r="B693" s="7"/>
      <c r="C693" s="7"/>
      <c r="D693" s="7"/>
      <c r="G693" s="7"/>
      <c r="H693" s="7"/>
      <c r="J693" s="7"/>
      <c r="K693" s="7"/>
      <c r="L693" s="7"/>
      <c r="O693" s="7"/>
      <c r="P693" s="27"/>
    </row>
    <row r="694" spans="1:16" s="6" customFormat="1" ht="12.75">
      <c r="A694" s="22"/>
      <c r="B694" s="7"/>
      <c r="C694" s="7"/>
      <c r="D694" s="7"/>
      <c r="G694" s="7"/>
      <c r="H694" s="7"/>
      <c r="J694" s="7"/>
      <c r="K694" s="7"/>
      <c r="L694" s="7"/>
      <c r="O694" s="7"/>
      <c r="P694" s="27"/>
    </row>
    <row r="695" spans="1:16" s="6" customFormat="1" ht="12.75">
      <c r="A695" s="22"/>
      <c r="B695" s="7"/>
      <c r="C695" s="7"/>
      <c r="D695" s="7"/>
      <c r="G695" s="7"/>
      <c r="H695" s="7"/>
      <c r="J695" s="7"/>
      <c r="K695" s="7"/>
      <c r="L695" s="7"/>
      <c r="O695" s="7"/>
      <c r="P695" s="27"/>
    </row>
    <row r="696" spans="1:16" s="6" customFormat="1" ht="12.75">
      <c r="A696" s="22"/>
      <c r="B696" s="7"/>
      <c r="C696" s="7"/>
      <c r="D696" s="7"/>
      <c r="G696" s="7"/>
      <c r="H696" s="7"/>
      <c r="J696" s="7"/>
      <c r="K696" s="7"/>
      <c r="L696" s="7"/>
      <c r="O696" s="7"/>
      <c r="P696" s="27"/>
    </row>
    <row r="697" spans="1:16" s="6" customFormat="1" ht="12.75">
      <c r="A697" s="22"/>
      <c r="B697" s="7"/>
      <c r="C697" s="7"/>
      <c r="D697" s="7"/>
      <c r="G697" s="7"/>
      <c r="H697" s="7"/>
      <c r="J697" s="7"/>
      <c r="K697" s="7"/>
      <c r="L697" s="7"/>
      <c r="O697" s="7"/>
      <c r="P697" s="27"/>
    </row>
    <row r="698" spans="1:16" s="6" customFormat="1" ht="12.75">
      <c r="A698" s="22"/>
      <c r="B698" s="7"/>
      <c r="C698" s="7"/>
      <c r="D698" s="7"/>
      <c r="G698" s="7"/>
      <c r="H698" s="7"/>
      <c r="J698" s="7"/>
      <c r="K698" s="7"/>
      <c r="L698" s="7"/>
      <c r="O698" s="7"/>
      <c r="P698" s="27"/>
    </row>
    <row r="699" spans="1:16" s="6" customFormat="1" ht="12.75">
      <c r="A699" s="22"/>
      <c r="B699" s="7"/>
      <c r="C699" s="7"/>
      <c r="D699" s="7"/>
      <c r="G699" s="7"/>
      <c r="H699" s="7"/>
      <c r="J699" s="7"/>
      <c r="K699" s="7"/>
      <c r="L699" s="7"/>
      <c r="O699" s="7"/>
      <c r="P699" s="27"/>
    </row>
    <row r="700" spans="1:16" s="6" customFormat="1" ht="12.75">
      <c r="A700" s="22"/>
      <c r="B700" s="7"/>
      <c r="C700" s="7"/>
      <c r="D700" s="7"/>
      <c r="G700" s="7"/>
      <c r="H700" s="7"/>
      <c r="J700" s="7"/>
      <c r="K700" s="7"/>
      <c r="L700" s="7"/>
      <c r="O700" s="7"/>
      <c r="P700" s="27"/>
    </row>
    <row r="701" spans="1:16" s="6" customFormat="1" ht="12.75">
      <c r="A701" s="22"/>
      <c r="B701" s="7"/>
      <c r="C701" s="7"/>
      <c r="D701" s="7"/>
      <c r="G701" s="7"/>
      <c r="H701" s="7"/>
      <c r="J701" s="7"/>
      <c r="K701" s="7"/>
      <c r="L701" s="7"/>
      <c r="O701" s="7"/>
      <c r="P701" s="27"/>
    </row>
    <row r="702" spans="1:16" s="6" customFormat="1" ht="12.75">
      <c r="A702" s="22"/>
      <c r="B702" s="7"/>
      <c r="C702" s="7"/>
      <c r="D702" s="7"/>
      <c r="G702" s="7"/>
      <c r="H702" s="7"/>
      <c r="J702" s="7"/>
      <c r="K702" s="7"/>
      <c r="L702" s="7"/>
      <c r="O702" s="7"/>
      <c r="P702" s="27"/>
    </row>
    <row r="703" spans="1:16" s="6" customFormat="1" ht="12.75">
      <c r="A703" s="22"/>
      <c r="B703" s="7"/>
      <c r="C703" s="7"/>
      <c r="D703" s="7"/>
      <c r="G703" s="7"/>
      <c r="H703" s="7"/>
      <c r="J703" s="7"/>
      <c r="K703" s="7"/>
      <c r="L703" s="7"/>
      <c r="O703" s="7"/>
      <c r="P703" s="27"/>
    </row>
    <row r="704" spans="1:16" s="6" customFormat="1" ht="12.75">
      <c r="A704" s="22"/>
      <c r="B704" s="7"/>
      <c r="C704" s="7"/>
      <c r="D704" s="7"/>
      <c r="G704" s="7"/>
      <c r="H704" s="7"/>
      <c r="J704" s="7"/>
      <c r="K704" s="7"/>
      <c r="L704" s="7"/>
      <c r="O704" s="7"/>
      <c r="P704" s="27"/>
    </row>
    <row r="705" spans="1:16" s="6" customFormat="1" ht="12.75">
      <c r="A705" s="22"/>
      <c r="B705" s="7"/>
      <c r="C705" s="7"/>
      <c r="D705" s="7"/>
      <c r="G705" s="7"/>
      <c r="H705" s="7"/>
      <c r="J705" s="7"/>
      <c r="K705" s="7"/>
      <c r="L705" s="7"/>
      <c r="O705" s="7"/>
      <c r="P705" s="27"/>
    </row>
    <row r="706" spans="1:16" s="6" customFormat="1" ht="12.75">
      <c r="A706" s="22"/>
      <c r="B706" s="7"/>
      <c r="C706" s="7"/>
      <c r="D706" s="7"/>
      <c r="G706" s="7"/>
      <c r="H706" s="7"/>
      <c r="J706" s="7"/>
      <c r="K706" s="7"/>
      <c r="L706" s="7"/>
      <c r="O706" s="7"/>
      <c r="P706" s="27"/>
    </row>
    <row r="707" spans="1:16" s="6" customFormat="1" ht="12.75">
      <c r="A707" s="22"/>
      <c r="B707" s="7"/>
      <c r="C707" s="7"/>
      <c r="D707" s="7"/>
      <c r="G707" s="7"/>
      <c r="H707" s="7"/>
      <c r="J707" s="7"/>
      <c r="K707" s="7"/>
      <c r="L707" s="7"/>
      <c r="O707" s="7"/>
      <c r="P707" s="27"/>
    </row>
    <row r="708" spans="1:16" s="6" customFormat="1" ht="12.75">
      <c r="A708" s="22"/>
      <c r="B708" s="7"/>
      <c r="C708" s="7"/>
      <c r="D708" s="7"/>
      <c r="G708" s="7"/>
      <c r="H708" s="7"/>
      <c r="J708" s="7"/>
      <c r="K708" s="7"/>
      <c r="L708" s="7"/>
      <c r="O708" s="7"/>
      <c r="P708" s="27"/>
    </row>
    <row r="709" spans="1:16" s="6" customFormat="1" ht="12.75">
      <c r="A709" s="22"/>
      <c r="B709" s="7"/>
      <c r="C709" s="7"/>
      <c r="D709" s="7"/>
      <c r="G709" s="7"/>
      <c r="H709" s="7"/>
      <c r="J709" s="7"/>
      <c r="K709" s="7"/>
      <c r="L709" s="7"/>
      <c r="O709" s="7"/>
      <c r="P709" s="27"/>
    </row>
    <row r="710" spans="1:16" s="6" customFormat="1" ht="12.75">
      <c r="A710" s="22"/>
      <c r="B710" s="7"/>
      <c r="C710" s="7"/>
      <c r="D710" s="7"/>
      <c r="G710" s="7"/>
      <c r="H710" s="7"/>
      <c r="J710" s="7"/>
      <c r="K710" s="7"/>
      <c r="L710" s="7"/>
      <c r="O710" s="7"/>
      <c r="P710" s="27"/>
    </row>
    <row r="711" spans="1:16" s="6" customFormat="1" ht="12.75">
      <c r="A711" s="22"/>
      <c r="B711" s="7"/>
      <c r="C711" s="7"/>
      <c r="D711" s="7"/>
      <c r="G711" s="7"/>
      <c r="H711" s="7"/>
      <c r="J711" s="7"/>
      <c r="K711" s="7"/>
      <c r="L711" s="7"/>
      <c r="O711" s="7"/>
      <c r="P711" s="27"/>
    </row>
    <row r="712" spans="1:16" s="6" customFormat="1" ht="12.75">
      <c r="A712" s="22"/>
      <c r="B712" s="7"/>
      <c r="C712" s="7"/>
      <c r="D712" s="7"/>
      <c r="G712" s="7"/>
      <c r="H712" s="7"/>
      <c r="J712" s="7"/>
      <c r="K712" s="7"/>
      <c r="L712" s="7"/>
      <c r="O712" s="7"/>
      <c r="P712" s="27"/>
    </row>
    <row r="713" spans="1:16" s="6" customFormat="1" ht="12.75">
      <c r="A713" s="22"/>
      <c r="B713" s="7"/>
      <c r="C713" s="7"/>
      <c r="D713" s="7"/>
      <c r="G713" s="7"/>
      <c r="H713" s="7"/>
      <c r="J713" s="7"/>
      <c r="K713" s="7"/>
      <c r="L713" s="7"/>
      <c r="O713" s="7"/>
      <c r="P713" s="27"/>
    </row>
    <row r="714" spans="1:16" s="6" customFormat="1" ht="12.75">
      <c r="A714" s="22"/>
      <c r="B714" s="7"/>
      <c r="C714" s="7"/>
      <c r="D714" s="7"/>
      <c r="G714" s="7"/>
      <c r="H714" s="7"/>
      <c r="J714" s="7"/>
      <c r="K714" s="7"/>
      <c r="L714" s="7"/>
      <c r="O714" s="7"/>
      <c r="P714" s="27"/>
    </row>
    <row r="715" spans="1:16" s="6" customFormat="1" ht="12.75">
      <c r="A715" s="22"/>
      <c r="B715" s="7"/>
      <c r="C715" s="7"/>
      <c r="D715" s="7"/>
      <c r="G715" s="7"/>
      <c r="H715" s="7"/>
      <c r="J715" s="7"/>
      <c r="K715" s="7"/>
      <c r="L715" s="7"/>
      <c r="O715" s="7"/>
      <c r="P715" s="27"/>
    </row>
    <row r="716" spans="1:16" s="6" customFormat="1" ht="12.75">
      <c r="A716" s="22"/>
      <c r="B716" s="7"/>
      <c r="C716" s="7"/>
      <c r="D716" s="7"/>
      <c r="G716" s="7"/>
      <c r="H716" s="7"/>
      <c r="J716" s="7"/>
      <c r="K716" s="7"/>
      <c r="L716" s="7"/>
      <c r="O716" s="7"/>
      <c r="P716" s="27"/>
    </row>
    <row r="717" spans="1:16" s="6" customFormat="1" ht="12.75">
      <c r="A717" s="22"/>
      <c r="B717" s="7"/>
      <c r="C717" s="7"/>
      <c r="D717" s="7"/>
      <c r="G717" s="7"/>
      <c r="H717" s="7"/>
      <c r="J717" s="7"/>
      <c r="K717" s="7"/>
      <c r="L717" s="7"/>
      <c r="O717" s="7"/>
      <c r="P717" s="27"/>
    </row>
    <row r="718" spans="1:16" s="6" customFormat="1" ht="12.75">
      <c r="A718" s="22"/>
      <c r="B718" s="7"/>
      <c r="C718" s="7"/>
      <c r="D718" s="7"/>
      <c r="G718" s="7"/>
      <c r="H718" s="7"/>
      <c r="J718" s="7"/>
      <c r="K718" s="7"/>
      <c r="L718" s="7"/>
      <c r="O718" s="7"/>
      <c r="P718" s="27"/>
    </row>
    <row r="719" spans="1:16" s="6" customFormat="1" ht="12.75">
      <c r="A719" s="22"/>
      <c r="B719" s="7"/>
      <c r="C719" s="7"/>
      <c r="D719" s="7"/>
      <c r="G719" s="7"/>
      <c r="H719" s="7"/>
      <c r="J719" s="7"/>
      <c r="K719" s="7"/>
      <c r="L719" s="7"/>
      <c r="O719" s="7"/>
      <c r="P719" s="27"/>
    </row>
    <row r="720" spans="1:16" s="6" customFormat="1" ht="12.75">
      <c r="A720" s="22"/>
      <c r="B720" s="7"/>
      <c r="C720" s="7"/>
      <c r="D720" s="7"/>
      <c r="G720" s="7"/>
      <c r="H720" s="7"/>
      <c r="J720" s="7"/>
      <c r="K720" s="7"/>
      <c r="L720" s="7"/>
      <c r="O720" s="7"/>
      <c r="P720" s="27"/>
    </row>
    <row r="721" spans="1:16" s="6" customFormat="1" ht="12.75">
      <c r="A721" s="22"/>
      <c r="B721" s="7"/>
      <c r="C721" s="7"/>
      <c r="D721" s="7"/>
      <c r="G721" s="7"/>
      <c r="H721" s="7"/>
      <c r="J721" s="7"/>
      <c r="K721" s="7"/>
      <c r="L721" s="7"/>
      <c r="O721" s="7"/>
      <c r="P721" s="27"/>
    </row>
    <row r="722" spans="1:16" s="6" customFormat="1" ht="12.75">
      <c r="A722" s="22"/>
      <c r="B722" s="7"/>
      <c r="C722" s="7"/>
      <c r="D722" s="7"/>
      <c r="G722" s="7"/>
      <c r="H722" s="7"/>
      <c r="J722" s="7"/>
      <c r="K722" s="7"/>
      <c r="L722" s="7"/>
      <c r="O722" s="7"/>
      <c r="P722" s="27"/>
    </row>
    <row r="723" spans="1:16" s="6" customFormat="1" ht="12.75">
      <c r="A723" s="22"/>
      <c r="B723" s="7"/>
      <c r="C723" s="7"/>
      <c r="D723" s="7"/>
      <c r="G723" s="7"/>
      <c r="H723" s="7"/>
      <c r="J723" s="7"/>
      <c r="K723" s="7"/>
      <c r="L723" s="7"/>
      <c r="O723" s="7"/>
      <c r="P723" s="27"/>
    </row>
    <row r="724" spans="1:16" s="6" customFormat="1" ht="12.75">
      <c r="A724" s="22"/>
      <c r="B724" s="7"/>
      <c r="C724" s="7"/>
      <c r="D724" s="7"/>
      <c r="G724" s="7"/>
      <c r="H724" s="7"/>
      <c r="J724" s="7"/>
      <c r="K724" s="7"/>
      <c r="L724" s="7"/>
      <c r="O724" s="7"/>
      <c r="P724" s="27"/>
    </row>
    <row r="725" spans="1:16" s="6" customFormat="1" ht="12.75">
      <c r="A725" s="22"/>
      <c r="B725" s="7"/>
      <c r="C725" s="7"/>
      <c r="D725" s="7"/>
      <c r="G725" s="7"/>
      <c r="H725" s="7"/>
      <c r="J725" s="7"/>
      <c r="K725" s="7"/>
      <c r="L725" s="7"/>
      <c r="O725" s="7"/>
      <c r="P725" s="27"/>
    </row>
    <row r="726" spans="1:16" s="6" customFormat="1" ht="12.75">
      <c r="A726" s="22"/>
      <c r="B726" s="7"/>
      <c r="C726" s="7"/>
      <c r="D726" s="7"/>
      <c r="G726" s="7"/>
      <c r="H726" s="7"/>
      <c r="J726" s="7"/>
      <c r="K726" s="7"/>
      <c r="L726" s="7"/>
      <c r="O726" s="7"/>
      <c r="P726" s="27"/>
    </row>
    <row r="727" spans="1:16" s="6" customFormat="1" ht="12.75">
      <c r="A727" s="22"/>
      <c r="B727" s="7"/>
      <c r="C727" s="7"/>
      <c r="D727" s="7"/>
      <c r="G727" s="7"/>
      <c r="H727" s="7"/>
      <c r="J727" s="7"/>
      <c r="K727" s="7"/>
      <c r="L727" s="7"/>
      <c r="O727" s="7"/>
      <c r="P727" s="27"/>
    </row>
    <row r="728" spans="1:16" s="6" customFormat="1" ht="12.75">
      <c r="A728" s="22"/>
      <c r="B728" s="7"/>
      <c r="C728" s="7"/>
      <c r="D728" s="7"/>
      <c r="G728" s="7"/>
      <c r="H728" s="7"/>
      <c r="J728" s="7"/>
      <c r="K728" s="7"/>
      <c r="L728" s="7"/>
      <c r="O728" s="7"/>
      <c r="P728" s="27"/>
    </row>
    <row r="729" spans="1:16" s="6" customFormat="1" ht="12.75">
      <c r="A729" s="22"/>
      <c r="B729" s="7"/>
      <c r="C729" s="7"/>
      <c r="D729" s="7"/>
      <c r="G729" s="7"/>
      <c r="H729" s="7"/>
      <c r="J729" s="7"/>
      <c r="K729" s="7"/>
      <c r="L729" s="7"/>
      <c r="O729" s="7"/>
      <c r="P729" s="27"/>
    </row>
    <row r="730" spans="1:16" s="6" customFormat="1" ht="12.75">
      <c r="A730" s="22"/>
      <c r="B730" s="7"/>
      <c r="C730" s="7"/>
      <c r="D730" s="7"/>
      <c r="G730" s="7"/>
      <c r="H730" s="7"/>
      <c r="J730" s="7"/>
      <c r="K730" s="7"/>
      <c r="L730" s="7"/>
      <c r="O730" s="7"/>
      <c r="P730" s="27"/>
    </row>
    <row r="731" spans="1:16" s="6" customFormat="1" ht="12.75">
      <c r="A731" s="22"/>
      <c r="B731" s="7"/>
      <c r="C731" s="7"/>
      <c r="D731" s="7"/>
      <c r="G731" s="7"/>
      <c r="H731" s="7"/>
      <c r="J731" s="7"/>
      <c r="K731" s="7"/>
      <c r="L731" s="7"/>
      <c r="O731" s="7"/>
      <c r="P731" s="27"/>
    </row>
    <row r="732" spans="1:16" s="6" customFormat="1" ht="12.75">
      <c r="A732" s="22"/>
      <c r="B732" s="7"/>
      <c r="C732" s="7"/>
      <c r="D732" s="7"/>
      <c r="G732" s="7"/>
      <c r="H732" s="7"/>
      <c r="J732" s="7"/>
      <c r="K732" s="7"/>
      <c r="L732" s="7"/>
      <c r="O732" s="7"/>
      <c r="P732" s="27"/>
    </row>
    <row r="733" spans="1:16" s="6" customFormat="1" ht="12.75">
      <c r="A733" s="22"/>
      <c r="B733" s="7"/>
      <c r="C733" s="7"/>
      <c r="D733" s="7"/>
      <c r="G733" s="7"/>
      <c r="H733" s="7"/>
      <c r="J733" s="7"/>
      <c r="K733" s="7"/>
      <c r="L733" s="7"/>
      <c r="O733" s="7"/>
      <c r="P733" s="27"/>
    </row>
    <row r="734" spans="1:16" s="6" customFormat="1" ht="12.75">
      <c r="A734" s="22"/>
      <c r="B734" s="7"/>
      <c r="C734" s="7"/>
      <c r="D734" s="7"/>
      <c r="G734" s="7"/>
      <c r="H734" s="7"/>
      <c r="J734" s="7"/>
      <c r="K734" s="7"/>
      <c r="L734" s="7"/>
      <c r="O734" s="7"/>
      <c r="P734" s="27"/>
    </row>
    <row r="735" spans="1:16" s="6" customFormat="1" ht="12.75">
      <c r="A735" s="22"/>
      <c r="B735" s="7"/>
      <c r="C735" s="7"/>
      <c r="D735" s="7"/>
      <c r="G735" s="7"/>
      <c r="H735" s="7"/>
      <c r="J735" s="7"/>
      <c r="K735" s="7"/>
      <c r="L735" s="7"/>
      <c r="O735" s="7"/>
      <c r="P735" s="27"/>
    </row>
    <row r="736" spans="1:16" s="6" customFormat="1" ht="12.75">
      <c r="A736" s="22"/>
      <c r="B736" s="7"/>
      <c r="C736" s="7"/>
      <c r="D736" s="7"/>
      <c r="G736" s="7"/>
      <c r="H736" s="7"/>
      <c r="J736" s="7"/>
      <c r="K736" s="7"/>
      <c r="L736" s="7"/>
      <c r="O736" s="7"/>
      <c r="P736" s="27"/>
    </row>
    <row r="737" spans="1:16" s="6" customFormat="1" ht="12.75">
      <c r="A737" s="22"/>
      <c r="B737" s="7"/>
      <c r="C737" s="7"/>
      <c r="D737" s="7"/>
      <c r="G737" s="7"/>
      <c r="H737" s="7"/>
      <c r="J737" s="7"/>
      <c r="K737" s="7"/>
      <c r="L737" s="7"/>
      <c r="O737" s="7"/>
      <c r="P737" s="27"/>
    </row>
    <row r="738" spans="1:16" s="6" customFormat="1" ht="12.75">
      <c r="A738" s="22"/>
      <c r="B738" s="7"/>
      <c r="C738" s="7"/>
      <c r="D738" s="7"/>
      <c r="G738" s="7"/>
      <c r="H738" s="7"/>
      <c r="J738" s="7"/>
      <c r="K738" s="7"/>
      <c r="L738" s="7"/>
      <c r="O738" s="7"/>
      <c r="P738" s="27"/>
    </row>
    <row r="739" spans="1:16" s="6" customFormat="1" ht="12.75">
      <c r="A739" s="22"/>
      <c r="B739" s="7"/>
      <c r="C739" s="7"/>
      <c r="D739" s="7"/>
      <c r="G739" s="7"/>
      <c r="H739" s="7"/>
      <c r="J739" s="7"/>
      <c r="K739" s="7"/>
      <c r="L739" s="7"/>
      <c r="O739" s="7"/>
      <c r="P739" s="27"/>
    </row>
    <row r="740" spans="1:16" s="6" customFormat="1" ht="12.75">
      <c r="A740" s="22"/>
      <c r="B740" s="7"/>
      <c r="C740" s="7"/>
      <c r="D740" s="7"/>
      <c r="G740" s="7"/>
      <c r="H740" s="7"/>
      <c r="J740" s="7"/>
      <c r="K740" s="7"/>
      <c r="L740" s="7"/>
      <c r="O740" s="7"/>
      <c r="P740" s="27"/>
    </row>
    <row r="741" spans="1:16" s="6" customFormat="1" ht="12.75">
      <c r="A741" s="22"/>
      <c r="B741" s="7"/>
      <c r="C741" s="7"/>
      <c r="D741" s="7"/>
      <c r="G741" s="7"/>
      <c r="H741" s="7"/>
      <c r="J741" s="7"/>
      <c r="K741" s="7"/>
      <c r="L741" s="7"/>
      <c r="O741" s="7"/>
      <c r="P741" s="27"/>
    </row>
    <row r="742" spans="1:16" s="6" customFormat="1" ht="12.75">
      <c r="A742" s="22"/>
      <c r="B742" s="7"/>
      <c r="C742" s="7"/>
      <c r="D742" s="7"/>
      <c r="G742" s="7"/>
      <c r="H742" s="7"/>
      <c r="J742" s="7"/>
      <c r="K742" s="7"/>
      <c r="L742" s="7"/>
      <c r="O742" s="7"/>
      <c r="P742" s="27"/>
    </row>
    <row r="743" spans="1:16" s="6" customFormat="1" ht="12.75">
      <c r="A743" s="22"/>
      <c r="B743" s="7"/>
      <c r="C743" s="7"/>
      <c r="D743" s="7"/>
      <c r="G743" s="7"/>
      <c r="H743" s="7"/>
      <c r="J743" s="7"/>
      <c r="K743" s="7"/>
      <c r="L743" s="7"/>
      <c r="O743" s="7"/>
      <c r="P743" s="27"/>
    </row>
    <row r="744" spans="1:16" s="6" customFormat="1" ht="12.75">
      <c r="A744" s="22"/>
      <c r="B744" s="7"/>
      <c r="C744" s="7"/>
      <c r="D744" s="7"/>
      <c r="G744" s="7"/>
      <c r="H744" s="7"/>
      <c r="J744" s="7"/>
      <c r="K744" s="7"/>
      <c r="L744" s="7"/>
      <c r="O744" s="7"/>
      <c r="P744" s="27"/>
    </row>
    <row r="745" spans="1:16" s="6" customFormat="1" ht="12.75">
      <c r="A745" s="22"/>
      <c r="B745" s="7"/>
      <c r="C745" s="7"/>
      <c r="D745" s="7"/>
      <c r="G745" s="7"/>
      <c r="H745" s="7"/>
      <c r="J745" s="7"/>
      <c r="K745" s="7"/>
      <c r="L745" s="7"/>
      <c r="O745" s="7"/>
      <c r="P745" s="27"/>
    </row>
    <row r="746" spans="1:16" s="6" customFormat="1" ht="12.75">
      <c r="A746" s="22"/>
      <c r="B746" s="7"/>
      <c r="C746" s="7"/>
      <c r="D746" s="7"/>
      <c r="G746" s="7"/>
      <c r="H746" s="7"/>
      <c r="J746" s="7"/>
      <c r="K746" s="7"/>
      <c r="L746" s="7"/>
      <c r="O746" s="7"/>
      <c r="P746" s="27"/>
    </row>
    <row r="747" spans="1:16" s="6" customFormat="1" ht="12.75">
      <c r="A747" s="22"/>
      <c r="B747" s="7"/>
      <c r="C747" s="7"/>
      <c r="D747" s="7"/>
      <c r="G747" s="7"/>
      <c r="H747" s="7"/>
      <c r="J747" s="7"/>
      <c r="K747" s="7"/>
      <c r="L747" s="7"/>
      <c r="O747" s="7"/>
      <c r="P747" s="27"/>
    </row>
    <row r="748" spans="1:16" s="6" customFormat="1" ht="12.75">
      <c r="A748" s="22"/>
      <c r="B748" s="7"/>
      <c r="C748" s="7"/>
      <c r="D748" s="7"/>
      <c r="G748" s="7"/>
      <c r="H748" s="7"/>
      <c r="J748" s="7"/>
      <c r="K748" s="7"/>
      <c r="L748" s="7"/>
      <c r="O748" s="7"/>
      <c r="P748" s="27"/>
    </row>
    <row r="749" spans="1:16" s="6" customFormat="1" ht="12.75">
      <c r="A749" s="22"/>
      <c r="B749" s="7"/>
      <c r="C749" s="7"/>
      <c r="D749" s="7"/>
      <c r="G749" s="7"/>
      <c r="H749" s="7"/>
      <c r="J749" s="7"/>
      <c r="K749" s="7"/>
      <c r="L749" s="7"/>
      <c r="O749" s="7"/>
      <c r="P749" s="27"/>
    </row>
    <row r="750" spans="1:16" s="6" customFormat="1" ht="12.75">
      <c r="A750" s="22"/>
      <c r="B750" s="7"/>
      <c r="C750" s="7"/>
      <c r="D750" s="7"/>
      <c r="G750" s="7"/>
      <c r="H750" s="7"/>
      <c r="J750" s="7"/>
      <c r="K750" s="7"/>
      <c r="L750" s="7"/>
      <c r="O750" s="7"/>
      <c r="P750" s="27"/>
    </row>
    <row r="751" spans="1:16" s="6" customFormat="1" ht="12.75">
      <c r="A751" s="22"/>
      <c r="B751" s="7"/>
      <c r="C751" s="7"/>
      <c r="D751" s="7"/>
      <c r="G751" s="7"/>
      <c r="H751" s="7"/>
      <c r="J751" s="7"/>
      <c r="K751" s="7"/>
      <c r="L751" s="7"/>
      <c r="O751" s="7"/>
      <c r="P751" s="27"/>
    </row>
    <row r="752" spans="1:16" s="6" customFormat="1" ht="12.75">
      <c r="A752" s="22"/>
      <c r="B752" s="7"/>
      <c r="C752" s="7"/>
      <c r="D752" s="7"/>
      <c r="G752" s="7"/>
      <c r="H752" s="7"/>
      <c r="J752" s="7"/>
      <c r="K752" s="7"/>
      <c r="L752" s="7"/>
      <c r="O752" s="7"/>
      <c r="P752" s="27"/>
    </row>
    <row r="753" spans="1:16" s="6" customFormat="1" ht="12.75">
      <c r="A753" s="22"/>
      <c r="B753" s="7"/>
      <c r="C753" s="7"/>
      <c r="D753" s="7"/>
      <c r="G753" s="7"/>
      <c r="H753" s="7"/>
      <c r="J753" s="7"/>
      <c r="K753" s="7"/>
      <c r="L753" s="7"/>
      <c r="O753" s="7"/>
      <c r="P753" s="27"/>
    </row>
    <row r="754" spans="1:16" s="6" customFormat="1" ht="12.75">
      <c r="A754" s="22"/>
      <c r="B754" s="7"/>
      <c r="C754" s="7"/>
      <c r="D754" s="7"/>
      <c r="G754" s="7"/>
      <c r="H754" s="7"/>
      <c r="J754" s="7"/>
      <c r="K754" s="7"/>
      <c r="L754" s="7"/>
      <c r="O754" s="7"/>
      <c r="P754" s="27"/>
    </row>
    <row r="755" spans="1:16" s="6" customFormat="1" ht="12.75">
      <c r="A755" s="22"/>
      <c r="B755" s="7"/>
      <c r="C755" s="7"/>
      <c r="D755" s="7"/>
      <c r="G755" s="7"/>
      <c r="H755" s="7"/>
      <c r="J755" s="7"/>
      <c r="K755" s="7"/>
      <c r="L755" s="7"/>
      <c r="O755" s="7"/>
      <c r="P755" s="27"/>
    </row>
    <row r="756" spans="1:16" s="6" customFormat="1" ht="12.75">
      <c r="A756" s="22"/>
      <c r="B756" s="7"/>
      <c r="C756" s="7"/>
      <c r="D756" s="7"/>
      <c r="G756" s="7"/>
      <c r="H756" s="7"/>
      <c r="J756" s="7"/>
      <c r="K756" s="7"/>
      <c r="L756" s="7"/>
      <c r="O756" s="7"/>
      <c r="P756" s="27"/>
    </row>
    <row r="757" spans="1:16" s="6" customFormat="1" ht="12.75">
      <c r="A757" s="22"/>
      <c r="B757" s="7"/>
      <c r="C757" s="7"/>
      <c r="D757" s="7"/>
      <c r="G757" s="7"/>
      <c r="H757" s="7"/>
      <c r="J757" s="7"/>
      <c r="K757" s="7"/>
      <c r="L757" s="7"/>
      <c r="O757" s="7"/>
      <c r="P757" s="27"/>
    </row>
    <row r="758" spans="1:16" s="6" customFormat="1" ht="12.75">
      <c r="A758" s="22"/>
      <c r="B758" s="7"/>
      <c r="C758" s="7"/>
      <c r="D758" s="7"/>
      <c r="G758" s="7"/>
      <c r="H758" s="7"/>
      <c r="J758" s="7"/>
      <c r="K758" s="7"/>
      <c r="L758" s="7"/>
      <c r="O758" s="7"/>
      <c r="P758" s="27"/>
    </row>
    <row r="759" spans="1:16" s="6" customFormat="1" ht="12.75">
      <c r="A759" s="22"/>
      <c r="B759" s="7"/>
      <c r="C759" s="7"/>
      <c r="D759" s="7"/>
      <c r="G759" s="7"/>
      <c r="H759" s="7"/>
      <c r="J759" s="7"/>
      <c r="K759" s="7"/>
      <c r="L759" s="7"/>
      <c r="O759" s="7"/>
      <c r="P759" s="27"/>
    </row>
    <row r="760" spans="1:16" s="6" customFormat="1" ht="12.75">
      <c r="A760" s="22"/>
      <c r="B760" s="7"/>
      <c r="C760" s="7"/>
      <c r="D760" s="7"/>
      <c r="G760" s="7"/>
      <c r="H760" s="7"/>
      <c r="J760" s="7"/>
      <c r="K760" s="7"/>
      <c r="L760" s="7"/>
      <c r="O760" s="7"/>
      <c r="P760" s="27"/>
    </row>
    <row r="761" spans="1:16" s="6" customFormat="1" ht="12.75">
      <c r="A761" s="22"/>
      <c r="B761" s="7"/>
      <c r="C761" s="7"/>
      <c r="D761" s="7"/>
      <c r="G761" s="7"/>
      <c r="H761" s="7"/>
      <c r="J761" s="7"/>
      <c r="K761" s="7"/>
      <c r="L761" s="7"/>
      <c r="O761" s="7"/>
      <c r="P761" s="27"/>
    </row>
    <row r="762" spans="1:16" s="6" customFormat="1" ht="12.75">
      <c r="A762" s="22"/>
      <c r="B762" s="7"/>
      <c r="C762" s="7"/>
      <c r="D762" s="7"/>
      <c r="G762" s="7"/>
      <c r="H762" s="7"/>
      <c r="J762" s="7"/>
      <c r="K762" s="7"/>
      <c r="L762" s="7"/>
      <c r="O762" s="7"/>
      <c r="P762" s="27"/>
    </row>
    <row r="763" spans="1:16" s="6" customFormat="1" ht="12.75">
      <c r="A763" s="22"/>
      <c r="B763" s="7"/>
      <c r="C763" s="7"/>
      <c r="D763" s="7"/>
      <c r="G763" s="7"/>
      <c r="H763" s="7"/>
      <c r="J763" s="7"/>
      <c r="K763" s="7"/>
      <c r="L763" s="7"/>
      <c r="O763" s="7"/>
      <c r="P763" s="27"/>
    </row>
    <row r="764" spans="1:16" s="6" customFormat="1" ht="12.75">
      <c r="A764" s="22"/>
      <c r="B764" s="7"/>
      <c r="C764" s="7"/>
      <c r="D764" s="7"/>
      <c r="G764" s="7"/>
      <c r="H764" s="7"/>
      <c r="J764" s="7"/>
      <c r="K764" s="7"/>
      <c r="L764" s="7"/>
      <c r="O764" s="7"/>
      <c r="P764" s="27"/>
    </row>
    <row r="765" spans="1:16" s="6" customFormat="1" ht="12.75">
      <c r="A765" s="22"/>
      <c r="B765" s="7"/>
      <c r="C765" s="7"/>
      <c r="D765" s="7"/>
      <c r="G765" s="7"/>
      <c r="H765" s="7"/>
      <c r="J765" s="7"/>
      <c r="K765" s="7"/>
      <c r="L765" s="7"/>
      <c r="O765" s="7"/>
      <c r="P765" s="27"/>
    </row>
    <row r="766" spans="1:16" s="6" customFormat="1" ht="12.75">
      <c r="A766" s="22"/>
      <c r="B766" s="7"/>
      <c r="C766" s="7"/>
      <c r="D766" s="7"/>
      <c r="G766" s="7"/>
      <c r="H766" s="7"/>
      <c r="J766" s="7"/>
      <c r="K766" s="7"/>
      <c r="L766" s="7"/>
      <c r="O766" s="7"/>
      <c r="P766" s="27"/>
    </row>
    <row r="767" spans="1:16" s="6" customFormat="1" ht="12.75">
      <c r="A767" s="22"/>
      <c r="B767" s="7"/>
      <c r="C767" s="7"/>
      <c r="D767" s="7"/>
      <c r="G767" s="7"/>
      <c r="H767" s="7"/>
      <c r="J767" s="7"/>
      <c r="K767" s="7"/>
      <c r="L767" s="7"/>
      <c r="O767" s="7"/>
      <c r="P767" s="27"/>
    </row>
    <row r="768" spans="1:16" s="6" customFormat="1" ht="12.75">
      <c r="A768" s="22"/>
      <c r="B768" s="7"/>
      <c r="C768" s="7"/>
      <c r="D768" s="7"/>
      <c r="G768" s="7"/>
      <c r="H768" s="7"/>
      <c r="J768" s="7"/>
      <c r="K768" s="7"/>
      <c r="L768" s="7"/>
      <c r="O768" s="7"/>
      <c r="P768" s="27"/>
    </row>
    <row r="769" spans="1:16" s="6" customFormat="1" ht="12.75">
      <c r="A769" s="22"/>
      <c r="B769" s="7"/>
      <c r="C769" s="7"/>
      <c r="D769" s="7"/>
      <c r="G769" s="7"/>
      <c r="H769" s="7"/>
      <c r="J769" s="7"/>
      <c r="K769" s="7"/>
      <c r="L769" s="7"/>
      <c r="O769" s="7"/>
      <c r="P769" s="27"/>
    </row>
    <row r="770" spans="1:16" s="6" customFormat="1" ht="12.75">
      <c r="A770" s="22"/>
      <c r="B770" s="7"/>
      <c r="C770" s="7"/>
      <c r="D770" s="7"/>
      <c r="G770" s="7"/>
      <c r="H770" s="7"/>
      <c r="J770" s="7"/>
      <c r="K770" s="7"/>
      <c r="L770" s="7"/>
      <c r="O770" s="7"/>
      <c r="P770" s="27"/>
    </row>
    <row r="771" spans="1:16" s="6" customFormat="1" ht="12.75">
      <c r="A771" s="22"/>
      <c r="B771" s="7"/>
      <c r="C771" s="7"/>
      <c r="D771" s="7"/>
      <c r="G771" s="7"/>
      <c r="H771" s="7"/>
      <c r="J771" s="7"/>
      <c r="K771" s="7"/>
      <c r="L771" s="7"/>
      <c r="O771" s="7"/>
      <c r="P771" s="27"/>
    </row>
    <row r="772" spans="1:16" s="6" customFormat="1" ht="12.75">
      <c r="A772" s="22"/>
      <c r="B772" s="7"/>
      <c r="C772" s="7"/>
      <c r="D772" s="7"/>
      <c r="G772" s="7"/>
      <c r="H772" s="7"/>
      <c r="J772" s="7"/>
      <c r="K772" s="7"/>
      <c r="L772" s="7"/>
      <c r="O772" s="7"/>
      <c r="P772" s="27"/>
    </row>
    <row r="773" spans="1:16" s="6" customFormat="1" ht="12.75">
      <c r="A773" s="22"/>
      <c r="B773" s="7"/>
      <c r="C773" s="7"/>
      <c r="D773" s="7"/>
      <c r="G773" s="7"/>
      <c r="H773" s="7"/>
      <c r="J773" s="7"/>
      <c r="K773" s="7"/>
      <c r="L773" s="7"/>
      <c r="O773" s="7"/>
      <c r="P773" s="27"/>
    </row>
    <row r="774" spans="1:16" s="6" customFormat="1" ht="12.75">
      <c r="A774" s="22"/>
      <c r="B774" s="7"/>
      <c r="C774" s="7"/>
      <c r="D774" s="7"/>
      <c r="G774" s="7"/>
      <c r="H774" s="7"/>
      <c r="J774" s="7"/>
      <c r="K774" s="7"/>
      <c r="L774" s="7"/>
      <c r="O774" s="7"/>
      <c r="P774" s="27"/>
    </row>
    <row r="775" spans="1:16" s="6" customFormat="1" ht="12.75">
      <c r="A775" s="22"/>
      <c r="B775" s="7"/>
      <c r="C775" s="7"/>
      <c r="D775" s="7"/>
      <c r="G775" s="7"/>
      <c r="H775" s="7"/>
      <c r="J775" s="7"/>
      <c r="K775" s="7"/>
      <c r="L775" s="7"/>
      <c r="O775" s="7"/>
      <c r="P775" s="27"/>
    </row>
    <row r="776" spans="1:16" s="6" customFormat="1" ht="12.75">
      <c r="A776" s="22"/>
      <c r="B776" s="7"/>
      <c r="C776" s="7"/>
      <c r="D776" s="7"/>
      <c r="G776" s="7"/>
      <c r="H776" s="7"/>
      <c r="J776" s="7"/>
      <c r="K776" s="7"/>
      <c r="L776" s="7"/>
      <c r="O776" s="7"/>
      <c r="P776" s="27"/>
    </row>
    <row r="777" spans="1:16" s="6" customFormat="1" ht="12.75">
      <c r="A777" s="22"/>
      <c r="B777" s="7"/>
      <c r="C777" s="7"/>
      <c r="D777" s="7"/>
      <c r="G777" s="7"/>
      <c r="H777" s="7"/>
      <c r="J777" s="7"/>
      <c r="K777" s="7"/>
      <c r="L777" s="7"/>
      <c r="O777" s="7"/>
      <c r="P777" s="27"/>
    </row>
    <row r="778" spans="1:16" s="6" customFormat="1" ht="12.75">
      <c r="A778" s="22"/>
      <c r="B778" s="7"/>
      <c r="C778" s="7"/>
      <c r="D778" s="7"/>
      <c r="G778" s="7"/>
      <c r="H778" s="7"/>
      <c r="J778" s="7"/>
      <c r="K778" s="7"/>
      <c r="L778" s="7"/>
      <c r="O778" s="7"/>
      <c r="P778" s="27"/>
    </row>
    <row r="779" spans="1:16" s="6" customFormat="1" ht="12.75">
      <c r="A779" s="22"/>
      <c r="B779" s="7"/>
      <c r="C779" s="7"/>
      <c r="D779" s="7"/>
      <c r="G779" s="7"/>
      <c r="H779" s="7"/>
      <c r="J779" s="7"/>
      <c r="K779" s="7"/>
      <c r="L779" s="7"/>
      <c r="O779" s="7"/>
      <c r="P779" s="27"/>
    </row>
    <row r="780" spans="1:16" s="6" customFormat="1" ht="12.75">
      <c r="A780" s="22"/>
      <c r="B780" s="7"/>
      <c r="C780" s="7"/>
      <c r="D780" s="7"/>
      <c r="G780" s="7"/>
      <c r="H780" s="7"/>
      <c r="J780" s="7"/>
      <c r="K780" s="7"/>
      <c r="L780" s="7"/>
      <c r="O780" s="7"/>
      <c r="P780" s="27"/>
    </row>
    <row r="781" spans="1:16" s="6" customFormat="1" ht="12.75">
      <c r="A781" s="22"/>
      <c r="B781" s="7"/>
      <c r="C781" s="7"/>
      <c r="D781" s="7"/>
      <c r="G781" s="7"/>
      <c r="H781" s="7"/>
      <c r="J781" s="7"/>
      <c r="K781" s="7"/>
      <c r="L781" s="7"/>
      <c r="O781" s="7"/>
      <c r="P781" s="27"/>
    </row>
    <row r="782" spans="1:16" s="6" customFormat="1" ht="12.75">
      <c r="A782" s="22"/>
      <c r="B782" s="7"/>
      <c r="C782" s="7"/>
      <c r="D782" s="7"/>
      <c r="G782" s="7"/>
      <c r="H782" s="7"/>
      <c r="J782" s="7"/>
      <c r="K782" s="7"/>
      <c r="L782" s="7"/>
      <c r="O782" s="7"/>
      <c r="P782" s="27"/>
    </row>
    <row r="783" spans="1:16" s="6" customFormat="1" ht="12.75">
      <c r="A783" s="22"/>
      <c r="B783" s="7"/>
      <c r="C783" s="7"/>
      <c r="D783" s="7"/>
      <c r="G783" s="7"/>
      <c r="H783" s="7"/>
      <c r="J783" s="7"/>
      <c r="K783" s="7"/>
      <c r="L783" s="7"/>
      <c r="O783" s="7"/>
      <c r="P783" s="27"/>
    </row>
    <row r="784" spans="1:16" s="6" customFormat="1" ht="12.75">
      <c r="A784" s="22"/>
      <c r="B784" s="7"/>
      <c r="C784" s="7"/>
      <c r="D784" s="7"/>
      <c r="G784" s="7"/>
      <c r="H784" s="7"/>
      <c r="J784" s="7"/>
      <c r="K784" s="7"/>
      <c r="L784" s="7"/>
      <c r="O784" s="7"/>
      <c r="P784" s="27"/>
    </row>
    <row r="785" spans="1:16" s="6" customFormat="1" ht="12.75">
      <c r="A785" s="22"/>
      <c r="B785" s="7"/>
      <c r="C785" s="7"/>
      <c r="D785" s="7"/>
      <c r="G785" s="7"/>
      <c r="H785" s="7"/>
      <c r="J785" s="7"/>
      <c r="K785" s="7"/>
      <c r="L785" s="7"/>
      <c r="O785" s="7"/>
      <c r="P785" s="27"/>
    </row>
    <row r="786" spans="1:16" s="6" customFormat="1" ht="12.75">
      <c r="A786" s="22"/>
      <c r="B786" s="7"/>
      <c r="C786" s="7"/>
      <c r="D786" s="7"/>
      <c r="G786" s="7"/>
      <c r="H786" s="7"/>
      <c r="J786" s="7"/>
      <c r="K786" s="7"/>
      <c r="L786" s="7"/>
      <c r="O786" s="7"/>
      <c r="P786" s="27"/>
    </row>
    <row r="787" spans="1:16" s="6" customFormat="1" ht="12.75">
      <c r="A787" s="22"/>
      <c r="B787" s="7"/>
      <c r="C787" s="7"/>
      <c r="D787" s="7"/>
      <c r="G787" s="7"/>
      <c r="H787" s="7"/>
      <c r="J787" s="7"/>
      <c r="K787" s="7"/>
      <c r="L787" s="7"/>
      <c r="O787" s="7"/>
      <c r="P787" s="27"/>
    </row>
    <row r="788" spans="1:16" s="6" customFormat="1" ht="12.75">
      <c r="A788" s="22"/>
      <c r="B788" s="7"/>
      <c r="C788" s="7"/>
      <c r="D788" s="7"/>
      <c r="G788" s="7"/>
      <c r="H788" s="7"/>
      <c r="J788" s="7"/>
      <c r="K788" s="7"/>
      <c r="L788" s="7"/>
      <c r="O788" s="7"/>
      <c r="P788" s="27"/>
    </row>
    <row r="789" spans="1:16" s="6" customFormat="1" ht="12.75">
      <c r="A789" s="22"/>
      <c r="B789" s="7"/>
      <c r="C789" s="7"/>
      <c r="D789" s="7"/>
      <c r="G789" s="7"/>
      <c r="H789" s="7"/>
      <c r="J789" s="7"/>
      <c r="K789" s="7"/>
      <c r="L789" s="7"/>
      <c r="O789" s="7"/>
      <c r="P789" s="27"/>
    </row>
    <row r="790" spans="1:16" s="6" customFormat="1" ht="12.75">
      <c r="A790" s="22"/>
      <c r="B790" s="7"/>
      <c r="C790" s="7"/>
      <c r="D790" s="7"/>
      <c r="G790" s="7"/>
      <c r="H790" s="7"/>
      <c r="J790" s="7"/>
      <c r="K790" s="7"/>
      <c r="L790" s="7"/>
      <c r="O790" s="7"/>
      <c r="P790" s="27"/>
    </row>
    <row r="791" spans="1:16" s="6" customFormat="1" ht="12.75">
      <c r="A791" s="22"/>
      <c r="B791" s="7"/>
      <c r="C791" s="7"/>
      <c r="D791" s="7"/>
      <c r="G791" s="7"/>
      <c r="H791" s="7"/>
      <c r="J791" s="7"/>
      <c r="K791" s="7"/>
      <c r="L791" s="7"/>
      <c r="O791" s="7"/>
      <c r="P791" s="27"/>
    </row>
    <row r="792" spans="1:16" s="6" customFormat="1" ht="12.75">
      <c r="A792" s="22"/>
      <c r="B792" s="7"/>
      <c r="C792" s="7"/>
      <c r="D792" s="7"/>
      <c r="G792" s="7"/>
      <c r="H792" s="7"/>
      <c r="J792" s="7"/>
      <c r="K792" s="7"/>
      <c r="L792" s="7"/>
      <c r="O792" s="7"/>
      <c r="P792" s="27"/>
    </row>
    <row r="793" spans="1:16" s="6" customFormat="1" ht="12.75">
      <c r="A793" s="22"/>
      <c r="B793" s="7"/>
      <c r="C793" s="7"/>
      <c r="D793" s="7"/>
      <c r="G793" s="7"/>
      <c r="H793" s="7"/>
      <c r="J793" s="7"/>
      <c r="K793" s="7"/>
      <c r="L793" s="7"/>
      <c r="O793" s="7"/>
      <c r="P793" s="27"/>
    </row>
    <row r="794" spans="1:16" s="6" customFormat="1" ht="12.75">
      <c r="A794" s="22"/>
      <c r="B794" s="7"/>
      <c r="C794" s="7"/>
      <c r="D794" s="7"/>
      <c r="G794" s="7"/>
      <c r="H794" s="7"/>
      <c r="J794" s="7"/>
      <c r="K794" s="7"/>
      <c r="L794" s="7"/>
      <c r="O794" s="7"/>
      <c r="P794" s="27"/>
    </row>
    <row r="795" spans="1:16" s="6" customFormat="1" ht="12.75">
      <c r="A795" s="22"/>
      <c r="B795" s="7"/>
      <c r="C795" s="7"/>
      <c r="D795" s="7"/>
      <c r="G795" s="7"/>
      <c r="H795" s="7"/>
      <c r="J795" s="7"/>
      <c r="K795" s="7"/>
      <c r="L795" s="7"/>
      <c r="O795" s="7"/>
      <c r="P795" s="27"/>
    </row>
    <row r="796" spans="1:16" s="6" customFormat="1" ht="12.75">
      <c r="A796" s="22"/>
      <c r="B796" s="7"/>
      <c r="C796" s="7"/>
      <c r="D796" s="7"/>
      <c r="G796" s="7"/>
      <c r="H796" s="7"/>
      <c r="J796" s="7"/>
      <c r="K796" s="7"/>
      <c r="L796" s="7"/>
      <c r="O796" s="7"/>
      <c r="P796" s="27"/>
    </row>
    <row r="797" spans="1:16" s="6" customFormat="1" ht="12.75">
      <c r="A797" s="22"/>
      <c r="B797" s="7"/>
      <c r="C797" s="7"/>
      <c r="D797" s="7"/>
      <c r="G797" s="7"/>
      <c r="H797" s="7"/>
      <c r="J797" s="7"/>
      <c r="K797" s="7"/>
      <c r="L797" s="7"/>
      <c r="O797" s="7"/>
      <c r="P797" s="27"/>
    </row>
    <row r="798" spans="1:16" s="6" customFormat="1" ht="12.75">
      <c r="A798" s="22"/>
      <c r="B798" s="7"/>
      <c r="C798" s="7"/>
      <c r="D798" s="7"/>
      <c r="G798" s="7"/>
      <c r="H798" s="7"/>
      <c r="J798" s="7"/>
      <c r="K798" s="7"/>
      <c r="L798" s="7"/>
      <c r="O798" s="7"/>
      <c r="P798" s="27"/>
    </row>
    <row r="799" spans="1:16" s="6" customFormat="1" ht="12.75">
      <c r="A799" s="22"/>
      <c r="B799" s="7"/>
      <c r="C799" s="7"/>
      <c r="D799" s="7"/>
      <c r="G799" s="7"/>
      <c r="H799" s="7"/>
      <c r="J799" s="7"/>
      <c r="K799" s="7"/>
      <c r="L799" s="7"/>
      <c r="O799" s="7"/>
      <c r="P799" s="27"/>
    </row>
    <row r="800" spans="1:16" s="6" customFormat="1" ht="12.75">
      <c r="A800" s="22"/>
      <c r="B800" s="7"/>
      <c r="C800" s="7"/>
      <c r="D800" s="7"/>
      <c r="G800" s="7"/>
      <c r="H800" s="7"/>
      <c r="J800" s="7"/>
      <c r="K800" s="7"/>
      <c r="L800" s="7"/>
      <c r="O800" s="7"/>
      <c r="P800" s="27"/>
    </row>
    <row r="801" spans="1:16" s="6" customFormat="1" ht="12.75">
      <c r="A801" s="22"/>
      <c r="B801" s="7"/>
      <c r="C801" s="7"/>
      <c r="D801" s="7"/>
      <c r="G801" s="7"/>
      <c r="H801" s="7"/>
      <c r="J801" s="7"/>
      <c r="K801" s="7"/>
      <c r="L801" s="7"/>
      <c r="O801" s="7"/>
      <c r="P801" s="27"/>
    </row>
    <row r="802" spans="1:16" s="6" customFormat="1" ht="12.75">
      <c r="A802" s="22"/>
      <c r="B802" s="7"/>
      <c r="C802" s="7"/>
      <c r="D802" s="7"/>
      <c r="G802" s="7"/>
      <c r="H802" s="7"/>
      <c r="J802" s="7"/>
      <c r="K802" s="7"/>
      <c r="L802" s="7"/>
      <c r="O802" s="7"/>
      <c r="P802" s="27"/>
    </row>
    <row r="803" spans="1:16" s="6" customFormat="1" ht="12.75">
      <c r="A803" s="22"/>
      <c r="B803" s="7"/>
      <c r="C803" s="7"/>
      <c r="D803" s="7"/>
      <c r="G803" s="7"/>
      <c r="H803" s="7"/>
      <c r="J803" s="7"/>
      <c r="K803" s="7"/>
      <c r="L803" s="7"/>
      <c r="O803" s="7"/>
      <c r="P803" s="27"/>
    </row>
    <row r="804" spans="1:16" s="6" customFormat="1" ht="12.75">
      <c r="A804" s="22"/>
      <c r="B804" s="7"/>
      <c r="C804" s="7"/>
      <c r="D804" s="7"/>
      <c r="G804" s="7"/>
      <c r="H804" s="7"/>
      <c r="J804" s="7"/>
      <c r="K804" s="7"/>
      <c r="L804" s="7"/>
      <c r="O804" s="7"/>
      <c r="P804" s="27"/>
    </row>
    <row r="805" spans="1:16" s="6" customFormat="1" ht="12.75">
      <c r="A805" s="22"/>
      <c r="B805" s="7"/>
      <c r="C805" s="7"/>
      <c r="D805" s="7"/>
      <c r="G805" s="7"/>
      <c r="H805" s="7"/>
      <c r="J805" s="7"/>
      <c r="K805" s="7"/>
      <c r="L805" s="7"/>
      <c r="O805" s="7"/>
      <c r="P805" s="27"/>
    </row>
    <row r="806" spans="1:16" s="6" customFormat="1" ht="12.75">
      <c r="A806" s="22"/>
      <c r="B806" s="7"/>
      <c r="C806" s="7"/>
      <c r="D806" s="7"/>
      <c r="G806" s="7"/>
      <c r="H806" s="7"/>
      <c r="J806" s="7"/>
      <c r="K806" s="7"/>
      <c r="L806" s="7"/>
      <c r="O806" s="7"/>
      <c r="P806" s="27"/>
    </row>
    <row r="807" spans="1:16" s="6" customFormat="1" ht="12.75">
      <c r="A807" s="22"/>
      <c r="B807" s="7"/>
      <c r="C807" s="7"/>
      <c r="D807" s="7"/>
      <c r="G807" s="7"/>
      <c r="H807" s="7"/>
      <c r="J807" s="7"/>
      <c r="K807" s="7"/>
      <c r="L807" s="7"/>
      <c r="O807" s="7"/>
      <c r="P807" s="27"/>
    </row>
    <row r="808" spans="1:16" s="6" customFormat="1" ht="12.75">
      <c r="A808" s="22"/>
      <c r="B808" s="7"/>
      <c r="C808" s="7"/>
      <c r="D808" s="7"/>
      <c r="G808" s="7"/>
      <c r="H808" s="7"/>
      <c r="J808" s="7"/>
      <c r="K808" s="7"/>
      <c r="L808" s="7"/>
      <c r="O808" s="7"/>
      <c r="P808" s="27"/>
    </row>
    <row r="809" spans="1:16" s="6" customFormat="1" ht="12.75">
      <c r="A809" s="22"/>
      <c r="B809" s="7"/>
      <c r="C809" s="7"/>
      <c r="D809" s="7"/>
      <c r="G809" s="7"/>
      <c r="H809" s="7"/>
      <c r="J809" s="7"/>
      <c r="K809" s="7"/>
      <c r="L809" s="7"/>
      <c r="O809" s="7"/>
      <c r="P809" s="27"/>
    </row>
    <row r="810" spans="1:16" s="6" customFormat="1" ht="12.75">
      <c r="A810" s="22"/>
      <c r="B810" s="7"/>
      <c r="C810" s="7"/>
      <c r="D810" s="7"/>
      <c r="G810" s="7"/>
      <c r="H810" s="7"/>
      <c r="J810" s="7"/>
      <c r="K810" s="7"/>
      <c r="L810" s="7"/>
      <c r="O810" s="7"/>
      <c r="P810" s="27"/>
    </row>
    <row r="811" spans="1:16" s="6" customFormat="1" ht="12.75">
      <c r="A811" s="22"/>
      <c r="B811" s="7"/>
      <c r="C811" s="7"/>
      <c r="D811" s="7"/>
      <c r="G811" s="7"/>
      <c r="H811" s="7"/>
      <c r="J811" s="7"/>
      <c r="K811" s="7"/>
      <c r="L811" s="7"/>
      <c r="O811" s="7"/>
      <c r="P811" s="27"/>
    </row>
    <row r="812" spans="1:16" s="6" customFormat="1" ht="12.75">
      <c r="A812" s="22"/>
      <c r="B812" s="7"/>
      <c r="C812" s="7"/>
      <c r="D812" s="7"/>
      <c r="G812" s="7"/>
      <c r="H812" s="7"/>
      <c r="J812" s="7"/>
      <c r="K812" s="7"/>
      <c r="L812" s="7"/>
      <c r="O812" s="7"/>
      <c r="P812" s="27"/>
    </row>
    <row r="813" spans="1:16" s="6" customFormat="1" ht="12.75">
      <c r="A813" s="22"/>
      <c r="B813" s="7"/>
      <c r="C813" s="7"/>
      <c r="D813" s="7"/>
      <c r="G813" s="7"/>
      <c r="H813" s="7"/>
      <c r="J813" s="7"/>
      <c r="K813" s="7"/>
      <c r="L813" s="7"/>
      <c r="O813" s="7"/>
      <c r="P813" s="27"/>
    </row>
    <row r="814" spans="1:16" s="6" customFormat="1" ht="12.75">
      <c r="A814" s="22"/>
      <c r="B814" s="7"/>
      <c r="C814" s="7"/>
      <c r="D814" s="7"/>
      <c r="G814" s="7"/>
      <c r="H814" s="7"/>
      <c r="J814" s="7"/>
      <c r="K814" s="7"/>
      <c r="L814" s="7"/>
      <c r="O814" s="7"/>
      <c r="P814" s="27"/>
    </row>
    <row r="815" spans="1:16" s="6" customFormat="1" ht="12.75">
      <c r="A815" s="22"/>
      <c r="B815" s="7"/>
      <c r="C815" s="7"/>
      <c r="D815" s="7"/>
      <c r="G815" s="7"/>
      <c r="H815" s="7"/>
      <c r="J815" s="7"/>
      <c r="K815" s="7"/>
      <c r="L815" s="7"/>
      <c r="O815" s="7"/>
      <c r="P815" s="27"/>
    </row>
    <row r="816" spans="1:16" s="6" customFormat="1" ht="12.75">
      <c r="A816" s="22"/>
      <c r="B816" s="7"/>
      <c r="C816" s="7"/>
      <c r="D816" s="7"/>
      <c r="G816" s="7"/>
      <c r="H816" s="7"/>
      <c r="J816" s="7"/>
      <c r="K816" s="7"/>
      <c r="L816" s="7"/>
      <c r="O816" s="7"/>
      <c r="P816" s="27"/>
    </row>
    <row r="817" spans="1:16" s="6" customFormat="1" ht="12.75">
      <c r="A817" s="22"/>
      <c r="B817" s="7"/>
      <c r="C817" s="7"/>
      <c r="D817" s="7"/>
      <c r="G817" s="7"/>
      <c r="H817" s="7"/>
      <c r="J817" s="7"/>
      <c r="K817" s="7"/>
      <c r="L817" s="7"/>
      <c r="O817" s="7"/>
      <c r="P817" s="27"/>
    </row>
    <row r="818" spans="1:16" s="6" customFormat="1" ht="12.75">
      <c r="A818" s="22"/>
      <c r="B818" s="7"/>
      <c r="C818" s="7"/>
      <c r="D818" s="7"/>
      <c r="G818" s="7"/>
      <c r="H818" s="7"/>
      <c r="J818" s="7"/>
      <c r="K818" s="7"/>
      <c r="L818" s="7"/>
      <c r="O818" s="7"/>
      <c r="P818" s="27"/>
    </row>
    <row r="819" spans="1:16" s="6" customFormat="1" ht="12.75">
      <c r="A819" s="22"/>
      <c r="B819" s="7"/>
      <c r="C819" s="7"/>
      <c r="D819" s="7"/>
      <c r="G819" s="7"/>
      <c r="H819" s="7"/>
      <c r="J819" s="7"/>
      <c r="K819" s="7"/>
      <c r="L819" s="7"/>
      <c r="O819" s="7"/>
      <c r="P819" s="27"/>
    </row>
    <row r="820" spans="1:16" s="6" customFormat="1" ht="12.75">
      <c r="A820" s="22"/>
      <c r="B820" s="7"/>
      <c r="C820" s="7"/>
      <c r="D820" s="7"/>
      <c r="G820" s="7"/>
      <c r="H820" s="7"/>
      <c r="J820" s="7"/>
      <c r="K820" s="7"/>
      <c r="L820" s="7"/>
      <c r="O820" s="7"/>
      <c r="P820" s="27"/>
    </row>
    <row r="821" spans="1:16" s="6" customFormat="1" ht="12.75">
      <c r="A821" s="22"/>
      <c r="B821" s="7"/>
      <c r="C821" s="7"/>
      <c r="D821" s="7"/>
      <c r="G821" s="7"/>
      <c r="H821" s="7"/>
      <c r="J821" s="7"/>
      <c r="K821" s="7"/>
      <c r="L821" s="7"/>
      <c r="O821" s="7"/>
      <c r="P821" s="27"/>
    </row>
    <row r="822" spans="1:16" s="6" customFormat="1" ht="12.75">
      <c r="A822" s="22"/>
      <c r="B822" s="7"/>
      <c r="C822" s="7"/>
      <c r="D822" s="7"/>
      <c r="G822" s="7"/>
      <c r="H822" s="7"/>
      <c r="J822" s="7"/>
      <c r="K822" s="7"/>
      <c r="L822" s="7"/>
      <c r="O822" s="7"/>
      <c r="P822" s="27"/>
    </row>
    <row r="823" spans="1:16" s="6" customFormat="1" ht="12.75">
      <c r="A823" s="22"/>
      <c r="B823" s="7"/>
      <c r="C823" s="7"/>
      <c r="D823" s="7"/>
      <c r="G823" s="7"/>
      <c r="H823" s="7"/>
      <c r="J823" s="7"/>
      <c r="K823" s="7"/>
      <c r="L823" s="7"/>
      <c r="O823" s="7"/>
      <c r="P823" s="27"/>
    </row>
    <row r="824" spans="1:16" s="6" customFormat="1" ht="12.75">
      <c r="A824" s="22"/>
      <c r="B824" s="7"/>
      <c r="C824" s="7"/>
      <c r="D824" s="7"/>
      <c r="G824" s="7"/>
      <c r="H824" s="7"/>
      <c r="J824" s="7"/>
      <c r="K824" s="7"/>
      <c r="L824" s="7"/>
      <c r="O824" s="7"/>
      <c r="P824" s="27"/>
    </row>
    <row r="825" spans="1:16" s="6" customFormat="1" ht="12.75">
      <c r="A825" s="22"/>
      <c r="B825" s="7"/>
      <c r="C825" s="7"/>
      <c r="D825" s="7"/>
      <c r="G825" s="7"/>
      <c r="H825" s="7"/>
      <c r="J825" s="7"/>
      <c r="K825" s="7"/>
      <c r="L825" s="7"/>
      <c r="O825" s="7"/>
      <c r="P825" s="27"/>
    </row>
    <row r="826" spans="1:16" s="6" customFormat="1" ht="12.75">
      <c r="A826" s="22"/>
      <c r="B826" s="7"/>
      <c r="C826" s="7"/>
      <c r="D826" s="7"/>
      <c r="G826" s="7"/>
      <c r="H826" s="7"/>
      <c r="J826" s="7"/>
      <c r="K826" s="7"/>
      <c r="L826" s="7"/>
      <c r="O826" s="7"/>
      <c r="P826" s="27"/>
    </row>
    <row r="827" spans="1:16" s="6" customFormat="1" ht="12.75">
      <c r="A827" s="22"/>
      <c r="B827" s="7"/>
      <c r="C827" s="7"/>
      <c r="D827" s="7"/>
      <c r="G827" s="7"/>
      <c r="H827" s="7"/>
      <c r="J827" s="7"/>
      <c r="K827" s="7"/>
      <c r="L827" s="7"/>
      <c r="O827" s="7"/>
      <c r="P827" s="27"/>
    </row>
    <row r="828" spans="1:16" s="6" customFormat="1" ht="12.75">
      <c r="A828" s="22"/>
      <c r="B828" s="7"/>
      <c r="C828" s="7"/>
      <c r="D828" s="7"/>
      <c r="G828" s="7"/>
      <c r="H828" s="7"/>
      <c r="J828" s="7"/>
      <c r="K828" s="7"/>
      <c r="L828" s="7"/>
      <c r="O828" s="7"/>
      <c r="P828" s="27"/>
    </row>
    <row r="829" spans="1:16" s="6" customFormat="1" ht="12.75">
      <c r="A829" s="22"/>
      <c r="B829" s="7"/>
      <c r="C829" s="7"/>
      <c r="D829" s="7"/>
      <c r="G829" s="7"/>
      <c r="H829" s="7"/>
      <c r="J829" s="7"/>
      <c r="K829" s="7"/>
      <c r="L829" s="7"/>
      <c r="O829" s="7"/>
      <c r="P829" s="27"/>
    </row>
    <row r="830" spans="1:16" s="6" customFormat="1" ht="12.75">
      <c r="A830" s="22"/>
      <c r="B830" s="7"/>
      <c r="C830" s="7"/>
      <c r="D830" s="7"/>
      <c r="G830" s="7"/>
      <c r="H830" s="7"/>
      <c r="J830" s="7"/>
      <c r="K830" s="7"/>
      <c r="L830" s="7"/>
      <c r="O830" s="7"/>
      <c r="P830" s="27"/>
    </row>
    <row r="831" spans="1:16" s="6" customFormat="1" ht="12.75">
      <c r="A831" s="22"/>
      <c r="B831" s="7"/>
      <c r="C831" s="7"/>
      <c r="D831" s="7"/>
      <c r="G831" s="7"/>
      <c r="H831" s="7"/>
      <c r="J831" s="7"/>
      <c r="K831" s="7"/>
      <c r="L831" s="7"/>
      <c r="O831" s="7"/>
      <c r="P831" s="27"/>
    </row>
    <row r="832" spans="1:16" s="6" customFormat="1" ht="12.75">
      <c r="A832" s="22"/>
      <c r="B832" s="7"/>
      <c r="C832" s="7"/>
      <c r="D832" s="7"/>
      <c r="G832" s="7"/>
      <c r="H832" s="7"/>
      <c r="J832" s="7"/>
      <c r="K832" s="7"/>
      <c r="L832" s="7"/>
      <c r="O832" s="7"/>
      <c r="P832" s="27"/>
    </row>
    <row r="833" spans="1:16" s="6" customFormat="1" ht="12.75">
      <c r="A833" s="22"/>
      <c r="B833" s="7"/>
      <c r="C833" s="7"/>
      <c r="D833" s="7"/>
      <c r="G833" s="7"/>
      <c r="H833" s="7"/>
      <c r="J833" s="7"/>
      <c r="K833" s="7"/>
      <c r="L833" s="7"/>
      <c r="O833" s="7"/>
      <c r="P833" s="27"/>
    </row>
    <row r="834" spans="1:16" s="6" customFormat="1" ht="12.75">
      <c r="A834" s="22"/>
      <c r="B834" s="7"/>
      <c r="C834" s="7"/>
      <c r="D834" s="7"/>
      <c r="G834" s="7"/>
      <c r="H834" s="7"/>
      <c r="J834" s="7"/>
      <c r="K834" s="7"/>
      <c r="L834" s="7"/>
      <c r="O834" s="7"/>
      <c r="P834" s="27"/>
    </row>
    <row r="835" spans="1:16" s="6" customFormat="1" ht="12.75">
      <c r="A835" s="22"/>
      <c r="B835" s="7"/>
      <c r="C835" s="7"/>
      <c r="D835" s="7"/>
      <c r="G835" s="7"/>
      <c r="H835" s="7"/>
      <c r="J835" s="7"/>
      <c r="K835" s="7"/>
      <c r="L835" s="7"/>
      <c r="O835" s="7"/>
      <c r="P835" s="27"/>
    </row>
    <row r="836" spans="1:16" s="6" customFormat="1" ht="12.75">
      <c r="A836" s="22"/>
      <c r="B836" s="7"/>
      <c r="C836" s="7"/>
      <c r="D836" s="7"/>
      <c r="G836" s="7"/>
      <c r="H836" s="7"/>
      <c r="J836" s="7"/>
      <c r="K836" s="7"/>
      <c r="L836" s="7"/>
      <c r="O836" s="7"/>
      <c r="P836" s="27"/>
    </row>
    <row r="837" spans="1:16" s="6" customFormat="1" ht="12.75">
      <c r="A837" s="22"/>
      <c r="B837" s="7"/>
      <c r="C837" s="7"/>
      <c r="D837" s="7"/>
      <c r="G837" s="7"/>
      <c r="H837" s="7"/>
      <c r="J837" s="7"/>
      <c r="K837" s="7"/>
      <c r="L837" s="7"/>
      <c r="O837" s="7"/>
      <c r="P837" s="27"/>
    </row>
    <row r="838" spans="1:16" s="6" customFormat="1" ht="12.75">
      <c r="A838" s="22"/>
      <c r="B838" s="7"/>
      <c r="C838" s="7"/>
      <c r="D838" s="7"/>
      <c r="G838" s="7"/>
      <c r="H838" s="7"/>
      <c r="J838" s="7"/>
      <c r="K838" s="7"/>
      <c r="L838" s="7"/>
      <c r="O838" s="7"/>
      <c r="P838" s="27"/>
    </row>
    <row r="839" spans="1:16" s="6" customFormat="1" ht="12.75">
      <c r="A839" s="22"/>
      <c r="B839" s="7"/>
      <c r="C839" s="7"/>
      <c r="D839" s="7"/>
      <c r="G839" s="7"/>
      <c r="H839" s="7"/>
      <c r="J839" s="7"/>
      <c r="K839" s="7"/>
      <c r="L839" s="7"/>
      <c r="O839" s="7"/>
      <c r="P839" s="27"/>
    </row>
    <row r="840" spans="1:16" s="6" customFormat="1" ht="12.75">
      <c r="A840" s="22"/>
      <c r="B840" s="7"/>
      <c r="C840" s="7"/>
      <c r="D840" s="7"/>
      <c r="G840" s="7"/>
      <c r="H840" s="7"/>
      <c r="J840" s="7"/>
      <c r="K840" s="7"/>
      <c r="L840" s="7"/>
      <c r="O840" s="7"/>
      <c r="P840" s="27"/>
    </row>
    <row r="841" spans="1:16" s="6" customFormat="1" ht="12.75">
      <c r="A841" s="22"/>
      <c r="B841" s="7"/>
      <c r="C841" s="7"/>
      <c r="D841" s="7"/>
      <c r="G841" s="7"/>
      <c r="H841" s="7"/>
      <c r="J841" s="7"/>
      <c r="K841" s="7"/>
      <c r="L841" s="7"/>
      <c r="O841" s="7"/>
      <c r="P841" s="27"/>
    </row>
    <row r="842" spans="1:16" s="6" customFormat="1" ht="12.75">
      <c r="A842" s="22"/>
      <c r="B842" s="7"/>
      <c r="C842" s="7"/>
      <c r="D842" s="7"/>
      <c r="G842" s="7"/>
      <c r="H842" s="7"/>
      <c r="J842" s="7"/>
      <c r="K842" s="7"/>
      <c r="L842" s="7"/>
      <c r="O842" s="7"/>
      <c r="P842" s="27"/>
    </row>
    <row r="843" spans="1:16" s="6" customFormat="1" ht="12.75">
      <c r="A843" s="22"/>
      <c r="B843" s="7"/>
      <c r="C843" s="7"/>
      <c r="D843" s="7"/>
      <c r="G843" s="7"/>
      <c r="H843" s="7"/>
      <c r="J843" s="7"/>
      <c r="K843" s="7"/>
      <c r="L843" s="7"/>
      <c r="O843" s="7"/>
      <c r="P843" s="27"/>
    </row>
    <row r="844" spans="1:16" s="6" customFormat="1" ht="12.75">
      <c r="A844" s="22"/>
      <c r="B844" s="7"/>
      <c r="C844" s="7"/>
      <c r="D844" s="7"/>
      <c r="G844" s="7"/>
      <c r="H844" s="7"/>
      <c r="J844" s="7"/>
      <c r="K844" s="7"/>
      <c r="L844" s="7"/>
      <c r="O844" s="7"/>
      <c r="P844" s="27"/>
    </row>
    <row r="845" spans="1:16" s="6" customFormat="1" ht="12.75">
      <c r="A845" s="22"/>
      <c r="B845" s="7"/>
      <c r="C845" s="7"/>
      <c r="D845" s="7"/>
      <c r="G845" s="7"/>
      <c r="H845" s="7"/>
      <c r="J845" s="7"/>
      <c r="K845" s="7"/>
      <c r="L845" s="7"/>
      <c r="O845" s="7"/>
      <c r="P845" s="27"/>
    </row>
    <row r="846" spans="1:16" s="6" customFormat="1" ht="12.75">
      <c r="A846" s="22"/>
      <c r="B846" s="7"/>
      <c r="C846" s="7"/>
      <c r="D846" s="7"/>
      <c r="G846" s="7"/>
      <c r="H846" s="7"/>
      <c r="J846" s="7"/>
      <c r="K846" s="7"/>
      <c r="L846" s="7"/>
      <c r="O846" s="7"/>
      <c r="P846" s="27"/>
    </row>
    <row r="847" spans="1:16" s="6" customFormat="1" ht="12.75">
      <c r="A847" s="22"/>
      <c r="B847" s="7"/>
      <c r="C847" s="7"/>
      <c r="D847" s="7"/>
      <c r="G847" s="7"/>
      <c r="H847" s="7"/>
      <c r="J847" s="7"/>
      <c r="K847" s="7"/>
      <c r="L847" s="7"/>
      <c r="O847" s="7"/>
      <c r="P847" s="27"/>
    </row>
    <row r="848" spans="1:16" s="6" customFormat="1" ht="12.75">
      <c r="A848" s="22"/>
      <c r="B848" s="7"/>
      <c r="C848" s="7"/>
      <c r="D848" s="7"/>
      <c r="G848" s="7"/>
      <c r="H848" s="7"/>
      <c r="J848" s="7"/>
      <c r="K848" s="7"/>
      <c r="L848" s="7"/>
      <c r="O848" s="7"/>
      <c r="P848" s="27"/>
    </row>
    <row r="849" spans="1:16" s="6" customFormat="1" ht="12.75">
      <c r="A849" s="22"/>
      <c r="B849" s="7"/>
      <c r="C849" s="7"/>
      <c r="D849" s="7"/>
      <c r="G849" s="7"/>
      <c r="H849" s="7"/>
      <c r="J849" s="7"/>
      <c r="K849" s="7"/>
      <c r="L849" s="7"/>
      <c r="O849" s="7"/>
      <c r="P849" s="27"/>
    </row>
    <row r="850" spans="1:16" s="6" customFormat="1" ht="12.75">
      <c r="A850" s="22"/>
      <c r="B850" s="7"/>
      <c r="C850" s="7"/>
      <c r="D850" s="7"/>
      <c r="G850" s="7"/>
      <c r="H850" s="7"/>
      <c r="J850" s="7"/>
      <c r="K850" s="7"/>
      <c r="L850" s="7"/>
      <c r="O850" s="7"/>
      <c r="P850" s="27"/>
    </row>
    <row r="851" spans="1:16" s="6" customFormat="1" ht="12.75">
      <c r="A851" s="22"/>
      <c r="B851" s="7"/>
      <c r="C851" s="7"/>
      <c r="D851" s="7"/>
      <c r="G851" s="7"/>
      <c r="H851" s="7"/>
      <c r="J851" s="7"/>
      <c r="K851" s="7"/>
      <c r="L851" s="7"/>
      <c r="O851" s="7"/>
      <c r="P851" s="27"/>
    </row>
    <row r="852" spans="1:16" s="6" customFormat="1" ht="12.75">
      <c r="A852" s="22"/>
      <c r="B852" s="7"/>
      <c r="C852" s="7"/>
      <c r="D852" s="7"/>
      <c r="G852" s="7"/>
      <c r="H852" s="7"/>
      <c r="J852" s="7"/>
      <c r="K852" s="7"/>
      <c r="L852" s="7"/>
      <c r="O852" s="7"/>
      <c r="P852" s="27"/>
    </row>
    <row r="853" spans="1:16" s="6" customFormat="1" ht="12.75">
      <c r="A853" s="22"/>
      <c r="B853" s="7"/>
      <c r="C853" s="7"/>
      <c r="D853" s="7"/>
      <c r="G853" s="7"/>
      <c r="H853" s="7"/>
      <c r="J853" s="7"/>
      <c r="K853" s="7"/>
      <c r="L853" s="7"/>
      <c r="O853" s="7"/>
      <c r="P853" s="27"/>
    </row>
    <row r="854" spans="1:16" s="6" customFormat="1" ht="12.75">
      <c r="A854" s="22"/>
      <c r="B854" s="7"/>
      <c r="C854" s="7"/>
      <c r="D854" s="7"/>
      <c r="G854" s="7"/>
      <c r="H854" s="7"/>
      <c r="J854" s="7"/>
      <c r="K854" s="7"/>
      <c r="L854" s="7"/>
      <c r="O854" s="7"/>
      <c r="P854" s="27"/>
    </row>
    <row r="855" spans="1:16" s="6" customFormat="1" ht="12.75">
      <c r="A855" s="22"/>
      <c r="B855" s="7"/>
      <c r="C855" s="7"/>
      <c r="D855" s="7"/>
      <c r="G855" s="7"/>
      <c r="H855" s="7"/>
      <c r="J855" s="7"/>
      <c r="K855" s="7"/>
      <c r="L855" s="7"/>
      <c r="O855" s="7"/>
      <c r="P855" s="27"/>
    </row>
    <row r="856" spans="1:16" s="6" customFormat="1" ht="12.75">
      <c r="A856" s="22"/>
      <c r="B856" s="7"/>
      <c r="C856" s="7"/>
      <c r="D856" s="7"/>
      <c r="G856" s="7"/>
      <c r="H856" s="7"/>
      <c r="J856" s="7"/>
      <c r="K856" s="7"/>
      <c r="L856" s="7"/>
      <c r="O856" s="7"/>
      <c r="P856" s="27"/>
    </row>
    <row r="857" spans="1:16" s="6" customFormat="1" ht="12.75">
      <c r="A857" s="22"/>
      <c r="B857" s="7"/>
      <c r="C857" s="7"/>
      <c r="D857" s="7"/>
      <c r="G857" s="7"/>
      <c r="H857" s="7"/>
      <c r="J857" s="7"/>
      <c r="K857" s="7"/>
      <c r="L857" s="7"/>
      <c r="O857" s="7"/>
      <c r="P857" s="27"/>
    </row>
    <row r="858" spans="1:16" s="6" customFormat="1" ht="12.75">
      <c r="A858" s="22"/>
      <c r="B858" s="7"/>
      <c r="C858" s="7"/>
      <c r="D858" s="7"/>
      <c r="G858" s="7"/>
      <c r="H858" s="7"/>
      <c r="J858" s="7"/>
      <c r="K858" s="7"/>
      <c r="L858" s="7"/>
      <c r="O858" s="7"/>
      <c r="P858" s="27"/>
    </row>
    <row r="859" spans="1:16" s="6" customFormat="1" ht="12.75">
      <c r="A859" s="22"/>
      <c r="B859" s="7"/>
      <c r="C859" s="7"/>
      <c r="D859" s="7"/>
      <c r="G859" s="7"/>
      <c r="H859" s="7"/>
      <c r="J859" s="7"/>
      <c r="K859" s="7"/>
      <c r="L859" s="7"/>
      <c r="O859" s="7"/>
      <c r="P859" s="27"/>
    </row>
    <row r="860" spans="1:16" s="6" customFormat="1" ht="12.75">
      <c r="A860" s="22"/>
      <c r="B860" s="7"/>
      <c r="C860" s="7"/>
      <c r="D860" s="7"/>
      <c r="G860" s="7"/>
      <c r="H860" s="7"/>
      <c r="J860" s="7"/>
      <c r="K860" s="7"/>
      <c r="L860" s="7"/>
      <c r="O860" s="7"/>
      <c r="P860" s="27"/>
    </row>
    <row r="861" spans="1:16" s="6" customFormat="1" ht="12.75">
      <c r="A861" s="22"/>
      <c r="B861" s="7"/>
      <c r="C861" s="7"/>
      <c r="D861" s="7"/>
      <c r="G861" s="7"/>
      <c r="H861" s="7"/>
      <c r="J861" s="7"/>
      <c r="K861" s="7"/>
      <c r="L861" s="7"/>
      <c r="O861" s="7"/>
      <c r="P861" s="27"/>
    </row>
    <row r="862" spans="1:16" s="6" customFormat="1" ht="12.75">
      <c r="A862" s="22"/>
      <c r="B862" s="7"/>
      <c r="C862" s="7"/>
      <c r="D862" s="7"/>
      <c r="G862" s="7"/>
      <c r="H862" s="7"/>
      <c r="J862" s="7"/>
      <c r="K862" s="7"/>
      <c r="L862" s="7"/>
      <c r="O862" s="7"/>
      <c r="P862" s="27"/>
    </row>
    <row r="863" spans="1:16" s="6" customFormat="1" ht="12.75">
      <c r="A863" s="22"/>
      <c r="B863" s="7"/>
      <c r="C863" s="7"/>
      <c r="D863" s="7"/>
      <c r="G863" s="7"/>
      <c r="H863" s="7"/>
      <c r="J863" s="7"/>
      <c r="K863" s="7"/>
      <c r="L863" s="7"/>
      <c r="O863" s="7"/>
      <c r="P863" s="27"/>
    </row>
    <row r="864" spans="1:16" s="6" customFormat="1" ht="12.75">
      <c r="A864" s="22"/>
      <c r="B864" s="7"/>
      <c r="C864" s="7"/>
      <c r="D864" s="7"/>
      <c r="G864" s="7"/>
      <c r="H864" s="7"/>
      <c r="J864" s="7"/>
      <c r="K864" s="7"/>
      <c r="L864" s="7"/>
      <c r="O864" s="7"/>
      <c r="P864" s="27"/>
    </row>
    <row r="865" spans="1:16" s="6" customFormat="1" ht="12.75">
      <c r="A865" s="22"/>
      <c r="B865" s="7"/>
      <c r="C865" s="7"/>
      <c r="D865" s="7"/>
      <c r="G865" s="7"/>
      <c r="H865" s="7"/>
      <c r="J865" s="7"/>
      <c r="K865" s="7"/>
      <c r="L865" s="7"/>
      <c r="O865" s="7"/>
      <c r="P865" s="27"/>
    </row>
    <row r="866" spans="1:16" s="6" customFormat="1" ht="12.75">
      <c r="A866" s="22"/>
      <c r="B866" s="7"/>
      <c r="C866" s="7"/>
      <c r="D866" s="7"/>
      <c r="G866" s="7"/>
      <c r="H866" s="7"/>
      <c r="J866" s="7"/>
      <c r="K866" s="7"/>
      <c r="L866" s="7"/>
      <c r="O866" s="7"/>
      <c r="P866" s="27"/>
    </row>
    <row r="867" spans="1:16" s="6" customFormat="1" ht="12.75">
      <c r="A867" s="22"/>
      <c r="B867" s="7"/>
      <c r="C867" s="7"/>
      <c r="D867" s="7"/>
      <c r="G867" s="7"/>
      <c r="H867" s="7"/>
      <c r="J867" s="7"/>
      <c r="K867" s="7"/>
      <c r="L867" s="7"/>
      <c r="O867" s="7"/>
      <c r="P867" s="27"/>
    </row>
    <row r="868" spans="1:16" s="6" customFormat="1" ht="12.75">
      <c r="A868" s="22"/>
      <c r="B868" s="7"/>
      <c r="C868" s="7"/>
      <c r="D868" s="7"/>
      <c r="G868" s="7"/>
      <c r="H868" s="7"/>
      <c r="J868" s="7"/>
      <c r="K868" s="7"/>
      <c r="L868" s="7"/>
      <c r="O868" s="7"/>
      <c r="P868" s="27"/>
    </row>
    <row r="869" spans="1:16" s="6" customFormat="1" ht="12.75">
      <c r="A869" s="22"/>
      <c r="B869" s="7"/>
      <c r="C869" s="7"/>
      <c r="D869" s="7"/>
      <c r="G869" s="7"/>
      <c r="H869" s="7"/>
      <c r="J869" s="7"/>
      <c r="K869" s="7"/>
      <c r="L869" s="7"/>
      <c r="O869" s="7"/>
      <c r="P869" s="27"/>
    </row>
    <row r="870" spans="1:16" s="6" customFormat="1" ht="12.75">
      <c r="A870" s="22"/>
      <c r="B870" s="7"/>
      <c r="C870" s="7"/>
      <c r="D870" s="7"/>
      <c r="G870" s="7"/>
      <c r="H870" s="7"/>
      <c r="J870" s="7"/>
      <c r="K870" s="7"/>
      <c r="L870" s="7"/>
      <c r="O870" s="7"/>
      <c r="P870" s="27"/>
    </row>
    <row r="871" spans="1:16" s="6" customFormat="1" ht="12.75">
      <c r="A871" s="22"/>
      <c r="B871" s="7"/>
      <c r="C871" s="7"/>
      <c r="D871" s="7"/>
      <c r="G871" s="7"/>
      <c r="H871" s="7"/>
      <c r="J871" s="7"/>
      <c r="K871" s="7"/>
      <c r="L871" s="7"/>
      <c r="O871" s="7"/>
      <c r="P871" s="27"/>
    </row>
    <row r="872" spans="1:16" s="6" customFormat="1" ht="12.75">
      <c r="A872" s="22"/>
      <c r="B872" s="7"/>
      <c r="C872" s="7"/>
      <c r="D872" s="7"/>
      <c r="G872" s="7"/>
      <c r="H872" s="7"/>
      <c r="J872" s="7"/>
      <c r="K872" s="7"/>
      <c r="L872" s="7"/>
      <c r="O872" s="7"/>
      <c r="P872" s="27"/>
    </row>
    <row r="873" spans="1:16" s="6" customFormat="1" ht="12.75">
      <c r="A873" s="22"/>
      <c r="B873" s="7"/>
      <c r="C873" s="7"/>
      <c r="D873" s="7"/>
      <c r="G873" s="7"/>
      <c r="H873" s="7"/>
      <c r="J873" s="7"/>
      <c r="K873" s="7"/>
      <c r="L873" s="7"/>
      <c r="O873" s="7"/>
      <c r="P873" s="27"/>
    </row>
    <row r="874" spans="1:16" s="6" customFormat="1" ht="12.75">
      <c r="A874" s="22"/>
      <c r="B874" s="7"/>
      <c r="C874" s="7"/>
      <c r="D874" s="7"/>
      <c r="G874" s="7"/>
      <c r="H874" s="7"/>
      <c r="J874" s="7"/>
      <c r="K874" s="7"/>
      <c r="L874" s="7"/>
      <c r="O874" s="7"/>
      <c r="P874" s="27"/>
    </row>
    <row r="875" spans="1:16" s="6" customFormat="1" ht="12.75">
      <c r="A875" s="22"/>
      <c r="B875" s="7"/>
      <c r="C875" s="7"/>
      <c r="D875" s="7"/>
      <c r="G875" s="7"/>
      <c r="H875" s="7"/>
      <c r="J875" s="7"/>
      <c r="K875" s="7"/>
      <c r="L875" s="7"/>
      <c r="O875" s="7"/>
      <c r="P875" s="27"/>
    </row>
    <row r="876" spans="1:16" s="6" customFormat="1" ht="12.75">
      <c r="A876" s="22"/>
      <c r="B876" s="7"/>
      <c r="C876" s="7"/>
      <c r="D876" s="7"/>
      <c r="G876" s="7"/>
      <c r="H876" s="7"/>
      <c r="J876" s="7"/>
      <c r="K876" s="7"/>
      <c r="L876" s="7"/>
      <c r="O876" s="7"/>
      <c r="P876" s="27"/>
    </row>
    <row r="877" spans="1:16" s="6" customFormat="1" ht="12.75">
      <c r="A877" s="22"/>
      <c r="B877" s="7"/>
      <c r="C877" s="7"/>
      <c r="D877" s="7"/>
      <c r="G877" s="7"/>
      <c r="H877" s="7"/>
      <c r="J877" s="7"/>
      <c r="K877" s="7"/>
      <c r="L877" s="7"/>
      <c r="O877" s="7"/>
      <c r="P877" s="27"/>
    </row>
    <row r="878" spans="1:16" s="6" customFormat="1" ht="12.75">
      <c r="A878" s="22"/>
      <c r="B878" s="7"/>
      <c r="C878" s="7"/>
      <c r="D878" s="7"/>
      <c r="G878" s="7"/>
      <c r="H878" s="7"/>
      <c r="J878" s="7"/>
      <c r="K878" s="7"/>
      <c r="L878" s="7"/>
      <c r="O878" s="7"/>
      <c r="P878" s="27"/>
    </row>
    <row r="879" spans="1:16" s="6" customFormat="1" ht="12.75">
      <c r="A879" s="22"/>
      <c r="B879" s="7"/>
      <c r="C879" s="7"/>
      <c r="D879" s="7"/>
      <c r="G879" s="7"/>
      <c r="H879" s="7"/>
      <c r="J879" s="7"/>
      <c r="K879" s="7"/>
      <c r="L879" s="7"/>
      <c r="O879" s="7"/>
      <c r="P879" s="27"/>
    </row>
    <row r="880" spans="1:16" s="6" customFormat="1" ht="12.75">
      <c r="A880" s="22"/>
      <c r="B880" s="7"/>
      <c r="C880" s="7"/>
      <c r="D880" s="7"/>
      <c r="G880" s="7"/>
      <c r="H880" s="7"/>
      <c r="J880" s="7"/>
      <c r="K880" s="7"/>
      <c r="L880" s="7"/>
      <c r="O880" s="7"/>
      <c r="P880" s="27"/>
    </row>
    <row r="881" spans="1:16" s="6" customFormat="1" ht="12.75">
      <c r="A881" s="22"/>
      <c r="B881" s="7"/>
      <c r="C881" s="7"/>
      <c r="D881" s="7"/>
      <c r="G881" s="7"/>
      <c r="H881" s="7"/>
      <c r="J881" s="7"/>
      <c r="K881" s="7"/>
      <c r="L881" s="7"/>
      <c r="O881" s="7"/>
      <c r="P881" s="27"/>
    </row>
    <row r="882" spans="1:16" s="6" customFormat="1" ht="12.75">
      <c r="A882" s="22"/>
      <c r="B882" s="7"/>
      <c r="C882" s="7"/>
      <c r="D882" s="7"/>
      <c r="G882" s="7"/>
      <c r="H882" s="7"/>
      <c r="J882" s="7"/>
      <c r="K882" s="7"/>
      <c r="L882" s="7"/>
      <c r="O882" s="7"/>
      <c r="P882" s="27"/>
    </row>
    <row r="883" spans="1:16" s="6" customFormat="1" ht="12.75">
      <c r="A883" s="22"/>
      <c r="B883" s="7"/>
      <c r="C883" s="7"/>
      <c r="D883" s="7"/>
      <c r="G883" s="7"/>
      <c r="H883" s="7"/>
      <c r="J883" s="7"/>
      <c r="K883" s="7"/>
      <c r="L883" s="7"/>
      <c r="O883" s="7"/>
      <c r="P883" s="27"/>
    </row>
    <row r="884" spans="1:16" s="6" customFormat="1" ht="12.75">
      <c r="A884" s="22"/>
      <c r="B884" s="7"/>
      <c r="C884" s="7"/>
      <c r="D884" s="7"/>
      <c r="G884" s="7"/>
      <c r="H884" s="7"/>
      <c r="J884" s="7"/>
      <c r="K884" s="7"/>
      <c r="L884" s="7"/>
      <c r="O884" s="7"/>
      <c r="P884" s="27"/>
    </row>
    <row r="885" spans="1:16" s="6" customFormat="1" ht="12.75">
      <c r="A885" s="22"/>
      <c r="B885" s="7"/>
      <c r="C885" s="7"/>
      <c r="D885" s="7"/>
      <c r="G885" s="7"/>
      <c r="H885" s="7"/>
      <c r="J885" s="7"/>
      <c r="K885" s="7"/>
      <c r="L885" s="7"/>
      <c r="O885" s="7"/>
      <c r="P885" s="27"/>
    </row>
    <row r="886" spans="1:16" s="6" customFormat="1" ht="12.75">
      <c r="A886" s="22"/>
      <c r="B886" s="7"/>
      <c r="C886" s="7"/>
      <c r="D886" s="7"/>
      <c r="G886" s="7"/>
      <c r="H886" s="7"/>
      <c r="J886" s="7"/>
      <c r="K886" s="7"/>
      <c r="L886" s="7"/>
      <c r="O886" s="7"/>
      <c r="P886" s="27"/>
    </row>
    <row r="887" spans="1:16" s="6" customFormat="1" ht="12.75">
      <c r="A887" s="22"/>
      <c r="B887" s="7"/>
      <c r="C887" s="7"/>
      <c r="D887" s="7"/>
      <c r="G887" s="7"/>
      <c r="H887" s="7"/>
      <c r="J887" s="7"/>
      <c r="K887" s="7"/>
      <c r="L887" s="7"/>
      <c r="O887" s="7"/>
      <c r="P887" s="27"/>
    </row>
    <row r="888" spans="1:16" s="6" customFormat="1" ht="12.75">
      <c r="A888" s="22"/>
      <c r="B888" s="7"/>
      <c r="C888" s="7"/>
      <c r="D888" s="7"/>
      <c r="G888" s="7"/>
      <c r="H888" s="7"/>
      <c r="J888" s="7"/>
      <c r="K888" s="7"/>
      <c r="L888" s="7"/>
      <c r="O888" s="7"/>
      <c r="P888" s="27"/>
    </row>
    <row r="889" spans="1:16" s="6" customFormat="1" ht="12.75">
      <c r="A889" s="22"/>
      <c r="B889" s="7"/>
      <c r="C889" s="7"/>
      <c r="D889" s="7"/>
      <c r="G889" s="7"/>
      <c r="H889" s="7"/>
      <c r="J889" s="7"/>
      <c r="K889" s="7"/>
      <c r="L889" s="7"/>
      <c r="O889" s="7"/>
      <c r="P889" s="27"/>
    </row>
    <row r="890" spans="1:16" s="6" customFormat="1" ht="12.75">
      <c r="A890" s="22"/>
      <c r="B890" s="7"/>
      <c r="C890" s="7"/>
      <c r="D890" s="7"/>
      <c r="G890" s="7"/>
      <c r="H890" s="7"/>
      <c r="J890" s="7"/>
      <c r="K890" s="7"/>
      <c r="L890" s="7"/>
      <c r="O890" s="7"/>
      <c r="P890" s="27"/>
    </row>
    <row r="891" spans="1:16" s="6" customFormat="1" ht="12.75">
      <c r="A891" s="22"/>
      <c r="B891" s="7"/>
      <c r="C891" s="7"/>
      <c r="D891" s="7"/>
      <c r="G891" s="7"/>
      <c r="H891" s="7"/>
      <c r="J891" s="7"/>
      <c r="K891" s="7"/>
      <c r="L891" s="7"/>
      <c r="O891" s="7"/>
      <c r="P891" s="27"/>
    </row>
    <row r="892" spans="1:16" s="6" customFormat="1" ht="12.75">
      <c r="A892" s="22"/>
      <c r="B892" s="7"/>
      <c r="C892" s="7"/>
      <c r="D892" s="7"/>
      <c r="G892" s="7"/>
      <c r="H892" s="7"/>
      <c r="J892" s="7"/>
      <c r="K892" s="7"/>
      <c r="L892" s="7"/>
      <c r="O892" s="7"/>
      <c r="P892" s="27"/>
    </row>
    <row r="893" spans="1:16" s="6" customFormat="1" ht="12.75">
      <c r="A893" s="22"/>
      <c r="B893" s="7"/>
      <c r="C893" s="7"/>
      <c r="D893" s="7"/>
      <c r="G893" s="7"/>
      <c r="H893" s="7"/>
      <c r="J893" s="7"/>
      <c r="K893" s="7"/>
      <c r="L893" s="7"/>
      <c r="O893" s="7"/>
      <c r="P893" s="27"/>
    </row>
    <row r="894" spans="1:16" s="6" customFormat="1" ht="12.75">
      <c r="A894" s="22"/>
      <c r="B894" s="7"/>
      <c r="C894" s="7"/>
      <c r="D894" s="7"/>
      <c r="G894" s="7"/>
      <c r="H894" s="7"/>
      <c r="J894" s="7"/>
      <c r="K894" s="7"/>
      <c r="L894" s="7"/>
      <c r="O894" s="7"/>
      <c r="P894" s="27"/>
    </row>
    <row r="895" spans="1:16" s="6" customFormat="1" ht="12.75">
      <c r="A895" s="22"/>
      <c r="B895" s="7"/>
      <c r="C895" s="7"/>
      <c r="D895" s="7"/>
      <c r="G895" s="7"/>
      <c r="H895" s="7"/>
      <c r="J895" s="7"/>
      <c r="K895" s="7"/>
      <c r="L895" s="7"/>
      <c r="O895" s="7"/>
      <c r="P895" s="27"/>
    </row>
  </sheetData>
  <sheetProtection/>
  <mergeCells count="13">
    <mergeCell ref="A250:P250"/>
    <mergeCell ref="A251:P251"/>
    <mergeCell ref="A254:P254"/>
    <mergeCell ref="A258:P258"/>
    <mergeCell ref="A257:P257"/>
    <mergeCell ref="A259:P259"/>
    <mergeCell ref="P5:P6"/>
    <mergeCell ref="A2:P2"/>
    <mergeCell ref="A249:P249"/>
    <mergeCell ref="A252:P252"/>
    <mergeCell ref="A5:A6"/>
    <mergeCell ref="B5:O5"/>
    <mergeCell ref="A3:P3"/>
  </mergeCells>
  <printOptions horizontalCentered="1"/>
  <pageMargins left="0.3937007874015748" right="0.1968503937007874" top="0.5905511811023623" bottom="0" header="0.7086614173228347" footer="0.5118110236220472"/>
  <pageSetup fitToHeight="2" orientation="landscape" paperSize="9" scale="56" r:id="rId1"/>
  <headerFooter alignWithMargins="0">
    <oddHeader>&amp;RStrana &amp;P/&amp;N</oddHeader>
  </headerFooter>
  <rowBreaks count="6" manualBreakCount="6">
    <brk id="46" max="15" man="1"/>
    <brk id="86" max="15" man="1"/>
    <brk id="126" max="15" man="1"/>
    <brk id="166" max="15" man="1"/>
    <brk id="206" max="15" man="1"/>
    <brk id="24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="90" zoomScaleNormal="90" zoomScaleSheetLayoutView="90" zoomScalePageLayoutView="0" workbookViewId="0" topLeftCell="A1">
      <selection activeCell="B42" sqref="B42"/>
    </sheetView>
  </sheetViews>
  <sheetFormatPr defaultColWidth="9.140625" defaultRowHeight="12.75"/>
  <cols>
    <col min="1" max="1" width="13.8515625" style="42" customWidth="1"/>
    <col min="2" max="2" width="48.8515625" style="42" customWidth="1"/>
    <col min="3" max="3" width="8.7109375" style="42" customWidth="1"/>
    <col min="4" max="4" width="8.7109375" style="44" customWidth="1"/>
    <col min="5" max="5" width="10.57421875" style="44" customWidth="1"/>
    <col min="6" max="6" width="7.421875" style="42" customWidth="1"/>
    <col min="7" max="7" width="13.8515625" style="42" customWidth="1"/>
    <col min="8" max="8" width="48.8515625" style="42" customWidth="1"/>
    <col min="9" max="10" width="8.7109375" style="42" customWidth="1"/>
    <col min="11" max="11" width="10.57421875" style="42" customWidth="1"/>
    <col min="12" max="16384" width="9.140625" style="42" customWidth="1"/>
  </cols>
  <sheetData>
    <row r="1" spans="2:11" ht="15.75">
      <c r="B1" s="43"/>
      <c r="C1" s="43"/>
      <c r="H1" s="94"/>
      <c r="I1" s="94"/>
      <c r="J1" s="94"/>
      <c r="K1" s="93" t="s">
        <v>160</v>
      </c>
    </row>
    <row r="2" spans="1:11" ht="40.5" customHeight="1">
      <c r="A2" s="277" t="s">
        <v>170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22.5" customHeight="1">
      <c r="A3" s="278" t="s">
        <v>66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" customHeight="1" thickBot="1">
      <c r="A4" s="45"/>
      <c r="B4" s="45"/>
      <c r="C4" s="45"/>
      <c r="D4" s="45"/>
      <c r="E4" s="45"/>
      <c r="F4" s="45"/>
      <c r="G4" s="45"/>
      <c r="H4" s="45"/>
      <c r="I4" s="45"/>
      <c r="K4" s="90" t="s">
        <v>87</v>
      </c>
    </row>
    <row r="5" spans="1:11" ht="13.5" thickBot="1">
      <c r="A5" s="282" t="s">
        <v>85</v>
      </c>
      <c r="B5" s="282" t="s">
        <v>83</v>
      </c>
      <c r="C5" s="279" t="s">
        <v>84</v>
      </c>
      <c r="D5" s="280"/>
      <c r="E5" s="281"/>
      <c r="F5" s="86"/>
      <c r="G5" s="282" t="s">
        <v>85</v>
      </c>
      <c r="H5" s="282" t="s">
        <v>83</v>
      </c>
      <c r="I5" s="279" t="s">
        <v>84</v>
      </c>
      <c r="J5" s="280"/>
      <c r="K5" s="281"/>
    </row>
    <row r="6" spans="1:11" ht="13.5" thickBot="1">
      <c r="A6" s="283"/>
      <c r="B6" s="283"/>
      <c r="C6" s="95">
        <v>2010</v>
      </c>
      <c r="D6" s="85">
        <v>2009</v>
      </c>
      <c r="E6" s="97" t="s">
        <v>109</v>
      </c>
      <c r="F6" s="86"/>
      <c r="G6" s="283"/>
      <c r="H6" s="283"/>
      <c r="I6" s="95">
        <v>2010</v>
      </c>
      <c r="J6" s="85">
        <v>2009</v>
      </c>
      <c r="K6" s="92" t="s">
        <v>109</v>
      </c>
    </row>
    <row r="7" spans="1:11" ht="12.75">
      <c r="A7" s="166" t="s">
        <v>193</v>
      </c>
      <c r="B7" s="167" t="s">
        <v>162</v>
      </c>
      <c r="C7" s="185">
        <v>388</v>
      </c>
      <c r="D7" s="186" t="s">
        <v>185</v>
      </c>
      <c r="E7" s="187" t="s">
        <v>184</v>
      </c>
      <c r="F7" s="87"/>
      <c r="G7" s="166" t="s">
        <v>194</v>
      </c>
      <c r="H7" s="167" t="s">
        <v>173</v>
      </c>
      <c r="I7" s="199">
        <v>3299</v>
      </c>
      <c r="J7" s="217" t="s">
        <v>185</v>
      </c>
      <c r="K7" s="218" t="s">
        <v>184</v>
      </c>
    </row>
    <row r="8" spans="1:11" ht="12.75">
      <c r="A8" s="166" t="s">
        <v>196</v>
      </c>
      <c r="B8" s="167" t="s">
        <v>121</v>
      </c>
      <c r="C8" s="185">
        <v>619</v>
      </c>
      <c r="D8" s="186">
        <v>750</v>
      </c>
      <c r="E8" s="188">
        <f>C8/D8*100-100</f>
        <v>-17.46666666666667</v>
      </c>
      <c r="F8" s="86"/>
      <c r="G8" s="170" t="s">
        <v>174</v>
      </c>
      <c r="H8" s="167" t="s">
        <v>92</v>
      </c>
      <c r="I8" s="200">
        <v>3299</v>
      </c>
      <c r="J8" s="194">
        <v>4000</v>
      </c>
      <c r="K8" s="188">
        <f aca="true" t="shared" si="0" ref="K8:K19">I8/J8*100-100</f>
        <v>-17.525000000000006</v>
      </c>
    </row>
    <row r="9" spans="1:11" ht="13.5" thickBot="1">
      <c r="A9" s="166" t="s">
        <v>187</v>
      </c>
      <c r="B9" s="167" t="s">
        <v>188</v>
      </c>
      <c r="C9" s="185">
        <v>454</v>
      </c>
      <c r="D9" s="221" t="s">
        <v>185</v>
      </c>
      <c r="E9" s="196" t="s">
        <v>184</v>
      </c>
      <c r="F9" s="86"/>
      <c r="G9" s="168" t="s">
        <v>42</v>
      </c>
      <c r="H9" s="169" t="s">
        <v>93</v>
      </c>
      <c r="I9" s="201">
        <v>2887</v>
      </c>
      <c r="J9" s="198">
        <v>3500</v>
      </c>
      <c r="K9" s="189">
        <f t="shared" si="0"/>
        <v>-17.51428571428572</v>
      </c>
    </row>
    <row r="10" spans="1:11" ht="13.5" thickBot="1">
      <c r="A10" s="166" t="s">
        <v>34</v>
      </c>
      <c r="B10" s="167" t="s">
        <v>33</v>
      </c>
      <c r="C10" s="185">
        <v>454</v>
      </c>
      <c r="D10" s="186">
        <v>550</v>
      </c>
      <c r="E10" s="188">
        <f aca="true" t="shared" si="1" ref="E10:E36">C10/D10*100-100</f>
        <v>-17.454545454545453</v>
      </c>
      <c r="F10" s="86"/>
      <c r="G10" s="99"/>
      <c r="H10" s="99"/>
      <c r="I10" s="202"/>
      <c r="J10" s="203"/>
      <c r="K10" s="204"/>
    </row>
    <row r="11" spans="1:11" ht="12.75">
      <c r="A11" s="166" t="s">
        <v>189</v>
      </c>
      <c r="B11" s="167" t="s">
        <v>33</v>
      </c>
      <c r="C11" s="185">
        <v>454</v>
      </c>
      <c r="D11" s="221" t="s">
        <v>185</v>
      </c>
      <c r="E11" s="196" t="s">
        <v>184</v>
      </c>
      <c r="F11" s="86"/>
      <c r="G11" s="213" t="s">
        <v>190</v>
      </c>
      <c r="H11" s="215" t="s">
        <v>41</v>
      </c>
      <c r="I11" s="205">
        <v>907</v>
      </c>
      <c r="J11" s="217" t="s">
        <v>185</v>
      </c>
      <c r="K11" s="218" t="s">
        <v>184</v>
      </c>
    </row>
    <row r="12" spans="1:11" ht="13.5" thickBot="1">
      <c r="A12" s="166" t="s">
        <v>40</v>
      </c>
      <c r="B12" s="167" t="s">
        <v>41</v>
      </c>
      <c r="C12" s="185">
        <v>907</v>
      </c>
      <c r="D12" s="186">
        <v>1100</v>
      </c>
      <c r="E12" s="188">
        <f t="shared" si="1"/>
        <v>-17.545454545454547</v>
      </c>
      <c r="F12" s="86"/>
      <c r="G12" s="214" t="s">
        <v>191</v>
      </c>
      <c r="H12" s="216" t="s">
        <v>192</v>
      </c>
      <c r="I12" s="206">
        <v>550</v>
      </c>
      <c r="J12" s="198">
        <v>550</v>
      </c>
      <c r="K12" s="189">
        <f>I12/J12*100-100</f>
        <v>0</v>
      </c>
    </row>
    <row r="13" spans="1:11" ht="13.5" thickBot="1">
      <c r="A13" s="166" t="s">
        <v>122</v>
      </c>
      <c r="B13" s="167" t="s">
        <v>123</v>
      </c>
      <c r="C13" s="185">
        <v>619</v>
      </c>
      <c r="D13" s="186">
        <v>750</v>
      </c>
      <c r="E13" s="188">
        <f t="shared" si="1"/>
        <v>-17.46666666666667</v>
      </c>
      <c r="F13" s="86"/>
      <c r="G13" s="99"/>
      <c r="H13" s="99"/>
      <c r="I13" s="202"/>
      <c r="J13" s="203"/>
      <c r="K13" s="204"/>
    </row>
    <row r="14" spans="1:11" ht="12.75">
      <c r="A14" s="166" t="s">
        <v>124</v>
      </c>
      <c r="B14" s="167" t="s">
        <v>125</v>
      </c>
      <c r="C14" s="185">
        <v>619</v>
      </c>
      <c r="D14" s="186">
        <v>750</v>
      </c>
      <c r="E14" s="188">
        <f t="shared" si="1"/>
        <v>-17.46666666666667</v>
      </c>
      <c r="F14" s="86"/>
      <c r="G14" s="164" t="s">
        <v>175</v>
      </c>
      <c r="H14" s="165" t="s">
        <v>94</v>
      </c>
      <c r="I14" s="205">
        <v>3299</v>
      </c>
      <c r="J14" s="193">
        <v>4000</v>
      </c>
      <c r="K14" s="187">
        <f t="shared" si="0"/>
        <v>-17.525000000000006</v>
      </c>
    </row>
    <row r="15" spans="1:11" ht="13.5" thickBot="1">
      <c r="A15" s="166" t="s">
        <v>126</v>
      </c>
      <c r="B15" s="167" t="s">
        <v>127</v>
      </c>
      <c r="C15" s="185">
        <v>619</v>
      </c>
      <c r="D15" s="186">
        <v>750</v>
      </c>
      <c r="E15" s="188">
        <f t="shared" si="1"/>
        <v>-17.46666666666667</v>
      </c>
      <c r="F15" s="86"/>
      <c r="G15" s="168" t="s">
        <v>32</v>
      </c>
      <c r="H15" s="169" t="s">
        <v>95</v>
      </c>
      <c r="I15" s="206">
        <v>3299</v>
      </c>
      <c r="J15" s="198">
        <v>4000</v>
      </c>
      <c r="K15" s="189">
        <f t="shared" si="0"/>
        <v>-17.525000000000006</v>
      </c>
    </row>
    <row r="16" spans="1:11" ht="13.5" thickBot="1">
      <c r="A16" s="166" t="s">
        <v>128</v>
      </c>
      <c r="B16" s="167" t="s">
        <v>129</v>
      </c>
      <c r="C16" s="185">
        <v>619</v>
      </c>
      <c r="D16" s="186">
        <v>750</v>
      </c>
      <c r="E16" s="188">
        <f t="shared" si="1"/>
        <v>-17.46666666666667</v>
      </c>
      <c r="F16" s="86"/>
      <c r="G16" s="162"/>
      <c r="H16" s="162"/>
      <c r="I16" s="207"/>
      <c r="J16" s="207"/>
      <c r="K16" s="204"/>
    </row>
    <row r="17" spans="1:11" ht="12.75">
      <c r="A17" s="166" t="s">
        <v>130</v>
      </c>
      <c r="B17" s="167" t="s">
        <v>131</v>
      </c>
      <c r="C17" s="185">
        <v>619</v>
      </c>
      <c r="D17" s="186">
        <v>750</v>
      </c>
      <c r="E17" s="188">
        <f t="shared" si="1"/>
        <v>-17.46666666666667</v>
      </c>
      <c r="F17" s="86"/>
      <c r="G17" s="219" t="s">
        <v>195</v>
      </c>
      <c r="H17" s="220" t="s">
        <v>146</v>
      </c>
      <c r="I17" s="199" t="s">
        <v>185</v>
      </c>
      <c r="J17" s="193">
        <v>750</v>
      </c>
      <c r="K17" s="218" t="s">
        <v>184</v>
      </c>
    </row>
    <row r="18" spans="1:11" ht="12.75">
      <c r="A18" s="166" t="s">
        <v>132</v>
      </c>
      <c r="B18" s="167" t="s">
        <v>133</v>
      </c>
      <c r="C18" s="185">
        <v>619</v>
      </c>
      <c r="D18" s="186">
        <v>750</v>
      </c>
      <c r="E18" s="188">
        <f t="shared" si="1"/>
        <v>-17.46666666666667</v>
      </c>
      <c r="F18" s="86"/>
      <c r="G18" s="171" t="s">
        <v>147</v>
      </c>
      <c r="H18" s="172" t="s">
        <v>148</v>
      </c>
      <c r="I18" s="200">
        <v>422</v>
      </c>
      <c r="J18" s="194">
        <v>750</v>
      </c>
      <c r="K18" s="188">
        <f t="shared" si="0"/>
        <v>-43.733333333333334</v>
      </c>
    </row>
    <row r="19" spans="1:11" ht="13.5" thickBot="1">
      <c r="A19" s="166" t="s">
        <v>134</v>
      </c>
      <c r="B19" s="167" t="s">
        <v>135</v>
      </c>
      <c r="C19" s="185">
        <v>619</v>
      </c>
      <c r="D19" s="186">
        <v>750</v>
      </c>
      <c r="E19" s="188">
        <f t="shared" si="1"/>
        <v>-17.46666666666667</v>
      </c>
      <c r="F19" s="86"/>
      <c r="G19" s="254" t="s">
        <v>149</v>
      </c>
      <c r="H19" s="255" t="s">
        <v>150</v>
      </c>
      <c r="I19" s="201">
        <v>619</v>
      </c>
      <c r="J19" s="198">
        <v>750</v>
      </c>
      <c r="K19" s="189">
        <f t="shared" si="0"/>
        <v>-17.46666666666667</v>
      </c>
    </row>
    <row r="20" spans="1:11" ht="13.5" thickBot="1">
      <c r="A20" s="166" t="s">
        <v>136</v>
      </c>
      <c r="B20" s="167" t="s">
        <v>137</v>
      </c>
      <c r="C20" s="185">
        <v>619</v>
      </c>
      <c r="D20" s="186">
        <v>750</v>
      </c>
      <c r="E20" s="188">
        <f t="shared" si="1"/>
        <v>-17.46666666666667</v>
      </c>
      <c r="F20" s="86"/>
      <c r="G20" s="162"/>
      <c r="H20" s="162"/>
      <c r="I20" s="204"/>
      <c r="J20" s="204"/>
      <c r="K20" s="204"/>
    </row>
    <row r="21" spans="1:11" ht="13.5" thickBot="1">
      <c r="A21" s="166" t="s">
        <v>138</v>
      </c>
      <c r="B21" s="167" t="s">
        <v>139</v>
      </c>
      <c r="C21" s="185">
        <v>619</v>
      </c>
      <c r="D21" s="186">
        <v>750</v>
      </c>
      <c r="E21" s="188">
        <f t="shared" si="1"/>
        <v>-17.46666666666667</v>
      </c>
      <c r="F21" s="86"/>
      <c r="G21" s="173" t="s">
        <v>176</v>
      </c>
      <c r="H21" s="174" t="s">
        <v>35</v>
      </c>
      <c r="I21" s="208">
        <v>907</v>
      </c>
      <c r="J21" s="208">
        <v>1100</v>
      </c>
      <c r="K21" s="209">
        <f>I21/J21*100-100</f>
        <v>-17.545454545454547</v>
      </c>
    </row>
    <row r="22" spans="1:11" ht="12.75">
      <c r="A22" s="166" t="s">
        <v>140</v>
      </c>
      <c r="B22" s="167" t="s">
        <v>183</v>
      </c>
      <c r="C22" s="185">
        <v>619</v>
      </c>
      <c r="D22" s="186">
        <v>750</v>
      </c>
      <c r="E22" s="188">
        <f t="shared" si="1"/>
        <v>-17.46666666666667</v>
      </c>
      <c r="F22" s="86"/>
      <c r="G22" s="162"/>
      <c r="H22" s="162"/>
      <c r="I22" s="204"/>
      <c r="J22" s="204"/>
      <c r="K22" s="204"/>
    </row>
    <row r="23" spans="1:11" ht="12.75">
      <c r="A23" s="166" t="s">
        <v>141</v>
      </c>
      <c r="B23" s="167" t="s">
        <v>142</v>
      </c>
      <c r="C23" s="185">
        <v>619</v>
      </c>
      <c r="D23" s="186">
        <v>750</v>
      </c>
      <c r="E23" s="188">
        <f t="shared" si="1"/>
        <v>-17.46666666666667</v>
      </c>
      <c r="F23" s="86"/>
      <c r="G23" s="162"/>
      <c r="H23" s="162"/>
      <c r="I23" s="204"/>
      <c r="J23" s="204"/>
      <c r="K23" s="204"/>
    </row>
    <row r="24" spans="1:11" ht="12.75">
      <c r="A24" s="166" t="s">
        <v>197</v>
      </c>
      <c r="B24" s="167" t="s">
        <v>163</v>
      </c>
      <c r="C24" s="185">
        <v>619</v>
      </c>
      <c r="D24" s="221" t="s">
        <v>185</v>
      </c>
      <c r="E24" s="196" t="s">
        <v>184</v>
      </c>
      <c r="F24" s="86"/>
      <c r="G24" s="162"/>
      <c r="H24" s="162"/>
      <c r="I24" s="204"/>
      <c r="J24" s="204"/>
      <c r="K24" s="204"/>
    </row>
    <row r="25" spans="1:8" ht="13.5" thickBot="1">
      <c r="A25" s="168" t="s">
        <v>143</v>
      </c>
      <c r="B25" s="169" t="s">
        <v>144</v>
      </c>
      <c r="C25" s="197">
        <v>619</v>
      </c>
      <c r="D25" s="243">
        <v>750</v>
      </c>
      <c r="E25" s="189">
        <f t="shared" si="1"/>
        <v>-17.46666666666667</v>
      </c>
      <c r="F25" s="86"/>
      <c r="G25" s="162"/>
      <c r="H25" s="162"/>
    </row>
    <row r="26" spans="1:6" ht="13.5" thickBot="1">
      <c r="A26" s="98"/>
      <c r="B26" s="98"/>
      <c r="C26" s="190"/>
      <c r="D26" s="191"/>
      <c r="E26" s="191"/>
      <c r="F26" s="86"/>
    </row>
    <row r="27" spans="1:6" ht="12.75">
      <c r="A27" s="164" t="s">
        <v>172</v>
      </c>
      <c r="B27" s="165" t="s">
        <v>23</v>
      </c>
      <c r="C27" s="192">
        <v>396</v>
      </c>
      <c r="D27" s="193">
        <v>480</v>
      </c>
      <c r="E27" s="187">
        <f t="shared" si="1"/>
        <v>-17.5</v>
      </c>
      <c r="F27" s="86"/>
    </row>
    <row r="28" spans="1:6" ht="13.5" thickBot="1">
      <c r="A28" s="166" t="s">
        <v>24</v>
      </c>
      <c r="B28" s="167" t="s">
        <v>25</v>
      </c>
      <c r="C28" s="185">
        <v>396</v>
      </c>
      <c r="D28" s="194">
        <v>480</v>
      </c>
      <c r="E28" s="188">
        <f t="shared" si="1"/>
        <v>-17.5</v>
      </c>
      <c r="F28" s="86"/>
    </row>
    <row r="29" spans="1:11" ht="13.5" thickBot="1">
      <c r="A29" s="166" t="s">
        <v>26</v>
      </c>
      <c r="B29" s="167" t="s">
        <v>27</v>
      </c>
      <c r="C29" s="185">
        <v>396</v>
      </c>
      <c r="D29" s="194">
        <v>480</v>
      </c>
      <c r="E29" s="188">
        <f t="shared" si="1"/>
        <v>-17.5</v>
      </c>
      <c r="F29" s="86"/>
      <c r="G29" s="175" t="s">
        <v>100</v>
      </c>
      <c r="H29" s="176"/>
      <c r="I29" s="279" t="s">
        <v>84</v>
      </c>
      <c r="J29" s="280"/>
      <c r="K29" s="281"/>
    </row>
    <row r="30" spans="1:11" ht="13.5" thickBot="1">
      <c r="A30" s="166" t="s">
        <v>28</v>
      </c>
      <c r="B30" s="167" t="s">
        <v>29</v>
      </c>
      <c r="C30" s="185">
        <v>396</v>
      </c>
      <c r="D30" s="194">
        <v>480</v>
      </c>
      <c r="E30" s="188">
        <f t="shared" si="1"/>
        <v>-17.5</v>
      </c>
      <c r="F30" s="86"/>
      <c r="G30" s="177" t="s">
        <v>99</v>
      </c>
      <c r="H30" s="178"/>
      <c r="I30" s="101">
        <v>2010</v>
      </c>
      <c r="J30" s="102">
        <v>2009</v>
      </c>
      <c r="K30" s="97" t="s">
        <v>109</v>
      </c>
    </row>
    <row r="31" spans="1:11" ht="12.75">
      <c r="A31" s="166" t="s">
        <v>30</v>
      </c>
      <c r="B31" s="167" t="s">
        <v>31</v>
      </c>
      <c r="C31" s="185">
        <v>396</v>
      </c>
      <c r="D31" s="194">
        <v>480</v>
      </c>
      <c r="E31" s="188">
        <f t="shared" si="1"/>
        <v>-17.5</v>
      </c>
      <c r="F31" s="86"/>
      <c r="G31" s="179" t="s">
        <v>177</v>
      </c>
      <c r="H31" s="180" t="s">
        <v>96</v>
      </c>
      <c r="I31" s="210">
        <v>412</v>
      </c>
      <c r="J31" s="210">
        <v>500</v>
      </c>
      <c r="K31" s="187">
        <f aca="true" t="shared" si="2" ref="K31:K36">I31/J31*100-100</f>
        <v>-17.60000000000001</v>
      </c>
    </row>
    <row r="32" spans="1:11" ht="12.75">
      <c r="A32" s="166" t="s">
        <v>119</v>
      </c>
      <c r="B32" s="167" t="s">
        <v>120</v>
      </c>
      <c r="C32" s="185">
        <v>396</v>
      </c>
      <c r="D32" s="194">
        <v>480</v>
      </c>
      <c r="E32" s="188">
        <f t="shared" si="1"/>
        <v>-17.5</v>
      </c>
      <c r="F32" s="86"/>
      <c r="G32" s="181" t="s">
        <v>178</v>
      </c>
      <c r="H32" s="182" t="s">
        <v>98</v>
      </c>
      <c r="I32" s="211">
        <v>454</v>
      </c>
      <c r="J32" s="211">
        <v>550</v>
      </c>
      <c r="K32" s="188">
        <f t="shared" si="2"/>
        <v>-17.454545454545453</v>
      </c>
    </row>
    <row r="33" spans="1:11" ht="12.75" customHeight="1">
      <c r="A33" s="166" t="s">
        <v>171</v>
      </c>
      <c r="B33" s="167" t="s">
        <v>37</v>
      </c>
      <c r="C33" s="185">
        <v>396</v>
      </c>
      <c r="D33" s="195" t="s">
        <v>186</v>
      </c>
      <c r="E33" s="196" t="s">
        <v>184</v>
      </c>
      <c r="F33" s="163"/>
      <c r="G33" s="181" t="s">
        <v>179</v>
      </c>
      <c r="H33" s="182" t="s">
        <v>96</v>
      </c>
      <c r="I33" s="211">
        <v>454</v>
      </c>
      <c r="J33" s="211">
        <v>550</v>
      </c>
      <c r="K33" s="188">
        <f t="shared" si="2"/>
        <v>-17.454545454545453</v>
      </c>
    </row>
    <row r="34" spans="1:11" ht="12.75" customHeight="1">
      <c r="A34" s="166" t="s">
        <v>36</v>
      </c>
      <c r="B34" s="167" t="s">
        <v>37</v>
      </c>
      <c r="C34" s="185">
        <v>396</v>
      </c>
      <c r="D34" s="194">
        <v>480</v>
      </c>
      <c r="E34" s="188">
        <f t="shared" si="1"/>
        <v>-17.5</v>
      </c>
      <c r="F34" s="163"/>
      <c r="G34" s="181" t="s">
        <v>180</v>
      </c>
      <c r="H34" s="182" t="s">
        <v>97</v>
      </c>
      <c r="I34" s="211">
        <v>454</v>
      </c>
      <c r="J34" s="211">
        <v>550</v>
      </c>
      <c r="K34" s="188">
        <f t="shared" si="2"/>
        <v>-17.454545454545453</v>
      </c>
    </row>
    <row r="35" spans="1:11" ht="12.75">
      <c r="A35" s="166" t="s">
        <v>38</v>
      </c>
      <c r="B35" s="167" t="s">
        <v>39</v>
      </c>
      <c r="C35" s="185">
        <v>396</v>
      </c>
      <c r="D35" s="194">
        <v>480</v>
      </c>
      <c r="E35" s="188">
        <f t="shared" si="1"/>
        <v>-17.5</v>
      </c>
      <c r="F35" s="86"/>
      <c r="G35" s="181" t="s">
        <v>181</v>
      </c>
      <c r="H35" s="182" t="s">
        <v>97</v>
      </c>
      <c r="I35" s="211">
        <v>379</v>
      </c>
      <c r="J35" s="211">
        <v>460</v>
      </c>
      <c r="K35" s="188">
        <f t="shared" si="2"/>
        <v>-17.608695652173907</v>
      </c>
    </row>
    <row r="36" spans="1:11" ht="13.5" thickBot="1">
      <c r="A36" s="168" t="s">
        <v>43</v>
      </c>
      <c r="B36" s="169" t="s">
        <v>44</v>
      </c>
      <c r="C36" s="197">
        <v>396</v>
      </c>
      <c r="D36" s="198">
        <v>480</v>
      </c>
      <c r="E36" s="189">
        <f t="shared" si="1"/>
        <v>-17.5</v>
      </c>
      <c r="F36" s="86"/>
      <c r="G36" s="183" t="s">
        <v>182</v>
      </c>
      <c r="H36" s="184" t="s">
        <v>145</v>
      </c>
      <c r="I36" s="212">
        <v>422</v>
      </c>
      <c r="J36" s="212">
        <v>512</v>
      </c>
      <c r="K36" s="189">
        <f t="shared" si="2"/>
        <v>-17.578125</v>
      </c>
    </row>
    <row r="37" spans="1:5" ht="12.75">
      <c r="A37" s="98"/>
      <c r="B37" s="98"/>
      <c r="C37" s="88"/>
      <c r="D37" s="89"/>
      <c r="E37" s="89"/>
    </row>
    <row r="38" spans="1:11" ht="24.75" customHeight="1">
      <c r="A38" s="276" t="s">
        <v>259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</row>
    <row r="39" spans="1:11" ht="12.75">
      <c r="A39" s="161"/>
      <c r="B39" s="161"/>
      <c r="C39" s="161"/>
      <c r="D39" s="161"/>
      <c r="E39" s="161"/>
      <c r="G39" s="86"/>
      <c r="H39" s="86"/>
      <c r="I39" s="86"/>
      <c r="J39" s="86"/>
      <c r="K39" s="86"/>
    </row>
    <row r="51" spans="1:5" ht="12.75">
      <c r="A51" s="48"/>
      <c r="B51" s="48"/>
      <c r="C51" s="48"/>
      <c r="D51" s="49"/>
      <c r="E51" s="49"/>
    </row>
    <row r="54" spans="1:5" ht="12.75">
      <c r="A54" s="46"/>
      <c r="B54" s="46"/>
      <c r="C54" s="46"/>
      <c r="D54" s="47"/>
      <c r="E54" s="47"/>
    </row>
    <row r="55" spans="4:5" ht="12.75">
      <c r="D55" s="50"/>
      <c r="E55" s="50"/>
    </row>
    <row r="56" spans="4:5" ht="12.75">
      <c r="D56" s="50"/>
      <c r="E56" s="50"/>
    </row>
    <row r="57" spans="1:5" ht="15.75">
      <c r="A57" s="51"/>
      <c r="B57" s="51"/>
      <c r="C57" s="51"/>
      <c r="D57" s="52"/>
      <c r="E57" s="52"/>
    </row>
    <row r="58" spans="1:5" ht="15.75">
      <c r="A58" s="51"/>
      <c r="B58" s="51"/>
      <c r="C58" s="51"/>
      <c r="D58" s="52"/>
      <c r="E58" s="52"/>
    </row>
    <row r="59" spans="1:5" ht="15.75">
      <c r="A59" s="51"/>
      <c r="B59" s="51"/>
      <c r="C59" s="51"/>
      <c r="D59" s="52"/>
      <c r="E59" s="52"/>
    </row>
    <row r="60" spans="1:5" ht="15.75">
      <c r="A60" s="51"/>
      <c r="B60" s="51"/>
      <c r="C60" s="51"/>
      <c r="D60" s="52"/>
      <c r="E60" s="52"/>
    </row>
    <row r="61" spans="1:5" ht="15.75">
      <c r="A61" s="51"/>
      <c r="B61" s="51"/>
      <c r="C61" s="51"/>
      <c r="D61" s="52"/>
      <c r="E61" s="52"/>
    </row>
    <row r="62" spans="1:5" ht="15.75">
      <c r="A62" s="51"/>
      <c r="B62" s="51"/>
      <c r="C62" s="51"/>
      <c r="D62" s="52"/>
      <c r="E62" s="52"/>
    </row>
    <row r="63" spans="1:5" ht="15.75">
      <c r="A63" s="51"/>
      <c r="B63" s="51"/>
      <c r="C63" s="51"/>
      <c r="D63" s="52"/>
      <c r="E63" s="52"/>
    </row>
    <row r="64" spans="1:5" ht="15.75">
      <c r="A64" s="51"/>
      <c r="B64" s="51"/>
      <c r="C64" s="51"/>
      <c r="D64" s="52"/>
      <c r="E64" s="52"/>
    </row>
    <row r="65" spans="1:5" ht="15.75">
      <c r="A65" s="51"/>
      <c r="B65" s="51"/>
      <c r="C65" s="51"/>
      <c r="D65" s="52"/>
      <c r="E65" s="52"/>
    </row>
    <row r="66" spans="1:5" ht="15.75">
      <c r="A66" s="51"/>
      <c r="B66" s="51"/>
      <c r="C66" s="51"/>
      <c r="D66" s="52"/>
      <c r="E66" s="52"/>
    </row>
    <row r="67" spans="1:5" ht="15.75">
      <c r="A67" s="51"/>
      <c r="B67" s="51"/>
      <c r="C67" s="51"/>
      <c r="D67" s="52"/>
      <c r="E67" s="52"/>
    </row>
    <row r="68" spans="1:5" ht="15.75">
      <c r="A68" s="51"/>
      <c r="B68" s="51"/>
      <c r="C68" s="51"/>
      <c r="D68" s="52"/>
      <c r="E68" s="52"/>
    </row>
    <row r="69" spans="1:5" ht="15.75">
      <c r="A69" s="51"/>
      <c r="B69" s="51"/>
      <c r="C69" s="51"/>
      <c r="D69" s="52"/>
      <c r="E69" s="52"/>
    </row>
    <row r="70" spans="1:5" ht="15.75">
      <c r="A70" s="51"/>
      <c r="B70" s="51"/>
      <c r="C70" s="51"/>
      <c r="D70" s="52"/>
      <c r="E70" s="52"/>
    </row>
    <row r="71" spans="1:5" ht="15.75">
      <c r="A71" s="51"/>
      <c r="B71" s="51"/>
      <c r="C71" s="51"/>
      <c r="D71" s="52"/>
      <c r="E71" s="52"/>
    </row>
    <row r="72" spans="1:5" ht="15.75">
      <c r="A72" s="51"/>
      <c r="B72" s="51"/>
      <c r="C72" s="51"/>
      <c r="D72" s="52"/>
      <c r="E72" s="52"/>
    </row>
    <row r="73" spans="1:5" ht="15.75">
      <c r="A73" s="51"/>
      <c r="B73" s="51"/>
      <c r="C73" s="51"/>
      <c r="D73" s="52"/>
      <c r="E73" s="52"/>
    </row>
    <row r="74" spans="1:5" ht="15.75">
      <c r="A74" s="51"/>
      <c r="B74" s="51"/>
      <c r="C74" s="51"/>
      <c r="D74" s="52"/>
      <c r="E74" s="52"/>
    </row>
    <row r="75" spans="1:5" ht="15.75">
      <c r="A75" s="51"/>
      <c r="B75" s="51"/>
      <c r="C75" s="51"/>
      <c r="D75" s="52"/>
      <c r="E75" s="52"/>
    </row>
    <row r="76" spans="1:5" ht="15.75">
      <c r="A76" s="51"/>
      <c r="B76" s="51"/>
      <c r="C76" s="51"/>
      <c r="D76" s="52"/>
      <c r="E76" s="52"/>
    </row>
    <row r="77" spans="1:5" ht="15.75">
      <c r="A77" s="51"/>
      <c r="B77" s="51"/>
      <c r="C77" s="51"/>
      <c r="D77" s="52"/>
      <c r="E77" s="52"/>
    </row>
    <row r="78" spans="1:5" ht="15.75">
      <c r="A78" s="51"/>
      <c r="B78" s="51"/>
      <c r="C78" s="51"/>
      <c r="D78" s="52"/>
      <c r="E78" s="52"/>
    </row>
    <row r="79" spans="1:5" ht="15.75">
      <c r="A79" s="51"/>
      <c r="B79" s="51"/>
      <c r="C79" s="51"/>
      <c r="D79" s="52"/>
      <c r="E79" s="52"/>
    </row>
    <row r="80" spans="1:5" ht="15.75">
      <c r="A80" s="51"/>
      <c r="B80" s="51"/>
      <c r="C80" s="51"/>
      <c r="D80" s="52"/>
      <c r="E80" s="52"/>
    </row>
    <row r="81" spans="1:5" ht="15.75">
      <c r="A81" s="51"/>
      <c r="B81" s="51"/>
      <c r="C81" s="51"/>
      <c r="D81" s="52"/>
      <c r="E81" s="52"/>
    </row>
    <row r="82" spans="1:5" ht="15.75">
      <c r="A82" s="51"/>
      <c r="B82" s="51"/>
      <c r="C82" s="51"/>
      <c r="D82" s="52"/>
      <c r="E82" s="52"/>
    </row>
    <row r="83" spans="1:5" ht="15.75">
      <c r="A83" s="51"/>
      <c r="B83" s="51"/>
      <c r="C83" s="51"/>
      <c r="D83" s="52"/>
      <c r="E83" s="52"/>
    </row>
    <row r="84" spans="1:5" ht="15.75">
      <c r="A84" s="51"/>
      <c r="B84" s="51"/>
      <c r="C84" s="51"/>
      <c r="D84" s="52"/>
      <c r="E84" s="52"/>
    </row>
    <row r="85" spans="1:5" ht="15.75">
      <c r="A85" s="51"/>
      <c r="B85" s="51"/>
      <c r="C85" s="51"/>
      <c r="D85" s="52"/>
      <c r="E85" s="52"/>
    </row>
    <row r="86" spans="1:5" ht="15.75">
      <c r="A86" s="51"/>
      <c r="B86" s="51"/>
      <c r="C86" s="51"/>
      <c r="D86" s="52"/>
      <c r="E86" s="52"/>
    </row>
    <row r="87" spans="1:5" ht="15.75">
      <c r="A87" s="51"/>
      <c r="B87" s="51"/>
      <c r="C87" s="51"/>
      <c r="D87" s="52"/>
      <c r="E87" s="52"/>
    </row>
    <row r="88" spans="1:5" ht="15.75">
      <c r="A88" s="51"/>
      <c r="B88" s="51"/>
      <c r="C88" s="51"/>
      <c r="D88" s="52"/>
      <c r="E88" s="52"/>
    </row>
    <row r="89" spans="1:5" ht="15.75">
      <c r="A89" s="51"/>
      <c r="B89" s="51"/>
      <c r="C89" s="51"/>
      <c r="D89" s="52"/>
      <c r="E89" s="52"/>
    </row>
    <row r="90" spans="1:5" ht="15.75">
      <c r="A90" s="51"/>
      <c r="B90" s="51"/>
      <c r="C90" s="51"/>
      <c r="D90" s="52"/>
      <c r="E90" s="52"/>
    </row>
    <row r="91" spans="1:5" ht="15.75">
      <c r="A91" s="51"/>
      <c r="B91" s="51"/>
      <c r="C91" s="51"/>
      <c r="D91" s="52"/>
      <c r="E91" s="52"/>
    </row>
    <row r="92" spans="1:5" ht="15.75">
      <c r="A92" s="51"/>
      <c r="B92" s="51"/>
      <c r="C92" s="51"/>
      <c r="D92" s="52"/>
      <c r="E92" s="52"/>
    </row>
    <row r="93" spans="1:5" ht="15.75">
      <c r="A93" s="51"/>
      <c r="B93" s="51"/>
      <c r="C93" s="51"/>
      <c r="D93" s="52"/>
      <c r="E93" s="52"/>
    </row>
    <row r="94" spans="1:5" ht="15.75">
      <c r="A94" s="51"/>
      <c r="B94" s="51"/>
      <c r="C94" s="51"/>
      <c r="D94" s="52"/>
      <c r="E94" s="52"/>
    </row>
    <row r="95" spans="1:5" ht="15.75">
      <c r="A95" s="51"/>
      <c r="B95" s="51"/>
      <c r="C95" s="51"/>
      <c r="D95" s="52"/>
      <c r="E95" s="52"/>
    </row>
    <row r="96" spans="1:5" ht="15.75">
      <c r="A96" s="51"/>
      <c r="B96" s="51"/>
      <c r="C96" s="51"/>
      <c r="D96" s="52"/>
      <c r="E96" s="52"/>
    </row>
    <row r="97" spans="1:5" ht="15.75">
      <c r="A97" s="51"/>
      <c r="B97" s="51"/>
      <c r="C97" s="51"/>
      <c r="D97" s="52"/>
      <c r="E97" s="52"/>
    </row>
    <row r="98" spans="1:5" ht="15.75">
      <c r="A98" s="51"/>
      <c r="B98" s="51"/>
      <c r="C98" s="51"/>
      <c r="D98" s="52"/>
      <c r="E98" s="52"/>
    </row>
    <row r="99" spans="1:5" ht="15.75">
      <c r="A99" s="51"/>
      <c r="B99" s="51"/>
      <c r="C99" s="51"/>
      <c r="D99" s="52"/>
      <c r="E99" s="52"/>
    </row>
    <row r="100" spans="1:5" ht="15.75">
      <c r="A100" s="51"/>
      <c r="B100" s="51"/>
      <c r="C100" s="51"/>
      <c r="D100" s="52"/>
      <c r="E100" s="52"/>
    </row>
    <row r="101" spans="1:5" ht="15.75">
      <c r="A101" s="51"/>
      <c r="B101" s="51"/>
      <c r="C101" s="51"/>
      <c r="D101" s="52"/>
      <c r="E101" s="52"/>
    </row>
    <row r="102" spans="1:5" ht="15.75">
      <c r="A102" s="51"/>
      <c r="B102" s="51"/>
      <c r="C102" s="51"/>
      <c r="D102" s="52"/>
      <c r="E102" s="52"/>
    </row>
    <row r="103" spans="1:5" ht="15.75">
      <c r="A103" s="51"/>
      <c r="B103" s="51"/>
      <c r="C103" s="51"/>
      <c r="D103" s="52"/>
      <c r="E103" s="52"/>
    </row>
    <row r="104" spans="1:5" ht="15.75">
      <c r="A104" s="51"/>
      <c r="B104" s="51"/>
      <c r="C104" s="51"/>
      <c r="D104" s="52"/>
      <c r="E104" s="52"/>
    </row>
    <row r="105" spans="1:5" ht="15.75">
      <c r="A105" s="51"/>
      <c r="B105" s="51"/>
      <c r="C105" s="51"/>
      <c r="D105" s="52"/>
      <c r="E105" s="52"/>
    </row>
    <row r="106" spans="1:5" ht="15.75">
      <c r="A106" s="51"/>
      <c r="B106" s="51"/>
      <c r="C106" s="51"/>
      <c r="D106" s="52"/>
      <c r="E106" s="52"/>
    </row>
    <row r="107" spans="1:5" ht="15.75">
      <c r="A107" s="51"/>
      <c r="B107" s="51"/>
      <c r="C107" s="51"/>
      <c r="D107" s="52"/>
      <c r="E107" s="52"/>
    </row>
    <row r="108" spans="1:5" ht="15.75">
      <c r="A108" s="51"/>
      <c r="B108" s="51"/>
      <c r="C108" s="51"/>
      <c r="D108" s="52"/>
      <c r="E108" s="52"/>
    </row>
    <row r="109" spans="1:5" ht="15.75">
      <c r="A109" s="51"/>
      <c r="B109" s="51"/>
      <c r="C109" s="51"/>
      <c r="D109" s="52"/>
      <c r="E109" s="52"/>
    </row>
    <row r="110" spans="1:5" ht="15.75">
      <c r="A110" s="51"/>
      <c r="B110" s="51"/>
      <c r="C110" s="51"/>
      <c r="D110" s="52"/>
      <c r="E110" s="52"/>
    </row>
    <row r="111" spans="1:5" ht="15.75">
      <c r="A111" s="51"/>
      <c r="B111" s="51"/>
      <c r="C111" s="51"/>
      <c r="D111" s="52"/>
      <c r="E111" s="52"/>
    </row>
    <row r="112" spans="1:5" ht="15.75">
      <c r="A112" s="51"/>
      <c r="B112" s="51"/>
      <c r="C112" s="51"/>
      <c r="D112" s="52"/>
      <c r="E112" s="52"/>
    </row>
    <row r="113" spans="1:5" ht="15.75">
      <c r="A113" s="51"/>
      <c r="B113" s="51"/>
      <c r="C113" s="51"/>
      <c r="D113" s="52"/>
      <c r="E113" s="52"/>
    </row>
    <row r="114" spans="1:5" ht="15.75">
      <c r="A114" s="51"/>
      <c r="B114" s="51"/>
      <c r="C114" s="51"/>
      <c r="D114" s="52"/>
      <c r="E114" s="52"/>
    </row>
    <row r="115" spans="1:5" ht="15.75">
      <c r="A115" s="51"/>
      <c r="B115" s="51"/>
      <c r="C115" s="51"/>
      <c r="D115" s="52"/>
      <c r="E115" s="52"/>
    </row>
    <row r="116" spans="1:5" ht="15.75">
      <c r="A116" s="51"/>
      <c r="B116" s="51"/>
      <c r="C116" s="51"/>
      <c r="D116" s="52"/>
      <c r="E116" s="52"/>
    </row>
    <row r="117" spans="1:5" ht="15.75">
      <c r="A117" s="51"/>
      <c r="B117" s="51"/>
      <c r="C117" s="51"/>
      <c r="D117" s="52"/>
      <c r="E117" s="52"/>
    </row>
    <row r="118" spans="1:5" ht="15.75">
      <c r="A118" s="51"/>
      <c r="B118" s="51"/>
      <c r="C118" s="51"/>
      <c r="D118" s="52"/>
      <c r="E118" s="52"/>
    </row>
    <row r="119" spans="1:5" ht="15.75">
      <c r="A119" s="51"/>
      <c r="B119" s="51"/>
      <c r="C119" s="51"/>
      <c r="D119" s="52"/>
      <c r="E119" s="52"/>
    </row>
    <row r="120" spans="1:5" ht="15.75">
      <c r="A120" s="51"/>
      <c r="B120" s="51"/>
      <c r="C120" s="51"/>
      <c r="D120" s="52"/>
      <c r="E120" s="52"/>
    </row>
    <row r="121" spans="1:5" ht="15.75">
      <c r="A121" s="51"/>
      <c r="B121" s="51"/>
      <c r="C121" s="51"/>
      <c r="D121" s="52"/>
      <c r="E121" s="52"/>
    </row>
    <row r="122" spans="1:5" ht="15.75">
      <c r="A122" s="51"/>
      <c r="B122" s="51"/>
      <c r="C122" s="51"/>
      <c r="D122" s="52"/>
      <c r="E122" s="52"/>
    </row>
    <row r="123" spans="1:5" ht="15.75">
      <c r="A123" s="51"/>
      <c r="B123" s="51"/>
      <c r="C123" s="51"/>
      <c r="D123" s="52"/>
      <c r="E123" s="52"/>
    </row>
    <row r="124" spans="1:5" ht="15.75">
      <c r="A124" s="51"/>
      <c r="B124" s="51"/>
      <c r="C124" s="51"/>
      <c r="D124" s="52"/>
      <c r="E124" s="52"/>
    </row>
    <row r="125" spans="1:5" ht="15.75">
      <c r="A125" s="51"/>
      <c r="B125" s="51"/>
      <c r="C125" s="51"/>
      <c r="D125" s="52"/>
      <c r="E125" s="52"/>
    </row>
    <row r="126" spans="1:5" ht="15.75">
      <c r="A126" s="51"/>
      <c r="B126" s="51"/>
      <c r="C126" s="51"/>
      <c r="D126" s="52"/>
      <c r="E126" s="52"/>
    </row>
  </sheetData>
  <sheetProtection/>
  <mergeCells count="10">
    <mergeCell ref="A38:K38"/>
    <mergeCell ref="A2:K2"/>
    <mergeCell ref="A3:K3"/>
    <mergeCell ref="I29:K29"/>
    <mergeCell ref="I5:K5"/>
    <mergeCell ref="G5:G6"/>
    <mergeCell ref="H5:H6"/>
    <mergeCell ref="A5:A6"/>
    <mergeCell ref="B5:B6"/>
    <mergeCell ref="C5:E5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9"/>
  <sheetViews>
    <sheetView zoomScale="90" zoomScaleNormal="90" zoomScaleSheetLayoutView="90" zoomScalePageLayoutView="0" workbookViewId="0" topLeftCell="A1">
      <selection activeCell="A38" sqref="A38"/>
    </sheetView>
  </sheetViews>
  <sheetFormatPr defaultColWidth="9.140625" defaultRowHeight="12.75"/>
  <cols>
    <col min="1" max="1" width="13.8515625" style="42" customWidth="1"/>
    <col min="2" max="2" width="48.8515625" style="42" customWidth="1"/>
    <col min="3" max="3" width="8.7109375" style="42" customWidth="1"/>
    <col min="4" max="4" width="8.7109375" style="44" customWidth="1"/>
    <col min="5" max="5" width="10.57421875" style="44" customWidth="1"/>
    <col min="6" max="6" width="7.421875" style="42" customWidth="1"/>
    <col min="7" max="7" width="13.8515625" style="42" customWidth="1"/>
    <col min="8" max="8" width="48.8515625" style="42" customWidth="1"/>
    <col min="9" max="10" width="8.7109375" style="42" customWidth="1"/>
    <col min="11" max="11" width="10.57421875" style="42" customWidth="1"/>
    <col min="12" max="16384" width="9.140625" style="42" customWidth="1"/>
  </cols>
  <sheetData>
    <row r="1" spans="2:11" ht="15.75">
      <c r="B1" s="43"/>
      <c r="C1" s="43"/>
      <c r="H1" s="94"/>
      <c r="I1" s="94"/>
      <c r="J1" s="94"/>
      <c r="K1" s="93" t="s">
        <v>160</v>
      </c>
    </row>
    <row r="2" spans="1:11" ht="40.5" customHeight="1">
      <c r="A2" s="277" t="s">
        <v>170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22.5" customHeight="1">
      <c r="A3" s="278" t="s">
        <v>213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" customHeight="1" thickBot="1">
      <c r="A4" s="45"/>
      <c r="B4" s="45"/>
      <c r="C4" s="45"/>
      <c r="D4" s="45"/>
      <c r="E4" s="45"/>
      <c r="F4" s="45"/>
      <c r="G4" s="45"/>
      <c r="H4" s="45"/>
      <c r="I4" s="45"/>
      <c r="K4" s="90" t="s">
        <v>0</v>
      </c>
    </row>
    <row r="5" spans="1:11" ht="13.5" thickBot="1">
      <c r="A5" s="282" t="s">
        <v>85</v>
      </c>
      <c r="B5" s="282" t="s">
        <v>83</v>
      </c>
      <c r="C5" s="279" t="s">
        <v>84</v>
      </c>
      <c r="D5" s="280"/>
      <c r="E5" s="281"/>
      <c r="F5" s="86"/>
      <c r="G5" s="282" t="s">
        <v>85</v>
      </c>
      <c r="H5" s="282" t="s">
        <v>83</v>
      </c>
      <c r="I5" s="279" t="s">
        <v>84</v>
      </c>
      <c r="J5" s="280"/>
      <c r="K5" s="281"/>
    </row>
    <row r="6" spans="1:11" ht="13.5" thickBot="1">
      <c r="A6" s="283"/>
      <c r="B6" s="283"/>
      <c r="C6" s="95">
        <v>2010</v>
      </c>
      <c r="D6" s="85">
        <v>2009</v>
      </c>
      <c r="E6" s="97" t="s">
        <v>109</v>
      </c>
      <c r="F6" s="86"/>
      <c r="G6" s="283"/>
      <c r="H6" s="283"/>
      <c r="I6" s="95">
        <v>2010</v>
      </c>
      <c r="J6" s="85">
        <v>2009</v>
      </c>
      <c r="K6" s="92" t="s">
        <v>109</v>
      </c>
    </row>
    <row r="7" spans="1:11" ht="12.75">
      <c r="A7" s="170" t="s">
        <v>236</v>
      </c>
      <c r="B7" s="167" t="s">
        <v>222</v>
      </c>
      <c r="C7" s="185">
        <v>1457</v>
      </c>
      <c r="D7" s="186">
        <v>475</v>
      </c>
      <c r="E7" s="187">
        <f aca="true" t="shared" si="0" ref="E7:E16">C7/D7*100-100</f>
        <v>206.73684210526318</v>
      </c>
      <c r="F7" s="87"/>
      <c r="G7" s="213" t="s">
        <v>246</v>
      </c>
      <c r="H7" s="215" t="s">
        <v>61</v>
      </c>
      <c r="I7" s="205">
        <v>1457</v>
      </c>
      <c r="J7" s="217">
        <v>475</v>
      </c>
      <c r="K7" s="218">
        <f>I7/J7*100-100</f>
        <v>206.73684210526318</v>
      </c>
    </row>
    <row r="8" spans="1:11" ht="13.5" thickBot="1">
      <c r="A8" s="166" t="s">
        <v>231</v>
      </c>
      <c r="B8" s="167" t="s">
        <v>223</v>
      </c>
      <c r="C8" s="185">
        <v>1457</v>
      </c>
      <c r="D8" s="186">
        <v>475</v>
      </c>
      <c r="E8" s="188">
        <f t="shared" si="0"/>
        <v>206.73684210526318</v>
      </c>
      <c r="F8" s="86"/>
      <c r="G8" s="214" t="s">
        <v>247</v>
      </c>
      <c r="H8" s="216" t="s">
        <v>61</v>
      </c>
      <c r="I8" s="206">
        <v>1457</v>
      </c>
      <c r="J8" s="198">
        <v>475</v>
      </c>
      <c r="K8" s="189">
        <f>I8/J8*100-100</f>
        <v>206.73684210526318</v>
      </c>
    </row>
    <row r="9" spans="1:11" ht="13.5" thickBot="1">
      <c r="A9" s="166" t="s">
        <v>232</v>
      </c>
      <c r="B9" s="167" t="s">
        <v>219</v>
      </c>
      <c r="C9" s="185">
        <v>1117</v>
      </c>
      <c r="D9" s="221">
        <v>475</v>
      </c>
      <c r="E9" s="196">
        <f t="shared" si="0"/>
        <v>135.1578947368421</v>
      </c>
      <c r="F9" s="86"/>
      <c r="G9" s="98"/>
      <c r="H9" s="98"/>
      <c r="I9" s="190"/>
      <c r="J9" s="191"/>
      <c r="K9" s="191"/>
    </row>
    <row r="10" spans="1:11" ht="12.75">
      <c r="A10" s="166" t="s">
        <v>233</v>
      </c>
      <c r="B10" s="167" t="s">
        <v>220</v>
      </c>
      <c r="C10" s="185">
        <v>1277</v>
      </c>
      <c r="D10" s="186">
        <v>475</v>
      </c>
      <c r="E10" s="188">
        <f t="shared" si="0"/>
        <v>168.84210526315792</v>
      </c>
      <c r="F10" s="86"/>
      <c r="G10" s="213" t="s">
        <v>248</v>
      </c>
      <c r="H10" s="165" t="s">
        <v>218</v>
      </c>
      <c r="I10" s="192">
        <v>1045</v>
      </c>
      <c r="J10" s="193">
        <v>475</v>
      </c>
      <c r="K10" s="187">
        <f>I10/J10*100-100</f>
        <v>120.00000000000003</v>
      </c>
    </row>
    <row r="11" spans="1:11" ht="12.75">
      <c r="A11" s="170" t="s">
        <v>153</v>
      </c>
      <c r="B11" s="167" t="s">
        <v>220</v>
      </c>
      <c r="C11" s="185">
        <v>1277</v>
      </c>
      <c r="D11" s="221">
        <v>475</v>
      </c>
      <c r="E11" s="196">
        <f t="shared" si="0"/>
        <v>168.84210526315792</v>
      </c>
      <c r="F11" s="86"/>
      <c r="G11" s="170" t="s">
        <v>249</v>
      </c>
      <c r="H11" s="167" t="s">
        <v>62</v>
      </c>
      <c r="I11" s="185">
        <v>2205</v>
      </c>
      <c r="J11" s="194">
        <v>475</v>
      </c>
      <c r="K11" s="188">
        <f>I11/J11*100-100</f>
        <v>364.2105263157895</v>
      </c>
    </row>
    <row r="12" spans="1:11" ht="13.5" thickBot="1">
      <c r="A12" s="166" t="s">
        <v>34</v>
      </c>
      <c r="B12" s="167" t="s">
        <v>33</v>
      </c>
      <c r="C12" s="185">
        <v>1277</v>
      </c>
      <c r="D12" s="186">
        <v>475</v>
      </c>
      <c r="E12" s="188">
        <f t="shared" si="0"/>
        <v>168.84210526315792</v>
      </c>
      <c r="F12" s="86"/>
      <c r="G12" s="214" t="s">
        <v>250</v>
      </c>
      <c r="H12" s="169" t="s">
        <v>62</v>
      </c>
      <c r="I12" s="197">
        <v>2205</v>
      </c>
      <c r="J12" s="198">
        <v>475</v>
      </c>
      <c r="K12" s="189">
        <f>I12/J12*100-100</f>
        <v>364.2105263157895</v>
      </c>
    </row>
    <row r="13" spans="1:11" ht="13.5" thickBot="1">
      <c r="A13" s="170" t="s">
        <v>189</v>
      </c>
      <c r="B13" s="167" t="s">
        <v>33</v>
      </c>
      <c r="C13" s="185">
        <v>1277</v>
      </c>
      <c r="D13" s="186">
        <v>475</v>
      </c>
      <c r="E13" s="188">
        <f t="shared" si="0"/>
        <v>168.84210526315792</v>
      </c>
      <c r="F13" s="86"/>
      <c r="G13" s="98"/>
      <c r="H13" s="98"/>
      <c r="I13" s="190"/>
      <c r="J13" s="191"/>
      <c r="K13" s="191"/>
    </row>
    <row r="14" spans="1:11" ht="13.5" thickBot="1">
      <c r="A14" s="166" t="s">
        <v>234</v>
      </c>
      <c r="B14" s="167" t="s">
        <v>225</v>
      </c>
      <c r="C14" s="185">
        <v>1757</v>
      </c>
      <c r="D14" s="186">
        <v>475</v>
      </c>
      <c r="E14" s="188">
        <f t="shared" si="0"/>
        <v>269.89473684210526</v>
      </c>
      <c r="F14" s="86"/>
      <c r="G14" s="244" t="s">
        <v>264</v>
      </c>
      <c r="H14" s="245" t="s">
        <v>215</v>
      </c>
      <c r="I14" s="208">
        <v>757</v>
      </c>
      <c r="J14" s="246">
        <v>475</v>
      </c>
      <c r="K14" s="247">
        <f>I14/J14*100-100</f>
        <v>59.36842105263159</v>
      </c>
    </row>
    <row r="15" spans="1:6" ht="12.75">
      <c r="A15" s="170" t="s">
        <v>260</v>
      </c>
      <c r="B15" s="167" t="s">
        <v>225</v>
      </c>
      <c r="C15" s="185">
        <v>1757</v>
      </c>
      <c r="D15" s="186">
        <v>475</v>
      </c>
      <c r="E15" s="188">
        <f t="shared" si="0"/>
        <v>269.89473684210526</v>
      </c>
      <c r="F15" s="86"/>
    </row>
    <row r="16" spans="1:11" ht="13.5" thickBot="1">
      <c r="A16" s="168" t="s">
        <v>235</v>
      </c>
      <c r="B16" s="169" t="s">
        <v>214</v>
      </c>
      <c r="C16" s="197">
        <v>757</v>
      </c>
      <c r="D16" s="243">
        <v>475</v>
      </c>
      <c r="E16" s="189">
        <f t="shared" si="0"/>
        <v>59.36842105263159</v>
      </c>
      <c r="F16" s="86"/>
      <c r="G16" s="98"/>
      <c r="H16" s="98"/>
      <c r="I16" s="190"/>
      <c r="J16" s="191"/>
      <c r="K16" s="191"/>
    </row>
    <row r="17" spans="1:11" ht="13.5" thickBot="1">
      <c r="A17" s="98"/>
      <c r="B17" s="98"/>
      <c r="C17" s="190"/>
      <c r="D17" s="191"/>
      <c r="E17" s="191"/>
      <c r="F17" s="86"/>
      <c r="G17" s="98"/>
      <c r="H17" s="98"/>
      <c r="I17" s="190"/>
      <c r="J17" s="191"/>
      <c r="K17" s="191"/>
    </row>
    <row r="18" spans="1:6" ht="12.75">
      <c r="A18" s="213" t="s">
        <v>245</v>
      </c>
      <c r="B18" s="165" t="s">
        <v>50</v>
      </c>
      <c r="C18" s="199">
        <v>1513</v>
      </c>
      <c r="D18" s="217">
        <v>475</v>
      </c>
      <c r="E18" s="218">
        <f aca="true" t="shared" si="1" ref="E18:E36">C18/D18*100-100</f>
        <v>218.5263157894737</v>
      </c>
      <c r="F18" s="86"/>
    </row>
    <row r="19" spans="1:6" ht="12.75">
      <c r="A19" s="170" t="s">
        <v>261</v>
      </c>
      <c r="B19" s="167" t="s">
        <v>224</v>
      </c>
      <c r="C19" s="238">
        <v>1513</v>
      </c>
      <c r="D19" s="239">
        <v>475</v>
      </c>
      <c r="E19" s="188">
        <f t="shared" si="1"/>
        <v>218.5263157894737</v>
      </c>
      <c r="F19" s="86"/>
    </row>
    <row r="20" spans="1:6" ht="12.75">
      <c r="A20" s="166" t="s">
        <v>74</v>
      </c>
      <c r="B20" s="167" t="s">
        <v>53</v>
      </c>
      <c r="C20" s="238">
        <v>2513</v>
      </c>
      <c r="D20" s="239">
        <v>475</v>
      </c>
      <c r="E20" s="188">
        <f t="shared" si="1"/>
        <v>429.0526315789474</v>
      </c>
      <c r="F20" s="86"/>
    </row>
    <row r="21" spans="1:6" ht="12.75">
      <c r="A21" s="166" t="s">
        <v>237</v>
      </c>
      <c r="B21" s="167" t="s">
        <v>221</v>
      </c>
      <c r="C21" s="238">
        <v>1353</v>
      </c>
      <c r="D21" s="239">
        <v>475</v>
      </c>
      <c r="E21" s="188">
        <f t="shared" si="1"/>
        <v>184.84210526315786</v>
      </c>
      <c r="F21" s="86"/>
    </row>
    <row r="22" spans="1:6" ht="12.75">
      <c r="A22" s="166" t="s">
        <v>238</v>
      </c>
      <c r="B22" s="167" t="s">
        <v>230</v>
      </c>
      <c r="C22" s="238">
        <v>2513</v>
      </c>
      <c r="D22" s="239">
        <v>475</v>
      </c>
      <c r="E22" s="188">
        <f t="shared" si="1"/>
        <v>429.0526315789474</v>
      </c>
      <c r="F22" s="86"/>
    </row>
    <row r="23" spans="1:6" ht="12.75">
      <c r="A23" s="166" t="s">
        <v>75</v>
      </c>
      <c r="B23" s="167" t="s">
        <v>54</v>
      </c>
      <c r="C23" s="238">
        <v>1833</v>
      </c>
      <c r="D23" s="239">
        <v>475</v>
      </c>
      <c r="E23" s="188">
        <f t="shared" si="1"/>
        <v>285.89473684210526</v>
      </c>
      <c r="F23" s="86"/>
    </row>
    <row r="24" spans="1:6" ht="12.75">
      <c r="A24" s="166" t="s">
        <v>76</v>
      </c>
      <c r="B24" s="167" t="s">
        <v>55</v>
      </c>
      <c r="C24" s="238">
        <v>1833</v>
      </c>
      <c r="D24" s="239">
        <v>475</v>
      </c>
      <c r="E24" s="188">
        <f t="shared" si="1"/>
        <v>285.89473684210526</v>
      </c>
      <c r="F24" s="86"/>
    </row>
    <row r="25" spans="1:6" ht="12.75">
      <c r="A25" s="170" t="s">
        <v>154</v>
      </c>
      <c r="B25" s="167" t="s">
        <v>226</v>
      </c>
      <c r="C25" s="238">
        <v>1833</v>
      </c>
      <c r="D25" s="239">
        <v>475</v>
      </c>
      <c r="E25" s="188">
        <f t="shared" si="1"/>
        <v>285.89473684210526</v>
      </c>
      <c r="F25" s="86"/>
    </row>
    <row r="26" spans="1:6" ht="12.75">
      <c r="A26" s="166" t="s">
        <v>239</v>
      </c>
      <c r="B26" s="167" t="s">
        <v>227</v>
      </c>
      <c r="C26" s="238">
        <v>1833</v>
      </c>
      <c r="D26" s="239">
        <v>475</v>
      </c>
      <c r="E26" s="188">
        <f t="shared" si="1"/>
        <v>285.89473684210526</v>
      </c>
      <c r="F26" s="86"/>
    </row>
    <row r="27" spans="1:6" ht="12.75">
      <c r="A27" s="166" t="s">
        <v>240</v>
      </c>
      <c r="B27" s="167" t="s">
        <v>227</v>
      </c>
      <c r="C27" s="238">
        <v>1833</v>
      </c>
      <c r="D27" s="239">
        <v>475</v>
      </c>
      <c r="E27" s="188">
        <f t="shared" si="1"/>
        <v>285.89473684210526</v>
      </c>
      <c r="F27" s="86"/>
    </row>
    <row r="28" spans="1:6" ht="13.5" thickBot="1">
      <c r="A28" s="166" t="s">
        <v>77</v>
      </c>
      <c r="B28" s="167" t="s">
        <v>56</v>
      </c>
      <c r="C28" s="238">
        <v>1833</v>
      </c>
      <c r="D28" s="239">
        <v>475</v>
      </c>
      <c r="E28" s="188">
        <f t="shared" si="1"/>
        <v>285.89473684210526</v>
      </c>
      <c r="F28" s="86"/>
    </row>
    <row r="29" spans="1:11" ht="13.5" thickBot="1">
      <c r="A29" s="166" t="s">
        <v>241</v>
      </c>
      <c r="B29" s="167" t="s">
        <v>56</v>
      </c>
      <c r="C29" s="238">
        <v>1833</v>
      </c>
      <c r="D29" s="239">
        <v>475</v>
      </c>
      <c r="E29" s="188">
        <f t="shared" si="1"/>
        <v>285.89473684210526</v>
      </c>
      <c r="F29" s="86"/>
      <c r="G29" s="175" t="s">
        <v>100</v>
      </c>
      <c r="H29" s="176"/>
      <c r="I29" s="279" t="s">
        <v>84</v>
      </c>
      <c r="J29" s="280"/>
      <c r="K29" s="281"/>
    </row>
    <row r="30" spans="1:11" ht="13.5" thickBot="1">
      <c r="A30" s="166" t="s">
        <v>242</v>
      </c>
      <c r="B30" s="167" t="s">
        <v>228</v>
      </c>
      <c r="C30" s="238">
        <v>2209</v>
      </c>
      <c r="D30" s="239">
        <v>475</v>
      </c>
      <c r="E30" s="188">
        <f t="shared" si="1"/>
        <v>365.0526315789474</v>
      </c>
      <c r="F30" s="86"/>
      <c r="G30" s="177" t="s">
        <v>99</v>
      </c>
      <c r="H30" s="178"/>
      <c r="I30" s="101">
        <v>2010</v>
      </c>
      <c r="J30" s="102">
        <v>2009</v>
      </c>
      <c r="K30" s="97" t="s">
        <v>109</v>
      </c>
    </row>
    <row r="31" spans="1:11" ht="12.75">
      <c r="A31" s="166" t="s">
        <v>79</v>
      </c>
      <c r="B31" s="167" t="s">
        <v>58</v>
      </c>
      <c r="C31" s="238">
        <v>2209</v>
      </c>
      <c r="D31" s="239">
        <v>475</v>
      </c>
      <c r="E31" s="188">
        <f t="shared" si="1"/>
        <v>365.0526315789474</v>
      </c>
      <c r="F31" s="86"/>
      <c r="G31" s="179" t="s">
        <v>177</v>
      </c>
      <c r="H31" s="180" t="s">
        <v>96</v>
      </c>
      <c r="I31" s="210">
        <v>357</v>
      </c>
      <c r="J31" s="210">
        <v>475</v>
      </c>
      <c r="K31" s="187">
        <f aca="true" t="shared" si="2" ref="K31:K36">I31/J31*100-100</f>
        <v>-24.842105263157904</v>
      </c>
    </row>
    <row r="32" spans="1:11" ht="12.75">
      <c r="A32" s="170" t="s">
        <v>262</v>
      </c>
      <c r="B32" s="167" t="s">
        <v>229</v>
      </c>
      <c r="C32" s="238">
        <v>2209</v>
      </c>
      <c r="D32" s="239">
        <v>475</v>
      </c>
      <c r="E32" s="188">
        <f t="shared" si="1"/>
        <v>365.0526315789474</v>
      </c>
      <c r="F32" s="86"/>
      <c r="G32" s="181" t="s">
        <v>178</v>
      </c>
      <c r="H32" s="182" t="s">
        <v>98</v>
      </c>
      <c r="I32" s="211">
        <v>357</v>
      </c>
      <c r="J32" s="211">
        <v>475</v>
      </c>
      <c r="K32" s="188">
        <f t="shared" si="2"/>
        <v>-24.842105263157904</v>
      </c>
    </row>
    <row r="33" spans="1:11" ht="12.75">
      <c r="A33" s="166" t="s">
        <v>81</v>
      </c>
      <c r="B33" s="167" t="s">
        <v>60</v>
      </c>
      <c r="C33" s="238">
        <v>4113</v>
      </c>
      <c r="D33" s="239">
        <v>475</v>
      </c>
      <c r="E33" s="188">
        <f t="shared" si="1"/>
        <v>765.8947368421053</v>
      </c>
      <c r="F33" s="86"/>
      <c r="G33" s="181" t="s">
        <v>179</v>
      </c>
      <c r="H33" s="182" t="s">
        <v>96</v>
      </c>
      <c r="I33" s="211">
        <v>353</v>
      </c>
      <c r="J33" s="211">
        <v>475</v>
      </c>
      <c r="K33" s="188">
        <f t="shared" si="2"/>
        <v>-25.68421052631578</v>
      </c>
    </row>
    <row r="34" spans="1:11" ht="12.75">
      <c r="A34" s="170" t="s">
        <v>263</v>
      </c>
      <c r="B34" s="167" t="s">
        <v>60</v>
      </c>
      <c r="C34" s="238">
        <v>4113</v>
      </c>
      <c r="D34" s="239">
        <v>475</v>
      </c>
      <c r="E34" s="188">
        <f t="shared" si="1"/>
        <v>765.8947368421053</v>
      </c>
      <c r="F34" s="86"/>
      <c r="G34" s="181" t="s">
        <v>180</v>
      </c>
      <c r="H34" s="182" t="s">
        <v>97</v>
      </c>
      <c r="I34" s="211">
        <v>353</v>
      </c>
      <c r="J34" s="211">
        <v>475</v>
      </c>
      <c r="K34" s="188">
        <f t="shared" si="2"/>
        <v>-25.68421052631578</v>
      </c>
    </row>
    <row r="35" spans="1:11" ht="12.75">
      <c r="A35" s="166" t="s">
        <v>243</v>
      </c>
      <c r="B35" s="167" t="s">
        <v>216</v>
      </c>
      <c r="C35" s="238">
        <v>1045</v>
      </c>
      <c r="D35" s="239">
        <v>475</v>
      </c>
      <c r="E35" s="188">
        <f t="shared" si="1"/>
        <v>120.00000000000003</v>
      </c>
      <c r="F35" s="86"/>
      <c r="G35" s="181" t="s">
        <v>181</v>
      </c>
      <c r="H35" s="182" t="s">
        <v>97</v>
      </c>
      <c r="I35" s="211">
        <v>353</v>
      </c>
      <c r="J35" s="211">
        <v>475</v>
      </c>
      <c r="K35" s="188">
        <f t="shared" si="2"/>
        <v>-25.68421052631578</v>
      </c>
    </row>
    <row r="36" spans="1:11" ht="13.5" thickBot="1">
      <c r="A36" s="168" t="s">
        <v>244</v>
      </c>
      <c r="B36" s="169" t="s">
        <v>217</v>
      </c>
      <c r="C36" s="240">
        <v>1045</v>
      </c>
      <c r="D36" s="241">
        <v>475</v>
      </c>
      <c r="E36" s="189">
        <f t="shared" si="1"/>
        <v>120.00000000000003</v>
      </c>
      <c r="F36" s="86"/>
      <c r="G36" s="183" t="s">
        <v>182</v>
      </c>
      <c r="H36" s="184" t="s">
        <v>145</v>
      </c>
      <c r="I36" s="212">
        <v>357</v>
      </c>
      <c r="J36" s="212">
        <v>475</v>
      </c>
      <c r="K36" s="189">
        <f t="shared" si="2"/>
        <v>-24.842105263157904</v>
      </c>
    </row>
    <row r="37" ht="12.75">
      <c r="F37" s="86"/>
    </row>
    <row r="38" spans="1:11" ht="15.75" customHeight="1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</row>
    <row r="39" ht="12.75">
      <c r="F39" s="86"/>
    </row>
    <row r="40" spans="1:6" ht="12.75">
      <c r="A40" s="98"/>
      <c r="B40" s="98"/>
      <c r="C40" s="88"/>
      <c r="D40" s="89"/>
      <c r="E40" s="89"/>
      <c r="F40" s="86"/>
    </row>
    <row r="41" spans="4:5" ht="30" customHeight="1">
      <c r="D41" s="42"/>
      <c r="E41" s="42"/>
    </row>
    <row r="42" spans="1:6" ht="12.75">
      <c r="A42" s="161"/>
      <c r="B42" s="161"/>
      <c r="C42" s="161"/>
      <c r="D42" s="161"/>
      <c r="E42" s="161"/>
      <c r="F42" s="86"/>
    </row>
    <row r="43" ht="12.75">
      <c r="F43" s="86"/>
    </row>
    <row r="44" ht="12.75" customHeight="1">
      <c r="F44" s="163"/>
    </row>
    <row r="45" ht="12.75" customHeight="1">
      <c r="F45" s="163"/>
    </row>
    <row r="46" spans="1:6" ht="12.75">
      <c r="A46"/>
      <c r="B46"/>
      <c r="C46"/>
      <c r="F46" s="86"/>
    </row>
    <row r="47" spans="1:6" ht="12.75">
      <c r="A47"/>
      <c r="B47"/>
      <c r="C47"/>
      <c r="F47" s="86"/>
    </row>
    <row r="48" spans="1:3" ht="12.75">
      <c r="A48"/>
      <c r="B48"/>
      <c r="C48"/>
    </row>
    <row r="49" spans="1:6" ht="12.75" customHeight="1">
      <c r="A49"/>
      <c r="B49"/>
      <c r="C49"/>
      <c r="F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5" ht="12.75">
      <c r="A54"/>
      <c r="B54"/>
      <c r="C54"/>
      <c r="D54" s="49"/>
      <c r="E54" s="49"/>
    </row>
    <row r="55" spans="1:3" ht="12.75">
      <c r="A55"/>
      <c r="B55"/>
      <c r="C55"/>
    </row>
    <row r="56" spans="1:3" ht="12.75">
      <c r="A56"/>
      <c r="B56"/>
      <c r="C56"/>
    </row>
    <row r="57" spans="1:5" ht="12.75">
      <c r="A57"/>
      <c r="B57"/>
      <c r="C57"/>
      <c r="D57" s="47"/>
      <c r="E57" s="47"/>
    </row>
    <row r="58" spans="1:5" ht="12.75">
      <c r="A58"/>
      <c r="B58"/>
      <c r="C58"/>
      <c r="D58" s="50"/>
      <c r="E58" s="50"/>
    </row>
    <row r="59" spans="1:5" ht="12.75">
      <c r="A59"/>
      <c r="B59"/>
      <c r="C59"/>
      <c r="D59" s="50"/>
      <c r="E59" s="50"/>
    </row>
    <row r="60" spans="1:5" ht="15.75">
      <c r="A60"/>
      <c r="B60"/>
      <c r="C60"/>
      <c r="D60" s="52"/>
      <c r="E60" s="52"/>
    </row>
    <row r="61" spans="1:5" ht="15.75">
      <c r="A61"/>
      <c r="B61"/>
      <c r="C61"/>
      <c r="D61" s="52"/>
      <c r="E61" s="52"/>
    </row>
    <row r="62" spans="1:5" ht="15.75">
      <c r="A62"/>
      <c r="B62"/>
      <c r="C62"/>
      <c r="D62" s="52"/>
      <c r="E62" s="52"/>
    </row>
    <row r="63" spans="1:5" ht="15.75">
      <c r="A63"/>
      <c r="B63"/>
      <c r="C63"/>
      <c r="D63" s="52"/>
      <c r="E63" s="52"/>
    </row>
    <row r="64" spans="1:5" ht="15.75">
      <c r="A64"/>
      <c r="B64"/>
      <c r="C64"/>
      <c r="D64" s="52"/>
      <c r="E64" s="52"/>
    </row>
    <row r="65" spans="1:5" ht="15.75">
      <c r="A65"/>
      <c r="B65"/>
      <c r="C65"/>
      <c r="D65" s="52"/>
      <c r="E65" s="52"/>
    </row>
    <row r="66" spans="1:5" ht="15.75">
      <c r="A66"/>
      <c r="B66"/>
      <c r="C66"/>
      <c r="D66" s="52"/>
      <c r="E66" s="52"/>
    </row>
    <row r="67" spans="1:5" ht="15.75">
      <c r="A67"/>
      <c r="B67"/>
      <c r="C67"/>
      <c r="D67" s="52"/>
      <c r="E67" s="52"/>
    </row>
    <row r="68" spans="1:5" ht="15.75">
      <c r="A68"/>
      <c r="B68"/>
      <c r="C68"/>
      <c r="D68" s="52"/>
      <c r="E68" s="52"/>
    </row>
    <row r="69" spans="1:5" ht="15.75">
      <c r="A69"/>
      <c r="B69"/>
      <c r="C69"/>
      <c r="D69" s="52"/>
      <c r="E69" s="52"/>
    </row>
    <row r="70" spans="1:5" ht="15.75">
      <c r="A70"/>
      <c r="B70"/>
      <c r="C70"/>
      <c r="D70" s="52"/>
      <c r="E70" s="52"/>
    </row>
    <row r="71" spans="1:5" ht="15.75">
      <c r="A71"/>
      <c r="B71"/>
      <c r="C71"/>
      <c r="D71" s="52"/>
      <c r="E71" s="52"/>
    </row>
    <row r="72" spans="1:5" ht="15.75">
      <c r="A72"/>
      <c r="B72"/>
      <c r="C72"/>
      <c r="D72" s="52"/>
      <c r="E72" s="52"/>
    </row>
    <row r="73" spans="1:5" ht="15.75">
      <c r="A73"/>
      <c r="B73"/>
      <c r="C73"/>
      <c r="D73" s="52"/>
      <c r="E73" s="52"/>
    </row>
    <row r="74" spans="1:5" ht="15.75">
      <c r="A74"/>
      <c r="B74"/>
      <c r="C74"/>
      <c r="D74" s="52"/>
      <c r="E74" s="52"/>
    </row>
    <row r="75" spans="1:5" ht="15.75">
      <c r="A75"/>
      <c r="B75"/>
      <c r="C75"/>
      <c r="D75" s="52"/>
      <c r="E75" s="52"/>
    </row>
    <row r="76" spans="1:5" ht="15.75">
      <c r="A76"/>
      <c r="B76"/>
      <c r="C76"/>
      <c r="D76" s="52"/>
      <c r="E76" s="52"/>
    </row>
    <row r="77" spans="1:5" ht="15.75">
      <c r="A77"/>
      <c r="B77"/>
      <c r="C77"/>
      <c r="D77" s="52"/>
      <c r="E77" s="52"/>
    </row>
    <row r="78" spans="1:5" ht="15.75">
      <c r="A78"/>
      <c r="B78"/>
      <c r="C78"/>
      <c r="D78" s="52"/>
      <c r="E78" s="52"/>
    </row>
    <row r="79" spans="1:5" ht="15.75">
      <c r="A79"/>
      <c r="B79"/>
      <c r="C79"/>
      <c r="D79" s="52"/>
      <c r="E79" s="52"/>
    </row>
    <row r="80" spans="1:5" ht="15.75">
      <c r="A80"/>
      <c r="B80"/>
      <c r="C80"/>
      <c r="D80" s="52"/>
      <c r="E80" s="52"/>
    </row>
    <row r="81" spans="1:5" ht="15.75">
      <c r="A81" s="51"/>
      <c r="B81" s="51"/>
      <c r="C81" s="51"/>
      <c r="D81" s="52"/>
      <c r="E81" s="52"/>
    </row>
    <row r="82" spans="1:5" ht="15.75">
      <c r="A82" s="51"/>
      <c r="B82" s="51"/>
      <c r="C82" s="51"/>
      <c r="D82" s="52"/>
      <c r="E82" s="52"/>
    </row>
    <row r="83" spans="1:5" ht="15.75">
      <c r="A83" s="51"/>
      <c r="B83" s="51"/>
      <c r="C83" s="51"/>
      <c r="D83" s="52"/>
      <c r="E83" s="52"/>
    </row>
    <row r="84" spans="1:5" ht="15.75">
      <c r="A84" s="51"/>
      <c r="B84" s="51"/>
      <c r="C84" s="51"/>
      <c r="D84" s="52"/>
      <c r="E84" s="52"/>
    </row>
    <row r="85" spans="1:5" ht="15.75">
      <c r="A85" s="51"/>
      <c r="B85" s="51"/>
      <c r="C85" s="51"/>
      <c r="D85" s="52"/>
      <c r="E85" s="52"/>
    </row>
    <row r="86" spans="1:5" ht="15.75">
      <c r="A86" s="51"/>
      <c r="B86" s="51"/>
      <c r="C86" s="51"/>
      <c r="D86" s="52"/>
      <c r="E86" s="52"/>
    </row>
    <row r="87" spans="1:5" ht="15.75">
      <c r="A87" s="51"/>
      <c r="B87" s="51"/>
      <c r="C87" s="51"/>
      <c r="D87" s="52"/>
      <c r="E87" s="52"/>
    </row>
    <row r="88" spans="1:5" ht="15.75">
      <c r="A88" s="51"/>
      <c r="B88" s="51"/>
      <c r="C88" s="51"/>
      <c r="D88" s="52"/>
      <c r="E88" s="52"/>
    </row>
    <row r="89" spans="1:5" ht="15.75">
      <c r="A89" s="51"/>
      <c r="B89" s="51"/>
      <c r="C89" s="51"/>
      <c r="D89" s="52"/>
      <c r="E89" s="52"/>
    </row>
    <row r="90" spans="1:5" ht="15.75">
      <c r="A90" s="51"/>
      <c r="B90" s="51"/>
      <c r="C90" s="51"/>
      <c r="D90" s="52"/>
      <c r="E90" s="52"/>
    </row>
    <row r="91" spans="1:5" ht="15.75">
      <c r="A91" s="51"/>
      <c r="B91" s="51"/>
      <c r="C91" s="51"/>
      <c r="D91" s="52"/>
      <c r="E91" s="52"/>
    </row>
    <row r="92" spans="1:5" ht="15.75">
      <c r="A92" s="51"/>
      <c r="B92" s="51"/>
      <c r="C92" s="51"/>
      <c r="D92" s="52"/>
      <c r="E92" s="52"/>
    </row>
    <row r="93" spans="1:5" ht="15.75">
      <c r="A93" s="51"/>
      <c r="B93" s="51"/>
      <c r="C93" s="51"/>
      <c r="D93" s="52"/>
      <c r="E93" s="52"/>
    </row>
    <row r="94" spans="1:5" ht="15.75">
      <c r="A94" s="51"/>
      <c r="B94" s="51"/>
      <c r="C94" s="51"/>
      <c r="D94" s="52"/>
      <c r="E94" s="52"/>
    </row>
    <row r="95" spans="1:5" ht="15.75">
      <c r="A95" s="51"/>
      <c r="B95" s="51"/>
      <c r="C95" s="51"/>
      <c r="D95" s="52"/>
      <c r="E95" s="52"/>
    </row>
    <row r="96" spans="1:5" ht="15.75">
      <c r="A96" s="51"/>
      <c r="B96" s="51"/>
      <c r="C96" s="51"/>
      <c r="D96" s="52"/>
      <c r="E96" s="52"/>
    </row>
    <row r="97" spans="1:5" ht="15.75">
      <c r="A97" s="51"/>
      <c r="B97" s="51"/>
      <c r="C97" s="51"/>
      <c r="D97" s="52"/>
      <c r="E97" s="52"/>
    </row>
    <row r="98" spans="1:5" ht="15.75">
      <c r="A98" s="51"/>
      <c r="B98" s="51"/>
      <c r="C98" s="51"/>
      <c r="D98" s="52"/>
      <c r="E98" s="52"/>
    </row>
    <row r="99" spans="1:5" ht="15.75">
      <c r="A99" s="51"/>
      <c r="B99" s="51"/>
      <c r="C99" s="51"/>
      <c r="D99" s="52"/>
      <c r="E99" s="52"/>
    </row>
    <row r="100" spans="1:5" ht="15.75">
      <c r="A100" s="51"/>
      <c r="B100" s="51"/>
      <c r="C100" s="51"/>
      <c r="D100" s="52"/>
      <c r="E100" s="52"/>
    </row>
    <row r="101" spans="1:5" ht="15.75">
      <c r="A101" s="51"/>
      <c r="B101" s="51"/>
      <c r="C101" s="51"/>
      <c r="D101" s="52"/>
      <c r="E101" s="52"/>
    </row>
    <row r="102" spans="1:5" ht="15.75">
      <c r="A102" s="51"/>
      <c r="B102" s="51"/>
      <c r="C102" s="51"/>
      <c r="D102" s="52"/>
      <c r="E102" s="52"/>
    </row>
    <row r="103" spans="1:5" ht="15.75">
      <c r="A103" s="51"/>
      <c r="B103" s="51"/>
      <c r="C103" s="51"/>
      <c r="D103" s="52"/>
      <c r="E103" s="52"/>
    </row>
    <row r="104" spans="1:5" ht="15.75">
      <c r="A104" s="51"/>
      <c r="B104" s="51"/>
      <c r="C104" s="51"/>
      <c r="D104" s="52"/>
      <c r="E104" s="52"/>
    </row>
    <row r="105" spans="1:5" ht="15.75">
      <c r="A105" s="51"/>
      <c r="B105" s="51"/>
      <c r="C105" s="51"/>
      <c r="D105" s="52"/>
      <c r="E105" s="52"/>
    </row>
    <row r="106" spans="1:5" ht="15.75">
      <c r="A106" s="51"/>
      <c r="B106" s="51"/>
      <c r="C106" s="51"/>
      <c r="D106" s="52"/>
      <c r="E106" s="52"/>
    </row>
    <row r="107" spans="1:5" ht="15.75">
      <c r="A107" s="51"/>
      <c r="B107" s="51"/>
      <c r="C107" s="51"/>
      <c r="D107" s="52"/>
      <c r="E107" s="52"/>
    </row>
    <row r="108" spans="1:5" ht="15.75">
      <c r="A108" s="51"/>
      <c r="B108" s="51"/>
      <c r="C108" s="51"/>
      <c r="D108" s="52"/>
      <c r="E108" s="52"/>
    </row>
    <row r="109" spans="1:5" ht="15.75">
      <c r="A109" s="51"/>
      <c r="B109" s="51"/>
      <c r="C109" s="51"/>
      <c r="D109" s="52"/>
      <c r="E109" s="52"/>
    </row>
    <row r="110" spans="1:5" ht="15.75">
      <c r="A110" s="51"/>
      <c r="B110" s="51"/>
      <c r="C110" s="51"/>
      <c r="D110" s="52"/>
      <c r="E110" s="52"/>
    </row>
    <row r="111" spans="1:5" ht="15.75">
      <c r="A111" s="51"/>
      <c r="B111" s="51"/>
      <c r="C111" s="51"/>
      <c r="D111" s="52"/>
      <c r="E111" s="52"/>
    </row>
    <row r="112" spans="1:5" ht="15.75">
      <c r="A112" s="51"/>
      <c r="B112" s="51"/>
      <c r="C112" s="51"/>
      <c r="D112" s="52"/>
      <c r="E112" s="52"/>
    </row>
    <row r="113" spans="1:5" ht="15.75">
      <c r="A113" s="51"/>
      <c r="B113" s="51"/>
      <c r="C113" s="51"/>
      <c r="D113" s="52"/>
      <c r="E113" s="52"/>
    </row>
    <row r="114" spans="1:5" ht="15.75">
      <c r="A114" s="51"/>
      <c r="B114" s="51"/>
      <c r="C114" s="51"/>
      <c r="D114" s="52"/>
      <c r="E114" s="52"/>
    </row>
    <row r="115" spans="1:5" ht="15.75">
      <c r="A115" s="51"/>
      <c r="B115" s="51"/>
      <c r="C115" s="51"/>
      <c r="D115" s="52"/>
      <c r="E115" s="52"/>
    </row>
    <row r="116" spans="1:5" ht="15.75">
      <c r="A116" s="51"/>
      <c r="B116" s="51"/>
      <c r="C116" s="51"/>
      <c r="D116" s="52"/>
      <c r="E116" s="52"/>
    </row>
    <row r="117" spans="1:5" ht="15.75">
      <c r="A117" s="51"/>
      <c r="B117" s="51"/>
      <c r="C117" s="51"/>
      <c r="D117" s="52"/>
      <c r="E117" s="52"/>
    </row>
    <row r="118" spans="1:5" ht="15.75">
      <c r="A118" s="51"/>
      <c r="B118" s="51"/>
      <c r="C118" s="51"/>
      <c r="D118" s="52"/>
      <c r="E118" s="52"/>
    </row>
    <row r="119" spans="1:5" ht="15.75">
      <c r="A119" s="51"/>
      <c r="B119" s="51"/>
      <c r="C119" s="51"/>
      <c r="D119" s="52"/>
      <c r="E119" s="52"/>
    </row>
    <row r="120" spans="1:5" ht="15.75">
      <c r="A120" s="51"/>
      <c r="B120" s="51"/>
      <c r="C120" s="51"/>
      <c r="D120" s="52"/>
      <c r="E120" s="52"/>
    </row>
    <row r="121" spans="1:5" ht="15.75">
      <c r="A121" s="51"/>
      <c r="B121" s="51"/>
      <c r="C121" s="51"/>
      <c r="D121" s="52"/>
      <c r="E121" s="52"/>
    </row>
    <row r="122" spans="1:5" ht="15.75">
      <c r="A122" s="51"/>
      <c r="B122" s="51"/>
      <c r="C122" s="51"/>
      <c r="D122" s="52"/>
      <c r="E122" s="52"/>
    </row>
    <row r="123" spans="1:5" ht="15.75">
      <c r="A123" s="51"/>
      <c r="B123" s="51"/>
      <c r="C123" s="51"/>
      <c r="D123" s="52"/>
      <c r="E123" s="52"/>
    </row>
    <row r="124" spans="1:5" ht="15.75">
      <c r="A124" s="51"/>
      <c r="B124" s="51"/>
      <c r="C124" s="51"/>
      <c r="D124" s="52"/>
      <c r="E124" s="52"/>
    </row>
    <row r="125" spans="1:5" ht="15.75">
      <c r="A125" s="51"/>
      <c r="B125" s="51"/>
      <c r="C125" s="51"/>
      <c r="D125" s="52"/>
      <c r="E125" s="52"/>
    </row>
    <row r="126" spans="1:5" ht="15.75">
      <c r="A126" s="51"/>
      <c r="B126" s="51"/>
      <c r="C126" s="51"/>
      <c r="D126" s="52"/>
      <c r="E126" s="52"/>
    </row>
    <row r="127" spans="1:5" ht="15.75">
      <c r="A127" s="51"/>
      <c r="B127" s="51"/>
      <c r="C127" s="51"/>
      <c r="D127" s="52"/>
      <c r="E127" s="52"/>
    </row>
    <row r="128" spans="1:5" ht="15.75">
      <c r="A128" s="51"/>
      <c r="B128" s="51"/>
      <c r="C128" s="51"/>
      <c r="D128" s="52"/>
      <c r="E128" s="52"/>
    </row>
    <row r="129" spans="1:5" ht="15.75">
      <c r="A129" s="51"/>
      <c r="B129" s="51"/>
      <c r="C129" s="51"/>
      <c r="D129" s="52"/>
      <c r="E129" s="52"/>
    </row>
  </sheetData>
  <sheetProtection/>
  <mergeCells count="9">
    <mergeCell ref="I29:K29"/>
    <mergeCell ref="A2:K2"/>
    <mergeCell ref="A3:K3"/>
    <mergeCell ref="A5:A6"/>
    <mergeCell ref="B5:B6"/>
    <mergeCell ref="C5:E5"/>
    <mergeCell ref="G5:G6"/>
    <mergeCell ref="H5:H6"/>
    <mergeCell ref="I5:K5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2.8515625" style="53" customWidth="1"/>
    <col min="2" max="2" width="9.140625" style="53" customWidth="1"/>
    <col min="3" max="3" width="13.8515625" style="53" customWidth="1"/>
    <col min="4" max="4" width="48.8515625" style="53" customWidth="1"/>
    <col min="5" max="6" width="8.7109375" style="53" customWidth="1"/>
    <col min="7" max="7" width="10.140625" style="53" customWidth="1"/>
    <col min="8" max="8" width="10.7109375" style="53" customWidth="1"/>
    <col min="9" max="9" width="10.28125" style="53" customWidth="1"/>
    <col min="10" max="16384" width="9.140625" style="53" customWidth="1"/>
  </cols>
  <sheetData>
    <row r="1" spans="5:9" s="113" customFormat="1" ht="15.75" customHeight="1">
      <c r="E1" s="132"/>
      <c r="F1" s="132"/>
      <c r="G1" s="132"/>
      <c r="H1" s="132"/>
      <c r="I1" s="93" t="s">
        <v>160</v>
      </c>
    </row>
    <row r="2" spans="1:11" s="113" customFormat="1" ht="35.25" customHeight="1">
      <c r="A2" s="277" t="s">
        <v>169</v>
      </c>
      <c r="B2" s="277"/>
      <c r="C2" s="277"/>
      <c r="D2" s="277"/>
      <c r="E2" s="277"/>
      <c r="F2" s="277"/>
      <c r="G2" s="277"/>
      <c r="H2" s="277"/>
      <c r="I2" s="277"/>
      <c r="J2" s="100"/>
      <c r="K2" s="100"/>
    </row>
    <row r="3" spans="3:6" s="113" customFormat="1" ht="17.25" customHeight="1">
      <c r="C3" s="100"/>
      <c r="D3" s="100"/>
      <c r="E3" s="100"/>
      <c r="F3" s="100"/>
    </row>
    <row r="4" spans="1:9" ht="22.5" customHeight="1">
      <c r="A4" s="278" t="s">
        <v>67</v>
      </c>
      <c r="B4" s="278"/>
      <c r="C4" s="278"/>
      <c r="D4" s="278"/>
      <c r="E4" s="278"/>
      <c r="F4" s="278"/>
      <c r="G4" s="278"/>
      <c r="H4" s="278"/>
      <c r="I4" s="278"/>
    </row>
    <row r="5" spans="3:9" ht="22.5" customHeight="1">
      <c r="C5" s="19"/>
      <c r="D5" s="19"/>
      <c r="E5" s="19"/>
      <c r="F5" s="19"/>
      <c r="G5" s="54"/>
      <c r="H5" s="54"/>
      <c r="I5" s="54"/>
    </row>
    <row r="6" spans="3:8" ht="15.75" customHeight="1" thickBot="1">
      <c r="C6" s="55"/>
      <c r="D6" s="54"/>
      <c r="E6" s="54"/>
      <c r="G6" s="91" t="s">
        <v>212</v>
      </c>
      <c r="H6" s="56"/>
    </row>
    <row r="7" spans="3:7" ht="16.5" customHeight="1" thickBot="1">
      <c r="C7" s="284" t="s">
        <v>85</v>
      </c>
      <c r="D7" s="284" t="s">
        <v>83</v>
      </c>
      <c r="E7" s="279" t="s">
        <v>84</v>
      </c>
      <c r="F7" s="280"/>
      <c r="G7" s="281"/>
    </row>
    <row r="8" spans="3:7" ht="16.5" customHeight="1" thickBot="1">
      <c r="C8" s="285"/>
      <c r="D8" s="286"/>
      <c r="E8" s="95">
        <v>2010</v>
      </c>
      <c r="F8" s="95">
        <v>2009</v>
      </c>
      <c r="G8" s="119" t="s">
        <v>109</v>
      </c>
    </row>
    <row r="9" spans="3:7" ht="12.75">
      <c r="C9" s="57" t="s">
        <v>69</v>
      </c>
      <c r="D9" s="115" t="s">
        <v>48</v>
      </c>
      <c r="E9" s="223">
        <v>1710</v>
      </c>
      <c r="F9" s="223">
        <v>2138</v>
      </c>
      <c r="G9" s="187">
        <f>E9/F9*100-100</f>
        <v>-20.018709073900837</v>
      </c>
    </row>
    <row r="10" spans="3:7" ht="12.75">
      <c r="C10" s="114" t="s">
        <v>153</v>
      </c>
      <c r="D10" s="116" t="s">
        <v>48</v>
      </c>
      <c r="E10" s="224">
        <v>1710</v>
      </c>
      <c r="F10" s="225">
        <v>2138</v>
      </c>
      <c r="G10" s="196">
        <f>E10/F10*100-100</f>
        <v>-20.018709073900837</v>
      </c>
    </row>
    <row r="11" spans="3:7" ht="13.5" thickBot="1">
      <c r="C11" s="58" t="s">
        <v>68</v>
      </c>
      <c r="D11" s="117" t="s">
        <v>49</v>
      </c>
      <c r="E11" s="226">
        <v>1026</v>
      </c>
      <c r="F11" s="226">
        <v>1283</v>
      </c>
      <c r="G11" s="189">
        <f>E11/F11*100-100</f>
        <v>-20.031176929072487</v>
      </c>
    </row>
    <row r="12" spans="3:7" ht="13.5" thickBot="1">
      <c r="C12" s="59"/>
      <c r="D12" s="60"/>
      <c r="E12" s="227"/>
      <c r="F12" s="227"/>
      <c r="G12" s="228"/>
    </row>
    <row r="13" spans="3:7" ht="13.5" thickBot="1">
      <c r="C13" s="61" t="s">
        <v>70</v>
      </c>
      <c r="D13" s="62" t="s">
        <v>61</v>
      </c>
      <c r="E13" s="229">
        <v>1026</v>
      </c>
      <c r="F13" s="229">
        <v>1283</v>
      </c>
      <c r="G13" s="209">
        <f>E13/F13*100-100</f>
        <v>-20.031176929072487</v>
      </c>
    </row>
    <row r="14" spans="3:7" ht="13.5" thickBot="1">
      <c r="C14" s="59"/>
      <c r="D14" s="60"/>
      <c r="E14" s="227"/>
      <c r="F14" s="227"/>
      <c r="G14" s="228"/>
    </row>
    <row r="15" spans="3:7" ht="12.75">
      <c r="C15" s="57" t="s">
        <v>71</v>
      </c>
      <c r="D15" s="63" t="s">
        <v>50</v>
      </c>
      <c r="E15" s="223">
        <v>342</v>
      </c>
      <c r="F15" s="223">
        <v>1283</v>
      </c>
      <c r="G15" s="187">
        <f aca="true" t="shared" si="0" ref="G15:G21">E15/F15*100-100</f>
        <v>-73.34372564302416</v>
      </c>
    </row>
    <row r="16" spans="3:7" ht="12.75">
      <c r="C16" s="64" t="s">
        <v>72</v>
      </c>
      <c r="D16" s="65" t="s">
        <v>51</v>
      </c>
      <c r="E16" s="230" t="s">
        <v>186</v>
      </c>
      <c r="F16" s="231">
        <v>1283</v>
      </c>
      <c r="G16" s="196" t="s">
        <v>185</v>
      </c>
    </row>
    <row r="17" spans="3:7" ht="12.75">
      <c r="C17" s="64" t="s">
        <v>73</v>
      </c>
      <c r="D17" s="65" t="s">
        <v>52</v>
      </c>
      <c r="E17" s="231">
        <v>1026</v>
      </c>
      <c r="F17" s="231">
        <v>1283</v>
      </c>
      <c r="G17" s="188">
        <f t="shared" si="0"/>
        <v>-20.031176929072487</v>
      </c>
    </row>
    <row r="18" spans="3:7" ht="12.75">
      <c r="C18" s="64" t="s">
        <v>74</v>
      </c>
      <c r="D18" s="65" t="s">
        <v>53</v>
      </c>
      <c r="E18" s="231">
        <v>1847</v>
      </c>
      <c r="F18" s="231">
        <v>2309</v>
      </c>
      <c r="G18" s="188">
        <f t="shared" si="0"/>
        <v>-20.00866175833694</v>
      </c>
    </row>
    <row r="19" spans="3:7" ht="12.75">
      <c r="C19" s="64" t="s">
        <v>75</v>
      </c>
      <c r="D19" s="65" t="s">
        <v>54</v>
      </c>
      <c r="E19" s="230" t="s">
        <v>186</v>
      </c>
      <c r="F19" s="231">
        <v>1967</v>
      </c>
      <c r="G19" s="196" t="s">
        <v>185</v>
      </c>
    </row>
    <row r="20" spans="3:7" ht="12.75">
      <c r="C20" s="64" t="s">
        <v>76</v>
      </c>
      <c r="D20" s="65" t="s">
        <v>55</v>
      </c>
      <c r="E20" s="231">
        <v>890</v>
      </c>
      <c r="F20" s="231">
        <v>1112</v>
      </c>
      <c r="G20" s="188">
        <f t="shared" si="0"/>
        <v>-19.96402877697841</v>
      </c>
    </row>
    <row r="21" spans="3:7" ht="12.75">
      <c r="C21" s="114" t="s">
        <v>154</v>
      </c>
      <c r="D21" s="118" t="s">
        <v>155</v>
      </c>
      <c r="E21" s="231">
        <v>890</v>
      </c>
      <c r="F21" s="230">
        <v>1112</v>
      </c>
      <c r="G21" s="188">
        <f t="shared" si="0"/>
        <v>-19.96402877697841</v>
      </c>
    </row>
    <row r="22" spans="3:7" ht="12.75">
      <c r="C22" s="64" t="s">
        <v>77</v>
      </c>
      <c r="D22" s="65" t="s">
        <v>56</v>
      </c>
      <c r="E22" s="231">
        <v>1026</v>
      </c>
      <c r="F22" s="231">
        <v>1283</v>
      </c>
      <c r="G22" s="188">
        <f>E22/F22*100-100</f>
        <v>-20.031176929072487</v>
      </c>
    </row>
    <row r="23" spans="3:7" ht="12.75">
      <c r="C23" s="64" t="s">
        <v>78</v>
      </c>
      <c r="D23" s="65" t="s">
        <v>57</v>
      </c>
      <c r="E23" s="231">
        <v>1026</v>
      </c>
      <c r="F23" s="231">
        <v>1283</v>
      </c>
      <c r="G23" s="188">
        <f>E23/F23*100-100</f>
        <v>-20.031176929072487</v>
      </c>
    </row>
    <row r="24" spans="3:7" ht="12.75">
      <c r="C24" s="64" t="s">
        <v>79</v>
      </c>
      <c r="D24" s="65" t="s">
        <v>58</v>
      </c>
      <c r="E24" s="230" t="s">
        <v>186</v>
      </c>
      <c r="F24" s="231">
        <v>2138</v>
      </c>
      <c r="G24" s="196" t="s">
        <v>185</v>
      </c>
    </row>
    <row r="25" spans="3:7" ht="12.75">
      <c r="C25" s="64" t="s">
        <v>80</v>
      </c>
      <c r="D25" s="65" t="s">
        <v>59</v>
      </c>
      <c r="E25" s="231">
        <v>1026</v>
      </c>
      <c r="F25" s="231">
        <v>1283</v>
      </c>
      <c r="G25" s="188">
        <f>E25/F25*100-100</f>
        <v>-20.031176929072487</v>
      </c>
    </row>
    <row r="26" spans="3:7" ht="13.5" thickBot="1">
      <c r="C26" s="58" t="s">
        <v>81</v>
      </c>
      <c r="D26" s="66" t="s">
        <v>60</v>
      </c>
      <c r="E26" s="226">
        <v>2052</v>
      </c>
      <c r="F26" s="226">
        <v>2565</v>
      </c>
      <c r="G26" s="189">
        <f>E26/F26*100-100</f>
        <v>-20</v>
      </c>
    </row>
    <row r="27" spans="3:7" ht="13.5" thickBot="1">
      <c r="C27" s="67"/>
      <c r="D27" s="68"/>
      <c r="E27" s="232"/>
      <c r="F27" s="232"/>
      <c r="G27" s="233"/>
    </row>
    <row r="28" spans="3:7" ht="13.5" thickBot="1">
      <c r="C28" s="61" t="s">
        <v>82</v>
      </c>
      <c r="D28" s="62" t="s">
        <v>62</v>
      </c>
      <c r="E28" s="229">
        <v>1300</v>
      </c>
      <c r="F28" s="229">
        <v>1625</v>
      </c>
      <c r="G28" s="209">
        <f>E28/F28*100-100</f>
        <v>-20</v>
      </c>
    </row>
    <row r="29" spans="3:9" ht="12.75">
      <c r="C29" s="69"/>
      <c r="D29" s="69"/>
      <c r="E29" s="69"/>
      <c r="F29" s="69"/>
      <c r="G29" s="69"/>
      <c r="H29" s="69"/>
      <c r="I29" s="69"/>
    </row>
    <row r="30" spans="3:9" ht="25.5" customHeight="1">
      <c r="C30" s="287" t="s">
        <v>168</v>
      </c>
      <c r="D30" s="287"/>
      <c r="E30" s="287"/>
      <c r="F30" s="287"/>
      <c r="G30" s="287"/>
      <c r="H30" s="69"/>
      <c r="I30" s="69"/>
    </row>
  </sheetData>
  <sheetProtection/>
  <mergeCells count="6">
    <mergeCell ref="C7:C8"/>
    <mergeCell ref="D7:D8"/>
    <mergeCell ref="A2:I2"/>
    <mergeCell ref="E7:G7"/>
    <mergeCell ref="A4:I4"/>
    <mergeCell ref="C30:G30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koukalovad</dc:creator>
  <cp:keywords/>
  <dc:description/>
  <cp:lastModifiedBy>Your User Name</cp:lastModifiedBy>
  <cp:lastPrinted>2010-07-28T08:51:09Z</cp:lastPrinted>
  <dcterms:created xsi:type="dcterms:W3CDTF">2006-07-12T09:04:14Z</dcterms:created>
  <dcterms:modified xsi:type="dcterms:W3CDTF">2010-07-28T08:51:24Z</dcterms:modified>
  <cp:category/>
  <cp:version/>
  <cp:contentType/>
  <cp:contentStatus/>
</cp:coreProperties>
</file>