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30" activeTab="1"/>
  </bookViews>
  <sheets>
    <sheet name="Příloha č. 1" sheetId="1" r:id="rId1"/>
    <sheet name="Příloha č.2" sheetId="2" r:id="rId2"/>
  </sheets>
  <definedNames/>
  <calcPr fullCalcOnLoad="1"/>
</workbook>
</file>

<file path=xl/sharedStrings.xml><?xml version="1.0" encoding="utf-8"?>
<sst xmlns="http://schemas.openxmlformats.org/spreadsheetml/2006/main" count="214" uniqueCount="62">
  <si>
    <t xml:space="preserve">Příloha č. 2 </t>
  </si>
  <si>
    <t>č. j.   469 / 2007 - 45</t>
  </si>
  <si>
    <t>Rozpis finančních prostředků na rok 2007:</t>
  </si>
  <si>
    <t>Normativní rozpis rozpočtu RgŠ územně správních celků na rok 2007</t>
  </si>
  <si>
    <t>Rozpis prostředků na rozvoj. progr. "HUSTOTA" pro rok 2007</t>
  </si>
  <si>
    <t>Rozpis  prostředků na rozvoj. progr. "Specifika" - r. 2007</t>
  </si>
  <si>
    <t>v tis. Kč</t>
  </si>
  <si>
    <t xml:space="preserve">Závazné ukazatele </t>
  </si>
  <si>
    <t>Orientační ukazatele</t>
  </si>
  <si>
    <t>Závazný uk.</t>
  </si>
  <si>
    <t>Kraj</t>
  </si>
  <si>
    <t>NIV</t>
  </si>
  <si>
    <t xml:space="preserve">MP </t>
  </si>
  <si>
    <t>z toho:</t>
  </si>
  <si>
    <t xml:space="preserve">Odvody </t>
  </si>
  <si>
    <t>Odvody</t>
  </si>
  <si>
    <t xml:space="preserve">Počet </t>
  </si>
  <si>
    <t>celkem</t>
  </si>
  <si>
    <t>platy</t>
  </si>
  <si>
    <t>OON</t>
  </si>
  <si>
    <t>pojistné</t>
  </si>
  <si>
    <t>FKSP</t>
  </si>
  <si>
    <t>ONIV</t>
  </si>
  <si>
    <t>zam.</t>
  </si>
  <si>
    <t xml:space="preserve">Hl.m.Praha </t>
  </si>
  <si>
    <t xml:space="preserve">Středočeský </t>
  </si>
  <si>
    <t xml:space="preserve">Středočes. </t>
  </si>
  <si>
    <t xml:space="preserve">Jihočeský </t>
  </si>
  <si>
    <t xml:space="preserve">Plzeňský  </t>
  </si>
  <si>
    <t xml:space="preserve">Karlovarský </t>
  </si>
  <si>
    <t>Karlovar.</t>
  </si>
  <si>
    <t xml:space="preserve">Ústecký </t>
  </si>
  <si>
    <t xml:space="preserve">Liberecký </t>
  </si>
  <si>
    <t>Královéhrad.</t>
  </si>
  <si>
    <t>Královéhradecký</t>
  </si>
  <si>
    <t>Královéhr.</t>
  </si>
  <si>
    <t xml:space="preserve">Pardubický </t>
  </si>
  <si>
    <t>Vysočina</t>
  </si>
  <si>
    <t>Jihomoravský</t>
  </si>
  <si>
    <t>Jihomorav.</t>
  </si>
  <si>
    <t xml:space="preserve">Olomoucký </t>
  </si>
  <si>
    <t xml:space="preserve">Zlínský kraj </t>
  </si>
  <si>
    <t xml:space="preserve">Zlínský  </t>
  </si>
  <si>
    <t>Moravskoslez.</t>
  </si>
  <si>
    <t>Moravskoslezský</t>
  </si>
  <si>
    <t>Moravskosl.</t>
  </si>
  <si>
    <t>RgŠ celkem:</t>
  </si>
  <si>
    <t>ČR Celkem</t>
  </si>
  <si>
    <t>RgŠ celk.</t>
  </si>
  <si>
    <t>Rozpis rozpočtu na rok 2007</t>
  </si>
  <si>
    <t>Normativ. rozpis rozpočtu vč. Rozvoj. programů "Dopad snížení.." a  "Specifika krajů"</t>
  </si>
  <si>
    <t>Soukr.</t>
  </si>
  <si>
    <t xml:space="preserve">Normativní rozpis včetně rozvoj. pogramů "Dopad snížení počtu žáků" a  "Specifika" </t>
  </si>
  <si>
    <t>školství</t>
  </si>
  <si>
    <t xml:space="preserve"> a včetně dotací pro soukromé školy a zařízení na 1. čtvrtletí 2007</t>
  </si>
  <si>
    <t xml:space="preserve">1. čtvrtl. </t>
  </si>
  <si>
    <t>Závaz. uk.</t>
  </si>
  <si>
    <t>Soukr. šk.</t>
  </si>
  <si>
    <t>a zařízení</t>
  </si>
  <si>
    <t>Příloha  č. 1</t>
  </si>
  <si>
    <t>k č. j.   469 / 2007 - 45</t>
  </si>
  <si>
    <t xml:space="preserve">Rozpis rozpočtu na rok 2007 - závazné ukazatele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</si>
</sst>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sz val="15"/>
      <name val="Arial CE"/>
      <family val="0"/>
    </font>
    <font>
      <b/>
      <sz val="12"/>
      <name val="Arial CE"/>
      <family val="0"/>
    </font>
    <font>
      <sz val="12"/>
      <name val="Arial Narrow"/>
      <family val="0"/>
    </font>
    <font>
      <sz val="12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 Narrow"/>
      <family val="0"/>
    </font>
    <font>
      <sz val="12"/>
      <name val="Arial CE"/>
      <family val="0"/>
    </font>
    <font>
      <b/>
      <u val="single"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" xfId="20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20" applyFont="1" applyBorder="1" applyAlignment="1">
      <alignment horizontal="left"/>
      <protection/>
    </xf>
    <xf numFmtId="0" fontId="12" fillId="0" borderId="2" xfId="20" applyFont="1" applyBorder="1" applyAlignment="1">
      <alignment horizontal="left"/>
      <protection/>
    </xf>
    <xf numFmtId="0" fontId="12" fillId="0" borderId="3" xfId="20" applyFont="1" applyBorder="1" applyAlignment="1">
      <alignment horizontal="left"/>
      <protection/>
    </xf>
    <xf numFmtId="0" fontId="12" fillId="0" borderId="0" xfId="20" applyFont="1" applyBorder="1" applyAlignment="1">
      <alignment horizontal="left"/>
      <protection/>
    </xf>
    <xf numFmtId="0" fontId="8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20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20">
      <alignment/>
      <protection/>
    </xf>
    <xf numFmtId="0" fontId="2" fillId="0" borderId="0" xfId="20" applyFont="1">
      <alignment/>
      <protection/>
    </xf>
    <xf numFmtId="0" fontId="12" fillId="0" borderId="4" xfId="20" applyFont="1" applyBorder="1">
      <alignment/>
      <protection/>
    </xf>
    <xf numFmtId="0" fontId="15" fillId="0" borderId="1" xfId="20" applyFont="1" applyBorder="1">
      <alignment/>
      <protection/>
    </xf>
    <xf numFmtId="0" fontId="15" fillId="0" borderId="2" xfId="20" applyFont="1" applyBorder="1">
      <alignment/>
      <protection/>
    </xf>
    <xf numFmtId="0" fontId="15" fillId="0" borderId="3" xfId="20" applyFont="1" applyBorder="1">
      <alignment/>
      <protection/>
    </xf>
    <xf numFmtId="0" fontId="15" fillId="0" borderId="5" xfId="20" applyFont="1" applyBorder="1">
      <alignment/>
      <protection/>
    </xf>
    <xf numFmtId="164" fontId="8" fillId="0" borderId="0" xfId="0" applyNumberFormat="1" applyFont="1" applyAlignment="1">
      <alignment/>
    </xf>
    <xf numFmtId="0" fontId="8" fillId="0" borderId="4" xfId="20" applyFont="1" applyBorder="1">
      <alignment/>
      <protection/>
    </xf>
    <xf numFmtId="0" fontId="16" fillId="0" borderId="1" xfId="20" applyFont="1" applyBorder="1">
      <alignment/>
      <protection/>
    </xf>
    <xf numFmtId="0" fontId="16" fillId="0" borderId="3" xfId="20" applyFont="1" applyBorder="1">
      <alignment/>
      <protection/>
    </xf>
    <xf numFmtId="0" fontId="16" fillId="0" borderId="2" xfId="20" applyFont="1" applyBorder="1">
      <alignment/>
      <protection/>
    </xf>
    <xf numFmtId="0" fontId="16" fillId="0" borderId="4" xfId="20" applyFont="1" applyBorder="1">
      <alignment/>
      <protection/>
    </xf>
    <xf numFmtId="3" fontId="12" fillId="0" borderId="6" xfId="20" applyNumberFormat="1" applyFont="1" applyFill="1" applyBorder="1">
      <alignment/>
      <protection/>
    </xf>
    <xf numFmtId="0" fontId="15" fillId="0" borderId="0" xfId="20" applyFont="1" applyBorder="1" applyAlignment="1">
      <alignment horizontal="center"/>
      <protection/>
    </xf>
    <xf numFmtId="0" fontId="15" fillId="0" borderId="4" xfId="20" applyFont="1" applyBorder="1" applyAlignment="1">
      <alignment horizontal="center"/>
      <protection/>
    </xf>
    <xf numFmtId="0" fontId="15" fillId="0" borderId="7" xfId="20" applyFont="1" applyBorder="1" applyAlignment="1">
      <alignment horizontal="center"/>
      <protection/>
    </xf>
    <xf numFmtId="0" fontId="15" fillId="0" borderId="4" xfId="20" applyFont="1" applyBorder="1">
      <alignment/>
      <protection/>
    </xf>
    <xf numFmtId="3" fontId="8" fillId="0" borderId="6" xfId="20" applyNumberFormat="1" applyFont="1" applyFill="1" applyBorder="1">
      <alignment/>
      <protection/>
    </xf>
    <xf numFmtId="0" fontId="16" fillId="0" borderId="0" xfId="20" applyFont="1" applyBorder="1" applyAlignment="1">
      <alignment horizontal="center"/>
      <protection/>
    </xf>
    <xf numFmtId="0" fontId="16" fillId="0" borderId="5" xfId="20" applyFont="1" applyBorder="1">
      <alignment/>
      <protection/>
    </xf>
    <xf numFmtId="0" fontId="16" fillId="0" borderId="4" xfId="20" applyFont="1" applyBorder="1" applyAlignment="1">
      <alignment horizontal="center"/>
      <protection/>
    </xf>
    <xf numFmtId="3" fontId="16" fillId="0" borderId="6" xfId="20" applyNumberFormat="1" applyFont="1" applyFill="1" applyBorder="1">
      <alignment/>
      <protection/>
    </xf>
    <xf numFmtId="0" fontId="16" fillId="0" borderId="7" xfId="20" applyFont="1" applyBorder="1" applyAlignment="1">
      <alignment horizontal="center"/>
      <protection/>
    </xf>
    <xf numFmtId="0" fontId="15" fillId="0" borderId="6" xfId="20" applyFont="1" applyBorder="1" applyAlignment="1">
      <alignment horizontal="center"/>
      <protection/>
    </xf>
    <xf numFmtId="0" fontId="15" fillId="0" borderId="0" xfId="20" applyFont="1" applyBorder="1">
      <alignment/>
      <protection/>
    </xf>
    <xf numFmtId="3" fontId="8" fillId="0" borderId="8" xfId="20" applyNumberFormat="1" applyFont="1" applyFill="1" applyBorder="1">
      <alignment/>
      <protection/>
    </xf>
    <xf numFmtId="0" fontId="16" fillId="0" borderId="9" xfId="20" applyFont="1" applyBorder="1" applyAlignment="1">
      <alignment horizontal="center"/>
      <protection/>
    </xf>
    <xf numFmtId="0" fontId="16" fillId="0" borderId="10" xfId="20" applyFont="1" applyBorder="1">
      <alignment/>
      <protection/>
    </xf>
    <xf numFmtId="0" fontId="16" fillId="0" borderId="8" xfId="20" applyFont="1" applyBorder="1" applyAlignment="1">
      <alignment horizontal="center"/>
      <protection/>
    </xf>
    <xf numFmtId="0" fontId="16" fillId="0" borderId="0" xfId="20" applyFont="1" applyBorder="1">
      <alignment/>
      <protection/>
    </xf>
    <xf numFmtId="0" fontId="16" fillId="0" borderId="6" xfId="20" applyFont="1" applyBorder="1" applyAlignment="1">
      <alignment horizontal="center"/>
      <protection/>
    </xf>
    <xf numFmtId="3" fontId="12" fillId="2" borderId="11" xfId="20" applyNumberFormat="1" applyFont="1" applyFill="1" applyBorder="1">
      <alignment/>
      <protection/>
    </xf>
    <xf numFmtId="3" fontId="12" fillId="2" borderId="12" xfId="20" applyNumberFormat="1" applyFont="1" applyFill="1" applyBorder="1">
      <alignment/>
      <protection/>
    </xf>
    <xf numFmtId="3" fontId="12" fillId="2" borderId="13" xfId="20" applyNumberFormat="1" applyFont="1" applyFill="1" applyBorder="1">
      <alignment/>
      <protection/>
    </xf>
    <xf numFmtId="3" fontId="12" fillId="2" borderId="14" xfId="20" applyNumberFormat="1" applyFont="1" applyFill="1" applyBorder="1">
      <alignment/>
      <protection/>
    </xf>
    <xf numFmtId="164" fontId="8" fillId="0" borderId="11" xfId="0" applyNumberFormat="1" applyFont="1" applyBorder="1" applyAlignment="1">
      <alignment/>
    </xf>
    <xf numFmtId="3" fontId="8" fillId="2" borderId="11" xfId="20" applyNumberFormat="1" applyFont="1" applyFill="1" applyBorder="1">
      <alignment/>
      <protection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2" borderId="18" xfId="0" applyNumberFormat="1" applyFont="1" applyFill="1" applyBorder="1" applyAlignment="1">
      <alignment horizontal="right"/>
    </xf>
    <xf numFmtId="3" fontId="8" fillId="2" borderId="18" xfId="20" applyNumberFormat="1" applyFont="1" applyFill="1" applyBorder="1">
      <alignment/>
      <protection/>
    </xf>
    <xf numFmtId="3" fontId="12" fillId="2" borderId="19" xfId="20" applyNumberFormat="1" applyFont="1" applyFill="1" applyBorder="1">
      <alignment/>
      <protection/>
    </xf>
    <xf numFmtId="164" fontId="8" fillId="0" borderId="19" xfId="0" applyNumberFormat="1" applyFont="1" applyBorder="1" applyAlignment="1">
      <alignment/>
    </xf>
    <xf numFmtId="3" fontId="8" fillId="2" borderId="19" xfId="20" applyNumberFormat="1" applyFont="1" applyFill="1" applyBorder="1">
      <alignment/>
      <protection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2" borderId="21" xfId="0" applyNumberFormat="1" applyFont="1" applyFill="1" applyBorder="1" applyAlignment="1">
      <alignment horizontal="right"/>
    </xf>
    <xf numFmtId="3" fontId="8" fillId="2" borderId="13" xfId="20" applyNumberFormat="1" applyFont="1" applyFill="1" applyBorder="1">
      <alignment/>
      <protection/>
    </xf>
    <xf numFmtId="3" fontId="8" fillId="2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0" fontId="12" fillId="2" borderId="19" xfId="20" applyFont="1" applyFill="1" applyBorder="1">
      <alignment/>
      <protection/>
    </xf>
    <xf numFmtId="0" fontId="8" fillId="2" borderId="19" xfId="20" applyFont="1" applyFill="1" applyBorder="1">
      <alignment/>
      <protection/>
    </xf>
    <xf numFmtId="3" fontId="12" fillId="2" borderId="22" xfId="20" applyNumberFormat="1" applyFont="1" applyFill="1" applyBorder="1">
      <alignment/>
      <protection/>
    </xf>
    <xf numFmtId="3" fontId="12" fillId="2" borderId="23" xfId="20" applyNumberFormat="1" applyFont="1" applyFill="1" applyBorder="1">
      <alignment/>
      <protection/>
    </xf>
    <xf numFmtId="3" fontId="12" fillId="2" borderId="24" xfId="20" applyNumberFormat="1" applyFont="1" applyFill="1" applyBorder="1">
      <alignment/>
      <protection/>
    </xf>
    <xf numFmtId="3" fontId="12" fillId="2" borderId="25" xfId="20" applyNumberFormat="1" applyFont="1" applyFill="1" applyBorder="1">
      <alignment/>
      <protection/>
    </xf>
    <xf numFmtId="164" fontId="8" fillId="0" borderId="22" xfId="0" applyNumberFormat="1" applyFont="1" applyBorder="1" applyAlignment="1">
      <alignment/>
    </xf>
    <xf numFmtId="3" fontId="8" fillId="2" borderId="22" xfId="20" applyNumberFormat="1" applyFont="1" applyFill="1" applyBorder="1">
      <alignment/>
      <protection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8" fillId="2" borderId="27" xfId="0" applyNumberFormat="1" applyFont="1" applyFill="1" applyBorder="1" applyAlignment="1">
      <alignment horizontal="right"/>
    </xf>
    <xf numFmtId="3" fontId="8" fillId="2" borderId="28" xfId="20" applyNumberFormat="1" applyFont="1" applyFill="1" applyBorder="1">
      <alignment/>
      <protection/>
    </xf>
    <xf numFmtId="3" fontId="8" fillId="2" borderId="28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/>
    </xf>
    <xf numFmtId="3" fontId="12" fillId="0" borderId="0" xfId="20" applyNumberFormat="1" applyFont="1" applyFill="1" applyBorder="1">
      <alignment/>
      <protection/>
    </xf>
    <xf numFmtId="3" fontId="12" fillId="2" borderId="0" xfId="20" applyNumberFormat="1" applyFont="1" applyFill="1" applyBorder="1">
      <alignment/>
      <protection/>
    </xf>
    <xf numFmtId="164" fontId="12" fillId="2" borderId="29" xfId="20" applyNumberFormat="1" applyFont="1" applyFill="1" applyBorder="1">
      <alignment/>
      <protection/>
    </xf>
    <xf numFmtId="164" fontId="8" fillId="0" borderId="0" xfId="0" applyNumberFormat="1" applyFont="1" applyBorder="1" applyAlignment="1">
      <alignment/>
    </xf>
    <xf numFmtId="3" fontId="8" fillId="0" borderId="30" xfId="20" applyNumberFormat="1" applyFont="1" applyFill="1" applyBorder="1">
      <alignment/>
      <protection/>
    </xf>
    <xf numFmtId="3" fontId="8" fillId="2" borderId="31" xfId="20" applyNumberFormat="1" applyFont="1" applyFill="1" applyBorder="1">
      <alignment/>
      <protection/>
    </xf>
    <xf numFmtId="3" fontId="8" fillId="2" borderId="32" xfId="20" applyNumberFormat="1" applyFont="1" applyFill="1" applyBorder="1">
      <alignment/>
      <protection/>
    </xf>
    <xf numFmtId="3" fontId="8" fillId="0" borderId="0" xfId="20" applyNumberFormat="1" applyFont="1" applyFill="1" applyBorder="1">
      <alignment/>
      <protection/>
    </xf>
    <xf numFmtId="3" fontId="8" fillId="0" borderId="33" xfId="0" applyNumberFormat="1" applyFont="1" applyFill="1" applyBorder="1" applyAlignment="1">
      <alignment horizontal="right"/>
    </xf>
    <xf numFmtId="3" fontId="14" fillId="0" borderId="17" xfId="0" applyNumberFormat="1" applyFont="1" applyBorder="1" applyAlignment="1">
      <alignment/>
    </xf>
    <xf numFmtId="0" fontId="12" fillId="2" borderId="1" xfId="20" applyFont="1" applyFill="1" applyBorder="1">
      <alignment/>
      <protection/>
    </xf>
    <xf numFmtId="3" fontId="12" fillId="2" borderId="34" xfId="20" applyNumberFormat="1" applyFont="1" applyFill="1" applyBorder="1">
      <alignment/>
      <protection/>
    </xf>
    <xf numFmtId="164" fontId="12" fillId="2" borderId="34" xfId="20" applyNumberFormat="1" applyFont="1" applyFill="1" applyBorder="1">
      <alignment/>
      <protection/>
    </xf>
    <xf numFmtId="0" fontId="8" fillId="0" borderId="5" xfId="0" applyFont="1" applyBorder="1" applyAlignment="1">
      <alignment horizontal="center"/>
    </xf>
    <xf numFmtId="0" fontId="8" fillId="2" borderId="1" xfId="20" applyFont="1" applyFill="1" applyBorder="1">
      <alignment/>
      <protection/>
    </xf>
    <xf numFmtId="3" fontId="8" fillId="0" borderId="35" xfId="20" applyNumberFormat="1" applyFont="1" applyFill="1" applyBorder="1">
      <alignment/>
      <protection/>
    </xf>
    <xf numFmtId="3" fontId="8" fillId="0" borderId="36" xfId="20" applyNumberFormat="1" applyFont="1" applyFill="1" applyBorder="1">
      <alignment/>
      <protection/>
    </xf>
    <xf numFmtId="3" fontId="8" fillId="0" borderId="5" xfId="20" applyNumberFormat="1" applyFont="1" applyFill="1" applyBorder="1">
      <alignment/>
      <protection/>
    </xf>
    <xf numFmtId="3" fontId="8" fillId="0" borderId="3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8" fillId="0" borderId="0" xfId="20" applyFont="1" applyBorder="1">
      <alignment/>
      <protection/>
    </xf>
    <xf numFmtId="3" fontId="15" fillId="0" borderId="0" xfId="20" applyNumberFormat="1" applyFont="1" applyBorder="1">
      <alignment/>
      <protection/>
    </xf>
    <xf numFmtId="3" fontId="12" fillId="0" borderId="0" xfId="20" applyNumberFormat="1" applyFont="1" applyFill="1" applyBorder="1">
      <alignment/>
      <protection/>
    </xf>
    <xf numFmtId="0" fontId="19" fillId="0" borderId="0" xfId="0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20" applyNumberFormat="1" applyFont="1" applyBorder="1">
      <alignment/>
      <protection/>
    </xf>
    <xf numFmtId="3" fontId="12" fillId="2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0" xfId="20" applyFont="1">
      <alignment/>
      <protection/>
    </xf>
    <xf numFmtId="0" fontId="2" fillId="0" borderId="4" xfId="20" applyBorder="1">
      <alignment/>
      <protection/>
    </xf>
    <xf numFmtId="0" fontId="2" fillId="0" borderId="6" xfId="20" applyBorder="1">
      <alignment/>
      <protection/>
    </xf>
    <xf numFmtId="164" fontId="12" fillId="2" borderId="20" xfId="20" applyNumberFormat="1" applyFont="1" applyFill="1" applyBorder="1">
      <alignment/>
      <protection/>
    </xf>
    <xf numFmtId="3" fontId="8" fillId="0" borderId="11" xfId="0" applyNumberFormat="1" applyFont="1" applyBorder="1" applyAlignment="1">
      <alignment/>
    </xf>
    <xf numFmtId="0" fontId="15" fillId="0" borderId="11" xfId="20" applyFont="1" applyBorder="1">
      <alignment/>
      <protection/>
    </xf>
    <xf numFmtId="3" fontId="8" fillId="0" borderId="19" xfId="0" applyNumberFormat="1" applyFont="1" applyBorder="1" applyAlignment="1">
      <alignment/>
    </xf>
    <xf numFmtId="0" fontId="15" fillId="0" borderId="19" xfId="20" applyFont="1" applyBorder="1">
      <alignment/>
      <protection/>
    </xf>
    <xf numFmtId="3" fontId="8" fillId="0" borderId="22" xfId="0" applyNumberFormat="1" applyFont="1" applyBorder="1" applyAlignment="1">
      <alignment/>
    </xf>
    <xf numFmtId="0" fontId="15" fillId="0" borderId="22" xfId="20" applyFont="1" applyBorder="1">
      <alignment/>
      <protection/>
    </xf>
    <xf numFmtId="3" fontId="8" fillId="0" borderId="0" xfId="0" applyNumberFormat="1" applyFont="1" applyAlignment="1">
      <alignment/>
    </xf>
    <xf numFmtId="0" fontId="15" fillId="0" borderId="9" xfId="20" applyFont="1" applyBorder="1">
      <alignment/>
      <protection/>
    </xf>
    <xf numFmtId="3" fontId="8" fillId="0" borderId="5" xfId="0" applyNumberFormat="1" applyFont="1" applyBorder="1" applyAlignment="1">
      <alignment/>
    </xf>
    <xf numFmtId="164" fontId="12" fillId="2" borderId="5" xfId="20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15" fillId="0" borderId="37" xfId="20" applyFont="1" applyBorder="1">
      <alignment/>
      <protection/>
    </xf>
    <xf numFmtId="0" fontId="15" fillId="0" borderId="4" xfId="20" applyFont="1" applyFill="1" applyBorder="1" applyAlignment="1">
      <alignment horizontal="center"/>
      <protection/>
    </xf>
    <xf numFmtId="0" fontId="15" fillId="0" borderId="38" xfId="20" applyFont="1" applyBorder="1" applyAlignment="1">
      <alignment horizontal="center"/>
      <protection/>
    </xf>
    <xf numFmtId="0" fontId="2" fillId="0" borderId="8" xfId="20" applyBorder="1">
      <alignment/>
      <protection/>
    </xf>
    <xf numFmtId="0" fontId="15" fillId="0" borderId="6" xfId="20" applyFont="1" applyFill="1" applyBorder="1" applyAlignment="1">
      <alignment horizontal="center"/>
      <protection/>
    </xf>
    <xf numFmtId="0" fontId="15" fillId="0" borderId="29" xfId="20" applyFont="1" applyBorder="1" applyAlignment="1">
      <alignment horizontal="center"/>
      <protection/>
    </xf>
    <xf numFmtId="0" fontId="15" fillId="0" borderId="39" xfId="20" applyFont="1" applyBorder="1">
      <alignment/>
      <protection/>
    </xf>
    <xf numFmtId="3" fontId="12" fillId="2" borderId="40" xfId="20" applyNumberFormat="1" applyFont="1" applyFill="1" applyBorder="1">
      <alignment/>
      <protection/>
    </xf>
    <xf numFmtId="3" fontId="12" fillId="2" borderId="41" xfId="20" applyNumberFormat="1" applyFont="1" applyFill="1" applyBorder="1">
      <alignment/>
      <protection/>
    </xf>
    <xf numFmtId="3" fontId="12" fillId="2" borderId="42" xfId="20" applyNumberFormat="1" applyFont="1" applyFill="1" applyBorder="1">
      <alignment/>
      <protection/>
    </xf>
    <xf numFmtId="3" fontId="12" fillId="2" borderId="43" xfId="20" applyNumberFormat="1" applyFont="1" applyFill="1" applyBorder="1">
      <alignment/>
      <protection/>
    </xf>
    <xf numFmtId="3" fontId="8" fillId="3" borderId="11" xfId="0" applyNumberFormat="1" applyFont="1" applyFill="1" applyBorder="1" applyAlignment="1">
      <alignment/>
    </xf>
    <xf numFmtId="164" fontId="12" fillId="2" borderId="32" xfId="20" applyNumberFormat="1" applyFont="1" applyFill="1" applyBorder="1">
      <alignment/>
      <protection/>
    </xf>
    <xf numFmtId="3" fontId="12" fillId="2" borderId="21" xfId="20" applyNumberFormat="1" applyFont="1" applyFill="1" applyBorder="1">
      <alignment/>
      <protection/>
    </xf>
    <xf numFmtId="3" fontId="8" fillId="3" borderId="19" xfId="0" applyNumberFormat="1" applyFont="1" applyFill="1" applyBorder="1" applyAlignment="1">
      <alignment/>
    </xf>
    <xf numFmtId="164" fontId="12" fillId="2" borderId="40" xfId="20" applyNumberFormat="1" applyFont="1" applyFill="1" applyBorder="1">
      <alignment/>
      <protection/>
    </xf>
    <xf numFmtId="0" fontId="12" fillId="2" borderId="40" xfId="20" applyFont="1" applyFill="1" applyBorder="1">
      <alignment/>
      <protection/>
    </xf>
    <xf numFmtId="0" fontId="15" fillId="0" borderId="44" xfId="20" applyFont="1" applyBorder="1">
      <alignment/>
      <protection/>
    </xf>
    <xf numFmtId="3" fontId="12" fillId="2" borderId="44" xfId="20" applyNumberFormat="1" applyFont="1" applyFill="1" applyBorder="1">
      <alignment/>
      <protection/>
    </xf>
    <xf numFmtId="3" fontId="12" fillId="2" borderId="45" xfId="20" applyNumberFormat="1" applyFont="1" applyFill="1" applyBorder="1">
      <alignment/>
      <protection/>
    </xf>
    <xf numFmtId="3" fontId="8" fillId="3" borderId="22" xfId="0" applyNumberFormat="1" applyFont="1" applyFill="1" applyBorder="1" applyAlignment="1">
      <alignment/>
    </xf>
    <xf numFmtId="164" fontId="12" fillId="2" borderId="44" xfId="20" applyNumberFormat="1" applyFont="1" applyFill="1" applyBorder="1">
      <alignment/>
      <protection/>
    </xf>
    <xf numFmtId="3" fontId="12" fillId="3" borderId="34" xfId="20" applyNumberFormat="1" applyFont="1" applyFill="1" applyBorder="1">
      <alignment/>
      <protection/>
    </xf>
    <xf numFmtId="0" fontId="12" fillId="0" borderId="4" xfId="20" applyFont="1" applyFill="1" applyBorder="1">
      <alignment/>
      <protection/>
    </xf>
    <xf numFmtId="0" fontId="15" fillId="0" borderId="1" xfId="20" applyFont="1" applyFill="1" applyBorder="1">
      <alignment/>
      <protection/>
    </xf>
    <xf numFmtId="0" fontId="15" fillId="0" borderId="2" xfId="20" applyFont="1" applyFill="1" applyBorder="1">
      <alignment/>
      <protection/>
    </xf>
    <xf numFmtId="0" fontId="15" fillId="0" borderId="3" xfId="20" applyFont="1" applyFill="1" applyBorder="1">
      <alignment/>
      <protection/>
    </xf>
    <xf numFmtId="0" fontId="15" fillId="0" borderId="5" xfId="20" applyFont="1" applyFill="1" applyBorder="1">
      <alignment/>
      <protection/>
    </xf>
    <xf numFmtId="0" fontId="15" fillId="0" borderId="0" xfId="20" applyFont="1" applyFill="1" applyBorder="1" applyAlignment="1">
      <alignment horizontal="center"/>
      <protection/>
    </xf>
    <xf numFmtId="0" fontId="15" fillId="0" borderId="7" xfId="20" applyFont="1" applyFill="1" applyBorder="1" applyAlignment="1">
      <alignment horizontal="center"/>
      <protection/>
    </xf>
    <xf numFmtId="0" fontId="15" fillId="0" borderId="4" xfId="20" applyFont="1" applyFill="1" applyBorder="1">
      <alignment/>
      <protection/>
    </xf>
    <xf numFmtId="0" fontId="15" fillId="0" borderId="0" xfId="20" applyFont="1" applyFill="1" applyBorder="1">
      <alignment/>
      <protection/>
    </xf>
    <xf numFmtId="3" fontId="12" fillId="0" borderId="40" xfId="20" applyNumberFormat="1" applyFont="1" applyFill="1" applyBorder="1">
      <alignment/>
      <protection/>
    </xf>
    <xf numFmtId="3" fontId="12" fillId="0" borderId="12" xfId="20" applyNumberFormat="1" applyFont="1" applyFill="1" applyBorder="1">
      <alignment/>
      <protection/>
    </xf>
    <xf numFmtId="3" fontId="12" fillId="0" borderId="13" xfId="20" applyNumberFormat="1" applyFont="1" applyFill="1" applyBorder="1">
      <alignment/>
      <protection/>
    </xf>
    <xf numFmtId="164" fontId="12" fillId="0" borderId="20" xfId="20" applyNumberFormat="1" applyFont="1" applyFill="1" applyBorder="1">
      <alignment/>
      <protection/>
    </xf>
    <xf numFmtId="0" fontId="12" fillId="0" borderId="40" xfId="20" applyFont="1" applyFill="1" applyBorder="1">
      <alignment/>
      <protection/>
    </xf>
    <xf numFmtId="3" fontId="12" fillId="0" borderId="44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č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N37" sqref="N37:W53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13.00390625" style="0" customWidth="1"/>
    <col min="4" max="5" width="13.57421875" style="0" customWidth="1"/>
    <col min="6" max="6" width="11.00390625" style="0" customWidth="1"/>
    <col min="7" max="7" width="13.28125" style="0" customWidth="1"/>
    <col min="8" max="8" width="11.28125" style="0" customWidth="1"/>
    <col min="9" max="9" width="11.140625" style="0" customWidth="1"/>
    <col min="10" max="10" width="10.28125" style="0" customWidth="1"/>
    <col min="11" max="11" width="12.421875" style="0" customWidth="1"/>
  </cols>
  <sheetData>
    <row r="1" spans="8:9" ht="18">
      <c r="H1" s="2" t="s">
        <v>59</v>
      </c>
      <c r="I1" s="3"/>
    </row>
    <row r="2" ht="15.75">
      <c r="H2" s="4" t="s">
        <v>60</v>
      </c>
    </row>
    <row r="4" spans="2:3" ht="26.25">
      <c r="B4" s="5" t="s">
        <v>61</v>
      </c>
      <c r="C4" s="2"/>
    </row>
    <row r="6" ht="15.75">
      <c r="B6" s="4" t="s">
        <v>52</v>
      </c>
    </row>
    <row r="7" ht="15.75">
      <c r="B7" s="4" t="s">
        <v>54</v>
      </c>
    </row>
    <row r="8" spans="1:10" ht="16.5" thickBot="1">
      <c r="A8" s="24"/>
      <c r="B8" s="24"/>
      <c r="C8" s="24"/>
      <c r="D8" s="24"/>
      <c r="E8" s="24"/>
      <c r="F8" s="24"/>
      <c r="G8" s="24"/>
      <c r="H8" s="24"/>
      <c r="I8" s="131"/>
      <c r="J8" s="4" t="s">
        <v>6</v>
      </c>
    </row>
    <row r="9" spans="1:11" ht="16.5" thickBot="1">
      <c r="A9" s="132"/>
      <c r="B9" s="26"/>
      <c r="C9" s="27" t="s">
        <v>7</v>
      </c>
      <c r="D9" s="28"/>
      <c r="E9" s="28"/>
      <c r="F9" s="28"/>
      <c r="G9" s="27" t="s">
        <v>8</v>
      </c>
      <c r="H9" s="28"/>
      <c r="I9" s="29"/>
      <c r="J9" s="30" t="s">
        <v>56</v>
      </c>
      <c r="K9" s="30" t="s">
        <v>56</v>
      </c>
    </row>
    <row r="10" spans="1:11" ht="16.5" thickBot="1">
      <c r="A10" s="133"/>
      <c r="B10" s="37" t="s">
        <v>10</v>
      </c>
      <c r="C10" s="38" t="s">
        <v>11</v>
      </c>
      <c r="D10" s="39" t="s">
        <v>12</v>
      </c>
      <c r="E10" s="27" t="s">
        <v>13</v>
      </c>
      <c r="F10" s="29"/>
      <c r="G10" s="40" t="s">
        <v>14</v>
      </c>
      <c r="H10" s="39" t="s">
        <v>15</v>
      </c>
      <c r="I10" s="146"/>
      <c r="J10" s="147" t="s">
        <v>57</v>
      </c>
      <c r="K10" s="148" t="s">
        <v>16</v>
      </c>
    </row>
    <row r="11" spans="1:11" ht="16.5" thickBot="1">
      <c r="A11" s="149"/>
      <c r="B11" s="37"/>
      <c r="C11" s="38" t="s">
        <v>17</v>
      </c>
      <c r="D11" s="48" t="s">
        <v>17</v>
      </c>
      <c r="E11" s="49" t="s">
        <v>18</v>
      </c>
      <c r="F11" s="41" t="s">
        <v>19</v>
      </c>
      <c r="G11" s="40" t="s">
        <v>20</v>
      </c>
      <c r="H11" s="48" t="s">
        <v>21</v>
      </c>
      <c r="I11" s="40" t="s">
        <v>22</v>
      </c>
      <c r="J11" s="150" t="s">
        <v>58</v>
      </c>
      <c r="K11" s="151" t="s">
        <v>23</v>
      </c>
    </row>
    <row r="12" spans="1:11" ht="15.75">
      <c r="A12" s="152">
        <v>1</v>
      </c>
      <c r="B12" s="153" t="s">
        <v>24</v>
      </c>
      <c r="C12" s="154">
        <v>7276268</v>
      </c>
      <c r="D12" s="155">
        <v>5020298</v>
      </c>
      <c r="E12" s="155">
        <v>4947969</v>
      </c>
      <c r="F12" s="155">
        <v>72329</v>
      </c>
      <c r="G12" s="155">
        <v>1757104</v>
      </c>
      <c r="H12" s="155">
        <v>98960</v>
      </c>
      <c r="I12" s="156">
        <v>159446</v>
      </c>
      <c r="J12" s="157">
        <v>240460</v>
      </c>
      <c r="K12" s="158">
        <v>21837</v>
      </c>
    </row>
    <row r="13" spans="1:11" ht="15.75">
      <c r="A13" s="138">
        <v>2</v>
      </c>
      <c r="B13" s="153" t="s">
        <v>25</v>
      </c>
      <c r="C13" s="159">
        <v>7540906</v>
      </c>
      <c r="D13" s="58">
        <v>5327450</v>
      </c>
      <c r="E13" s="58">
        <v>5273276</v>
      </c>
      <c r="F13" s="58">
        <v>54174</v>
      </c>
      <c r="G13" s="58">
        <v>1864608</v>
      </c>
      <c r="H13" s="58">
        <v>105466</v>
      </c>
      <c r="I13" s="59">
        <v>167522</v>
      </c>
      <c r="J13" s="160">
        <v>75860</v>
      </c>
      <c r="K13" s="161">
        <v>23191.4</v>
      </c>
    </row>
    <row r="14" spans="1:11" ht="15.75">
      <c r="A14" s="138">
        <v>3</v>
      </c>
      <c r="B14" s="153" t="s">
        <v>27</v>
      </c>
      <c r="C14" s="159">
        <v>4665763</v>
      </c>
      <c r="D14" s="58">
        <v>3301443</v>
      </c>
      <c r="E14" s="58">
        <v>3268838</v>
      </c>
      <c r="F14" s="58">
        <v>32605</v>
      </c>
      <c r="G14" s="58">
        <v>1155506</v>
      </c>
      <c r="H14" s="58">
        <v>65377</v>
      </c>
      <c r="I14" s="59">
        <v>103667</v>
      </c>
      <c r="J14" s="160">
        <v>39770</v>
      </c>
      <c r="K14" s="161">
        <v>14234.9</v>
      </c>
    </row>
    <row r="15" spans="1:11" ht="15.75">
      <c r="A15" s="138">
        <v>4</v>
      </c>
      <c r="B15" s="153" t="s">
        <v>28</v>
      </c>
      <c r="C15" s="159">
        <v>3768366</v>
      </c>
      <c r="D15" s="58">
        <v>2672561</v>
      </c>
      <c r="E15" s="58">
        <v>2653343</v>
      </c>
      <c r="F15" s="58">
        <v>19218</v>
      </c>
      <c r="G15" s="58">
        <v>935396</v>
      </c>
      <c r="H15" s="58">
        <v>53067</v>
      </c>
      <c r="I15" s="59">
        <v>84042</v>
      </c>
      <c r="J15" s="160">
        <v>23300</v>
      </c>
      <c r="K15" s="161">
        <v>11561.4</v>
      </c>
    </row>
    <row r="16" spans="1:11" ht="15.75">
      <c r="A16" s="138">
        <v>5</v>
      </c>
      <c r="B16" s="153" t="s">
        <v>29</v>
      </c>
      <c r="C16" s="159">
        <v>2174644</v>
      </c>
      <c r="D16" s="58">
        <v>1539524</v>
      </c>
      <c r="E16" s="58">
        <v>1524939</v>
      </c>
      <c r="F16" s="58">
        <v>14585</v>
      </c>
      <c r="G16" s="58">
        <v>538832</v>
      </c>
      <c r="H16" s="58">
        <v>30500</v>
      </c>
      <c r="I16" s="59">
        <v>48508</v>
      </c>
      <c r="J16" s="160">
        <v>17280</v>
      </c>
      <c r="K16" s="161">
        <v>6672.3</v>
      </c>
    </row>
    <row r="17" spans="1:11" ht="15.75">
      <c r="A17" s="138">
        <v>6</v>
      </c>
      <c r="B17" s="153" t="s">
        <v>31</v>
      </c>
      <c r="C17" s="159">
        <v>5999374</v>
      </c>
      <c r="D17" s="58">
        <v>4229620</v>
      </c>
      <c r="E17" s="58">
        <v>4186211</v>
      </c>
      <c r="F17" s="58">
        <v>43409</v>
      </c>
      <c r="G17" s="58">
        <v>1480367</v>
      </c>
      <c r="H17" s="58">
        <v>83724</v>
      </c>
      <c r="I17" s="59">
        <v>133483</v>
      </c>
      <c r="J17" s="160">
        <v>72180</v>
      </c>
      <c r="K17" s="161">
        <v>18363.1</v>
      </c>
    </row>
    <row r="18" spans="1:11" ht="15.75">
      <c r="A18" s="138">
        <v>7</v>
      </c>
      <c r="B18" s="153" t="s">
        <v>32</v>
      </c>
      <c r="C18" s="159">
        <v>3103782</v>
      </c>
      <c r="D18" s="58">
        <v>2186703</v>
      </c>
      <c r="E18" s="58">
        <v>2162836</v>
      </c>
      <c r="F18" s="58">
        <v>23867</v>
      </c>
      <c r="G18" s="58">
        <v>765346</v>
      </c>
      <c r="H18" s="58">
        <v>43256</v>
      </c>
      <c r="I18" s="59">
        <v>68767</v>
      </c>
      <c r="J18" s="160">
        <v>39710</v>
      </c>
      <c r="K18" s="161">
        <v>9518.3</v>
      </c>
    </row>
    <row r="19" spans="1:11" ht="15.75">
      <c r="A19" s="138">
        <v>8</v>
      </c>
      <c r="B19" s="153" t="s">
        <v>34</v>
      </c>
      <c r="C19" s="159">
        <v>4025866</v>
      </c>
      <c r="D19" s="58">
        <v>2842739</v>
      </c>
      <c r="E19" s="58">
        <v>2804330</v>
      </c>
      <c r="F19" s="58">
        <v>38409</v>
      </c>
      <c r="G19" s="58">
        <v>994958</v>
      </c>
      <c r="H19" s="58">
        <v>56087</v>
      </c>
      <c r="I19" s="59">
        <v>89602</v>
      </c>
      <c r="J19" s="160">
        <v>42480</v>
      </c>
      <c r="K19" s="161">
        <v>12335.9</v>
      </c>
    </row>
    <row r="20" spans="1:11" ht="15.75">
      <c r="A20" s="138">
        <v>9</v>
      </c>
      <c r="B20" s="153" t="s">
        <v>36</v>
      </c>
      <c r="C20" s="159">
        <v>3765125</v>
      </c>
      <c r="D20" s="58">
        <v>2663045</v>
      </c>
      <c r="E20" s="58">
        <v>2633806</v>
      </c>
      <c r="F20" s="58">
        <v>29239</v>
      </c>
      <c r="G20" s="58">
        <v>932067</v>
      </c>
      <c r="H20" s="58">
        <v>52676</v>
      </c>
      <c r="I20" s="59">
        <v>83907</v>
      </c>
      <c r="J20" s="160">
        <v>33430</v>
      </c>
      <c r="K20" s="161">
        <v>11557.4</v>
      </c>
    </row>
    <row r="21" spans="1:11" ht="15.75">
      <c r="A21" s="138">
        <v>10</v>
      </c>
      <c r="B21" s="153" t="s">
        <v>37</v>
      </c>
      <c r="C21" s="159">
        <v>3765184</v>
      </c>
      <c r="D21" s="58">
        <v>2659692</v>
      </c>
      <c r="E21" s="58">
        <v>2624732</v>
      </c>
      <c r="F21" s="58">
        <v>34960</v>
      </c>
      <c r="G21" s="58">
        <v>930891</v>
      </c>
      <c r="H21" s="58">
        <v>52495</v>
      </c>
      <c r="I21" s="59">
        <v>83986</v>
      </c>
      <c r="J21" s="160">
        <v>38120</v>
      </c>
      <c r="K21" s="161">
        <v>11498.6</v>
      </c>
    </row>
    <row r="22" spans="1:11" ht="15.75">
      <c r="A22" s="138">
        <v>11</v>
      </c>
      <c r="B22" s="162" t="s">
        <v>38</v>
      </c>
      <c r="C22" s="159">
        <v>7900844</v>
      </c>
      <c r="D22" s="58">
        <v>5555699</v>
      </c>
      <c r="E22" s="58">
        <v>5495145</v>
      </c>
      <c r="F22" s="58">
        <v>60554</v>
      </c>
      <c r="G22" s="58">
        <v>1944495</v>
      </c>
      <c r="H22" s="58">
        <v>109902</v>
      </c>
      <c r="I22" s="59">
        <v>176138</v>
      </c>
      <c r="J22" s="160">
        <v>114610</v>
      </c>
      <c r="K22" s="161">
        <v>24101.5</v>
      </c>
    </row>
    <row r="23" spans="1:11" ht="15.75">
      <c r="A23" s="138">
        <v>12</v>
      </c>
      <c r="B23" s="153" t="s">
        <v>40</v>
      </c>
      <c r="C23" s="159">
        <v>4624038</v>
      </c>
      <c r="D23" s="58">
        <v>3260593</v>
      </c>
      <c r="E23" s="58">
        <v>3223902</v>
      </c>
      <c r="F23" s="58">
        <v>36691</v>
      </c>
      <c r="G23" s="58">
        <v>1141207</v>
      </c>
      <c r="H23" s="58">
        <v>64479</v>
      </c>
      <c r="I23" s="59">
        <v>102979</v>
      </c>
      <c r="J23" s="160">
        <v>54780</v>
      </c>
      <c r="K23" s="161">
        <v>14149</v>
      </c>
    </row>
    <row r="24" spans="1:11" ht="15.75">
      <c r="A24" s="138">
        <v>13</v>
      </c>
      <c r="B24" s="153" t="s">
        <v>41</v>
      </c>
      <c r="C24" s="159">
        <v>4281211</v>
      </c>
      <c r="D24" s="58">
        <v>3017067</v>
      </c>
      <c r="E24" s="58">
        <v>2979582</v>
      </c>
      <c r="F24" s="58">
        <v>37485</v>
      </c>
      <c r="G24" s="58">
        <v>1055973</v>
      </c>
      <c r="H24" s="58">
        <v>59592</v>
      </c>
      <c r="I24" s="59">
        <v>95549</v>
      </c>
      <c r="J24" s="160">
        <v>53030</v>
      </c>
      <c r="K24" s="161">
        <v>13088.3</v>
      </c>
    </row>
    <row r="25" spans="1:11" ht="16.5" thickBot="1">
      <c r="A25" s="163">
        <v>14</v>
      </c>
      <c r="B25" s="164" t="s">
        <v>44</v>
      </c>
      <c r="C25" s="165">
        <v>9047861</v>
      </c>
      <c r="D25" s="81">
        <v>6364605</v>
      </c>
      <c r="E25" s="81">
        <v>6313648</v>
      </c>
      <c r="F25" s="81">
        <v>50957</v>
      </c>
      <c r="G25" s="81">
        <v>2227612</v>
      </c>
      <c r="H25" s="81">
        <v>126273</v>
      </c>
      <c r="I25" s="82">
        <v>202781</v>
      </c>
      <c r="J25" s="166">
        <v>126590</v>
      </c>
      <c r="K25" s="167">
        <v>27609</v>
      </c>
    </row>
    <row r="26" spans="1:11" ht="16.5" thickBot="1">
      <c r="A26" s="142"/>
      <c r="B26" s="93"/>
      <c r="C26" s="94"/>
      <c r="D26" s="94"/>
      <c r="E26" s="94"/>
      <c r="F26" s="94"/>
      <c r="G26" s="94"/>
      <c r="H26" s="94"/>
      <c r="I26" s="94"/>
      <c r="K26" s="95"/>
    </row>
    <row r="27" spans="1:11" ht="21" customHeight="1" thickBot="1">
      <c r="A27" s="30"/>
      <c r="B27" s="103" t="s">
        <v>46</v>
      </c>
      <c r="C27" s="104">
        <v>71939232</v>
      </c>
      <c r="D27" s="104">
        <v>50641039</v>
      </c>
      <c r="E27" s="104">
        <v>50092557</v>
      </c>
      <c r="F27" s="104">
        <v>548482</v>
      </c>
      <c r="G27" s="104">
        <v>17724362</v>
      </c>
      <c r="H27" s="104">
        <v>1001854</v>
      </c>
      <c r="I27" s="104">
        <v>1600377</v>
      </c>
      <c r="J27" s="168">
        <v>971600</v>
      </c>
      <c r="K27" s="105">
        <v>219718.1</v>
      </c>
    </row>
    <row r="29" ht="12.75">
      <c r="J29" s="145"/>
    </row>
  </sheetData>
  <printOptions horizontalCentered="1"/>
  <pageMargins left="0" right="0" top="0.984251968503937" bottom="0" header="0.5118110236220472" footer="0.511811023622047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 topLeftCell="A1">
      <selection activeCell="N37" sqref="N37:W53"/>
    </sheetView>
  </sheetViews>
  <sheetFormatPr defaultColWidth="9.140625" defaultRowHeight="12.75"/>
  <cols>
    <col min="1" max="1" width="16.7109375" style="0" customWidth="1"/>
    <col min="2" max="2" width="13.00390625" style="0" customWidth="1"/>
    <col min="3" max="3" width="13.140625" style="0" customWidth="1"/>
    <col min="4" max="4" width="12.8515625" style="0" customWidth="1"/>
    <col min="5" max="5" width="10.421875" style="0" customWidth="1"/>
    <col min="6" max="6" width="12.7109375" style="0" customWidth="1"/>
    <col min="7" max="8" width="11.57421875" style="0" customWidth="1"/>
    <col min="9" max="9" width="12.140625" style="0" customWidth="1"/>
    <col min="10" max="10" width="3.421875" style="0" customWidth="1"/>
    <col min="11" max="11" width="10.28125" style="0" customWidth="1"/>
    <col min="12" max="12" width="2.8515625" style="0" customWidth="1"/>
    <col min="13" max="13" width="3.140625" style="0" customWidth="1"/>
    <col min="14" max="14" width="20.7109375" style="0" customWidth="1"/>
    <col min="15" max="15" width="13.00390625" style="0" customWidth="1"/>
    <col min="16" max="16" width="13.421875" style="0" customWidth="1"/>
    <col min="17" max="17" width="12.421875" style="0" customWidth="1"/>
    <col min="18" max="18" width="9.8515625" style="0" customWidth="1"/>
    <col min="19" max="19" width="12.421875" style="0" customWidth="1"/>
    <col min="20" max="20" width="13.7109375" style="0" customWidth="1"/>
    <col min="21" max="21" width="11.57421875" style="0" customWidth="1"/>
    <col min="22" max="22" width="10.28125" style="0" customWidth="1"/>
    <col min="23" max="23" width="11.421875" style="0" customWidth="1"/>
    <col min="24" max="24" width="7.28125" style="0" customWidth="1"/>
    <col min="25" max="25" width="8.7109375" style="0" customWidth="1"/>
    <col min="26" max="26" width="11.421875" style="0" customWidth="1"/>
  </cols>
  <sheetData>
    <row r="1" spans="9:22" ht="26.25">
      <c r="I1" s="1"/>
      <c r="U1" s="2" t="s">
        <v>0</v>
      </c>
      <c r="V1" s="3"/>
    </row>
    <row r="2" ht="21" customHeight="1">
      <c r="U2" s="4" t="s">
        <v>1</v>
      </c>
    </row>
    <row r="3" ht="29.25" customHeight="1">
      <c r="A3" s="5" t="s">
        <v>2</v>
      </c>
    </row>
    <row r="5" ht="23.25">
      <c r="I5" s="6"/>
    </row>
    <row r="6" ht="13.5" thickBot="1"/>
    <row r="7" spans="1:27" ht="20.25" thickBot="1">
      <c r="A7" s="7" t="s">
        <v>3</v>
      </c>
      <c r="B7" s="8"/>
      <c r="C7" s="8"/>
      <c r="D7" s="8"/>
      <c r="E7" s="8"/>
      <c r="F7" s="8"/>
      <c r="G7" s="8"/>
      <c r="H7" s="8"/>
      <c r="I7" s="8"/>
      <c r="J7" s="9"/>
      <c r="N7" s="10" t="s">
        <v>4</v>
      </c>
      <c r="O7" s="11"/>
      <c r="P7" s="11"/>
      <c r="Q7" s="11"/>
      <c r="R7" s="12"/>
      <c r="S7" s="13"/>
      <c r="T7" s="14" t="s">
        <v>5</v>
      </c>
      <c r="U7" s="15"/>
      <c r="V7" s="16"/>
      <c r="W7" s="16"/>
      <c r="X7" s="16"/>
      <c r="Y7" s="17"/>
      <c r="AA7" s="18"/>
    </row>
    <row r="8" spans="13:25" ht="15.75">
      <c r="M8" s="19"/>
      <c r="N8" s="20"/>
      <c r="O8" s="20"/>
      <c r="P8" s="20"/>
      <c r="Q8" s="20"/>
      <c r="R8" s="20"/>
      <c r="S8" s="21"/>
      <c r="T8" s="22"/>
      <c r="U8" s="23"/>
      <c r="V8" s="23"/>
      <c r="W8" s="23"/>
      <c r="X8" s="23"/>
      <c r="Y8" s="18"/>
    </row>
    <row r="9" spans="1:25" ht="22.5" customHeight="1" thickBot="1">
      <c r="A9" s="24"/>
      <c r="B9" s="24"/>
      <c r="C9" s="24"/>
      <c r="D9" s="24"/>
      <c r="E9" s="24"/>
      <c r="F9" s="24"/>
      <c r="G9" s="24"/>
      <c r="H9" s="4" t="s">
        <v>6</v>
      </c>
      <c r="I9" s="24"/>
      <c r="N9" s="24"/>
      <c r="O9" s="24"/>
      <c r="P9" s="24"/>
      <c r="Q9" s="25"/>
      <c r="R9" s="4" t="s">
        <v>6</v>
      </c>
      <c r="S9" s="21"/>
      <c r="T9" s="21"/>
      <c r="U9" s="21"/>
      <c r="V9" s="21"/>
      <c r="W9" s="21"/>
      <c r="X9" s="21"/>
      <c r="Y9" s="4" t="s">
        <v>6</v>
      </c>
    </row>
    <row r="10" spans="1:25" ht="16.5" thickBot="1">
      <c r="A10" s="26"/>
      <c r="B10" s="27" t="s">
        <v>7</v>
      </c>
      <c r="C10" s="28"/>
      <c r="D10" s="28"/>
      <c r="E10" s="28"/>
      <c r="F10" s="27" t="s">
        <v>8</v>
      </c>
      <c r="G10" s="28"/>
      <c r="H10" s="29"/>
      <c r="I10" s="30" t="s">
        <v>9</v>
      </c>
      <c r="K10" s="31"/>
      <c r="N10" s="32"/>
      <c r="O10" s="33" t="s">
        <v>7</v>
      </c>
      <c r="P10" s="34"/>
      <c r="Q10" s="35" t="s">
        <v>8</v>
      </c>
      <c r="R10" s="34"/>
      <c r="S10" s="21"/>
      <c r="T10" s="36"/>
      <c r="U10" s="33" t="s">
        <v>7</v>
      </c>
      <c r="V10" s="35"/>
      <c r="W10" s="33" t="s">
        <v>8</v>
      </c>
      <c r="X10" s="35"/>
      <c r="Y10" s="34"/>
    </row>
    <row r="11" spans="1:25" ht="16.5" thickBot="1">
      <c r="A11" s="37" t="s">
        <v>10</v>
      </c>
      <c r="B11" s="38" t="s">
        <v>11</v>
      </c>
      <c r="C11" s="39" t="s">
        <v>12</v>
      </c>
      <c r="D11" s="27" t="s">
        <v>13</v>
      </c>
      <c r="E11" s="29"/>
      <c r="F11" s="40" t="s">
        <v>14</v>
      </c>
      <c r="G11" s="39" t="s">
        <v>15</v>
      </c>
      <c r="H11" s="41"/>
      <c r="I11" s="39" t="s">
        <v>16</v>
      </c>
      <c r="K11" s="31"/>
      <c r="N11" s="42" t="s">
        <v>10</v>
      </c>
      <c r="O11" s="43" t="s">
        <v>11</v>
      </c>
      <c r="P11" s="44" t="s">
        <v>13</v>
      </c>
      <c r="Q11" s="43" t="s">
        <v>14</v>
      </c>
      <c r="R11" s="45" t="s">
        <v>15</v>
      </c>
      <c r="S11" s="21"/>
      <c r="T11" s="46" t="s">
        <v>10</v>
      </c>
      <c r="U11" s="43" t="s">
        <v>11</v>
      </c>
      <c r="V11" s="33" t="s">
        <v>13</v>
      </c>
      <c r="W11" s="47" t="s">
        <v>14</v>
      </c>
      <c r="X11" s="45"/>
      <c r="Y11" s="36"/>
    </row>
    <row r="12" spans="1:25" ht="16.5" thickBot="1">
      <c r="A12" s="37"/>
      <c r="B12" s="38" t="s">
        <v>17</v>
      </c>
      <c r="C12" s="48" t="s">
        <v>17</v>
      </c>
      <c r="D12" s="49" t="s">
        <v>18</v>
      </c>
      <c r="E12" s="41" t="s">
        <v>19</v>
      </c>
      <c r="F12" s="40" t="s">
        <v>20</v>
      </c>
      <c r="G12" s="48" t="s">
        <v>21</v>
      </c>
      <c r="H12" s="48" t="s">
        <v>22</v>
      </c>
      <c r="I12" s="48" t="s">
        <v>23</v>
      </c>
      <c r="K12" s="31"/>
      <c r="N12" s="50"/>
      <c r="O12" s="51" t="s">
        <v>17</v>
      </c>
      <c r="P12" s="52" t="s">
        <v>18</v>
      </c>
      <c r="Q12" s="51" t="s">
        <v>20</v>
      </c>
      <c r="R12" s="53" t="s">
        <v>21</v>
      </c>
      <c r="S12" s="21"/>
      <c r="T12" s="46"/>
      <c r="U12" s="43" t="s">
        <v>17</v>
      </c>
      <c r="V12" s="54" t="s">
        <v>18</v>
      </c>
      <c r="W12" s="47" t="s">
        <v>20</v>
      </c>
      <c r="X12" s="55" t="s">
        <v>21</v>
      </c>
      <c r="Y12" s="53" t="s">
        <v>22</v>
      </c>
    </row>
    <row r="13" spans="1:25" ht="15.75">
      <c r="A13" s="56" t="s">
        <v>24</v>
      </c>
      <c r="B13" s="57">
        <v>7008978</v>
      </c>
      <c r="C13" s="58">
        <v>5003984</v>
      </c>
      <c r="D13" s="58">
        <v>4931655</v>
      </c>
      <c r="E13" s="58">
        <v>72329</v>
      </c>
      <c r="F13" s="58">
        <v>1751394</v>
      </c>
      <c r="G13" s="58">
        <v>98633</v>
      </c>
      <c r="H13" s="59">
        <v>154967</v>
      </c>
      <c r="I13" s="60">
        <v>21837</v>
      </c>
      <c r="N13" s="61" t="s">
        <v>24</v>
      </c>
      <c r="O13" s="62">
        <v>11900</v>
      </c>
      <c r="P13" s="63">
        <v>8686</v>
      </c>
      <c r="Q13" s="63">
        <v>3040</v>
      </c>
      <c r="R13" s="64">
        <v>174</v>
      </c>
      <c r="S13" s="21"/>
      <c r="T13" s="61" t="s">
        <v>24</v>
      </c>
      <c r="U13" s="65">
        <v>14930</v>
      </c>
      <c r="V13" s="66">
        <v>7628</v>
      </c>
      <c r="W13" s="65">
        <v>2670</v>
      </c>
      <c r="X13" s="65">
        <v>153</v>
      </c>
      <c r="Y13" s="64">
        <v>4479</v>
      </c>
    </row>
    <row r="14" spans="1:25" ht="15.75">
      <c r="A14" s="67" t="s">
        <v>25</v>
      </c>
      <c r="B14" s="57">
        <v>7396690</v>
      </c>
      <c r="C14" s="58">
        <v>5281006</v>
      </c>
      <c r="D14" s="58">
        <v>5226832</v>
      </c>
      <c r="E14" s="58">
        <v>54174</v>
      </c>
      <c r="F14" s="58">
        <v>1848352</v>
      </c>
      <c r="G14" s="58">
        <v>104537</v>
      </c>
      <c r="H14" s="59">
        <v>162795</v>
      </c>
      <c r="I14" s="68">
        <v>23191.4</v>
      </c>
      <c r="N14" s="69" t="s">
        <v>25</v>
      </c>
      <c r="O14" s="70">
        <v>52600</v>
      </c>
      <c r="P14" s="71">
        <v>38394</v>
      </c>
      <c r="Q14" s="71">
        <v>13438</v>
      </c>
      <c r="R14" s="72">
        <v>768</v>
      </c>
      <c r="S14" s="21"/>
      <c r="T14" s="69" t="s">
        <v>26</v>
      </c>
      <c r="U14" s="73">
        <v>15756</v>
      </c>
      <c r="V14" s="74">
        <v>8050</v>
      </c>
      <c r="W14" s="75">
        <v>2818</v>
      </c>
      <c r="X14" s="75">
        <v>161</v>
      </c>
      <c r="Y14" s="72">
        <v>4727</v>
      </c>
    </row>
    <row r="15" spans="1:25" ht="15.75">
      <c r="A15" s="67" t="s">
        <v>27</v>
      </c>
      <c r="B15" s="57">
        <v>4571454</v>
      </c>
      <c r="C15" s="58">
        <v>3263766</v>
      </c>
      <c r="D15" s="58">
        <v>3231161</v>
      </c>
      <c r="E15" s="58">
        <v>32605</v>
      </c>
      <c r="F15" s="58">
        <v>1142319</v>
      </c>
      <c r="G15" s="58">
        <v>64623</v>
      </c>
      <c r="H15" s="59">
        <v>100746</v>
      </c>
      <c r="I15" s="68">
        <v>14234.9</v>
      </c>
      <c r="N15" s="69" t="s">
        <v>27</v>
      </c>
      <c r="O15" s="70">
        <v>44800</v>
      </c>
      <c r="P15" s="71">
        <v>32701</v>
      </c>
      <c r="Q15" s="71">
        <v>11445</v>
      </c>
      <c r="R15" s="72">
        <v>654</v>
      </c>
      <c r="S15" s="21"/>
      <c r="T15" s="69" t="s">
        <v>27</v>
      </c>
      <c r="U15" s="73">
        <v>9738</v>
      </c>
      <c r="V15" s="74">
        <v>4976</v>
      </c>
      <c r="W15" s="75">
        <v>1742</v>
      </c>
      <c r="X15" s="75">
        <v>100</v>
      </c>
      <c r="Y15" s="72">
        <v>2921</v>
      </c>
    </row>
    <row r="16" spans="1:25" ht="15.75">
      <c r="A16" s="67" t="s">
        <v>28</v>
      </c>
      <c r="B16" s="57">
        <v>3703276</v>
      </c>
      <c r="C16" s="58">
        <v>2643785</v>
      </c>
      <c r="D16" s="58">
        <v>2624567</v>
      </c>
      <c r="E16" s="58">
        <v>19218</v>
      </c>
      <c r="F16" s="58">
        <v>925325</v>
      </c>
      <c r="G16" s="58">
        <v>52491</v>
      </c>
      <c r="H16" s="59">
        <v>81675</v>
      </c>
      <c r="I16" s="68">
        <v>11561.4</v>
      </c>
      <c r="N16" s="69" t="s">
        <v>28</v>
      </c>
      <c r="O16" s="70">
        <v>33900</v>
      </c>
      <c r="P16" s="71">
        <v>24745</v>
      </c>
      <c r="Q16" s="76">
        <v>8660</v>
      </c>
      <c r="R16" s="72">
        <v>495</v>
      </c>
      <c r="S16" s="21"/>
      <c r="T16" s="69" t="s">
        <v>28</v>
      </c>
      <c r="U16" s="73">
        <v>7889</v>
      </c>
      <c r="V16" s="74">
        <v>4031</v>
      </c>
      <c r="W16" s="75">
        <v>1411</v>
      </c>
      <c r="X16" s="75">
        <v>81</v>
      </c>
      <c r="Y16" s="72">
        <v>2367</v>
      </c>
    </row>
    <row r="17" spans="1:25" ht="15.75">
      <c r="A17" s="67" t="s">
        <v>29</v>
      </c>
      <c r="B17" s="57">
        <v>2137211</v>
      </c>
      <c r="C17" s="58">
        <v>1525811</v>
      </c>
      <c r="D17" s="58">
        <v>1511226</v>
      </c>
      <c r="E17" s="58">
        <v>14585</v>
      </c>
      <c r="F17" s="58">
        <v>534033</v>
      </c>
      <c r="G17" s="58">
        <v>30225</v>
      </c>
      <c r="H17" s="59">
        <v>47142</v>
      </c>
      <c r="I17" s="68">
        <v>6672.3</v>
      </c>
      <c r="N17" s="69" t="s">
        <v>29</v>
      </c>
      <c r="O17" s="70">
        <v>15600</v>
      </c>
      <c r="P17" s="71">
        <v>11387</v>
      </c>
      <c r="Q17" s="76">
        <v>3985</v>
      </c>
      <c r="R17" s="72">
        <v>228</v>
      </c>
      <c r="S17" s="21"/>
      <c r="T17" s="69" t="s">
        <v>30</v>
      </c>
      <c r="U17" s="73">
        <v>4553</v>
      </c>
      <c r="V17" s="74">
        <v>2326</v>
      </c>
      <c r="W17" s="75">
        <v>814</v>
      </c>
      <c r="X17" s="75">
        <v>47</v>
      </c>
      <c r="Y17" s="72">
        <v>1366</v>
      </c>
    </row>
    <row r="18" spans="1:25" ht="15.75">
      <c r="A18" s="67" t="s">
        <v>31</v>
      </c>
      <c r="B18" s="57">
        <v>5886156</v>
      </c>
      <c r="C18" s="58">
        <v>4202411</v>
      </c>
      <c r="D18" s="58">
        <v>4159002</v>
      </c>
      <c r="E18" s="58">
        <v>43409</v>
      </c>
      <c r="F18" s="58">
        <v>1470844</v>
      </c>
      <c r="G18" s="58">
        <v>83180</v>
      </c>
      <c r="H18" s="59">
        <v>129721</v>
      </c>
      <c r="I18" s="68">
        <v>18363.1</v>
      </c>
      <c r="N18" s="69" t="s">
        <v>31</v>
      </c>
      <c r="O18" s="70">
        <v>28500</v>
      </c>
      <c r="P18" s="71">
        <v>20803</v>
      </c>
      <c r="Q18" s="76">
        <v>7281</v>
      </c>
      <c r="R18" s="72">
        <v>416</v>
      </c>
      <c r="S18" s="21"/>
      <c r="T18" s="69" t="s">
        <v>31</v>
      </c>
      <c r="U18" s="73">
        <v>12538</v>
      </c>
      <c r="V18" s="74">
        <v>6406</v>
      </c>
      <c r="W18" s="75">
        <v>2242</v>
      </c>
      <c r="X18" s="75">
        <v>128</v>
      </c>
      <c r="Y18" s="72">
        <v>3762</v>
      </c>
    </row>
    <row r="19" spans="1:25" ht="15.75">
      <c r="A19" s="67" t="s">
        <v>32</v>
      </c>
      <c r="B19" s="57">
        <v>3041194</v>
      </c>
      <c r="C19" s="58">
        <v>2171422</v>
      </c>
      <c r="D19" s="58">
        <v>2147555</v>
      </c>
      <c r="E19" s="58">
        <v>23867</v>
      </c>
      <c r="F19" s="58">
        <v>759997</v>
      </c>
      <c r="G19" s="58">
        <v>42951</v>
      </c>
      <c r="H19" s="59">
        <v>66824</v>
      </c>
      <c r="I19" s="68">
        <v>9518.3</v>
      </c>
      <c r="N19" s="69" t="s">
        <v>32</v>
      </c>
      <c r="O19" s="70">
        <v>16400</v>
      </c>
      <c r="P19" s="71">
        <v>11971</v>
      </c>
      <c r="Q19" s="76">
        <v>4190</v>
      </c>
      <c r="R19" s="72">
        <v>239</v>
      </c>
      <c r="S19" s="21"/>
      <c r="T19" s="69" t="s">
        <v>32</v>
      </c>
      <c r="U19" s="73">
        <v>6478</v>
      </c>
      <c r="V19" s="74">
        <v>3310</v>
      </c>
      <c r="W19" s="75">
        <v>1159</v>
      </c>
      <c r="X19" s="75">
        <v>66</v>
      </c>
      <c r="Y19" s="72">
        <v>1943</v>
      </c>
    </row>
    <row r="20" spans="1:25" ht="15.75">
      <c r="A20" s="67" t="s">
        <v>33</v>
      </c>
      <c r="B20" s="57">
        <v>3951369</v>
      </c>
      <c r="C20" s="58">
        <v>2821212</v>
      </c>
      <c r="D20" s="58">
        <v>2782803</v>
      </c>
      <c r="E20" s="58">
        <v>38409</v>
      </c>
      <c r="F20" s="58">
        <v>987424</v>
      </c>
      <c r="G20" s="58">
        <v>55656</v>
      </c>
      <c r="H20" s="59">
        <v>87077</v>
      </c>
      <c r="I20" s="68">
        <v>12335.9</v>
      </c>
      <c r="N20" s="69" t="s">
        <v>34</v>
      </c>
      <c r="O20" s="70">
        <v>23600</v>
      </c>
      <c r="P20" s="71">
        <v>17226</v>
      </c>
      <c r="Q20" s="76">
        <v>6029</v>
      </c>
      <c r="R20" s="72">
        <v>345</v>
      </c>
      <c r="S20" s="21"/>
      <c r="T20" s="69" t="s">
        <v>35</v>
      </c>
      <c r="U20" s="73">
        <v>8417</v>
      </c>
      <c r="V20" s="74">
        <v>4301</v>
      </c>
      <c r="W20" s="75">
        <v>1505</v>
      </c>
      <c r="X20" s="75">
        <v>86</v>
      </c>
      <c r="Y20" s="72">
        <v>2525</v>
      </c>
    </row>
    <row r="21" spans="1:25" ht="15.75">
      <c r="A21" s="67" t="s">
        <v>36</v>
      </c>
      <c r="B21" s="57">
        <v>3701311</v>
      </c>
      <c r="C21" s="58">
        <v>2642594</v>
      </c>
      <c r="D21" s="58">
        <v>2613355</v>
      </c>
      <c r="E21" s="58">
        <v>29239</v>
      </c>
      <c r="F21" s="58">
        <v>924908</v>
      </c>
      <c r="G21" s="58">
        <v>52267</v>
      </c>
      <c r="H21" s="59">
        <v>81542</v>
      </c>
      <c r="I21" s="68">
        <v>11557.4</v>
      </c>
      <c r="N21" s="69" t="s">
        <v>36</v>
      </c>
      <c r="O21" s="70">
        <v>22500</v>
      </c>
      <c r="P21" s="71">
        <v>16423</v>
      </c>
      <c r="Q21" s="76">
        <v>5749</v>
      </c>
      <c r="R21" s="72">
        <v>328</v>
      </c>
      <c r="S21" s="21"/>
      <c r="T21" s="69" t="s">
        <v>36</v>
      </c>
      <c r="U21" s="73">
        <v>7884</v>
      </c>
      <c r="V21" s="74">
        <v>4028</v>
      </c>
      <c r="W21" s="75">
        <v>1410</v>
      </c>
      <c r="X21" s="75">
        <v>81</v>
      </c>
      <c r="Y21" s="72">
        <v>2365</v>
      </c>
    </row>
    <row r="22" spans="1:25" ht="15.75">
      <c r="A22" s="67" t="s">
        <v>37</v>
      </c>
      <c r="B22" s="57">
        <v>3687709</v>
      </c>
      <c r="C22" s="58">
        <v>2632686</v>
      </c>
      <c r="D22" s="58">
        <v>2597726</v>
      </c>
      <c r="E22" s="58">
        <v>34960</v>
      </c>
      <c r="F22" s="58">
        <v>921439</v>
      </c>
      <c r="G22" s="58">
        <v>51955</v>
      </c>
      <c r="H22" s="59">
        <v>81629</v>
      </c>
      <c r="I22" s="68">
        <v>11498.6</v>
      </c>
      <c r="N22" s="69" t="s">
        <v>37</v>
      </c>
      <c r="O22" s="70">
        <v>31500</v>
      </c>
      <c r="P22" s="71">
        <v>22993</v>
      </c>
      <c r="Q22" s="76">
        <v>8047</v>
      </c>
      <c r="R22" s="72">
        <v>460</v>
      </c>
      <c r="S22" s="21"/>
      <c r="T22" s="69" t="s">
        <v>37</v>
      </c>
      <c r="U22" s="73">
        <v>7855</v>
      </c>
      <c r="V22" s="74">
        <v>4013</v>
      </c>
      <c r="W22" s="75">
        <v>1405</v>
      </c>
      <c r="X22" s="75">
        <v>80</v>
      </c>
      <c r="Y22" s="72">
        <v>2357</v>
      </c>
    </row>
    <row r="23" spans="1:25" ht="15.75">
      <c r="A23" s="77" t="s">
        <v>38</v>
      </c>
      <c r="B23" s="57">
        <v>7731865</v>
      </c>
      <c r="C23" s="58">
        <v>5519620</v>
      </c>
      <c r="D23" s="58">
        <v>5459066</v>
      </c>
      <c r="E23" s="58">
        <v>60554</v>
      </c>
      <c r="F23" s="58">
        <v>1931867</v>
      </c>
      <c r="G23" s="58">
        <v>109181</v>
      </c>
      <c r="H23" s="59">
        <v>171197</v>
      </c>
      <c r="I23" s="68">
        <v>24101.5</v>
      </c>
      <c r="N23" s="78" t="s">
        <v>38</v>
      </c>
      <c r="O23" s="70">
        <v>37900</v>
      </c>
      <c r="P23" s="71">
        <v>27664</v>
      </c>
      <c r="Q23" s="76">
        <v>9683</v>
      </c>
      <c r="R23" s="72">
        <v>553</v>
      </c>
      <c r="S23" s="21"/>
      <c r="T23" s="78" t="s">
        <v>39</v>
      </c>
      <c r="U23" s="73">
        <v>16470</v>
      </c>
      <c r="V23" s="74">
        <v>8415</v>
      </c>
      <c r="W23" s="75">
        <v>2945</v>
      </c>
      <c r="X23" s="75">
        <v>168</v>
      </c>
      <c r="Y23" s="72">
        <v>4941</v>
      </c>
    </row>
    <row r="24" spans="1:25" ht="15.75">
      <c r="A24" s="67" t="s">
        <v>40</v>
      </c>
      <c r="B24" s="57">
        <v>4533601</v>
      </c>
      <c r="C24" s="58">
        <v>3236681</v>
      </c>
      <c r="D24" s="58">
        <v>3199990</v>
      </c>
      <c r="E24" s="58">
        <v>36691</v>
      </c>
      <c r="F24" s="58">
        <v>1132838</v>
      </c>
      <c r="G24" s="58">
        <v>64000</v>
      </c>
      <c r="H24" s="59">
        <v>100082</v>
      </c>
      <c r="I24" s="68">
        <v>14149</v>
      </c>
      <c r="N24" s="69" t="s">
        <v>40</v>
      </c>
      <c r="O24" s="70">
        <v>26000</v>
      </c>
      <c r="P24" s="71">
        <v>18978</v>
      </c>
      <c r="Q24" s="76">
        <v>6642</v>
      </c>
      <c r="R24" s="72">
        <v>380</v>
      </c>
      <c r="S24" s="21"/>
      <c r="T24" s="69" t="s">
        <v>40</v>
      </c>
      <c r="U24" s="73">
        <v>9657</v>
      </c>
      <c r="V24" s="74">
        <v>4934</v>
      </c>
      <c r="W24" s="75">
        <v>1727</v>
      </c>
      <c r="X24" s="75">
        <v>99</v>
      </c>
      <c r="Y24" s="72">
        <v>2897</v>
      </c>
    </row>
    <row r="25" spans="1:25" ht="15.75">
      <c r="A25" s="67" t="s">
        <v>41</v>
      </c>
      <c r="B25" s="57">
        <v>4198239</v>
      </c>
      <c r="C25" s="58">
        <v>2997170</v>
      </c>
      <c r="D25" s="58">
        <v>2959685</v>
      </c>
      <c r="E25" s="58">
        <v>37485</v>
      </c>
      <c r="F25" s="58">
        <v>1049009</v>
      </c>
      <c r="G25" s="58">
        <v>59194</v>
      </c>
      <c r="H25" s="59">
        <v>92866</v>
      </c>
      <c r="I25" s="68">
        <v>13088.3</v>
      </c>
      <c r="N25" s="69" t="s">
        <v>41</v>
      </c>
      <c r="O25" s="70">
        <v>21000</v>
      </c>
      <c r="P25" s="71">
        <v>15328</v>
      </c>
      <c r="Q25" s="76">
        <v>5365</v>
      </c>
      <c r="R25" s="72">
        <v>307</v>
      </c>
      <c r="S25" s="21"/>
      <c r="T25" s="69" t="s">
        <v>42</v>
      </c>
      <c r="U25" s="73">
        <v>8943</v>
      </c>
      <c r="V25" s="74">
        <v>4569</v>
      </c>
      <c r="W25" s="75">
        <v>1599</v>
      </c>
      <c r="X25" s="75">
        <v>91</v>
      </c>
      <c r="Y25" s="72">
        <v>2683</v>
      </c>
    </row>
    <row r="26" spans="1:25" ht="16.5" thickBot="1">
      <c r="A26" s="79" t="s">
        <v>43</v>
      </c>
      <c r="B26" s="80">
        <v>8868779</v>
      </c>
      <c r="C26" s="81">
        <v>6330426</v>
      </c>
      <c r="D26" s="81">
        <v>6279469</v>
      </c>
      <c r="E26" s="81">
        <v>50957</v>
      </c>
      <c r="F26" s="81">
        <v>2215650</v>
      </c>
      <c r="G26" s="81">
        <v>125589</v>
      </c>
      <c r="H26" s="82">
        <v>197114</v>
      </c>
      <c r="I26" s="83">
        <v>27609</v>
      </c>
      <c r="N26" s="84" t="s">
        <v>44</v>
      </c>
      <c r="O26" s="85">
        <v>33600</v>
      </c>
      <c r="P26" s="86">
        <v>24526</v>
      </c>
      <c r="Q26" s="87">
        <v>8583</v>
      </c>
      <c r="R26" s="88">
        <v>491</v>
      </c>
      <c r="S26" s="21"/>
      <c r="T26" s="84" t="s">
        <v>45</v>
      </c>
      <c r="U26" s="89">
        <v>18892</v>
      </c>
      <c r="V26" s="90">
        <v>9653</v>
      </c>
      <c r="W26" s="91">
        <v>3379</v>
      </c>
      <c r="X26" s="91">
        <v>193</v>
      </c>
      <c r="Y26" s="92">
        <v>5667</v>
      </c>
    </row>
    <row r="27" spans="1:25" ht="16.5" thickBot="1">
      <c r="A27" s="93"/>
      <c r="B27" s="94"/>
      <c r="C27" s="94"/>
      <c r="D27" s="94"/>
      <c r="E27" s="94"/>
      <c r="F27" s="94"/>
      <c r="G27" s="94"/>
      <c r="H27" s="94"/>
      <c r="I27" s="95"/>
      <c r="K27" s="96"/>
      <c r="N27" s="97"/>
      <c r="O27" s="98"/>
      <c r="P27" s="98"/>
      <c r="Q27" s="98"/>
      <c r="R27" s="99"/>
      <c r="S27" s="21"/>
      <c r="T27" s="100"/>
      <c r="U27" s="100"/>
      <c r="V27" s="100"/>
      <c r="W27" s="100"/>
      <c r="X27" s="101"/>
      <c r="Y27" s="102"/>
    </row>
    <row r="28" spans="1:25" ht="16.5" thickBot="1">
      <c r="A28" s="103" t="s">
        <v>46</v>
      </c>
      <c r="B28" s="104">
        <f aca="true" t="shared" si="0" ref="B28:I28">SUM(B13:B26)</f>
        <v>70417832</v>
      </c>
      <c r="C28" s="104">
        <f t="shared" si="0"/>
        <v>50272574</v>
      </c>
      <c r="D28" s="104">
        <f t="shared" si="0"/>
        <v>49724092</v>
      </c>
      <c r="E28" s="104">
        <f t="shared" si="0"/>
        <v>548482</v>
      </c>
      <c r="F28" s="104">
        <f t="shared" si="0"/>
        <v>17595399</v>
      </c>
      <c r="G28" s="104">
        <f t="shared" si="0"/>
        <v>994482</v>
      </c>
      <c r="H28" s="104">
        <f t="shared" si="0"/>
        <v>1555377</v>
      </c>
      <c r="I28" s="105">
        <f t="shared" si="0"/>
        <v>219718.09999999998</v>
      </c>
      <c r="K28" s="96"/>
      <c r="N28" s="106" t="s">
        <v>47</v>
      </c>
      <c r="O28" s="85">
        <f>SUM(O13:O26)</f>
        <v>399800</v>
      </c>
      <c r="P28" s="86">
        <f>SUM(P13:P26)</f>
        <v>291825</v>
      </c>
      <c r="Q28" s="86">
        <f>SUM(Q13:Q26)</f>
        <v>102137</v>
      </c>
      <c r="R28" s="88">
        <f>SUM(R13:R26)</f>
        <v>5838</v>
      </c>
      <c r="S28" s="21"/>
      <c r="T28" s="107" t="s">
        <v>48</v>
      </c>
      <c r="U28" s="108">
        <v>150000</v>
      </c>
      <c r="V28" s="108">
        <v>76640</v>
      </c>
      <c r="W28" s="109">
        <v>26826</v>
      </c>
      <c r="X28" s="110">
        <v>1534</v>
      </c>
      <c r="Y28" s="111">
        <v>45000</v>
      </c>
    </row>
    <row r="29" spans="14:26" ht="15.75">
      <c r="N29" s="21"/>
      <c r="O29" s="112"/>
      <c r="P29" s="113"/>
      <c r="Q29" s="113"/>
      <c r="R29" s="113"/>
      <c r="S29" s="21"/>
      <c r="V29" s="114"/>
      <c r="W29" s="115"/>
      <c r="X29" s="115"/>
      <c r="Y29" s="115"/>
      <c r="Z29" s="115"/>
    </row>
    <row r="30" spans="1:12" ht="28.5" customHeight="1">
      <c r="A30" s="116"/>
      <c r="B30" s="49"/>
      <c r="C30" s="117"/>
      <c r="D30" s="49"/>
      <c r="E30" s="49"/>
      <c r="F30" s="49"/>
      <c r="G30" s="49"/>
      <c r="H30" s="49"/>
      <c r="I30" s="49"/>
      <c r="J30" s="18"/>
      <c r="L30" s="18"/>
    </row>
    <row r="31" spans="1:12" ht="15.75">
      <c r="A31" s="118"/>
      <c r="B31" s="38"/>
      <c r="C31" s="38"/>
      <c r="D31" s="49"/>
      <c r="E31" s="49"/>
      <c r="F31" s="38"/>
      <c r="G31" s="38"/>
      <c r="H31" s="49"/>
      <c r="I31" s="38"/>
      <c r="J31" s="18"/>
      <c r="L31" s="18"/>
    </row>
    <row r="32" spans="1:15" ht="20.25">
      <c r="A32" s="118"/>
      <c r="B32" s="38"/>
      <c r="C32" s="38"/>
      <c r="D32" s="49"/>
      <c r="E32" s="49"/>
      <c r="F32" s="38"/>
      <c r="G32" s="38"/>
      <c r="H32" s="38"/>
      <c r="I32" s="38"/>
      <c r="J32" s="18"/>
      <c r="K32" s="18"/>
      <c r="L32" s="18"/>
      <c r="N32" s="119" t="s">
        <v>49</v>
      </c>
      <c r="O32" s="2"/>
    </row>
    <row r="33" spans="1:12" ht="16.5" thickBot="1">
      <c r="A33" s="118"/>
      <c r="B33" s="120"/>
      <c r="C33" s="121"/>
      <c r="D33" s="121"/>
      <c r="E33" s="121"/>
      <c r="F33" s="121"/>
      <c r="G33" s="121"/>
      <c r="H33" s="122"/>
      <c r="I33" s="123"/>
      <c r="J33" s="18"/>
      <c r="K33" s="18"/>
      <c r="L33" s="18"/>
    </row>
    <row r="34" spans="1:14" ht="18.75" thickBot="1">
      <c r="A34" s="124" t="s">
        <v>50</v>
      </c>
      <c r="B34" s="125"/>
      <c r="C34" s="125"/>
      <c r="D34" s="125"/>
      <c r="E34" s="125"/>
      <c r="F34" s="125"/>
      <c r="G34" s="125"/>
      <c r="H34" s="125"/>
      <c r="I34" s="126"/>
      <c r="J34" s="18"/>
      <c r="K34" s="127" t="s">
        <v>51</v>
      </c>
      <c r="L34" s="128"/>
      <c r="N34" s="4" t="s">
        <v>52</v>
      </c>
    </row>
    <row r="35" spans="1:14" ht="16.5" thickBot="1">
      <c r="A35" s="129"/>
      <c r="B35" s="129"/>
      <c r="C35" s="129"/>
      <c r="D35" s="129"/>
      <c r="E35" s="129"/>
      <c r="F35" s="129"/>
      <c r="G35" s="129"/>
      <c r="H35" s="129"/>
      <c r="I35" s="129"/>
      <c r="J35" s="18"/>
      <c r="K35" s="130" t="s">
        <v>53</v>
      </c>
      <c r="L35" s="128"/>
      <c r="N35" s="4" t="s">
        <v>54</v>
      </c>
    </row>
    <row r="36" spans="1:22" ht="16.5" thickBot="1">
      <c r="A36" s="24"/>
      <c r="B36" s="24"/>
      <c r="C36" s="24"/>
      <c r="D36" s="24"/>
      <c r="E36" s="24"/>
      <c r="F36" s="24"/>
      <c r="G36" s="24"/>
      <c r="H36" s="4" t="s">
        <v>6</v>
      </c>
      <c r="I36" s="24"/>
      <c r="J36" s="18"/>
      <c r="K36" s="18"/>
      <c r="L36" s="18"/>
      <c r="M36" s="24"/>
      <c r="N36" s="24"/>
      <c r="O36" s="24"/>
      <c r="P36" s="24"/>
      <c r="Q36" s="24"/>
      <c r="R36" s="24"/>
      <c r="S36" s="24"/>
      <c r="T36" s="24"/>
      <c r="U36" s="131"/>
      <c r="V36" s="4" t="s">
        <v>6</v>
      </c>
    </row>
    <row r="37" spans="1:23" ht="16.5" thickBot="1">
      <c r="A37" s="26"/>
      <c r="B37" s="27" t="s">
        <v>7</v>
      </c>
      <c r="C37" s="28"/>
      <c r="D37" s="28"/>
      <c r="E37" s="28"/>
      <c r="F37" s="27" t="s">
        <v>8</v>
      </c>
      <c r="G37" s="28"/>
      <c r="H37" s="29"/>
      <c r="I37" s="30" t="s">
        <v>9</v>
      </c>
      <c r="J37" s="18"/>
      <c r="K37" s="127" t="s">
        <v>55</v>
      </c>
      <c r="L37" s="128"/>
      <c r="M37" s="132"/>
      <c r="N37" s="169"/>
      <c r="O37" s="170" t="s">
        <v>7</v>
      </c>
      <c r="P37" s="171"/>
      <c r="Q37" s="171"/>
      <c r="R37" s="171"/>
      <c r="S37" s="170" t="s">
        <v>8</v>
      </c>
      <c r="T37" s="171"/>
      <c r="U37" s="172"/>
      <c r="V37" s="173" t="s">
        <v>56</v>
      </c>
      <c r="W37" s="173" t="s">
        <v>56</v>
      </c>
    </row>
    <row r="38" spans="1:23" ht="16.5" thickBot="1">
      <c r="A38" s="37" t="s">
        <v>10</v>
      </c>
      <c r="B38" s="38" t="s">
        <v>11</v>
      </c>
      <c r="C38" s="39" t="s">
        <v>12</v>
      </c>
      <c r="D38" s="27" t="s">
        <v>13</v>
      </c>
      <c r="E38" s="29"/>
      <c r="F38" s="40" t="s">
        <v>14</v>
      </c>
      <c r="G38" s="39" t="s">
        <v>15</v>
      </c>
      <c r="H38" s="41"/>
      <c r="I38" s="39" t="s">
        <v>16</v>
      </c>
      <c r="J38" s="18"/>
      <c r="K38" s="130">
        <v>2007</v>
      </c>
      <c r="L38" s="18"/>
      <c r="M38" s="133"/>
      <c r="N38" s="37" t="s">
        <v>10</v>
      </c>
      <c r="O38" s="174" t="s">
        <v>11</v>
      </c>
      <c r="P38" s="147" t="s">
        <v>12</v>
      </c>
      <c r="Q38" s="170" t="s">
        <v>13</v>
      </c>
      <c r="R38" s="172"/>
      <c r="S38" s="175" t="s">
        <v>14</v>
      </c>
      <c r="T38" s="147" t="s">
        <v>15</v>
      </c>
      <c r="U38" s="176"/>
      <c r="V38" s="147" t="s">
        <v>57</v>
      </c>
      <c r="W38" s="147" t="s">
        <v>16</v>
      </c>
    </row>
    <row r="39" spans="1:23" ht="16.5" thickBot="1">
      <c r="A39" s="37"/>
      <c r="B39" s="38" t="s">
        <v>17</v>
      </c>
      <c r="C39" s="48" t="s">
        <v>17</v>
      </c>
      <c r="D39" s="49" t="s">
        <v>18</v>
      </c>
      <c r="E39" s="41" t="s">
        <v>19</v>
      </c>
      <c r="F39" s="40" t="s">
        <v>20</v>
      </c>
      <c r="G39" s="48" t="s">
        <v>21</v>
      </c>
      <c r="H39" s="48" t="s">
        <v>22</v>
      </c>
      <c r="I39" s="48" t="s">
        <v>23</v>
      </c>
      <c r="J39" s="18"/>
      <c r="K39" s="18"/>
      <c r="L39" s="18"/>
      <c r="M39" s="133"/>
      <c r="N39" s="37"/>
      <c r="O39" s="174" t="s">
        <v>17</v>
      </c>
      <c r="P39" s="150" t="s">
        <v>17</v>
      </c>
      <c r="Q39" s="177" t="s">
        <v>18</v>
      </c>
      <c r="R39" s="176" t="s">
        <v>19</v>
      </c>
      <c r="S39" s="175" t="s">
        <v>20</v>
      </c>
      <c r="T39" s="150" t="s">
        <v>21</v>
      </c>
      <c r="U39" s="150" t="s">
        <v>22</v>
      </c>
      <c r="V39" s="150" t="s">
        <v>58</v>
      </c>
      <c r="W39" s="150" t="s">
        <v>23</v>
      </c>
    </row>
    <row r="40" spans="1:23" ht="15.75">
      <c r="A40" s="56" t="s">
        <v>24</v>
      </c>
      <c r="B40" s="57">
        <f aca="true" t="shared" si="1" ref="B40:B53">C40+F40+G40+H40</f>
        <v>7035808</v>
      </c>
      <c r="C40" s="58">
        <f aca="true" t="shared" si="2" ref="C40:C53">D40+E40</f>
        <v>5020298</v>
      </c>
      <c r="D40" s="58">
        <f aca="true" t="shared" si="3" ref="D40:D53">D13+P13+V13</f>
        <v>4947969</v>
      </c>
      <c r="E40" s="58">
        <f aca="true" t="shared" si="4" ref="E40:E53">E13</f>
        <v>72329</v>
      </c>
      <c r="F40" s="58">
        <f aca="true" t="shared" si="5" ref="F40:F53">F13+Q13+W13</f>
        <v>1757104</v>
      </c>
      <c r="G40" s="58">
        <f aca="true" t="shared" si="6" ref="G40:G53">G13+R13+X13</f>
        <v>98960</v>
      </c>
      <c r="H40" s="58">
        <f aca="true" t="shared" si="7" ref="H40:H53">H13+Y13</f>
        <v>159446</v>
      </c>
      <c r="I40" s="134">
        <f aca="true" t="shared" si="8" ref="I40:I53">I13</f>
        <v>21837</v>
      </c>
      <c r="J40" s="18"/>
      <c r="K40" s="135">
        <v>240460</v>
      </c>
      <c r="L40" s="18"/>
      <c r="M40" s="136">
        <v>1</v>
      </c>
      <c r="N40" s="178" t="s">
        <v>24</v>
      </c>
      <c r="O40" s="179">
        <f aca="true" t="shared" si="9" ref="O40:O53">P40+S40+T40+U40+V40</f>
        <v>7276268</v>
      </c>
      <c r="P40" s="180">
        <f aca="true" t="shared" si="10" ref="P40:P53">Q40+R40</f>
        <v>5020298</v>
      </c>
      <c r="Q40" s="180">
        <f aca="true" t="shared" si="11" ref="Q40:Q53">D40</f>
        <v>4947969</v>
      </c>
      <c r="R40" s="180">
        <f aca="true" t="shared" si="12" ref="R40:R53">E40</f>
        <v>72329</v>
      </c>
      <c r="S40" s="180">
        <f aca="true" t="shared" si="13" ref="S40:S53">F40</f>
        <v>1757104</v>
      </c>
      <c r="T40" s="180">
        <f aca="true" t="shared" si="14" ref="T40:T53">G40</f>
        <v>98960</v>
      </c>
      <c r="U40" s="180">
        <f aca="true" t="shared" si="15" ref="U40:U53">H40</f>
        <v>159446</v>
      </c>
      <c r="V40" s="76">
        <f aca="true" t="shared" si="16" ref="V40:V53">K40</f>
        <v>240460</v>
      </c>
      <c r="W40" s="181">
        <f aca="true" t="shared" si="17" ref="W40:W53">I40</f>
        <v>21837</v>
      </c>
    </row>
    <row r="41" spans="1:23" ht="15.75">
      <c r="A41" s="67" t="s">
        <v>25</v>
      </c>
      <c r="B41" s="57">
        <f t="shared" si="1"/>
        <v>7465046</v>
      </c>
      <c r="C41" s="58">
        <f t="shared" si="2"/>
        <v>5327450</v>
      </c>
      <c r="D41" s="58">
        <f t="shared" si="3"/>
        <v>5273276</v>
      </c>
      <c r="E41" s="58">
        <f t="shared" si="4"/>
        <v>54174</v>
      </c>
      <c r="F41" s="58">
        <f t="shared" si="5"/>
        <v>1864608</v>
      </c>
      <c r="G41" s="58">
        <f t="shared" si="6"/>
        <v>105466</v>
      </c>
      <c r="H41" s="58">
        <f t="shared" si="7"/>
        <v>167522</v>
      </c>
      <c r="I41" s="134">
        <f t="shared" si="8"/>
        <v>23191.4</v>
      </c>
      <c r="J41" s="18"/>
      <c r="K41" s="137">
        <v>75860</v>
      </c>
      <c r="L41" s="18"/>
      <c r="M41" s="138">
        <v>2</v>
      </c>
      <c r="N41" s="178" t="s">
        <v>25</v>
      </c>
      <c r="O41" s="179">
        <f t="shared" si="9"/>
        <v>7540906</v>
      </c>
      <c r="P41" s="180">
        <f t="shared" si="10"/>
        <v>5327450</v>
      </c>
      <c r="Q41" s="180">
        <f t="shared" si="11"/>
        <v>5273276</v>
      </c>
      <c r="R41" s="180">
        <f t="shared" si="12"/>
        <v>54174</v>
      </c>
      <c r="S41" s="180">
        <f t="shared" si="13"/>
        <v>1864608</v>
      </c>
      <c r="T41" s="180">
        <f t="shared" si="14"/>
        <v>105466</v>
      </c>
      <c r="U41" s="180">
        <f t="shared" si="15"/>
        <v>167522</v>
      </c>
      <c r="V41" s="76">
        <f t="shared" si="16"/>
        <v>75860</v>
      </c>
      <c r="W41" s="181">
        <f t="shared" si="17"/>
        <v>23191.4</v>
      </c>
    </row>
    <row r="42" spans="1:23" ht="15.75">
      <c r="A42" s="67" t="s">
        <v>27</v>
      </c>
      <c r="B42" s="57">
        <f t="shared" si="1"/>
        <v>4625993</v>
      </c>
      <c r="C42" s="58">
        <f t="shared" si="2"/>
        <v>3301443</v>
      </c>
      <c r="D42" s="58">
        <f t="shared" si="3"/>
        <v>3268838</v>
      </c>
      <c r="E42" s="58">
        <f t="shared" si="4"/>
        <v>32605</v>
      </c>
      <c r="F42" s="58">
        <f t="shared" si="5"/>
        <v>1155506</v>
      </c>
      <c r="G42" s="58">
        <f t="shared" si="6"/>
        <v>65377</v>
      </c>
      <c r="H42" s="58">
        <f t="shared" si="7"/>
        <v>103667</v>
      </c>
      <c r="I42" s="134">
        <f t="shared" si="8"/>
        <v>14234.9</v>
      </c>
      <c r="J42" s="18"/>
      <c r="K42" s="137">
        <v>39770</v>
      </c>
      <c r="L42" s="18"/>
      <c r="M42" s="138">
        <v>3</v>
      </c>
      <c r="N42" s="178" t="s">
        <v>27</v>
      </c>
      <c r="O42" s="179">
        <f t="shared" si="9"/>
        <v>4665763</v>
      </c>
      <c r="P42" s="180">
        <f t="shared" si="10"/>
        <v>3301443</v>
      </c>
      <c r="Q42" s="180">
        <f t="shared" si="11"/>
        <v>3268838</v>
      </c>
      <c r="R42" s="180">
        <f t="shared" si="12"/>
        <v>32605</v>
      </c>
      <c r="S42" s="180">
        <f t="shared" si="13"/>
        <v>1155506</v>
      </c>
      <c r="T42" s="180">
        <f t="shared" si="14"/>
        <v>65377</v>
      </c>
      <c r="U42" s="180">
        <f t="shared" si="15"/>
        <v>103667</v>
      </c>
      <c r="V42" s="76">
        <f t="shared" si="16"/>
        <v>39770</v>
      </c>
      <c r="W42" s="181">
        <f t="shared" si="17"/>
        <v>14234.9</v>
      </c>
    </row>
    <row r="43" spans="1:23" ht="15.75">
      <c r="A43" s="67" t="s">
        <v>28</v>
      </c>
      <c r="B43" s="57">
        <f t="shared" si="1"/>
        <v>3745066</v>
      </c>
      <c r="C43" s="58">
        <f t="shared" si="2"/>
        <v>2672561</v>
      </c>
      <c r="D43" s="58">
        <f t="shared" si="3"/>
        <v>2653343</v>
      </c>
      <c r="E43" s="58">
        <f t="shared" si="4"/>
        <v>19218</v>
      </c>
      <c r="F43" s="58">
        <f t="shared" si="5"/>
        <v>935396</v>
      </c>
      <c r="G43" s="58">
        <f t="shared" si="6"/>
        <v>53067</v>
      </c>
      <c r="H43" s="58">
        <f t="shared" si="7"/>
        <v>84042</v>
      </c>
      <c r="I43" s="134">
        <f t="shared" si="8"/>
        <v>11561.4</v>
      </c>
      <c r="J43" s="18"/>
      <c r="K43" s="137">
        <v>23300</v>
      </c>
      <c r="L43" s="18"/>
      <c r="M43" s="138">
        <v>4</v>
      </c>
      <c r="N43" s="178" t="s">
        <v>28</v>
      </c>
      <c r="O43" s="179">
        <f t="shared" si="9"/>
        <v>3768366</v>
      </c>
      <c r="P43" s="180">
        <f t="shared" si="10"/>
        <v>2672561</v>
      </c>
      <c r="Q43" s="180">
        <f t="shared" si="11"/>
        <v>2653343</v>
      </c>
      <c r="R43" s="180">
        <f t="shared" si="12"/>
        <v>19218</v>
      </c>
      <c r="S43" s="180">
        <f t="shared" si="13"/>
        <v>935396</v>
      </c>
      <c r="T43" s="180">
        <f t="shared" si="14"/>
        <v>53067</v>
      </c>
      <c r="U43" s="180">
        <f t="shared" si="15"/>
        <v>84042</v>
      </c>
      <c r="V43" s="76">
        <f t="shared" si="16"/>
        <v>23300</v>
      </c>
      <c r="W43" s="181">
        <f t="shared" si="17"/>
        <v>11561.4</v>
      </c>
    </row>
    <row r="44" spans="1:23" ht="15.75">
      <c r="A44" s="67" t="s">
        <v>29</v>
      </c>
      <c r="B44" s="57">
        <f t="shared" si="1"/>
        <v>2157364</v>
      </c>
      <c r="C44" s="58">
        <f t="shared" si="2"/>
        <v>1539524</v>
      </c>
      <c r="D44" s="58">
        <f t="shared" si="3"/>
        <v>1524939</v>
      </c>
      <c r="E44" s="58">
        <f t="shared" si="4"/>
        <v>14585</v>
      </c>
      <c r="F44" s="58">
        <f t="shared" si="5"/>
        <v>538832</v>
      </c>
      <c r="G44" s="58">
        <f t="shared" si="6"/>
        <v>30500</v>
      </c>
      <c r="H44" s="58">
        <f t="shared" si="7"/>
        <v>48508</v>
      </c>
      <c r="I44" s="134">
        <f t="shared" si="8"/>
        <v>6672.3</v>
      </c>
      <c r="J44" s="18"/>
      <c r="K44" s="137">
        <v>17280</v>
      </c>
      <c r="L44" s="18"/>
      <c r="M44" s="138">
        <v>5</v>
      </c>
      <c r="N44" s="178" t="s">
        <v>29</v>
      </c>
      <c r="O44" s="179">
        <f t="shared" si="9"/>
        <v>2174644</v>
      </c>
      <c r="P44" s="180">
        <f t="shared" si="10"/>
        <v>1539524</v>
      </c>
      <c r="Q44" s="180">
        <f t="shared" si="11"/>
        <v>1524939</v>
      </c>
      <c r="R44" s="180">
        <f t="shared" si="12"/>
        <v>14585</v>
      </c>
      <c r="S44" s="180">
        <f t="shared" si="13"/>
        <v>538832</v>
      </c>
      <c r="T44" s="180">
        <f t="shared" si="14"/>
        <v>30500</v>
      </c>
      <c r="U44" s="180">
        <f t="shared" si="15"/>
        <v>48508</v>
      </c>
      <c r="V44" s="76">
        <f t="shared" si="16"/>
        <v>17280</v>
      </c>
      <c r="W44" s="181">
        <f t="shared" si="17"/>
        <v>6672.3</v>
      </c>
    </row>
    <row r="45" spans="1:23" ht="15.75">
      <c r="A45" s="67" t="s">
        <v>31</v>
      </c>
      <c r="B45" s="57">
        <f t="shared" si="1"/>
        <v>5927194</v>
      </c>
      <c r="C45" s="58">
        <f t="shared" si="2"/>
        <v>4229620</v>
      </c>
      <c r="D45" s="58">
        <f t="shared" si="3"/>
        <v>4186211</v>
      </c>
      <c r="E45" s="58">
        <f t="shared" si="4"/>
        <v>43409</v>
      </c>
      <c r="F45" s="58">
        <f t="shared" si="5"/>
        <v>1480367</v>
      </c>
      <c r="G45" s="58">
        <f t="shared" si="6"/>
        <v>83724</v>
      </c>
      <c r="H45" s="58">
        <f t="shared" si="7"/>
        <v>133483</v>
      </c>
      <c r="I45" s="134">
        <f t="shared" si="8"/>
        <v>18363.1</v>
      </c>
      <c r="J45" s="18"/>
      <c r="K45" s="137">
        <v>72180</v>
      </c>
      <c r="L45" s="18"/>
      <c r="M45" s="138">
        <v>6</v>
      </c>
      <c r="N45" s="178" t="s">
        <v>31</v>
      </c>
      <c r="O45" s="179">
        <f t="shared" si="9"/>
        <v>5999374</v>
      </c>
      <c r="P45" s="180">
        <f t="shared" si="10"/>
        <v>4229620</v>
      </c>
      <c r="Q45" s="180">
        <f t="shared" si="11"/>
        <v>4186211</v>
      </c>
      <c r="R45" s="180">
        <f t="shared" si="12"/>
        <v>43409</v>
      </c>
      <c r="S45" s="180">
        <f t="shared" si="13"/>
        <v>1480367</v>
      </c>
      <c r="T45" s="180">
        <f t="shared" si="14"/>
        <v>83724</v>
      </c>
      <c r="U45" s="180">
        <f t="shared" si="15"/>
        <v>133483</v>
      </c>
      <c r="V45" s="76">
        <f t="shared" si="16"/>
        <v>72180</v>
      </c>
      <c r="W45" s="181">
        <f t="shared" si="17"/>
        <v>18363.1</v>
      </c>
    </row>
    <row r="46" spans="1:23" ht="15.75">
      <c r="A46" s="67" t="s">
        <v>32</v>
      </c>
      <c r="B46" s="57">
        <f t="shared" si="1"/>
        <v>3064072</v>
      </c>
      <c r="C46" s="58">
        <f t="shared" si="2"/>
        <v>2186703</v>
      </c>
      <c r="D46" s="58">
        <f t="shared" si="3"/>
        <v>2162836</v>
      </c>
      <c r="E46" s="58">
        <f t="shared" si="4"/>
        <v>23867</v>
      </c>
      <c r="F46" s="58">
        <f t="shared" si="5"/>
        <v>765346</v>
      </c>
      <c r="G46" s="58">
        <f t="shared" si="6"/>
        <v>43256</v>
      </c>
      <c r="H46" s="58">
        <f t="shared" si="7"/>
        <v>68767</v>
      </c>
      <c r="I46" s="134">
        <f t="shared" si="8"/>
        <v>9518.3</v>
      </c>
      <c r="J46" s="18"/>
      <c r="K46" s="137">
        <v>39710</v>
      </c>
      <c r="L46" s="18"/>
      <c r="M46" s="138">
        <v>7</v>
      </c>
      <c r="N46" s="178" t="s">
        <v>32</v>
      </c>
      <c r="O46" s="179">
        <f t="shared" si="9"/>
        <v>3103782</v>
      </c>
      <c r="P46" s="180">
        <f t="shared" si="10"/>
        <v>2186703</v>
      </c>
      <c r="Q46" s="180">
        <f t="shared" si="11"/>
        <v>2162836</v>
      </c>
      <c r="R46" s="180">
        <f t="shared" si="12"/>
        <v>23867</v>
      </c>
      <c r="S46" s="180">
        <f t="shared" si="13"/>
        <v>765346</v>
      </c>
      <c r="T46" s="180">
        <f t="shared" si="14"/>
        <v>43256</v>
      </c>
      <c r="U46" s="180">
        <f t="shared" si="15"/>
        <v>68767</v>
      </c>
      <c r="V46" s="76">
        <f t="shared" si="16"/>
        <v>39710</v>
      </c>
      <c r="W46" s="181">
        <f t="shared" si="17"/>
        <v>9518.3</v>
      </c>
    </row>
    <row r="47" spans="1:23" ht="15.75">
      <c r="A47" s="67" t="s">
        <v>33</v>
      </c>
      <c r="B47" s="57">
        <f t="shared" si="1"/>
        <v>3983386</v>
      </c>
      <c r="C47" s="58">
        <f t="shared" si="2"/>
        <v>2842739</v>
      </c>
      <c r="D47" s="58">
        <f t="shared" si="3"/>
        <v>2804330</v>
      </c>
      <c r="E47" s="58">
        <f t="shared" si="4"/>
        <v>38409</v>
      </c>
      <c r="F47" s="58">
        <f t="shared" si="5"/>
        <v>994958</v>
      </c>
      <c r="G47" s="58">
        <f t="shared" si="6"/>
        <v>56087</v>
      </c>
      <c r="H47" s="58">
        <f t="shared" si="7"/>
        <v>89602</v>
      </c>
      <c r="I47" s="134">
        <f t="shared" si="8"/>
        <v>12335.9</v>
      </c>
      <c r="J47" s="18"/>
      <c r="K47" s="137">
        <v>42480</v>
      </c>
      <c r="L47" s="18"/>
      <c r="M47" s="138">
        <v>8</v>
      </c>
      <c r="N47" s="178" t="s">
        <v>34</v>
      </c>
      <c r="O47" s="179">
        <f t="shared" si="9"/>
        <v>4025866</v>
      </c>
      <c r="P47" s="180">
        <f t="shared" si="10"/>
        <v>2842739</v>
      </c>
      <c r="Q47" s="180">
        <f t="shared" si="11"/>
        <v>2804330</v>
      </c>
      <c r="R47" s="180">
        <f t="shared" si="12"/>
        <v>38409</v>
      </c>
      <c r="S47" s="180">
        <f t="shared" si="13"/>
        <v>994958</v>
      </c>
      <c r="T47" s="180">
        <f t="shared" si="14"/>
        <v>56087</v>
      </c>
      <c r="U47" s="180">
        <f t="shared" si="15"/>
        <v>89602</v>
      </c>
      <c r="V47" s="76">
        <f t="shared" si="16"/>
        <v>42480</v>
      </c>
      <c r="W47" s="181">
        <f t="shared" si="17"/>
        <v>12335.9</v>
      </c>
    </row>
    <row r="48" spans="1:23" ht="15.75">
      <c r="A48" s="67" t="s">
        <v>36</v>
      </c>
      <c r="B48" s="57">
        <f t="shared" si="1"/>
        <v>3731695</v>
      </c>
      <c r="C48" s="58">
        <f t="shared" si="2"/>
        <v>2663045</v>
      </c>
      <c r="D48" s="58">
        <f t="shared" si="3"/>
        <v>2633806</v>
      </c>
      <c r="E48" s="58">
        <f t="shared" si="4"/>
        <v>29239</v>
      </c>
      <c r="F48" s="58">
        <f t="shared" si="5"/>
        <v>932067</v>
      </c>
      <c r="G48" s="58">
        <f t="shared" si="6"/>
        <v>52676</v>
      </c>
      <c r="H48" s="58">
        <f t="shared" si="7"/>
        <v>83907</v>
      </c>
      <c r="I48" s="134">
        <f t="shared" si="8"/>
        <v>11557.4</v>
      </c>
      <c r="J48" s="18"/>
      <c r="K48" s="137">
        <v>33430</v>
      </c>
      <c r="L48" s="18"/>
      <c r="M48" s="138">
        <v>9</v>
      </c>
      <c r="N48" s="178" t="s">
        <v>36</v>
      </c>
      <c r="O48" s="179">
        <f t="shared" si="9"/>
        <v>3765125</v>
      </c>
      <c r="P48" s="180">
        <f t="shared" si="10"/>
        <v>2663045</v>
      </c>
      <c r="Q48" s="180">
        <f t="shared" si="11"/>
        <v>2633806</v>
      </c>
      <c r="R48" s="180">
        <f t="shared" si="12"/>
        <v>29239</v>
      </c>
      <c r="S48" s="180">
        <f t="shared" si="13"/>
        <v>932067</v>
      </c>
      <c r="T48" s="180">
        <f t="shared" si="14"/>
        <v>52676</v>
      </c>
      <c r="U48" s="180">
        <f t="shared" si="15"/>
        <v>83907</v>
      </c>
      <c r="V48" s="76">
        <f t="shared" si="16"/>
        <v>33430</v>
      </c>
      <c r="W48" s="181">
        <f t="shared" si="17"/>
        <v>11557.4</v>
      </c>
    </row>
    <row r="49" spans="1:23" ht="15.75">
      <c r="A49" s="67" t="s">
        <v>37</v>
      </c>
      <c r="B49" s="57">
        <f t="shared" si="1"/>
        <v>3727064</v>
      </c>
      <c r="C49" s="58">
        <f t="shared" si="2"/>
        <v>2659692</v>
      </c>
      <c r="D49" s="58">
        <f t="shared" si="3"/>
        <v>2624732</v>
      </c>
      <c r="E49" s="58">
        <f t="shared" si="4"/>
        <v>34960</v>
      </c>
      <c r="F49" s="58">
        <f t="shared" si="5"/>
        <v>930891</v>
      </c>
      <c r="G49" s="58">
        <f t="shared" si="6"/>
        <v>52495</v>
      </c>
      <c r="H49" s="58">
        <f t="shared" si="7"/>
        <v>83986</v>
      </c>
      <c r="I49" s="134">
        <f t="shared" si="8"/>
        <v>11498.6</v>
      </c>
      <c r="J49" s="18"/>
      <c r="K49" s="137">
        <v>38120</v>
      </c>
      <c r="L49" s="18"/>
      <c r="M49" s="138">
        <v>10</v>
      </c>
      <c r="N49" s="178" t="s">
        <v>37</v>
      </c>
      <c r="O49" s="179">
        <f t="shared" si="9"/>
        <v>3765184</v>
      </c>
      <c r="P49" s="180">
        <f t="shared" si="10"/>
        <v>2659692</v>
      </c>
      <c r="Q49" s="180">
        <f t="shared" si="11"/>
        <v>2624732</v>
      </c>
      <c r="R49" s="180">
        <f t="shared" si="12"/>
        <v>34960</v>
      </c>
      <c r="S49" s="180">
        <f t="shared" si="13"/>
        <v>930891</v>
      </c>
      <c r="T49" s="180">
        <f t="shared" si="14"/>
        <v>52495</v>
      </c>
      <c r="U49" s="180">
        <f t="shared" si="15"/>
        <v>83986</v>
      </c>
      <c r="V49" s="76">
        <f t="shared" si="16"/>
        <v>38120</v>
      </c>
      <c r="W49" s="181">
        <f t="shared" si="17"/>
        <v>11498.6</v>
      </c>
    </row>
    <row r="50" spans="1:23" ht="15.75">
      <c r="A50" s="77" t="s">
        <v>38</v>
      </c>
      <c r="B50" s="57">
        <f t="shared" si="1"/>
        <v>7786234</v>
      </c>
      <c r="C50" s="58">
        <f t="shared" si="2"/>
        <v>5555699</v>
      </c>
      <c r="D50" s="58">
        <f t="shared" si="3"/>
        <v>5495145</v>
      </c>
      <c r="E50" s="58">
        <f t="shared" si="4"/>
        <v>60554</v>
      </c>
      <c r="F50" s="58">
        <f t="shared" si="5"/>
        <v>1944495</v>
      </c>
      <c r="G50" s="58">
        <f t="shared" si="6"/>
        <v>109902</v>
      </c>
      <c r="H50" s="58">
        <f t="shared" si="7"/>
        <v>176138</v>
      </c>
      <c r="I50" s="134">
        <f t="shared" si="8"/>
        <v>24101.5</v>
      </c>
      <c r="J50" s="18"/>
      <c r="K50" s="137">
        <v>114610</v>
      </c>
      <c r="L50" s="18"/>
      <c r="M50" s="138">
        <v>11</v>
      </c>
      <c r="N50" s="182" t="s">
        <v>38</v>
      </c>
      <c r="O50" s="179">
        <f t="shared" si="9"/>
        <v>7900844</v>
      </c>
      <c r="P50" s="180">
        <f t="shared" si="10"/>
        <v>5555699</v>
      </c>
      <c r="Q50" s="180">
        <f t="shared" si="11"/>
        <v>5495145</v>
      </c>
      <c r="R50" s="180">
        <f t="shared" si="12"/>
        <v>60554</v>
      </c>
      <c r="S50" s="180">
        <f t="shared" si="13"/>
        <v>1944495</v>
      </c>
      <c r="T50" s="180">
        <f t="shared" si="14"/>
        <v>109902</v>
      </c>
      <c r="U50" s="180">
        <f t="shared" si="15"/>
        <v>176138</v>
      </c>
      <c r="V50" s="76">
        <f t="shared" si="16"/>
        <v>114610</v>
      </c>
      <c r="W50" s="181">
        <f t="shared" si="17"/>
        <v>24101.5</v>
      </c>
    </row>
    <row r="51" spans="1:23" ht="15.75">
      <c r="A51" s="67" t="s">
        <v>40</v>
      </c>
      <c r="B51" s="57">
        <f t="shared" si="1"/>
        <v>4569258</v>
      </c>
      <c r="C51" s="58">
        <f t="shared" si="2"/>
        <v>3260593</v>
      </c>
      <c r="D51" s="58">
        <f t="shared" si="3"/>
        <v>3223902</v>
      </c>
      <c r="E51" s="58">
        <f t="shared" si="4"/>
        <v>36691</v>
      </c>
      <c r="F51" s="58">
        <f t="shared" si="5"/>
        <v>1141207</v>
      </c>
      <c r="G51" s="58">
        <f t="shared" si="6"/>
        <v>64479</v>
      </c>
      <c r="H51" s="58">
        <f t="shared" si="7"/>
        <v>102979</v>
      </c>
      <c r="I51" s="134">
        <f t="shared" si="8"/>
        <v>14149</v>
      </c>
      <c r="K51" s="137">
        <v>54780</v>
      </c>
      <c r="L51" s="18"/>
      <c r="M51" s="138">
        <v>12</v>
      </c>
      <c r="N51" s="178" t="s">
        <v>40</v>
      </c>
      <c r="O51" s="179">
        <f t="shared" si="9"/>
        <v>4624038</v>
      </c>
      <c r="P51" s="180">
        <f t="shared" si="10"/>
        <v>3260593</v>
      </c>
      <c r="Q51" s="180">
        <f t="shared" si="11"/>
        <v>3223902</v>
      </c>
      <c r="R51" s="180">
        <f t="shared" si="12"/>
        <v>36691</v>
      </c>
      <c r="S51" s="180">
        <f t="shared" si="13"/>
        <v>1141207</v>
      </c>
      <c r="T51" s="180">
        <f t="shared" si="14"/>
        <v>64479</v>
      </c>
      <c r="U51" s="180">
        <f t="shared" si="15"/>
        <v>102979</v>
      </c>
      <c r="V51" s="76">
        <f t="shared" si="16"/>
        <v>54780</v>
      </c>
      <c r="W51" s="181">
        <f t="shared" si="17"/>
        <v>14149</v>
      </c>
    </row>
    <row r="52" spans="1:23" ht="15.75">
      <c r="A52" s="67" t="s">
        <v>41</v>
      </c>
      <c r="B52" s="57">
        <f t="shared" si="1"/>
        <v>4228181</v>
      </c>
      <c r="C52" s="58">
        <f t="shared" si="2"/>
        <v>3017067</v>
      </c>
      <c r="D52" s="58">
        <f t="shared" si="3"/>
        <v>2979582</v>
      </c>
      <c r="E52" s="58">
        <f t="shared" si="4"/>
        <v>37485</v>
      </c>
      <c r="F52" s="58">
        <f t="shared" si="5"/>
        <v>1055973</v>
      </c>
      <c r="G52" s="58">
        <f t="shared" si="6"/>
        <v>59592</v>
      </c>
      <c r="H52" s="58">
        <f t="shared" si="7"/>
        <v>95549</v>
      </c>
      <c r="I52" s="134">
        <f t="shared" si="8"/>
        <v>13088.3</v>
      </c>
      <c r="K52" s="137">
        <v>53030</v>
      </c>
      <c r="L52" s="18"/>
      <c r="M52" s="138">
        <v>13</v>
      </c>
      <c r="N52" s="178" t="s">
        <v>41</v>
      </c>
      <c r="O52" s="179">
        <f t="shared" si="9"/>
        <v>4281211</v>
      </c>
      <c r="P52" s="180">
        <f t="shared" si="10"/>
        <v>3017067</v>
      </c>
      <c r="Q52" s="180">
        <f t="shared" si="11"/>
        <v>2979582</v>
      </c>
      <c r="R52" s="180">
        <f t="shared" si="12"/>
        <v>37485</v>
      </c>
      <c r="S52" s="180">
        <f t="shared" si="13"/>
        <v>1055973</v>
      </c>
      <c r="T52" s="180">
        <f t="shared" si="14"/>
        <v>59592</v>
      </c>
      <c r="U52" s="180">
        <f t="shared" si="15"/>
        <v>95549</v>
      </c>
      <c r="V52" s="76">
        <f t="shared" si="16"/>
        <v>53030</v>
      </c>
      <c r="W52" s="181">
        <f t="shared" si="17"/>
        <v>13088.3</v>
      </c>
    </row>
    <row r="53" spans="1:23" ht="16.5" thickBot="1">
      <c r="A53" s="79" t="s">
        <v>43</v>
      </c>
      <c r="B53" s="57">
        <f t="shared" si="1"/>
        <v>8921271</v>
      </c>
      <c r="C53" s="58">
        <f t="shared" si="2"/>
        <v>6364605</v>
      </c>
      <c r="D53" s="58">
        <f t="shared" si="3"/>
        <v>6313648</v>
      </c>
      <c r="E53" s="58">
        <f t="shared" si="4"/>
        <v>50957</v>
      </c>
      <c r="F53" s="58">
        <f t="shared" si="5"/>
        <v>2227612</v>
      </c>
      <c r="G53" s="58">
        <f t="shared" si="6"/>
        <v>126273</v>
      </c>
      <c r="H53" s="58">
        <f t="shared" si="7"/>
        <v>202781</v>
      </c>
      <c r="I53" s="134">
        <f t="shared" si="8"/>
        <v>27609</v>
      </c>
      <c r="K53" s="139">
        <v>126590</v>
      </c>
      <c r="L53" s="18"/>
      <c r="M53" s="140">
        <v>14</v>
      </c>
      <c r="N53" s="183" t="s">
        <v>44</v>
      </c>
      <c r="O53" s="179">
        <f t="shared" si="9"/>
        <v>9047861</v>
      </c>
      <c r="P53" s="180">
        <f t="shared" si="10"/>
        <v>6364605</v>
      </c>
      <c r="Q53" s="180">
        <f t="shared" si="11"/>
        <v>6313648</v>
      </c>
      <c r="R53" s="180">
        <f t="shared" si="12"/>
        <v>50957</v>
      </c>
      <c r="S53" s="180">
        <f t="shared" si="13"/>
        <v>2227612</v>
      </c>
      <c r="T53" s="180">
        <f t="shared" si="14"/>
        <v>126273</v>
      </c>
      <c r="U53" s="180">
        <f t="shared" si="15"/>
        <v>202781</v>
      </c>
      <c r="V53" s="76">
        <f t="shared" si="16"/>
        <v>126590</v>
      </c>
      <c r="W53" s="181">
        <f t="shared" si="17"/>
        <v>27609</v>
      </c>
    </row>
    <row r="54" spans="1:23" ht="16.5" thickBot="1">
      <c r="A54" s="93"/>
      <c r="B54" s="94"/>
      <c r="C54" s="94"/>
      <c r="D54" s="94"/>
      <c r="E54" s="94"/>
      <c r="F54" s="94"/>
      <c r="G54" s="94"/>
      <c r="H54" s="94"/>
      <c r="I54" s="95"/>
      <c r="K54" s="141"/>
      <c r="L54" s="18"/>
      <c r="M54" s="142"/>
      <c r="N54" s="93"/>
      <c r="O54" s="94"/>
      <c r="P54" s="94"/>
      <c r="Q54" s="94"/>
      <c r="R54" s="94"/>
      <c r="S54" s="94"/>
      <c r="T54" s="94"/>
      <c r="U54" s="94"/>
      <c r="W54" s="95"/>
    </row>
    <row r="55" spans="1:23" ht="20.25" customHeight="1" thickBot="1">
      <c r="A55" s="103" t="s">
        <v>46</v>
      </c>
      <c r="B55" s="104">
        <f aca="true" t="shared" si="18" ref="B55:I55">SUM(B40:B54)</f>
        <v>70967632</v>
      </c>
      <c r="C55" s="104">
        <f t="shared" si="18"/>
        <v>50641039</v>
      </c>
      <c r="D55" s="104">
        <f t="shared" si="18"/>
        <v>50092557</v>
      </c>
      <c r="E55" s="104">
        <f t="shared" si="18"/>
        <v>548482</v>
      </c>
      <c r="F55" s="104">
        <f t="shared" si="18"/>
        <v>17724362</v>
      </c>
      <c r="G55" s="104">
        <f t="shared" si="18"/>
        <v>1001854</v>
      </c>
      <c r="H55" s="104">
        <f t="shared" si="18"/>
        <v>1600377</v>
      </c>
      <c r="I55" s="105">
        <f t="shared" si="18"/>
        <v>219718.09999999998</v>
      </c>
      <c r="K55" s="143">
        <f>SUM(K40:K53)</f>
        <v>971600</v>
      </c>
      <c r="L55" s="18"/>
      <c r="M55" s="30"/>
      <c r="N55" s="103" t="s">
        <v>46</v>
      </c>
      <c r="O55" s="104">
        <f aca="true" t="shared" si="19" ref="O55:W55">SUM(O40:O53)</f>
        <v>71939232</v>
      </c>
      <c r="P55" s="104">
        <f t="shared" si="19"/>
        <v>50641039</v>
      </c>
      <c r="Q55" s="104">
        <f t="shared" si="19"/>
        <v>50092557</v>
      </c>
      <c r="R55" s="104">
        <f t="shared" si="19"/>
        <v>548482</v>
      </c>
      <c r="S55" s="104">
        <f t="shared" si="19"/>
        <v>17724362</v>
      </c>
      <c r="T55" s="104">
        <f t="shared" si="19"/>
        <v>1001854</v>
      </c>
      <c r="U55" s="104">
        <f t="shared" si="19"/>
        <v>1600377</v>
      </c>
      <c r="V55" s="104">
        <f t="shared" si="19"/>
        <v>971600</v>
      </c>
      <c r="W55" s="144">
        <f t="shared" si="19"/>
        <v>219718.09999999998</v>
      </c>
    </row>
    <row r="56" spans="11:12" ht="15.75">
      <c r="K56" s="141"/>
      <c r="L56" s="18"/>
    </row>
    <row r="57" ht="12.75">
      <c r="V57" s="145"/>
    </row>
  </sheetData>
  <mergeCells count="2">
    <mergeCell ref="A7:J7"/>
    <mergeCell ref="A34:I34"/>
  </mergeCells>
  <printOptions horizontalCentered="1"/>
  <pageMargins left="0" right="0" top="0.984251968503937" bottom="0.984251968503937" header="0.5118110236220472" footer="0.5118110236220472"/>
  <pageSetup fitToHeight="1" fitToWidth="1" horizontalDpi="1200" verticalDpi="12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rehorko</cp:lastModifiedBy>
  <dcterms:created xsi:type="dcterms:W3CDTF">2008-01-21T13:36:40Z</dcterms:created>
  <dcterms:modified xsi:type="dcterms:W3CDTF">2008-01-21T13:37:53Z</dcterms:modified>
  <cp:category/>
  <cp:version/>
  <cp:contentType/>
  <cp:contentStatus/>
</cp:coreProperties>
</file>