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775" firstSheet="6" activeTab="8"/>
  </bookViews>
  <sheets>
    <sheet name="Příjmy  ČŠI dle položek" sheetId="1" r:id="rId1"/>
    <sheet name="Výdaje ČŠI dle položek" sheetId="2" r:id="rId2"/>
    <sheet name="Výdaje ČŠI dle paragrafů" sheetId="3" r:id="rId3"/>
    <sheet name="Příjmy VSC dle položek" sheetId="4" r:id="rId4"/>
    <sheet name="Výdaje VSC dle položek" sheetId="5" r:id="rId5"/>
    <sheet name="Výdaje VSC dle paragrafů" sheetId="6" r:id="rId6"/>
    <sheet name="Příjmy  CZVV dle  položek" sheetId="7" r:id="rId7"/>
    <sheet name="Výdaje CZVV dle položek" sheetId="8" r:id="rId8"/>
    <sheet name="Výdaje CZVV dle paragrafů" sheetId="9" r:id="rId9"/>
    <sheet name="List7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<sst xmlns="http://schemas.openxmlformats.org/spreadsheetml/2006/main" count="255" uniqueCount="114">
  <si>
    <t>Schválený rozpočet</t>
  </si>
  <si>
    <t>Upravený rozpočet</t>
  </si>
  <si>
    <t>Skutečnost</t>
  </si>
  <si>
    <t>POL</t>
  </si>
  <si>
    <t>Popis položky</t>
  </si>
  <si>
    <t xml:space="preserve">Příj.z pronáj.ost.nemov.a jejich částí            </t>
  </si>
  <si>
    <t xml:space="preserve">Příj.z pronájmu mov.věcí                          </t>
  </si>
  <si>
    <t xml:space="preserve">Příjmy z úroků (část)                             </t>
  </si>
  <si>
    <t xml:space="preserve">Přijaté pojistné náhrady                          </t>
  </si>
  <si>
    <t xml:space="preserve">Přijaté nekap.příspěvky a náhrady                 </t>
  </si>
  <si>
    <t xml:space="preserve">Příjmy z prodeje ost.DLHM                         </t>
  </si>
  <si>
    <t xml:space="preserve">Převody z ost.vl.fondů                            </t>
  </si>
  <si>
    <t xml:space="preserve">CELKEM PŘÍJMY                                     </t>
  </si>
  <si>
    <t xml:space="preserve">Platy zam.v prac.poměru                           </t>
  </si>
  <si>
    <t xml:space="preserve">Ostatní osobní výdaje                             </t>
  </si>
  <si>
    <t xml:space="preserve">Odstupné                                          </t>
  </si>
  <si>
    <t xml:space="preserve">Pov. poj. na soc. zab. a přísp.na st.pol.zaměst.  </t>
  </si>
  <si>
    <t xml:space="preserve">Pov.poj.na veř.zdrav.poj.                         </t>
  </si>
  <si>
    <t xml:space="preserve">Ochranné pomůcky                                  </t>
  </si>
  <si>
    <t xml:space="preserve">Léky a zdravotnický mat.                          </t>
  </si>
  <si>
    <t xml:space="preserve">Prádlo,oděv a obuv                                </t>
  </si>
  <si>
    <t xml:space="preserve">Knihy,učební pomůcky,tisk                         </t>
  </si>
  <si>
    <t xml:space="preserve">Drobný hmotný dlouhodobý majetek                  </t>
  </si>
  <si>
    <t xml:space="preserve">J.N. nákup materiálu                              </t>
  </si>
  <si>
    <t xml:space="preserve">Studená voda                                      </t>
  </si>
  <si>
    <t xml:space="preserve">Teplo                                             </t>
  </si>
  <si>
    <t xml:space="preserve">Plyn                                              </t>
  </si>
  <si>
    <t xml:space="preserve">Elektrická energie                                </t>
  </si>
  <si>
    <t xml:space="preserve">Pohonné hmoty a maziva                            </t>
  </si>
  <si>
    <t xml:space="preserve">Teplá voda                                        </t>
  </si>
  <si>
    <t xml:space="preserve">Služby pošt                                       </t>
  </si>
  <si>
    <t xml:space="preserve">Služby telekomunikací a  radiokomunikací          </t>
  </si>
  <si>
    <t xml:space="preserve">Služby peněžních ústavů                           </t>
  </si>
  <si>
    <t xml:space="preserve">Nájemné                                           </t>
  </si>
  <si>
    <t xml:space="preserve">Služby konzultační,právní a poradenské            </t>
  </si>
  <si>
    <t xml:space="preserve">Služby školení a vzděl.                           </t>
  </si>
  <si>
    <t xml:space="preserve">Služby zpracování dat                             </t>
  </si>
  <si>
    <t xml:space="preserve">Nákup ostatních služeb                            </t>
  </si>
  <si>
    <t xml:space="preserve">Opravy a udržování                                </t>
  </si>
  <si>
    <t xml:space="preserve">Programové vybavení                               </t>
  </si>
  <si>
    <t xml:space="preserve">Cestovné (tuzem. i zahr.)                         </t>
  </si>
  <si>
    <t xml:space="preserve">Pohoštění                                         </t>
  </si>
  <si>
    <t xml:space="preserve">Účast.popl.na konference                          </t>
  </si>
  <si>
    <t xml:space="preserve">Ost.posk.zálohy a jistiny                         </t>
  </si>
  <si>
    <t xml:space="preserve">Posk.NIV přísp.a náhrady (část)                   </t>
  </si>
  <si>
    <t xml:space="preserve">Převody do FKSP                                   </t>
  </si>
  <si>
    <t xml:space="preserve">Platby daní+popl.st.rozp.                         </t>
  </si>
  <si>
    <t xml:space="preserve">Úhrady sankcí j.rozpočtům                         </t>
  </si>
  <si>
    <t xml:space="preserve">Ocenitelná práva                                  </t>
  </si>
  <si>
    <t xml:space="preserve">Budovy,haly a stavby                              </t>
  </si>
  <si>
    <t xml:space="preserve">Dopravní prostředky                               </t>
  </si>
  <si>
    <t xml:space="preserve">Výpočetní technika                                </t>
  </si>
  <si>
    <t xml:space="preserve">CELKEM VÝDAJE                                     </t>
  </si>
  <si>
    <t>PAR</t>
  </si>
  <si>
    <t>Popis paragrafu</t>
  </si>
  <si>
    <t xml:space="preserve">Čin.ost.OSS ve vzdělávání                         </t>
  </si>
  <si>
    <t>3262 - 03</t>
  </si>
  <si>
    <t xml:space="preserve">ČESKÁ ŠKOLNÍ INSPEKCE                             </t>
  </si>
  <si>
    <t>3262 - 04</t>
  </si>
  <si>
    <t xml:space="preserve">ČŠI - předsednictví v Radě EU                     </t>
  </si>
  <si>
    <t xml:space="preserve">3262 - 2 </t>
  </si>
  <si>
    <t xml:space="preserve">                                                  </t>
  </si>
  <si>
    <t xml:space="preserve">Ost.zál.vzdělávání                                </t>
  </si>
  <si>
    <t>3299 - D4</t>
  </si>
  <si>
    <t xml:space="preserve">mezinár. konference SICI                          </t>
  </si>
  <si>
    <t>v tis. Kč</t>
  </si>
  <si>
    <t>Rozdíl upraveného rozpočtu a skutečnosti  ( % )</t>
  </si>
  <si>
    <t xml:space="preserve">CELKEM BĚŽNÉ VÝDAJE                                     </t>
  </si>
  <si>
    <t>Tabulka č. 1</t>
  </si>
  <si>
    <t>Tabulka č. 2</t>
  </si>
  <si>
    <t>Tabulka č. 3</t>
  </si>
  <si>
    <t xml:space="preserve">CELKEM PŘÍJMY   bez převodů z fondů)                                   </t>
  </si>
  <si>
    <t>Rozpočet výdajů ČŠI za rok 2008 podle položek</t>
  </si>
  <si>
    <t xml:space="preserve">Rozpočet výdajů  ČŠI za rok 2008 podle paragrafů </t>
  </si>
  <si>
    <t>Rozpočet příjmů  ČŠI za rok 2008</t>
  </si>
  <si>
    <t>Rozdíl upraveného rozpočtu a skutečnosti  (absolutně)</t>
  </si>
  <si>
    <t>Rozpočet příjmů  VSC za rok 2008</t>
  </si>
  <si>
    <t>Tabulka č. 6</t>
  </si>
  <si>
    <t xml:space="preserve">Příj.z poskytování služeba výrobků                </t>
  </si>
  <si>
    <t xml:space="preserve">CELKEM PŘÍJMY  (bez převodů z fondů)                                  </t>
  </si>
  <si>
    <t xml:space="preserve">Převody z rez.fondů OSS                           </t>
  </si>
  <si>
    <t>Rozpočet výdajů VSC za rok 2008 podle položek</t>
  </si>
  <si>
    <t>Tabulka č. 4</t>
  </si>
  <si>
    <t xml:space="preserve">Ostatní nák. jinde nezař.                         </t>
  </si>
  <si>
    <t xml:space="preserve">Ost.výd.souv.s NIV nákupy                         </t>
  </si>
  <si>
    <t xml:space="preserve">Stipendia žákům,studentům a doktorandům           </t>
  </si>
  <si>
    <t xml:space="preserve">Stroje,přístroje a zař.                           </t>
  </si>
  <si>
    <t xml:space="preserve">Rozpočet výdajů  VSC za rok 2008 podle paragrafů </t>
  </si>
  <si>
    <t>Tabulka č. 5</t>
  </si>
  <si>
    <t>3411 - 04</t>
  </si>
  <si>
    <t xml:space="preserve">VSC-KMENOVÁ ČINNOST                               </t>
  </si>
  <si>
    <t xml:space="preserve">St.sportovní reprezentace                         </t>
  </si>
  <si>
    <t>3419 - 04</t>
  </si>
  <si>
    <t xml:space="preserve">VSC - ostatní tělovýchovná činnost                </t>
  </si>
  <si>
    <t xml:space="preserve">Ost.tělovýchovná činnost                          </t>
  </si>
  <si>
    <t xml:space="preserve">Rozpočet výdajů  CZVV za rok 2008 podle paragrafů </t>
  </si>
  <si>
    <t>Tabulka č. 8</t>
  </si>
  <si>
    <t>3291 - D7</t>
  </si>
  <si>
    <t xml:space="preserve">CZVV sk.2 Kvalita I ze státního rozpočtu          </t>
  </si>
  <si>
    <t>3291 - D8</t>
  </si>
  <si>
    <t xml:space="preserve">CZVV sk.2 Kvalita I z rozpočtu EU                 </t>
  </si>
  <si>
    <t xml:space="preserve">Mez.spolupr.ve vzdělávání                         </t>
  </si>
  <si>
    <t>3299 - AO</t>
  </si>
  <si>
    <t xml:space="preserve">CZVV - kmenová činnost                            </t>
  </si>
  <si>
    <t>3299 - DP</t>
  </si>
  <si>
    <t xml:space="preserve">CZVV 2007-13 TA OP VpK ze SR                      </t>
  </si>
  <si>
    <t>3299 - DQ</t>
  </si>
  <si>
    <t xml:space="preserve">CZVV 2007-13 TA OP VpK z EU                       </t>
  </si>
  <si>
    <t>Rozpočet výdajů CZVV za rok 2008 podle položek</t>
  </si>
  <si>
    <t>Tabulka č. 7</t>
  </si>
  <si>
    <t xml:space="preserve">Realizované kurz.ztráty                           </t>
  </si>
  <si>
    <t xml:space="preserve">Nákup ost.paliv a energie                         </t>
  </si>
  <si>
    <t>Rozpočet příjmů  CZVV za rok 2008</t>
  </si>
  <si>
    <t>Tabulka č. 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</si>
</sst>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3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textRotation="90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textRotation="90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2" xfId="0" applyNumberFormat="1" applyBorder="1" applyAlignment="1">
      <alignment/>
    </xf>
    <xf numFmtId="1" fontId="0" fillId="33" borderId="13" xfId="0" applyNumberFormat="1" applyFill="1" applyBorder="1" applyAlignment="1">
      <alignment horizontal="left"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left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33" borderId="19" xfId="0" applyNumberFormat="1" applyFill="1" applyBorder="1" applyAlignment="1">
      <alignment horizontal="left"/>
    </xf>
    <xf numFmtId="1" fontId="0" fillId="33" borderId="20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33" borderId="19" xfId="0" applyNumberForma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0" fillId="33" borderId="21" xfId="0" applyNumberFormat="1" applyFill="1" applyBorder="1" applyAlignment="1">
      <alignment/>
    </xf>
    <xf numFmtId="167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64" fontId="0" fillId="0" borderId="18" xfId="0" applyNumberFormat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9" sqref="B29"/>
    </sheetView>
  </sheetViews>
  <sheetFormatPr defaultColWidth="9.00390625" defaultRowHeight="12.75"/>
  <cols>
    <col min="1" max="1" width="10.625" style="7" customWidth="1"/>
    <col min="2" max="2" width="41.625" style="1" customWidth="1"/>
    <col min="3" max="5" width="20.75390625" style="1" customWidth="1"/>
    <col min="6" max="6" width="22.875" style="1" customWidth="1"/>
    <col min="7" max="7" width="20.375" style="1" customWidth="1"/>
    <col min="8" max="16384" width="9.125" style="1" customWidth="1"/>
  </cols>
  <sheetData>
    <row r="1" spans="1:7" ht="18">
      <c r="A1" s="4" t="s">
        <v>74</v>
      </c>
      <c r="G1" s="27" t="s">
        <v>70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39" thickBot="1">
      <c r="A5" s="17" t="s">
        <v>3</v>
      </c>
      <c r="B5" s="18" t="s">
        <v>4</v>
      </c>
      <c r="C5" s="18" t="s">
        <v>0</v>
      </c>
      <c r="D5" s="18" t="s">
        <v>1</v>
      </c>
      <c r="E5" s="19" t="s">
        <v>2</v>
      </c>
      <c r="F5" s="31" t="s">
        <v>75</v>
      </c>
      <c r="G5" s="31" t="s">
        <v>66</v>
      </c>
    </row>
    <row r="6" spans="1:7" ht="12.75">
      <c r="A6" s="14">
        <v>2132</v>
      </c>
      <c r="B6" s="15" t="s">
        <v>5</v>
      </c>
      <c r="C6" s="15">
        <v>250</v>
      </c>
      <c r="D6" s="15">
        <v>250</v>
      </c>
      <c r="E6" s="16">
        <v>352.75</v>
      </c>
      <c r="F6" s="15">
        <f aca="true" t="shared" si="0" ref="F6:F11">D6-E6</f>
        <v>-102.75</v>
      </c>
      <c r="G6" s="26">
        <f>E6*100/D6</f>
        <v>141.1</v>
      </c>
    </row>
    <row r="7" spans="1:7" ht="12.75">
      <c r="A7" s="9">
        <v>2133</v>
      </c>
      <c r="B7" s="8" t="s">
        <v>6</v>
      </c>
      <c r="C7" s="8"/>
      <c r="D7" s="8"/>
      <c r="E7" s="10">
        <v>15.95</v>
      </c>
      <c r="F7" s="15">
        <f t="shared" si="0"/>
        <v>-15.95</v>
      </c>
      <c r="G7" s="16"/>
    </row>
    <row r="8" spans="1:7" ht="12.75">
      <c r="A8" s="9">
        <v>2141</v>
      </c>
      <c r="B8" s="8" t="s">
        <v>7</v>
      </c>
      <c r="C8" s="8">
        <v>23</v>
      </c>
      <c r="D8" s="8">
        <v>23</v>
      </c>
      <c r="E8" s="10">
        <v>6.83</v>
      </c>
      <c r="F8" s="15">
        <f t="shared" si="0"/>
        <v>16.17</v>
      </c>
      <c r="G8" s="26">
        <f>E8*100/D8</f>
        <v>29.695652173913043</v>
      </c>
    </row>
    <row r="9" spans="1:7" ht="12.75">
      <c r="A9" s="9">
        <v>2322</v>
      </c>
      <c r="B9" s="8" t="s">
        <v>8</v>
      </c>
      <c r="C9" s="8"/>
      <c r="D9" s="8"/>
      <c r="E9" s="10">
        <v>18.53</v>
      </c>
      <c r="F9" s="15">
        <f t="shared" si="0"/>
        <v>-18.53</v>
      </c>
      <c r="G9" s="16"/>
    </row>
    <row r="10" spans="1:7" ht="12.75">
      <c r="A10" s="9">
        <v>2324</v>
      </c>
      <c r="B10" s="8" t="s">
        <v>9</v>
      </c>
      <c r="C10" s="8">
        <v>34</v>
      </c>
      <c r="D10" s="8">
        <v>34</v>
      </c>
      <c r="E10" s="10">
        <v>745.29</v>
      </c>
      <c r="F10" s="15">
        <f t="shared" si="0"/>
        <v>-711.29</v>
      </c>
      <c r="G10" s="26">
        <f>E10*100/D10</f>
        <v>2192.029411764706</v>
      </c>
    </row>
    <row r="11" spans="1:7" ht="12.75">
      <c r="A11" s="9">
        <v>3113</v>
      </c>
      <c r="B11" s="8" t="s">
        <v>10</v>
      </c>
      <c r="C11" s="8"/>
      <c r="D11" s="8"/>
      <c r="E11" s="10">
        <v>452.3</v>
      </c>
      <c r="F11" s="15">
        <f t="shared" si="0"/>
        <v>-452.3</v>
      </c>
      <c r="G11" s="36"/>
    </row>
    <row r="12" spans="1:7" ht="13.5" thickBot="1">
      <c r="A12" s="11"/>
      <c r="B12" s="12" t="s">
        <v>71</v>
      </c>
      <c r="C12" s="12">
        <f>SUM(C6:C11)</f>
        <v>307</v>
      </c>
      <c r="D12" s="12">
        <f>SUM(D6:D11)</f>
        <v>307</v>
      </c>
      <c r="E12" s="12">
        <f>SUM(E6:E11)</f>
        <v>1591.6499999999999</v>
      </c>
      <c r="F12" s="12">
        <f>SUM(F6:F11)</f>
        <v>-1284.6499999999999</v>
      </c>
      <c r="G12" s="33">
        <f>E12*100/D12</f>
        <v>518.4527687296417</v>
      </c>
    </row>
    <row r="13" spans="1:7" ht="12.75">
      <c r="A13" s="9"/>
      <c r="B13" s="8"/>
      <c r="C13" s="8"/>
      <c r="D13" s="8"/>
      <c r="E13" s="10"/>
      <c r="F13" s="15"/>
      <c r="G13" s="36"/>
    </row>
    <row r="14" spans="1:7" ht="12.75">
      <c r="A14" s="9">
        <v>4132</v>
      </c>
      <c r="B14" s="8" t="s">
        <v>11</v>
      </c>
      <c r="C14" s="8"/>
      <c r="D14" s="8"/>
      <c r="E14" s="10">
        <v>15.82</v>
      </c>
      <c r="F14" s="15">
        <f>D14-E14</f>
        <v>-15.82</v>
      </c>
      <c r="G14" s="16"/>
    </row>
    <row r="15" spans="1:7" ht="13.5" thickBot="1">
      <c r="A15" s="11"/>
      <c r="B15" s="12" t="s">
        <v>12</v>
      </c>
      <c r="C15" s="12">
        <v>307</v>
      </c>
      <c r="D15" s="12">
        <v>307</v>
      </c>
      <c r="E15" s="13">
        <v>1607.47</v>
      </c>
      <c r="F15" s="13">
        <f>F12+F14</f>
        <v>-1300.4699999999998</v>
      </c>
      <c r="G15" s="33">
        <f>E15*100/D15</f>
        <v>523.6058631921824</v>
      </c>
    </row>
    <row r="17" ht="24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90" zoomScaleNormal="90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5" width="20.75390625" style="1" customWidth="1"/>
    <col min="6" max="6" width="21.00390625" style="1" customWidth="1"/>
    <col min="7" max="7" width="21.375" style="1" customWidth="1"/>
    <col min="8" max="16384" width="9.125" style="1" customWidth="1"/>
  </cols>
  <sheetData>
    <row r="1" spans="1:7" ht="18">
      <c r="A1" s="4" t="s">
        <v>72</v>
      </c>
      <c r="G1" s="27" t="s">
        <v>68</v>
      </c>
    </row>
    <row r="2" ht="15.75">
      <c r="A2" s="5"/>
    </row>
    <row r="3" ht="12.75">
      <c r="G3" s="27" t="s">
        <v>65</v>
      </c>
    </row>
    <row r="4" s="2" customFormat="1" ht="13.5" thickBot="1">
      <c r="A4" s="6"/>
    </row>
    <row r="5" spans="1:7" s="3" customFormat="1" ht="62.25" customHeight="1" thickBot="1">
      <c r="A5" s="28" t="s">
        <v>3</v>
      </c>
      <c r="B5" s="29" t="s">
        <v>4</v>
      </c>
      <c r="C5" s="29" t="s">
        <v>0</v>
      </c>
      <c r="D5" s="29" t="s">
        <v>1</v>
      </c>
      <c r="E5" s="30" t="s">
        <v>2</v>
      </c>
      <c r="F5" s="31" t="s">
        <v>75</v>
      </c>
      <c r="G5" s="31" t="s">
        <v>66</v>
      </c>
    </row>
    <row r="6" spans="1:7" ht="12.75">
      <c r="A6" s="14">
        <v>5011</v>
      </c>
      <c r="B6" s="15" t="s">
        <v>13</v>
      </c>
      <c r="C6" s="15">
        <v>173353</v>
      </c>
      <c r="D6" s="15">
        <v>174233</v>
      </c>
      <c r="E6" s="16">
        <v>174233</v>
      </c>
      <c r="F6" s="15">
        <f>D6-E6</f>
        <v>0</v>
      </c>
      <c r="G6" s="16">
        <f>E6*100/D6</f>
        <v>100</v>
      </c>
    </row>
    <row r="7" spans="1:7" ht="12.75">
      <c r="A7" s="9">
        <v>5021</v>
      </c>
      <c r="B7" s="8" t="s">
        <v>14</v>
      </c>
      <c r="C7" s="8">
        <v>1778</v>
      </c>
      <c r="D7" s="8">
        <v>2398</v>
      </c>
      <c r="E7" s="10">
        <v>2071.69</v>
      </c>
      <c r="F7" s="15">
        <f aca="true" t="shared" si="0" ref="F7:F47">D7-E7</f>
        <v>326.30999999999995</v>
      </c>
      <c r="G7" s="26">
        <f aca="true" t="shared" si="1" ref="G7:G47">E7*100/D7</f>
        <v>86.39241034195163</v>
      </c>
    </row>
    <row r="8" spans="1:7" ht="12.75">
      <c r="A8" s="9">
        <v>5024</v>
      </c>
      <c r="B8" s="8" t="s">
        <v>15</v>
      </c>
      <c r="C8" s="8">
        <v>3000</v>
      </c>
      <c r="D8" s="8">
        <v>2380</v>
      </c>
      <c r="E8" s="10">
        <v>2351.39</v>
      </c>
      <c r="F8" s="15">
        <f t="shared" si="0"/>
        <v>28.610000000000127</v>
      </c>
      <c r="G8" s="26">
        <f t="shared" si="1"/>
        <v>98.79789915966387</v>
      </c>
    </row>
    <row r="9" spans="1:7" ht="12.75">
      <c r="A9" s="9">
        <v>5031</v>
      </c>
      <c r="B9" s="8" t="s">
        <v>16</v>
      </c>
      <c r="C9" s="8">
        <v>45534</v>
      </c>
      <c r="D9" s="8">
        <v>45763</v>
      </c>
      <c r="E9" s="10">
        <v>45507.93</v>
      </c>
      <c r="F9" s="15">
        <f t="shared" si="0"/>
        <v>255.0699999999997</v>
      </c>
      <c r="G9" s="26">
        <f t="shared" si="1"/>
        <v>99.44262832419203</v>
      </c>
    </row>
    <row r="10" spans="1:7" ht="12.75">
      <c r="A10" s="9">
        <v>5032</v>
      </c>
      <c r="B10" s="8" t="s">
        <v>17</v>
      </c>
      <c r="C10" s="8">
        <v>15762</v>
      </c>
      <c r="D10" s="8">
        <v>15841</v>
      </c>
      <c r="E10" s="10">
        <v>15752.94</v>
      </c>
      <c r="F10" s="15">
        <f t="shared" si="0"/>
        <v>88.05999999999949</v>
      </c>
      <c r="G10" s="26">
        <f t="shared" si="1"/>
        <v>99.4441007512152</v>
      </c>
    </row>
    <row r="11" spans="1:7" ht="12.75">
      <c r="A11" s="9">
        <v>5132</v>
      </c>
      <c r="B11" s="8" t="s">
        <v>18</v>
      </c>
      <c r="C11" s="8">
        <v>31</v>
      </c>
      <c r="D11" s="8">
        <v>31</v>
      </c>
      <c r="E11" s="10">
        <v>28.27</v>
      </c>
      <c r="F11" s="15">
        <f t="shared" si="0"/>
        <v>2.7300000000000004</v>
      </c>
      <c r="G11" s="26">
        <f t="shared" si="1"/>
        <v>91.19354838709677</v>
      </c>
    </row>
    <row r="12" spans="1:7" ht="12.75">
      <c r="A12" s="9">
        <v>5133</v>
      </c>
      <c r="B12" s="8" t="s">
        <v>19</v>
      </c>
      <c r="C12" s="8">
        <v>30</v>
      </c>
      <c r="D12" s="8">
        <v>19</v>
      </c>
      <c r="E12" s="10">
        <v>12.73</v>
      </c>
      <c r="F12" s="15">
        <f t="shared" si="0"/>
        <v>6.27</v>
      </c>
      <c r="G12" s="26">
        <f t="shared" si="1"/>
        <v>67</v>
      </c>
    </row>
    <row r="13" spans="1:7" ht="12.75">
      <c r="A13" s="9">
        <v>5134</v>
      </c>
      <c r="B13" s="8" t="s">
        <v>20</v>
      </c>
      <c r="C13" s="8">
        <v>22</v>
      </c>
      <c r="D13" s="8">
        <v>14</v>
      </c>
      <c r="E13" s="10">
        <v>10.19</v>
      </c>
      <c r="F13" s="15">
        <f t="shared" si="0"/>
        <v>3.8100000000000005</v>
      </c>
      <c r="G13" s="26">
        <f t="shared" si="1"/>
        <v>72.78571428571429</v>
      </c>
    </row>
    <row r="14" spans="1:7" ht="12.75">
      <c r="A14" s="9">
        <v>5136</v>
      </c>
      <c r="B14" s="8" t="s">
        <v>21</v>
      </c>
      <c r="C14" s="8">
        <v>781</v>
      </c>
      <c r="D14" s="8">
        <v>763</v>
      </c>
      <c r="E14" s="10">
        <v>711.94</v>
      </c>
      <c r="F14" s="15">
        <f t="shared" si="0"/>
        <v>51.059999999999945</v>
      </c>
      <c r="G14" s="26">
        <f t="shared" si="1"/>
        <v>93.30799475753604</v>
      </c>
    </row>
    <row r="15" spans="1:7" ht="12.75">
      <c r="A15" s="9">
        <v>5137</v>
      </c>
      <c r="B15" s="8" t="s">
        <v>22</v>
      </c>
      <c r="C15" s="8">
        <v>2636</v>
      </c>
      <c r="D15" s="8">
        <v>9725</v>
      </c>
      <c r="E15" s="10">
        <v>9707.01</v>
      </c>
      <c r="F15" s="15">
        <f t="shared" si="0"/>
        <v>17.98999999999978</v>
      </c>
      <c r="G15" s="26">
        <f t="shared" si="1"/>
        <v>99.81501285347044</v>
      </c>
    </row>
    <row r="16" spans="1:7" ht="12.75">
      <c r="A16" s="9">
        <v>5139</v>
      </c>
      <c r="B16" s="8" t="s">
        <v>23</v>
      </c>
      <c r="C16" s="8">
        <v>2600</v>
      </c>
      <c r="D16" s="8">
        <v>2725</v>
      </c>
      <c r="E16" s="10">
        <v>2724.45</v>
      </c>
      <c r="F16" s="15">
        <f t="shared" si="0"/>
        <v>0.5500000000001819</v>
      </c>
      <c r="G16" s="26">
        <f t="shared" si="1"/>
        <v>99.97981651376146</v>
      </c>
    </row>
    <row r="17" spans="1:7" ht="12.75">
      <c r="A17" s="9">
        <v>5151</v>
      </c>
      <c r="B17" s="8" t="s">
        <v>24</v>
      </c>
      <c r="C17" s="8">
        <v>588</v>
      </c>
      <c r="D17" s="8">
        <v>557</v>
      </c>
      <c r="E17" s="10">
        <v>543.99</v>
      </c>
      <c r="F17" s="15">
        <f t="shared" si="0"/>
        <v>13.009999999999991</v>
      </c>
      <c r="G17" s="26">
        <f t="shared" si="1"/>
        <v>97.66427289048474</v>
      </c>
    </row>
    <row r="18" spans="1:7" ht="12.75">
      <c r="A18" s="9">
        <v>5152</v>
      </c>
      <c r="B18" s="8" t="s">
        <v>25</v>
      </c>
      <c r="C18" s="8">
        <v>1510</v>
      </c>
      <c r="D18" s="8">
        <v>1582</v>
      </c>
      <c r="E18" s="10">
        <v>1576.97</v>
      </c>
      <c r="F18" s="15">
        <f t="shared" si="0"/>
        <v>5.029999999999973</v>
      </c>
      <c r="G18" s="26">
        <f t="shared" si="1"/>
        <v>99.68204804045511</v>
      </c>
    </row>
    <row r="19" spans="1:7" ht="12.75">
      <c r="A19" s="9">
        <v>5153</v>
      </c>
      <c r="B19" s="8" t="s">
        <v>26</v>
      </c>
      <c r="C19" s="8">
        <v>2057</v>
      </c>
      <c r="D19" s="8">
        <v>2111</v>
      </c>
      <c r="E19" s="10">
        <v>2075.3</v>
      </c>
      <c r="F19" s="15">
        <f t="shared" si="0"/>
        <v>35.69999999999982</v>
      </c>
      <c r="G19" s="26">
        <f t="shared" si="1"/>
        <v>98.30885836096638</v>
      </c>
    </row>
    <row r="20" spans="1:7" ht="12.75">
      <c r="A20" s="9">
        <v>5154</v>
      </c>
      <c r="B20" s="8" t="s">
        <v>27</v>
      </c>
      <c r="C20" s="8">
        <v>2707</v>
      </c>
      <c r="D20" s="8">
        <v>2868</v>
      </c>
      <c r="E20" s="10">
        <v>2865.02</v>
      </c>
      <c r="F20" s="15">
        <f t="shared" si="0"/>
        <v>2.980000000000018</v>
      </c>
      <c r="G20" s="26">
        <f t="shared" si="1"/>
        <v>99.89609483960949</v>
      </c>
    </row>
    <row r="21" spans="1:7" ht="12.75">
      <c r="A21" s="9">
        <v>5156</v>
      </c>
      <c r="B21" s="8" t="s">
        <v>28</v>
      </c>
      <c r="C21" s="8">
        <v>2691</v>
      </c>
      <c r="D21" s="8">
        <v>2927</v>
      </c>
      <c r="E21" s="10">
        <v>2912.29</v>
      </c>
      <c r="F21" s="15">
        <f t="shared" si="0"/>
        <v>14.710000000000036</v>
      </c>
      <c r="G21" s="26">
        <f t="shared" si="1"/>
        <v>99.49743764947044</v>
      </c>
    </row>
    <row r="22" spans="1:7" ht="12.75">
      <c r="A22" s="9">
        <v>5157</v>
      </c>
      <c r="B22" s="8" t="s">
        <v>29</v>
      </c>
      <c r="C22" s="8">
        <v>147</v>
      </c>
      <c r="D22" s="8">
        <v>158</v>
      </c>
      <c r="E22" s="10">
        <v>156.72</v>
      </c>
      <c r="F22" s="15">
        <f t="shared" si="0"/>
        <v>1.2800000000000011</v>
      </c>
      <c r="G22" s="26">
        <f t="shared" si="1"/>
        <v>99.18987341772151</v>
      </c>
    </row>
    <row r="23" spans="1:7" ht="12.75">
      <c r="A23" s="9">
        <v>5161</v>
      </c>
      <c r="B23" s="8" t="s">
        <v>30</v>
      </c>
      <c r="C23" s="8">
        <v>500</v>
      </c>
      <c r="D23" s="8">
        <v>532</v>
      </c>
      <c r="E23" s="10">
        <v>502.85</v>
      </c>
      <c r="F23" s="15">
        <f t="shared" si="0"/>
        <v>29.149999999999977</v>
      </c>
      <c r="G23" s="26">
        <f t="shared" si="1"/>
        <v>94.52067669172932</v>
      </c>
    </row>
    <row r="24" spans="1:7" ht="12.75">
      <c r="A24" s="9">
        <v>5162</v>
      </c>
      <c r="B24" s="8" t="s">
        <v>31</v>
      </c>
      <c r="C24" s="8">
        <v>6500</v>
      </c>
      <c r="D24" s="8">
        <v>6095</v>
      </c>
      <c r="E24" s="10">
        <v>5929.13</v>
      </c>
      <c r="F24" s="15">
        <f t="shared" si="0"/>
        <v>165.8699999999999</v>
      </c>
      <c r="G24" s="26">
        <f t="shared" si="1"/>
        <v>97.2785890073831</v>
      </c>
    </row>
    <row r="25" spans="1:7" ht="12.75">
      <c r="A25" s="9">
        <v>5163</v>
      </c>
      <c r="B25" s="8" t="s">
        <v>32</v>
      </c>
      <c r="C25" s="8">
        <v>506</v>
      </c>
      <c r="D25" s="8">
        <v>550</v>
      </c>
      <c r="E25" s="10">
        <v>520.23</v>
      </c>
      <c r="F25" s="15">
        <f t="shared" si="0"/>
        <v>29.769999999999982</v>
      </c>
      <c r="G25" s="26">
        <f t="shared" si="1"/>
        <v>94.58727272727273</v>
      </c>
    </row>
    <row r="26" spans="1:7" ht="12.75">
      <c r="A26" s="9">
        <v>5164</v>
      </c>
      <c r="B26" s="8" t="s">
        <v>33</v>
      </c>
      <c r="C26" s="8">
        <v>868</v>
      </c>
      <c r="D26" s="8">
        <v>966</v>
      </c>
      <c r="E26" s="10">
        <v>930.34</v>
      </c>
      <c r="F26" s="15">
        <f t="shared" si="0"/>
        <v>35.65999999999997</v>
      </c>
      <c r="G26" s="26">
        <f t="shared" si="1"/>
        <v>96.30848861283644</v>
      </c>
    </row>
    <row r="27" spans="1:7" ht="12.75">
      <c r="A27" s="9">
        <v>5166</v>
      </c>
      <c r="B27" s="8" t="s">
        <v>34</v>
      </c>
      <c r="C27" s="8">
        <v>1200</v>
      </c>
      <c r="D27" s="8">
        <v>440</v>
      </c>
      <c r="E27" s="10">
        <v>435</v>
      </c>
      <c r="F27" s="15">
        <f t="shared" si="0"/>
        <v>5</v>
      </c>
      <c r="G27" s="26">
        <f t="shared" si="1"/>
        <v>98.86363636363636</v>
      </c>
    </row>
    <row r="28" spans="1:7" ht="12.75">
      <c r="A28" s="9">
        <v>5167</v>
      </c>
      <c r="B28" s="8" t="s">
        <v>35</v>
      </c>
      <c r="C28" s="8">
        <v>1623</v>
      </c>
      <c r="D28" s="8">
        <v>1530</v>
      </c>
      <c r="E28" s="10">
        <v>1471.01</v>
      </c>
      <c r="F28" s="15">
        <f t="shared" si="0"/>
        <v>58.99000000000001</v>
      </c>
      <c r="G28" s="26">
        <f t="shared" si="1"/>
        <v>96.14444444444445</v>
      </c>
    </row>
    <row r="29" spans="1:7" ht="12.75">
      <c r="A29" s="9">
        <v>5168</v>
      </c>
      <c r="B29" s="8" t="s">
        <v>36</v>
      </c>
      <c r="C29" s="8">
        <v>100</v>
      </c>
      <c r="D29" s="8">
        <v>123</v>
      </c>
      <c r="E29" s="10">
        <v>96.18</v>
      </c>
      <c r="F29" s="15">
        <f t="shared" si="0"/>
        <v>26.819999999999993</v>
      </c>
      <c r="G29" s="26">
        <f t="shared" si="1"/>
        <v>78.1951219512195</v>
      </c>
    </row>
    <row r="30" spans="1:7" ht="12.75">
      <c r="A30" s="9">
        <v>5169</v>
      </c>
      <c r="B30" s="8" t="s">
        <v>37</v>
      </c>
      <c r="C30" s="8">
        <v>10296</v>
      </c>
      <c r="D30" s="8">
        <v>9774</v>
      </c>
      <c r="E30" s="10">
        <v>9373.29</v>
      </c>
      <c r="F30" s="15">
        <f t="shared" si="0"/>
        <v>400.7099999999991</v>
      </c>
      <c r="G30" s="26">
        <f t="shared" si="1"/>
        <v>95.90024554941684</v>
      </c>
    </row>
    <row r="31" spans="1:7" ht="12.75">
      <c r="A31" s="9">
        <v>5171</v>
      </c>
      <c r="B31" s="8" t="s">
        <v>38</v>
      </c>
      <c r="C31" s="8">
        <v>3090</v>
      </c>
      <c r="D31" s="8">
        <v>2915</v>
      </c>
      <c r="E31" s="10">
        <v>2774.22</v>
      </c>
      <c r="F31" s="15">
        <f t="shared" si="0"/>
        <v>140.7800000000002</v>
      </c>
      <c r="G31" s="26">
        <f t="shared" si="1"/>
        <v>95.1704974271012</v>
      </c>
    </row>
    <row r="32" spans="1:7" ht="12.75">
      <c r="A32" s="9">
        <v>5172</v>
      </c>
      <c r="B32" s="8" t="s">
        <v>39</v>
      </c>
      <c r="C32" s="8">
        <v>600</v>
      </c>
      <c r="D32" s="8">
        <v>237</v>
      </c>
      <c r="E32" s="10">
        <v>232.38</v>
      </c>
      <c r="F32" s="15">
        <f t="shared" si="0"/>
        <v>4.6200000000000045</v>
      </c>
      <c r="G32" s="26">
        <f t="shared" si="1"/>
        <v>98.0506329113924</v>
      </c>
    </row>
    <row r="33" spans="1:7" ht="12.75">
      <c r="A33" s="9">
        <v>5173</v>
      </c>
      <c r="B33" s="8" t="s">
        <v>40</v>
      </c>
      <c r="C33" s="8">
        <v>6100</v>
      </c>
      <c r="D33" s="8">
        <v>4812</v>
      </c>
      <c r="E33" s="10">
        <v>4220.7</v>
      </c>
      <c r="F33" s="15">
        <f t="shared" si="0"/>
        <v>591.3000000000002</v>
      </c>
      <c r="G33" s="26">
        <f t="shared" si="1"/>
        <v>87.71197007481297</v>
      </c>
    </row>
    <row r="34" spans="1:7" ht="12.75">
      <c r="A34" s="9">
        <v>5175</v>
      </c>
      <c r="B34" s="8" t="s">
        <v>41</v>
      </c>
      <c r="C34" s="8">
        <v>180</v>
      </c>
      <c r="D34" s="8">
        <v>321</v>
      </c>
      <c r="E34" s="10">
        <v>287.28</v>
      </c>
      <c r="F34" s="15">
        <f t="shared" si="0"/>
        <v>33.72000000000003</v>
      </c>
      <c r="G34" s="26">
        <f t="shared" si="1"/>
        <v>89.49532710280373</v>
      </c>
    </row>
    <row r="35" spans="1:7" ht="12.75">
      <c r="A35" s="9">
        <v>5176</v>
      </c>
      <c r="B35" s="8" t="s">
        <v>42</v>
      </c>
      <c r="C35" s="8">
        <v>30</v>
      </c>
      <c r="D35" s="8">
        <v>48</v>
      </c>
      <c r="E35" s="10">
        <v>40.64</v>
      </c>
      <c r="F35" s="15">
        <f t="shared" si="0"/>
        <v>7.359999999999999</v>
      </c>
      <c r="G35" s="26">
        <f t="shared" si="1"/>
        <v>84.66666666666667</v>
      </c>
    </row>
    <row r="36" spans="1:7" ht="12.75">
      <c r="A36" s="9">
        <v>5189</v>
      </c>
      <c r="B36" s="8" t="s">
        <v>43</v>
      </c>
      <c r="C36" s="8"/>
      <c r="D36" s="8"/>
      <c r="E36" s="10">
        <v>1</v>
      </c>
      <c r="F36" s="15">
        <f t="shared" si="0"/>
        <v>-1</v>
      </c>
      <c r="G36" s="26"/>
    </row>
    <row r="37" spans="1:7" ht="12.75">
      <c r="A37" s="9">
        <v>5192</v>
      </c>
      <c r="B37" s="8" t="s">
        <v>44</v>
      </c>
      <c r="C37" s="8">
        <v>1540</v>
      </c>
      <c r="D37" s="8">
        <v>435</v>
      </c>
      <c r="E37" s="10">
        <v>265.1</v>
      </c>
      <c r="F37" s="15">
        <f t="shared" si="0"/>
        <v>169.89999999999998</v>
      </c>
      <c r="G37" s="26">
        <f t="shared" si="1"/>
        <v>60.942528735632195</v>
      </c>
    </row>
    <row r="38" spans="1:7" ht="12.75">
      <c r="A38" s="9">
        <v>5342</v>
      </c>
      <c r="B38" s="8" t="s">
        <v>45</v>
      </c>
      <c r="C38" s="8">
        <v>3466</v>
      </c>
      <c r="D38" s="8">
        <v>3484</v>
      </c>
      <c r="E38" s="10">
        <v>3484</v>
      </c>
      <c r="F38" s="15">
        <f t="shared" si="0"/>
        <v>0</v>
      </c>
      <c r="G38" s="16">
        <f t="shared" si="1"/>
        <v>100</v>
      </c>
    </row>
    <row r="39" spans="1:7" ht="12.75">
      <c r="A39" s="9">
        <v>5362</v>
      </c>
      <c r="B39" s="8" t="s">
        <v>46</v>
      </c>
      <c r="C39" s="8">
        <v>120</v>
      </c>
      <c r="D39" s="8">
        <v>110</v>
      </c>
      <c r="E39" s="10">
        <v>106.81</v>
      </c>
      <c r="F39" s="15">
        <f t="shared" si="0"/>
        <v>3.1899999999999977</v>
      </c>
      <c r="G39" s="26">
        <f t="shared" si="1"/>
        <v>97.1</v>
      </c>
    </row>
    <row r="40" spans="1:7" ht="12.75">
      <c r="A40" s="9">
        <v>5363</v>
      </c>
      <c r="B40" s="8" t="s">
        <v>47</v>
      </c>
      <c r="C40" s="8"/>
      <c r="D40" s="8">
        <v>8</v>
      </c>
      <c r="E40" s="10">
        <v>7</v>
      </c>
      <c r="F40" s="15">
        <f t="shared" si="0"/>
        <v>1</v>
      </c>
      <c r="G40" s="26">
        <f t="shared" si="1"/>
        <v>87.5</v>
      </c>
    </row>
    <row r="41" spans="1:7" ht="13.5" thickBot="1">
      <c r="A41" s="11"/>
      <c r="B41" s="32" t="s">
        <v>67</v>
      </c>
      <c r="C41" s="32">
        <f>SUM(C6:C40)</f>
        <v>291946</v>
      </c>
      <c r="D41" s="32">
        <f>SUM(D6:D40)</f>
        <v>296475</v>
      </c>
      <c r="E41" s="32">
        <f>SUM(E6:E40)</f>
        <v>293918.98999999993</v>
      </c>
      <c r="F41" s="32">
        <f>SUM(F6:F40)</f>
        <v>2556.009999999998</v>
      </c>
      <c r="G41" s="33">
        <f>E41*100/D41</f>
        <v>99.13786659920733</v>
      </c>
    </row>
    <row r="42" spans="1:7" ht="12.75">
      <c r="A42" s="9"/>
      <c r="B42" s="37"/>
      <c r="C42" s="37"/>
      <c r="D42" s="8"/>
      <c r="E42" s="10"/>
      <c r="F42" s="15"/>
      <c r="G42" s="26"/>
    </row>
    <row r="43" spans="1:7" ht="12.75">
      <c r="A43" s="9">
        <v>6111</v>
      </c>
      <c r="B43" s="8" t="s">
        <v>39</v>
      </c>
      <c r="C43" s="8"/>
      <c r="D43" s="8">
        <v>922</v>
      </c>
      <c r="E43" s="10">
        <v>921.82</v>
      </c>
      <c r="F43" s="15">
        <f t="shared" si="0"/>
        <v>0.17999999999994998</v>
      </c>
      <c r="G43" s="26">
        <f t="shared" si="1"/>
        <v>99.98047722342733</v>
      </c>
    </row>
    <row r="44" spans="1:7" ht="12.75">
      <c r="A44" s="9">
        <v>6112</v>
      </c>
      <c r="B44" s="8" t="s">
        <v>48</v>
      </c>
      <c r="C44" s="8"/>
      <c r="D44" s="8">
        <v>22</v>
      </c>
      <c r="E44" s="10">
        <v>1015.02</v>
      </c>
      <c r="F44" s="15">
        <f t="shared" si="0"/>
        <v>-993.02</v>
      </c>
      <c r="G44" s="26">
        <f t="shared" si="1"/>
        <v>4613.727272727273</v>
      </c>
    </row>
    <row r="45" spans="1:7" ht="12.75">
      <c r="A45" s="9">
        <v>6121</v>
      </c>
      <c r="B45" s="8" t="s">
        <v>49</v>
      </c>
      <c r="C45" s="8"/>
      <c r="D45" s="8">
        <v>1850</v>
      </c>
      <c r="E45" s="10">
        <v>1748.04</v>
      </c>
      <c r="F45" s="15">
        <f t="shared" si="0"/>
        <v>101.96000000000004</v>
      </c>
      <c r="G45" s="26">
        <f t="shared" si="1"/>
        <v>94.48864864864865</v>
      </c>
    </row>
    <row r="46" spans="1:7" ht="12.75">
      <c r="A46" s="9">
        <v>6123</v>
      </c>
      <c r="B46" s="8" t="s">
        <v>50</v>
      </c>
      <c r="C46" s="8"/>
      <c r="D46" s="8">
        <v>5209</v>
      </c>
      <c r="E46" s="10">
        <v>5208.35</v>
      </c>
      <c r="F46" s="15">
        <f t="shared" si="0"/>
        <v>0.6499999999996362</v>
      </c>
      <c r="G46" s="26">
        <f t="shared" si="1"/>
        <v>99.98752159723557</v>
      </c>
    </row>
    <row r="47" spans="1:7" ht="12.75">
      <c r="A47" s="9">
        <v>6125</v>
      </c>
      <c r="B47" s="8" t="s">
        <v>51</v>
      </c>
      <c r="C47" s="8"/>
      <c r="D47" s="8">
        <v>1103</v>
      </c>
      <c r="E47" s="10">
        <v>1102.13</v>
      </c>
      <c r="F47" s="15">
        <f t="shared" si="0"/>
        <v>0.8699999999998909</v>
      </c>
      <c r="G47" s="26">
        <f t="shared" si="1"/>
        <v>99.921124206709</v>
      </c>
    </row>
    <row r="48" spans="1:7" ht="13.5" thickBot="1">
      <c r="A48" s="11"/>
      <c r="B48" s="32" t="s">
        <v>52</v>
      </c>
      <c r="C48" s="32">
        <f>C41+C43+C44+C45+C46+C47</f>
        <v>291946</v>
      </c>
      <c r="D48" s="32">
        <f>D41+D43+D44+D45+D46+D47</f>
        <v>305581</v>
      </c>
      <c r="E48" s="32">
        <f>E41+E43+E44+E45+E46+E47</f>
        <v>303914.3499999999</v>
      </c>
      <c r="F48" s="32">
        <f>F41+F43+F44+F45+F46+F47</f>
        <v>1666.6499999999974</v>
      </c>
      <c r="G48" s="33">
        <f>E48*100/D48</f>
        <v>99.45459632634225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3" sqref="E33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5" width="20.75390625" style="1" customWidth="1"/>
    <col min="6" max="6" width="21.875" style="1" customWidth="1"/>
    <col min="7" max="7" width="21.125" style="1" customWidth="1"/>
    <col min="8" max="16384" width="9.125" style="1" customWidth="1"/>
  </cols>
  <sheetData>
    <row r="1" spans="1:7" ht="18">
      <c r="A1" s="4" t="s">
        <v>73</v>
      </c>
      <c r="G1" s="27" t="s">
        <v>69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66" customHeight="1" thickBot="1">
      <c r="A5" s="31" t="s">
        <v>53</v>
      </c>
      <c r="B5" s="31" t="s">
        <v>54</v>
      </c>
      <c r="C5" s="31" t="s">
        <v>0</v>
      </c>
      <c r="D5" s="31" t="s">
        <v>1</v>
      </c>
      <c r="E5" s="31" t="s">
        <v>2</v>
      </c>
      <c r="F5" s="31" t="s">
        <v>75</v>
      </c>
      <c r="G5" s="31" t="s">
        <v>66</v>
      </c>
    </row>
    <row r="6" spans="1:7" ht="12.75">
      <c r="A6" s="14">
        <v>3262</v>
      </c>
      <c r="B6" s="15" t="s">
        <v>55</v>
      </c>
      <c r="C6" s="15"/>
      <c r="D6" s="15">
        <v>8020</v>
      </c>
      <c r="E6" s="16"/>
      <c r="F6" s="15">
        <f>D6-E6</f>
        <v>8020</v>
      </c>
      <c r="G6" s="26">
        <f>E6*100/D6</f>
        <v>0</v>
      </c>
    </row>
    <row r="7" spans="1:7" ht="12.75">
      <c r="A7" s="9" t="s">
        <v>56</v>
      </c>
      <c r="B7" s="8" t="s">
        <v>57</v>
      </c>
      <c r="C7" s="8">
        <v>291946</v>
      </c>
      <c r="D7" s="8">
        <v>291946</v>
      </c>
      <c r="E7" s="10">
        <v>303619.94</v>
      </c>
      <c r="F7" s="15">
        <f aca="true" t="shared" si="0" ref="F7:F15">D7-E7</f>
        <v>-11673.940000000002</v>
      </c>
      <c r="G7" s="26">
        <f aca="true" t="shared" si="1" ref="G7:G16">E7*100/D7</f>
        <v>103.9986641365184</v>
      </c>
    </row>
    <row r="8" spans="1:7" ht="12.75">
      <c r="A8" s="9" t="s">
        <v>58</v>
      </c>
      <c r="B8" s="8" t="s">
        <v>59</v>
      </c>
      <c r="C8" s="8"/>
      <c r="D8" s="8"/>
      <c r="E8" s="10">
        <v>20.25</v>
      </c>
      <c r="F8" s="15">
        <f t="shared" si="0"/>
        <v>-20.25</v>
      </c>
      <c r="G8" s="26"/>
    </row>
    <row r="9" spans="1:7" ht="12.75">
      <c r="A9" s="9" t="s">
        <v>60</v>
      </c>
      <c r="B9" s="8" t="s">
        <v>61</v>
      </c>
      <c r="C9" s="8"/>
      <c r="D9" s="8">
        <v>1600</v>
      </c>
      <c r="E9" s="10"/>
      <c r="F9" s="15">
        <f t="shared" si="0"/>
        <v>1600</v>
      </c>
      <c r="G9" s="26">
        <f t="shared" si="1"/>
        <v>0</v>
      </c>
    </row>
    <row r="10" spans="1:7" ht="12.75">
      <c r="A10" s="9">
        <v>3262</v>
      </c>
      <c r="B10" s="8" t="s">
        <v>55</v>
      </c>
      <c r="C10" s="8">
        <v>291946</v>
      </c>
      <c r="D10" s="8">
        <v>305304</v>
      </c>
      <c r="E10" s="10">
        <v>303640.19</v>
      </c>
      <c r="F10" s="15">
        <f t="shared" si="0"/>
        <v>1663.8099999999977</v>
      </c>
      <c r="G10" s="26">
        <f t="shared" si="1"/>
        <v>99.45503170610277</v>
      </c>
    </row>
    <row r="11" spans="1:7" ht="12.75">
      <c r="A11" s="9">
        <v>3299</v>
      </c>
      <c r="B11" s="8" t="s">
        <v>61</v>
      </c>
      <c r="C11" s="8"/>
      <c r="D11" s="8"/>
      <c r="E11" s="10"/>
      <c r="F11" s="15">
        <f t="shared" si="0"/>
        <v>0</v>
      </c>
      <c r="G11" s="26"/>
    </row>
    <row r="12" spans="1:7" ht="12.75">
      <c r="A12" s="9">
        <v>3299</v>
      </c>
      <c r="B12" s="8" t="s">
        <v>62</v>
      </c>
      <c r="C12" s="8"/>
      <c r="D12" s="8">
        <v>554</v>
      </c>
      <c r="E12" s="10"/>
      <c r="F12" s="15">
        <f t="shared" si="0"/>
        <v>554</v>
      </c>
      <c r="G12" s="26">
        <f t="shared" si="1"/>
        <v>0</v>
      </c>
    </row>
    <row r="13" spans="1:7" ht="12.75">
      <c r="A13" s="9" t="s">
        <v>63</v>
      </c>
      <c r="B13" s="8" t="s">
        <v>64</v>
      </c>
      <c r="C13" s="8"/>
      <c r="D13" s="8"/>
      <c r="E13" s="10">
        <v>274.16</v>
      </c>
      <c r="F13" s="15">
        <f t="shared" si="0"/>
        <v>-274.16</v>
      </c>
      <c r="G13" s="26"/>
    </row>
    <row r="14" spans="1:7" ht="12.75">
      <c r="A14" s="9">
        <v>3299</v>
      </c>
      <c r="B14" s="8" t="s">
        <v>61</v>
      </c>
      <c r="C14" s="8"/>
      <c r="D14" s="8"/>
      <c r="E14" s="10"/>
      <c r="F14" s="15">
        <f t="shared" si="0"/>
        <v>0</v>
      </c>
      <c r="G14" s="26"/>
    </row>
    <row r="15" spans="1:7" ht="13.5" thickBot="1">
      <c r="A15" s="20">
        <v>3299</v>
      </c>
      <c r="B15" s="21" t="s">
        <v>62</v>
      </c>
      <c r="C15" s="21"/>
      <c r="D15" s="21">
        <v>554</v>
      </c>
      <c r="E15" s="22">
        <v>548.32</v>
      </c>
      <c r="F15" s="15">
        <f t="shared" si="0"/>
        <v>5.67999999999995</v>
      </c>
      <c r="G15" s="26">
        <f t="shared" si="1"/>
        <v>98.97472924187727</v>
      </c>
    </row>
    <row r="16" spans="1:7" ht="13.5" thickBot="1">
      <c r="A16" s="23"/>
      <c r="B16" s="24" t="s">
        <v>52</v>
      </c>
      <c r="C16" s="24">
        <v>291946</v>
      </c>
      <c r="D16" s="24">
        <v>305581</v>
      </c>
      <c r="E16" s="25">
        <v>303914.35</v>
      </c>
      <c r="F16" s="25">
        <f>D16-E16</f>
        <v>1666.6500000000233</v>
      </c>
      <c r="G16" s="35">
        <f t="shared" si="1"/>
        <v>99.45459632634227</v>
      </c>
    </row>
    <row r="19" ht="12.75">
      <c r="I19" s="3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625" style="7" customWidth="1"/>
    <col min="2" max="2" width="45.375" style="1" customWidth="1"/>
    <col min="3" max="5" width="20.75390625" style="1" customWidth="1"/>
    <col min="6" max="6" width="18.875" style="1" customWidth="1"/>
    <col min="7" max="7" width="19.375" style="1" customWidth="1"/>
    <col min="8" max="16384" width="9.125" style="1" customWidth="1"/>
  </cols>
  <sheetData>
    <row r="1" spans="1:7" ht="18">
      <c r="A1" s="4" t="s">
        <v>76</v>
      </c>
      <c r="G1" s="27" t="s">
        <v>77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51.75" thickBot="1">
      <c r="A5" s="17" t="s">
        <v>3</v>
      </c>
      <c r="B5" s="18" t="s">
        <v>4</v>
      </c>
      <c r="C5" s="18" t="s">
        <v>0</v>
      </c>
      <c r="D5" s="18" t="s">
        <v>1</v>
      </c>
      <c r="E5" s="19" t="s">
        <v>2</v>
      </c>
      <c r="F5" s="31" t="s">
        <v>75</v>
      </c>
      <c r="G5" s="31" t="s">
        <v>66</v>
      </c>
    </row>
    <row r="6" spans="1:7" ht="12.75">
      <c r="A6" s="14">
        <v>2111</v>
      </c>
      <c r="B6" s="15" t="s">
        <v>78</v>
      </c>
      <c r="C6" s="15">
        <v>100</v>
      </c>
      <c r="D6" s="15">
        <v>100</v>
      </c>
      <c r="E6" s="16">
        <v>91.9</v>
      </c>
      <c r="F6" s="15">
        <f aca="true" t="shared" si="0" ref="F6:F13">D6-E6</f>
        <v>8.099999999999994</v>
      </c>
      <c r="G6" s="38">
        <f>E6*100/D6</f>
        <v>91.9</v>
      </c>
    </row>
    <row r="7" spans="1:7" ht="12.75">
      <c r="A7" s="9">
        <v>2132</v>
      </c>
      <c r="B7" s="8" t="s">
        <v>5</v>
      </c>
      <c r="C7" s="8">
        <v>116</v>
      </c>
      <c r="D7" s="8">
        <v>0</v>
      </c>
      <c r="E7" s="10"/>
      <c r="F7" s="15">
        <f t="shared" si="0"/>
        <v>0</v>
      </c>
      <c r="G7" s="16"/>
    </row>
    <row r="8" spans="1:7" ht="12.75">
      <c r="A8" s="9">
        <v>2141</v>
      </c>
      <c r="B8" s="8" t="s">
        <v>7</v>
      </c>
      <c r="C8" s="8">
        <v>2</v>
      </c>
      <c r="D8" s="8">
        <v>2</v>
      </c>
      <c r="E8" s="10">
        <v>1.28</v>
      </c>
      <c r="F8" s="15">
        <f t="shared" si="0"/>
        <v>0.72</v>
      </c>
      <c r="G8" s="38">
        <f>E8*100/D8</f>
        <v>64</v>
      </c>
    </row>
    <row r="9" spans="1:7" ht="12.75">
      <c r="A9" s="9">
        <v>2322</v>
      </c>
      <c r="B9" s="8" t="s">
        <v>8</v>
      </c>
      <c r="C9" s="8">
        <v>12</v>
      </c>
      <c r="D9" s="8">
        <v>12</v>
      </c>
      <c r="E9" s="10">
        <v>67</v>
      </c>
      <c r="F9" s="15">
        <f t="shared" si="0"/>
        <v>-55</v>
      </c>
      <c r="G9" s="38">
        <f>E9*100/D9</f>
        <v>558.3333333333334</v>
      </c>
    </row>
    <row r="10" spans="1:7" ht="13.5" thickBot="1">
      <c r="A10" s="11"/>
      <c r="B10" s="12" t="s">
        <v>79</v>
      </c>
      <c r="C10" s="12">
        <f>SUM(C6:C9)</f>
        <v>230</v>
      </c>
      <c r="D10" s="12">
        <f>SUM(D6:D9)</f>
        <v>114</v>
      </c>
      <c r="E10" s="12">
        <f>SUM(E6:E9)</f>
        <v>160.18</v>
      </c>
      <c r="F10" s="12">
        <f>SUM(F6:F9)</f>
        <v>-46.18000000000001</v>
      </c>
      <c r="G10" s="33">
        <f>E10*100/D10</f>
        <v>140.50877192982455</v>
      </c>
    </row>
    <row r="11" spans="1:7" ht="12.75">
      <c r="A11" s="9"/>
      <c r="B11" s="8"/>
      <c r="C11" s="8"/>
      <c r="D11" s="8"/>
      <c r="E11" s="10"/>
      <c r="F11" s="15"/>
      <c r="G11" s="38"/>
    </row>
    <row r="12" spans="1:7" ht="12.75">
      <c r="A12" s="9">
        <v>4132</v>
      </c>
      <c r="B12" s="8" t="s">
        <v>11</v>
      </c>
      <c r="C12" s="8"/>
      <c r="D12" s="8"/>
      <c r="E12" s="10">
        <v>40.13</v>
      </c>
      <c r="F12" s="15">
        <f t="shared" si="0"/>
        <v>-40.13</v>
      </c>
      <c r="G12" s="16"/>
    </row>
    <row r="13" spans="1:7" ht="12.75">
      <c r="A13" s="9">
        <v>4135</v>
      </c>
      <c r="B13" s="8" t="s">
        <v>80</v>
      </c>
      <c r="C13" s="8"/>
      <c r="D13" s="8"/>
      <c r="E13" s="10">
        <v>1001.99</v>
      </c>
      <c r="F13" s="15">
        <f t="shared" si="0"/>
        <v>-1001.99</v>
      </c>
      <c r="G13" s="16"/>
    </row>
    <row r="14" spans="1:7" ht="13.5" thickBot="1">
      <c r="A14" s="11"/>
      <c r="B14" s="12" t="s">
        <v>12</v>
      </c>
      <c r="C14" s="12">
        <v>230</v>
      </c>
      <c r="D14" s="12">
        <v>114</v>
      </c>
      <c r="E14" s="13">
        <f>E10+E12+E13</f>
        <v>1202.3</v>
      </c>
      <c r="F14" s="13">
        <f>F10+F12+F13</f>
        <v>-1088.3</v>
      </c>
      <c r="G14" s="33">
        <f>E14*100/D14</f>
        <v>1054.6491228070176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6" width="20.75390625" style="1" customWidth="1"/>
    <col min="7" max="7" width="11.875" style="1" customWidth="1"/>
    <col min="8" max="16384" width="9.125" style="1" customWidth="1"/>
  </cols>
  <sheetData>
    <row r="1" spans="1:7" ht="18">
      <c r="A1" s="4" t="s">
        <v>81</v>
      </c>
      <c r="G1" s="27" t="s">
        <v>82</v>
      </c>
    </row>
    <row r="2" ht="15.75">
      <c r="A2" s="5"/>
    </row>
    <row r="3" ht="12.75">
      <c r="G3" s="27" t="s">
        <v>65</v>
      </c>
    </row>
    <row r="4" s="2" customFormat="1" ht="13.5" thickBot="1">
      <c r="A4" s="6"/>
    </row>
    <row r="5" spans="1:7" s="3" customFormat="1" ht="64.5" thickBot="1">
      <c r="A5" s="17" t="s">
        <v>3</v>
      </c>
      <c r="B5" s="18" t="s">
        <v>4</v>
      </c>
      <c r="C5" s="18" t="s">
        <v>0</v>
      </c>
      <c r="D5" s="18" t="s">
        <v>1</v>
      </c>
      <c r="E5" s="19" t="s">
        <v>2</v>
      </c>
      <c r="F5" s="31" t="s">
        <v>75</v>
      </c>
      <c r="G5" s="31" t="s">
        <v>66</v>
      </c>
    </row>
    <row r="6" spans="1:7" ht="12.75">
      <c r="A6" s="14">
        <v>5011</v>
      </c>
      <c r="B6" s="15" t="s">
        <v>13</v>
      </c>
      <c r="C6" s="15">
        <v>25791</v>
      </c>
      <c r="D6" s="15">
        <v>26221</v>
      </c>
      <c r="E6" s="16">
        <v>26221</v>
      </c>
      <c r="F6" s="15">
        <f>D6-E6</f>
        <v>0</v>
      </c>
      <c r="G6" s="16">
        <f>E6*100/D6</f>
        <v>100</v>
      </c>
    </row>
    <row r="7" spans="1:7" ht="12.75">
      <c r="A7" s="9">
        <v>5021</v>
      </c>
      <c r="B7" s="8" t="s">
        <v>14</v>
      </c>
      <c r="C7" s="8">
        <v>1443</v>
      </c>
      <c r="D7" s="8">
        <v>1443</v>
      </c>
      <c r="E7" s="10">
        <v>1443</v>
      </c>
      <c r="F7" s="15">
        <f>D7-E7</f>
        <v>0</v>
      </c>
      <c r="G7" s="16">
        <f>E7*100/D7</f>
        <v>100</v>
      </c>
    </row>
    <row r="8" spans="1:7" ht="12.75">
      <c r="A8" s="9">
        <v>5031</v>
      </c>
      <c r="B8" s="8" t="s">
        <v>16</v>
      </c>
      <c r="C8" s="8">
        <v>7081</v>
      </c>
      <c r="D8" s="8">
        <v>7193</v>
      </c>
      <c r="E8" s="10">
        <v>7193</v>
      </c>
      <c r="F8" s="15">
        <f aca="true" t="shared" si="0" ref="F8:F37">D8-E8</f>
        <v>0</v>
      </c>
      <c r="G8" s="16">
        <f aca="true" t="shared" si="1" ref="G8:G37">E8*100/D8</f>
        <v>100</v>
      </c>
    </row>
    <row r="9" spans="1:7" ht="12.75">
      <c r="A9" s="9">
        <v>5032</v>
      </c>
      <c r="B9" s="8" t="s">
        <v>17</v>
      </c>
      <c r="C9" s="8">
        <v>2451</v>
      </c>
      <c r="D9" s="8">
        <v>2490</v>
      </c>
      <c r="E9" s="10">
        <v>2490</v>
      </c>
      <c r="F9" s="15">
        <f t="shared" si="0"/>
        <v>0</v>
      </c>
      <c r="G9" s="16">
        <f t="shared" si="1"/>
        <v>100</v>
      </c>
    </row>
    <row r="10" spans="1:7" ht="12.75">
      <c r="A10" s="9">
        <v>5134</v>
      </c>
      <c r="B10" s="8" t="s">
        <v>20</v>
      </c>
      <c r="C10" s="8">
        <v>3150</v>
      </c>
      <c r="D10" s="8">
        <v>3930.8</v>
      </c>
      <c r="E10" s="10">
        <v>3959.33</v>
      </c>
      <c r="F10" s="15">
        <f t="shared" si="0"/>
        <v>-28.529999999999745</v>
      </c>
      <c r="G10" s="26">
        <f t="shared" si="1"/>
        <v>100.7258064516129</v>
      </c>
    </row>
    <row r="11" spans="1:7" ht="12.75">
      <c r="A11" s="9">
        <v>5136</v>
      </c>
      <c r="B11" s="8" t="s">
        <v>21</v>
      </c>
      <c r="C11" s="8">
        <v>50</v>
      </c>
      <c r="D11" s="8">
        <v>32.7</v>
      </c>
      <c r="E11" s="10">
        <v>32.7</v>
      </c>
      <c r="F11" s="15">
        <f t="shared" si="0"/>
        <v>0</v>
      </c>
      <c r="G11" s="16">
        <f t="shared" si="1"/>
        <v>100</v>
      </c>
    </row>
    <row r="12" spans="1:7" ht="12.75">
      <c r="A12" s="9">
        <v>5137</v>
      </c>
      <c r="B12" s="8" t="s">
        <v>22</v>
      </c>
      <c r="C12" s="8">
        <v>550</v>
      </c>
      <c r="D12" s="8">
        <v>793.2</v>
      </c>
      <c r="E12" s="10">
        <v>793.13</v>
      </c>
      <c r="F12" s="15">
        <f t="shared" si="0"/>
        <v>0.07000000000005002</v>
      </c>
      <c r="G12" s="26">
        <f t="shared" si="1"/>
        <v>99.99117498739284</v>
      </c>
    </row>
    <row r="13" spans="1:7" ht="12.75">
      <c r="A13" s="9">
        <v>5139</v>
      </c>
      <c r="B13" s="8" t="s">
        <v>23</v>
      </c>
      <c r="C13" s="8">
        <v>1250</v>
      </c>
      <c r="D13" s="8">
        <v>2838.8</v>
      </c>
      <c r="E13" s="10">
        <v>2838.78</v>
      </c>
      <c r="F13" s="15">
        <f t="shared" si="0"/>
        <v>0.01999999999998181</v>
      </c>
      <c r="G13" s="16">
        <f t="shared" si="1"/>
        <v>99.99929547696209</v>
      </c>
    </row>
    <row r="14" spans="1:7" ht="12.75">
      <c r="A14" s="9">
        <v>5152</v>
      </c>
      <c r="B14" s="8" t="s">
        <v>25</v>
      </c>
      <c r="C14" s="8">
        <v>50</v>
      </c>
      <c r="D14" s="8">
        <v>405.9</v>
      </c>
      <c r="E14" s="10">
        <v>405.88</v>
      </c>
      <c r="F14" s="15">
        <f t="shared" si="0"/>
        <v>0.01999999999998181</v>
      </c>
      <c r="G14" s="16">
        <f t="shared" si="1"/>
        <v>99.99507267799952</v>
      </c>
    </row>
    <row r="15" spans="1:7" ht="12.75">
      <c r="A15" s="9">
        <v>5154</v>
      </c>
      <c r="B15" s="8" t="s">
        <v>27</v>
      </c>
      <c r="C15" s="8">
        <v>100</v>
      </c>
      <c r="D15" s="8">
        <v>287.5</v>
      </c>
      <c r="E15" s="10">
        <v>287.41</v>
      </c>
      <c r="F15" s="15">
        <f t="shared" si="0"/>
        <v>0.08999999999997499</v>
      </c>
      <c r="G15" s="26">
        <f t="shared" si="1"/>
        <v>99.96869565217392</v>
      </c>
    </row>
    <row r="16" spans="1:7" ht="12.75">
      <c r="A16" s="9">
        <v>5156</v>
      </c>
      <c r="B16" s="8" t="s">
        <v>28</v>
      </c>
      <c r="C16" s="8">
        <v>800</v>
      </c>
      <c r="D16" s="8">
        <v>748.7</v>
      </c>
      <c r="E16" s="10">
        <v>748.69</v>
      </c>
      <c r="F16" s="15">
        <f t="shared" si="0"/>
        <v>0.009999999999990905</v>
      </c>
      <c r="G16" s="16">
        <f t="shared" si="1"/>
        <v>99.99866435154267</v>
      </c>
    </row>
    <row r="17" spans="1:7" ht="12.75">
      <c r="A17" s="9">
        <v>5157</v>
      </c>
      <c r="B17" s="8" t="s">
        <v>29</v>
      </c>
      <c r="C17" s="8">
        <v>50</v>
      </c>
      <c r="D17" s="8">
        <v>116.5</v>
      </c>
      <c r="E17" s="10">
        <v>116.43</v>
      </c>
      <c r="F17" s="15">
        <f t="shared" si="0"/>
        <v>0.06999999999999318</v>
      </c>
      <c r="G17" s="26">
        <f t="shared" si="1"/>
        <v>99.93991416309012</v>
      </c>
    </row>
    <row r="18" spans="1:7" ht="12.75">
      <c r="A18" s="9">
        <v>5161</v>
      </c>
      <c r="B18" s="8" t="s">
        <v>30</v>
      </c>
      <c r="C18" s="8">
        <v>20</v>
      </c>
      <c r="D18" s="8">
        <v>20.5</v>
      </c>
      <c r="E18" s="10">
        <v>20.49</v>
      </c>
      <c r="F18" s="15">
        <f t="shared" si="0"/>
        <v>0.010000000000001563</v>
      </c>
      <c r="G18" s="26">
        <f t="shared" si="1"/>
        <v>99.95121951219512</v>
      </c>
    </row>
    <row r="19" spans="1:7" ht="12.75">
      <c r="A19" s="9">
        <v>5162</v>
      </c>
      <c r="B19" s="8" t="s">
        <v>31</v>
      </c>
      <c r="C19" s="8">
        <v>250</v>
      </c>
      <c r="D19" s="8">
        <v>224.1</v>
      </c>
      <c r="E19" s="10">
        <v>224.05</v>
      </c>
      <c r="F19" s="15">
        <f t="shared" si="0"/>
        <v>0.04999999999998295</v>
      </c>
      <c r="G19" s="26">
        <f t="shared" si="1"/>
        <v>99.9776885319054</v>
      </c>
    </row>
    <row r="20" spans="1:7" ht="12.75">
      <c r="A20" s="9">
        <v>5163</v>
      </c>
      <c r="B20" s="8" t="s">
        <v>32</v>
      </c>
      <c r="C20" s="8">
        <v>450</v>
      </c>
      <c r="D20" s="8">
        <v>592.6</v>
      </c>
      <c r="E20" s="10">
        <v>592.57</v>
      </c>
      <c r="F20" s="15">
        <f t="shared" si="0"/>
        <v>0.029999999999972715</v>
      </c>
      <c r="G20" s="26">
        <f t="shared" si="1"/>
        <v>99.99493756328047</v>
      </c>
    </row>
    <row r="21" spans="1:7" ht="12.75">
      <c r="A21" s="9">
        <v>5164</v>
      </c>
      <c r="B21" s="8" t="s">
        <v>33</v>
      </c>
      <c r="C21" s="8">
        <v>7950</v>
      </c>
      <c r="D21" s="8">
        <v>12208.3</v>
      </c>
      <c r="E21" s="10">
        <v>12208.27</v>
      </c>
      <c r="F21" s="15">
        <f t="shared" si="0"/>
        <v>0.029999999998835847</v>
      </c>
      <c r="G21" s="16">
        <f t="shared" si="1"/>
        <v>99.99975426554066</v>
      </c>
    </row>
    <row r="22" spans="1:7" ht="12.75">
      <c r="A22" s="9">
        <v>5167</v>
      </c>
      <c r="B22" s="8" t="s">
        <v>35</v>
      </c>
      <c r="C22" s="8">
        <v>50</v>
      </c>
      <c r="D22" s="8">
        <v>2.2</v>
      </c>
      <c r="E22" s="10">
        <v>2.19</v>
      </c>
      <c r="F22" s="15">
        <f t="shared" si="0"/>
        <v>0.010000000000000231</v>
      </c>
      <c r="G22" s="26">
        <f t="shared" si="1"/>
        <v>99.54545454545453</v>
      </c>
    </row>
    <row r="23" spans="1:7" ht="12.75">
      <c r="A23" s="9">
        <v>5169</v>
      </c>
      <c r="B23" s="8" t="s">
        <v>37</v>
      </c>
      <c r="C23" s="8">
        <v>6627</v>
      </c>
      <c r="D23" s="8">
        <v>10505</v>
      </c>
      <c r="E23" s="10">
        <v>11379.15</v>
      </c>
      <c r="F23" s="15">
        <f t="shared" si="0"/>
        <v>-874.1499999999996</v>
      </c>
      <c r="G23" s="26">
        <f t="shared" si="1"/>
        <v>108.3212755830557</v>
      </c>
    </row>
    <row r="24" spans="1:7" ht="12.75">
      <c r="A24" s="9">
        <v>5171</v>
      </c>
      <c r="B24" s="8" t="s">
        <v>38</v>
      </c>
      <c r="C24" s="8">
        <v>500</v>
      </c>
      <c r="D24" s="8">
        <v>500.5</v>
      </c>
      <c r="E24" s="10">
        <v>567.43</v>
      </c>
      <c r="F24" s="15">
        <f t="shared" si="0"/>
        <v>-66.92999999999995</v>
      </c>
      <c r="G24" s="26">
        <f t="shared" si="1"/>
        <v>113.37262737262736</v>
      </c>
    </row>
    <row r="25" spans="1:7" ht="12.75">
      <c r="A25" s="9">
        <v>5172</v>
      </c>
      <c r="B25" s="8" t="s">
        <v>39</v>
      </c>
      <c r="C25" s="8">
        <v>50</v>
      </c>
      <c r="D25" s="8">
        <v>0</v>
      </c>
      <c r="E25" s="10"/>
      <c r="F25" s="15">
        <f t="shared" si="0"/>
        <v>0</v>
      </c>
      <c r="G25" s="26"/>
    </row>
    <row r="26" spans="1:7" ht="12.75">
      <c r="A26" s="9">
        <v>5173</v>
      </c>
      <c r="B26" s="8" t="s">
        <v>40</v>
      </c>
      <c r="C26" s="8">
        <v>6700</v>
      </c>
      <c r="D26" s="8">
        <v>9032</v>
      </c>
      <c r="E26" s="10">
        <v>9127.33</v>
      </c>
      <c r="F26" s="15">
        <f t="shared" si="0"/>
        <v>-95.32999999999993</v>
      </c>
      <c r="G26" s="26">
        <f t="shared" si="1"/>
        <v>101.05546944198406</v>
      </c>
    </row>
    <row r="27" spans="1:7" ht="12.75">
      <c r="A27" s="9">
        <v>5175</v>
      </c>
      <c r="B27" s="8" t="s">
        <v>41</v>
      </c>
      <c r="C27" s="8">
        <v>5</v>
      </c>
      <c r="D27" s="8">
        <v>21.5</v>
      </c>
      <c r="E27" s="10">
        <v>21.42</v>
      </c>
      <c r="F27" s="15">
        <f t="shared" si="0"/>
        <v>0.0799999999999983</v>
      </c>
      <c r="G27" s="26">
        <f t="shared" si="1"/>
        <v>99.62790697674419</v>
      </c>
    </row>
    <row r="28" spans="1:7" ht="12.75">
      <c r="A28" s="9">
        <v>5179</v>
      </c>
      <c r="B28" s="8" t="s">
        <v>83</v>
      </c>
      <c r="C28" s="8">
        <v>5445</v>
      </c>
      <c r="D28" s="8">
        <v>6238.7</v>
      </c>
      <c r="E28" s="10">
        <v>6238.63</v>
      </c>
      <c r="F28" s="15">
        <f t="shared" si="0"/>
        <v>0.06999999999970896</v>
      </c>
      <c r="G28" s="16">
        <f t="shared" si="1"/>
        <v>99.99887797137224</v>
      </c>
    </row>
    <row r="29" spans="1:7" ht="12.75">
      <c r="A29" s="9">
        <v>5199</v>
      </c>
      <c r="B29" s="8" t="s">
        <v>84</v>
      </c>
      <c r="C29" s="8">
        <v>30</v>
      </c>
      <c r="D29" s="8">
        <v>15.4</v>
      </c>
      <c r="E29" s="10">
        <v>15.37</v>
      </c>
      <c r="F29" s="15">
        <f t="shared" si="0"/>
        <v>0.030000000000001137</v>
      </c>
      <c r="G29" s="26">
        <f t="shared" si="1"/>
        <v>99.8051948051948</v>
      </c>
    </row>
    <row r="30" spans="1:7" ht="12.75">
      <c r="A30" s="9">
        <v>5342</v>
      </c>
      <c r="B30" s="8" t="s">
        <v>45</v>
      </c>
      <c r="C30" s="8">
        <v>516</v>
      </c>
      <c r="D30" s="8">
        <v>525</v>
      </c>
      <c r="E30" s="10">
        <v>524.42</v>
      </c>
      <c r="F30" s="15">
        <f t="shared" si="0"/>
        <v>0.5800000000000409</v>
      </c>
      <c r="G30" s="26">
        <f t="shared" si="1"/>
        <v>99.8895238095238</v>
      </c>
    </row>
    <row r="31" spans="1:7" ht="12.75">
      <c r="A31" s="9">
        <v>5362</v>
      </c>
      <c r="B31" s="8" t="s">
        <v>46</v>
      </c>
      <c r="C31" s="8">
        <v>52</v>
      </c>
      <c r="D31" s="8">
        <v>41.5</v>
      </c>
      <c r="E31" s="10">
        <v>41.45</v>
      </c>
      <c r="F31" s="15">
        <f t="shared" si="0"/>
        <v>0.04999999999999716</v>
      </c>
      <c r="G31" s="26">
        <f t="shared" si="1"/>
        <v>99.87951807228916</v>
      </c>
    </row>
    <row r="32" spans="1:7" ht="12.75">
      <c r="A32" s="9">
        <v>5363</v>
      </c>
      <c r="B32" s="8" t="s">
        <v>47</v>
      </c>
      <c r="C32" s="8"/>
      <c r="D32" s="8">
        <v>3</v>
      </c>
      <c r="E32" s="10">
        <v>2.9</v>
      </c>
      <c r="F32" s="15">
        <f t="shared" si="0"/>
        <v>0.10000000000000009</v>
      </c>
      <c r="G32" s="26">
        <f t="shared" si="1"/>
        <v>96.66666666666667</v>
      </c>
    </row>
    <row r="33" spans="1:7" ht="12.75">
      <c r="A33" s="9">
        <v>5491</v>
      </c>
      <c r="B33" s="8" t="s">
        <v>85</v>
      </c>
      <c r="C33" s="8">
        <v>1300</v>
      </c>
      <c r="D33" s="8">
        <v>1468.6</v>
      </c>
      <c r="E33" s="10">
        <v>1468.6</v>
      </c>
      <c r="F33" s="15">
        <f t="shared" si="0"/>
        <v>0</v>
      </c>
      <c r="G33" s="16">
        <f t="shared" si="1"/>
        <v>100</v>
      </c>
    </row>
    <row r="34" spans="1:7" ht="13.5" thickBot="1">
      <c r="A34" s="11"/>
      <c r="B34" s="32" t="s">
        <v>67</v>
      </c>
      <c r="C34" s="32">
        <f>SUM(C6:C33)</f>
        <v>72711</v>
      </c>
      <c r="D34" s="32">
        <f>SUM(D6:D33)</f>
        <v>87899.99999999999</v>
      </c>
      <c r="E34" s="32">
        <f>SUM(E6:E33)</f>
        <v>88963.61999999998</v>
      </c>
      <c r="F34" s="32">
        <f t="shared" si="0"/>
        <v>-1063.6199999999953</v>
      </c>
      <c r="G34" s="39">
        <f t="shared" si="1"/>
        <v>101.21003412969283</v>
      </c>
    </row>
    <row r="35" spans="1:7" ht="12.75">
      <c r="A35" s="9"/>
      <c r="B35" s="8"/>
      <c r="C35" s="8"/>
      <c r="D35" s="8"/>
      <c r="E35" s="40"/>
      <c r="F35" s="15"/>
      <c r="G35" s="26"/>
    </row>
    <row r="36" spans="1:7" ht="12.75">
      <c r="A36" s="9">
        <v>6122</v>
      </c>
      <c r="B36" s="8" t="s">
        <v>86</v>
      </c>
      <c r="C36" s="8"/>
      <c r="D36" s="8">
        <v>6284</v>
      </c>
      <c r="E36" s="10">
        <v>6273.7</v>
      </c>
      <c r="F36" s="15">
        <f t="shared" si="0"/>
        <v>10.300000000000182</v>
      </c>
      <c r="G36" s="26">
        <f t="shared" si="1"/>
        <v>99.83609166136219</v>
      </c>
    </row>
    <row r="37" spans="1:7" ht="12.75">
      <c r="A37" s="9">
        <v>6125</v>
      </c>
      <c r="B37" s="8" t="s">
        <v>51</v>
      </c>
      <c r="C37" s="8"/>
      <c r="D37" s="8">
        <v>566</v>
      </c>
      <c r="E37" s="10">
        <v>566.08</v>
      </c>
      <c r="F37" s="15">
        <f t="shared" si="0"/>
        <v>-0.08000000000004093</v>
      </c>
      <c r="G37" s="26">
        <f t="shared" si="1"/>
        <v>100.01413427561839</v>
      </c>
    </row>
    <row r="38" spans="1:7" ht="13.5" thickBot="1">
      <c r="A38" s="11"/>
      <c r="B38" s="12" t="s">
        <v>52</v>
      </c>
      <c r="C38" s="12">
        <v>72711</v>
      </c>
      <c r="D38" s="12">
        <v>94750</v>
      </c>
      <c r="E38" s="13">
        <v>95803.4</v>
      </c>
      <c r="F38" s="32">
        <f>D38-E38</f>
        <v>-1053.3999999999942</v>
      </c>
      <c r="G38" s="39">
        <f>E38*100/D38</f>
        <v>101.11176781002638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5" width="20.75390625" style="1" customWidth="1"/>
    <col min="6" max="6" width="19.00390625" style="1" customWidth="1"/>
    <col min="7" max="7" width="18.875" style="1" customWidth="1"/>
    <col min="8" max="16384" width="9.125" style="1" customWidth="1"/>
  </cols>
  <sheetData>
    <row r="1" spans="1:7" ht="18">
      <c r="A1" s="4" t="s">
        <v>87</v>
      </c>
      <c r="G1" s="27" t="s">
        <v>88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66" customHeight="1" thickBot="1">
      <c r="A5" s="31" t="s">
        <v>53</v>
      </c>
      <c r="B5" s="31" t="s">
        <v>54</v>
      </c>
      <c r="C5" s="31" t="s">
        <v>0</v>
      </c>
      <c r="D5" s="31" t="s">
        <v>1</v>
      </c>
      <c r="E5" s="31" t="s">
        <v>2</v>
      </c>
      <c r="F5" s="31" t="s">
        <v>75</v>
      </c>
      <c r="G5" s="31" t="s">
        <v>66</v>
      </c>
    </row>
    <row r="6" spans="1:7" ht="12.75">
      <c r="A6" s="14" t="s">
        <v>89</v>
      </c>
      <c r="B6" s="15" t="s">
        <v>90</v>
      </c>
      <c r="C6" s="15">
        <v>72711</v>
      </c>
      <c r="D6" s="15">
        <v>87900</v>
      </c>
      <c r="E6" s="16">
        <v>88963.62</v>
      </c>
      <c r="F6" s="15">
        <f>D6-E6</f>
        <v>-1063.6199999999953</v>
      </c>
      <c r="G6" s="26">
        <f>E6*100/D6</f>
        <v>101.21003412969283</v>
      </c>
    </row>
    <row r="7" spans="1:7" ht="12.75">
      <c r="A7" s="9">
        <v>3411</v>
      </c>
      <c r="B7" s="8" t="s">
        <v>91</v>
      </c>
      <c r="C7" s="8">
        <v>72711</v>
      </c>
      <c r="D7" s="8">
        <v>87900</v>
      </c>
      <c r="E7" s="10">
        <v>88963.62</v>
      </c>
      <c r="F7" s="15">
        <f>D7-E7</f>
        <v>-1063.6199999999953</v>
      </c>
      <c r="G7" s="26">
        <f>E7*100/D7</f>
        <v>101.21003412969283</v>
      </c>
    </row>
    <row r="8" spans="1:7" ht="12.75">
      <c r="A8" s="9" t="s">
        <v>92</v>
      </c>
      <c r="B8" s="8" t="s">
        <v>93</v>
      </c>
      <c r="C8" s="8"/>
      <c r="D8" s="8">
        <v>6850</v>
      </c>
      <c r="E8" s="10">
        <v>6839.78</v>
      </c>
      <c r="F8" s="15">
        <f>D8-E8</f>
        <v>10.220000000000255</v>
      </c>
      <c r="G8" s="26">
        <f>E8*100/D8</f>
        <v>99.85080291970803</v>
      </c>
    </row>
    <row r="9" spans="1:7" ht="13.5" thickBot="1">
      <c r="A9" s="20">
        <v>3419</v>
      </c>
      <c r="B9" s="21" t="s">
        <v>94</v>
      </c>
      <c r="C9" s="21"/>
      <c r="D9" s="21">
        <v>6850</v>
      </c>
      <c r="E9" s="22">
        <v>6839.78</v>
      </c>
      <c r="F9" s="15">
        <f>D9-E9</f>
        <v>10.220000000000255</v>
      </c>
      <c r="G9" s="26">
        <f>E9*100/D9</f>
        <v>99.85080291970803</v>
      </c>
    </row>
    <row r="10" spans="1:7" ht="13.5" thickBot="1">
      <c r="A10" s="23"/>
      <c r="B10" s="24" t="s">
        <v>52</v>
      </c>
      <c r="C10" s="24">
        <v>72711</v>
      </c>
      <c r="D10" s="24">
        <v>94750</v>
      </c>
      <c r="E10" s="25">
        <v>95803.4</v>
      </c>
      <c r="F10" s="25">
        <f>SUM(F6:F9)</f>
        <v>-2106.79999999999</v>
      </c>
      <c r="G10" s="35">
        <f>E10*100/D10</f>
        <v>101.11176781002638</v>
      </c>
    </row>
    <row r="12" ht="25.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0.625" style="7" customWidth="1"/>
    <col min="2" max="2" width="30.75390625" style="1" customWidth="1"/>
    <col min="3" max="5" width="20.75390625" style="1" customWidth="1"/>
    <col min="6" max="6" width="19.625" style="1" customWidth="1"/>
    <col min="7" max="7" width="20.125" style="1" customWidth="1"/>
    <col min="8" max="16384" width="9.125" style="1" customWidth="1"/>
  </cols>
  <sheetData>
    <row r="1" spans="1:7" ht="18">
      <c r="A1" s="4" t="s">
        <v>112</v>
      </c>
      <c r="G1" s="27" t="s">
        <v>113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51.75" thickBot="1">
      <c r="A5" s="17" t="s">
        <v>3</v>
      </c>
      <c r="B5" s="18" t="s">
        <v>4</v>
      </c>
      <c r="C5" s="18" t="s">
        <v>0</v>
      </c>
      <c r="D5" s="18" t="s">
        <v>1</v>
      </c>
      <c r="E5" s="19" t="s">
        <v>2</v>
      </c>
      <c r="F5" s="31" t="s">
        <v>75</v>
      </c>
      <c r="G5" s="31" t="s">
        <v>66</v>
      </c>
    </row>
    <row r="6" spans="1:7" ht="12.75">
      <c r="A6" s="14">
        <v>2111</v>
      </c>
      <c r="B6" s="15" t="s">
        <v>78</v>
      </c>
      <c r="C6" s="15">
        <v>100</v>
      </c>
      <c r="D6" s="15">
        <v>0</v>
      </c>
      <c r="E6" s="16"/>
      <c r="F6" s="15">
        <f>D6-E6</f>
        <v>0</v>
      </c>
      <c r="G6" s="26"/>
    </row>
    <row r="7" spans="1:7" ht="12.75">
      <c r="A7" s="9">
        <v>2141</v>
      </c>
      <c r="B7" s="8" t="s">
        <v>7</v>
      </c>
      <c r="C7" s="8"/>
      <c r="D7" s="8"/>
      <c r="E7" s="10">
        <v>1.26</v>
      </c>
      <c r="F7" s="15">
        <f>D7-E7</f>
        <v>-1.26</v>
      </c>
      <c r="G7" s="26"/>
    </row>
    <row r="8" spans="1:7" ht="12.75">
      <c r="A8" s="9">
        <v>2322</v>
      </c>
      <c r="B8" s="8" t="s">
        <v>8</v>
      </c>
      <c r="C8" s="8">
        <v>100</v>
      </c>
      <c r="D8" s="8">
        <v>0</v>
      </c>
      <c r="E8" s="10"/>
      <c r="F8" s="15">
        <f>D8-E8</f>
        <v>0</v>
      </c>
      <c r="G8" s="26"/>
    </row>
    <row r="9" spans="1:7" ht="12.75">
      <c r="A9" s="9">
        <v>4135</v>
      </c>
      <c r="B9" s="8" t="s">
        <v>80</v>
      </c>
      <c r="C9" s="8"/>
      <c r="D9" s="8"/>
      <c r="E9" s="10">
        <v>5415.74</v>
      </c>
      <c r="F9" s="15">
        <f>D9-E9</f>
        <v>-5415.74</v>
      </c>
      <c r="G9" s="26"/>
    </row>
    <row r="10" spans="1:7" ht="13.5" thickBot="1">
      <c r="A10" s="11"/>
      <c r="B10" s="12" t="s">
        <v>12</v>
      </c>
      <c r="C10" s="12">
        <v>200</v>
      </c>
      <c r="D10" s="12">
        <v>0</v>
      </c>
      <c r="E10" s="13">
        <v>5417</v>
      </c>
      <c r="F10" s="13">
        <f>SUM(F3:F9)</f>
        <v>-5417</v>
      </c>
      <c r="G10" s="33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5" width="20.75390625" style="1" customWidth="1"/>
    <col min="6" max="6" width="20.625" style="1" customWidth="1"/>
    <col min="7" max="7" width="21.25390625" style="1" customWidth="1"/>
    <col min="8" max="16384" width="9.125" style="1" customWidth="1"/>
  </cols>
  <sheetData>
    <row r="1" spans="1:7" ht="18">
      <c r="A1" s="4" t="s">
        <v>108</v>
      </c>
      <c r="G1" s="27" t="s">
        <v>109</v>
      </c>
    </row>
    <row r="2" ht="15.75">
      <c r="A2" s="5"/>
    </row>
    <row r="3" ht="12.75">
      <c r="G3" s="27" t="s">
        <v>65</v>
      </c>
    </row>
    <row r="4" s="2" customFormat="1" ht="13.5" thickBot="1">
      <c r="A4" s="6"/>
    </row>
    <row r="5" spans="1:7" s="3" customFormat="1" ht="62.25" customHeight="1" thickBot="1">
      <c r="A5" s="28" t="s">
        <v>3</v>
      </c>
      <c r="B5" s="29" t="s">
        <v>4</v>
      </c>
      <c r="C5" s="29" t="s">
        <v>0</v>
      </c>
      <c r="D5" s="29" t="s">
        <v>1</v>
      </c>
      <c r="E5" s="30" t="s">
        <v>2</v>
      </c>
      <c r="F5" s="31" t="s">
        <v>75</v>
      </c>
      <c r="G5" s="31" t="s">
        <v>66</v>
      </c>
    </row>
    <row r="6" spans="1:7" ht="12.75">
      <c r="A6" s="14">
        <v>5011</v>
      </c>
      <c r="B6" s="15" t="s">
        <v>13</v>
      </c>
      <c r="C6" s="15">
        <v>11148</v>
      </c>
      <c r="D6" s="15">
        <v>18483</v>
      </c>
      <c r="E6" s="16">
        <v>21179.25</v>
      </c>
      <c r="F6" s="15">
        <f>D6-E6</f>
        <v>-2696.25</v>
      </c>
      <c r="G6" s="16">
        <f>E6*100/D6</f>
        <v>114.58772926472975</v>
      </c>
    </row>
    <row r="7" spans="1:7" ht="12.75">
      <c r="A7" s="9">
        <v>5021</v>
      </c>
      <c r="B7" s="8" t="s">
        <v>14</v>
      </c>
      <c r="C7" s="8">
        <v>1370</v>
      </c>
      <c r="D7" s="8">
        <v>4896.72</v>
      </c>
      <c r="E7" s="10">
        <v>8323.55</v>
      </c>
      <c r="F7" s="15">
        <f>D7-E7</f>
        <v>-3426.829999999999</v>
      </c>
      <c r="G7" s="26">
        <f>E7*100/D7</f>
        <v>169.98215131761665</v>
      </c>
    </row>
    <row r="8" spans="1:7" ht="12.75">
      <c r="A8" s="9">
        <v>5031</v>
      </c>
      <c r="B8" s="8" t="s">
        <v>16</v>
      </c>
      <c r="C8" s="8">
        <v>2977</v>
      </c>
      <c r="D8" s="8">
        <v>4260.98</v>
      </c>
      <c r="E8" s="10">
        <v>5607.98</v>
      </c>
      <c r="F8" s="15">
        <f>D8-E8</f>
        <v>-1347</v>
      </c>
      <c r="G8" s="16">
        <f>E8*100/D8</f>
        <v>131.61244596313526</v>
      </c>
    </row>
    <row r="9" spans="1:7" ht="12.75">
      <c r="A9" s="9">
        <v>5032</v>
      </c>
      <c r="B9" s="8" t="s">
        <v>17</v>
      </c>
      <c r="C9" s="8">
        <v>1030</v>
      </c>
      <c r="D9" s="8">
        <v>1475.02</v>
      </c>
      <c r="E9" s="10">
        <v>1941.33</v>
      </c>
      <c r="F9" s="15">
        <f aca="true" t="shared" si="0" ref="F9:F38">D9-E9</f>
        <v>-466.30999999999995</v>
      </c>
      <c r="G9" s="26">
        <f aca="true" t="shared" si="1" ref="G9:G38">E9*100/D9</f>
        <v>131.6138086263237</v>
      </c>
    </row>
    <row r="10" spans="1:7" ht="12.75">
      <c r="A10" s="9">
        <v>5136</v>
      </c>
      <c r="B10" s="8" t="s">
        <v>21</v>
      </c>
      <c r="C10" s="8">
        <v>87</v>
      </c>
      <c r="D10" s="8">
        <v>119.1</v>
      </c>
      <c r="E10" s="10">
        <v>134.18</v>
      </c>
      <c r="F10" s="15">
        <f t="shared" si="0"/>
        <v>-15.080000000000013</v>
      </c>
      <c r="G10" s="16">
        <f t="shared" si="1"/>
        <v>112.66162888329136</v>
      </c>
    </row>
    <row r="11" spans="1:7" ht="12.75">
      <c r="A11" s="9">
        <v>5137</v>
      </c>
      <c r="B11" s="8" t="s">
        <v>22</v>
      </c>
      <c r="C11" s="8">
        <v>500</v>
      </c>
      <c r="D11" s="8">
        <v>2476.4</v>
      </c>
      <c r="E11" s="10">
        <v>3479.18</v>
      </c>
      <c r="F11" s="15">
        <f t="shared" si="0"/>
        <v>-1002.7799999999997</v>
      </c>
      <c r="G11" s="26">
        <f t="shared" si="1"/>
        <v>140.49345824584074</v>
      </c>
    </row>
    <row r="12" spans="1:7" ht="12.75">
      <c r="A12" s="9">
        <v>5139</v>
      </c>
      <c r="B12" s="8" t="s">
        <v>23</v>
      </c>
      <c r="C12" s="8">
        <v>2827</v>
      </c>
      <c r="D12" s="8">
        <v>2366.5</v>
      </c>
      <c r="E12" s="10">
        <v>6514.88</v>
      </c>
      <c r="F12" s="15">
        <f t="shared" si="0"/>
        <v>-4148.38</v>
      </c>
      <c r="G12" s="16">
        <f t="shared" si="1"/>
        <v>275.2960067610395</v>
      </c>
    </row>
    <row r="13" spans="1:7" ht="12.75">
      <c r="A13" s="9">
        <v>5142</v>
      </c>
      <c r="B13" s="8" t="s">
        <v>110</v>
      </c>
      <c r="C13" s="8"/>
      <c r="D13" s="8">
        <v>1.6</v>
      </c>
      <c r="E13" s="10">
        <v>1.6</v>
      </c>
      <c r="F13" s="15">
        <f t="shared" si="0"/>
        <v>0</v>
      </c>
      <c r="G13" s="26">
        <f t="shared" si="1"/>
        <v>100</v>
      </c>
    </row>
    <row r="14" spans="1:7" ht="12.75">
      <c r="A14" s="9">
        <v>5151</v>
      </c>
      <c r="B14" s="8" t="s">
        <v>24</v>
      </c>
      <c r="C14" s="8">
        <v>45</v>
      </c>
      <c r="D14" s="8">
        <v>78.2</v>
      </c>
      <c r="E14" s="10">
        <v>91.71</v>
      </c>
      <c r="F14" s="15">
        <f t="shared" si="0"/>
        <v>-13.509999999999991</v>
      </c>
      <c r="G14" s="16">
        <f t="shared" si="1"/>
        <v>117.27621483375958</v>
      </c>
    </row>
    <row r="15" spans="1:7" ht="12.75">
      <c r="A15" s="9">
        <v>5152</v>
      </c>
      <c r="B15" s="8" t="s">
        <v>25</v>
      </c>
      <c r="C15" s="8"/>
      <c r="D15" s="8">
        <v>169</v>
      </c>
      <c r="E15" s="10">
        <v>168.93</v>
      </c>
      <c r="F15" s="15">
        <f t="shared" si="0"/>
        <v>0.06999999999999318</v>
      </c>
      <c r="G15" s="26">
        <f t="shared" si="1"/>
        <v>99.9585798816568</v>
      </c>
    </row>
    <row r="16" spans="1:7" ht="12.75">
      <c r="A16" s="9">
        <v>5153</v>
      </c>
      <c r="B16" s="8" t="s">
        <v>26</v>
      </c>
      <c r="C16" s="8">
        <v>313</v>
      </c>
      <c r="D16" s="8">
        <v>122.4</v>
      </c>
      <c r="E16" s="10">
        <v>140.38</v>
      </c>
      <c r="F16" s="15">
        <f t="shared" si="0"/>
        <v>-17.97999999999999</v>
      </c>
      <c r="G16" s="16">
        <f t="shared" si="1"/>
        <v>114.68954248366012</v>
      </c>
    </row>
    <row r="17" spans="1:7" ht="12.75">
      <c r="A17" s="9">
        <v>5154</v>
      </c>
      <c r="B17" s="8" t="s">
        <v>27</v>
      </c>
      <c r="C17" s="8">
        <v>402</v>
      </c>
      <c r="D17" s="8">
        <v>754</v>
      </c>
      <c r="E17" s="10">
        <v>882.82</v>
      </c>
      <c r="F17" s="15">
        <f t="shared" si="0"/>
        <v>-128.82000000000005</v>
      </c>
      <c r="G17" s="26">
        <f t="shared" si="1"/>
        <v>117.08488063660478</v>
      </c>
    </row>
    <row r="18" spans="1:7" ht="12.75">
      <c r="A18" s="9">
        <v>5156</v>
      </c>
      <c r="B18" s="8" t="s">
        <v>28</v>
      </c>
      <c r="C18" s="8">
        <v>40</v>
      </c>
      <c r="D18" s="8">
        <v>76.7</v>
      </c>
      <c r="E18" s="10">
        <v>76.7</v>
      </c>
      <c r="F18" s="15">
        <f t="shared" si="0"/>
        <v>0</v>
      </c>
      <c r="G18" s="16">
        <f t="shared" si="1"/>
        <v>100</v>
      </c>
    </row>
    <row r="19" spans="1:7" ht="12.75">
      <c r="A19" s="9">
        <v>5159</v>
      </c>
      <c r="B19" s="8" t="s">
        <v>111</v>
      </c>
      <c r="C19" s="8">
        <v>290</v>
      </c>
      <c r="D19" s="8">
        <v>0</v>
      </c>
      <c r="E19" s="10"/>
      <c r="F19" s="15">
        <f t="shared" si="0"/>
        <v>0</v>
      </c>
      <c r="G19" s="26"/>
    </row>
    <row r="20" spans="1:7" ht="12.75">
      <c r="A20" s="9">
        <v>5161</v>
      </c>
      <c r="B20" s="8" t="s">
        <v>30</v>
      </c>
      <c r="C20" s="8">
        <v>130</v>
      </c>
      <c r="D20" s="8">
        <v>70.9</v>
      </c>
      <c r="E20" s="10">
        <v>139.33</v>
      </c>
      <c r="F20" s="15">
        <f t="shared" si="0"/>
        <v>-68.43</v>
      </c>
      <c r="G20" s="16">
        <f t="shared" si="1"/>
        <v>196.51622002820875</v>
      </c>
    </row>
    <row r="21" spans="1:7" ht="12.75">
      <c r="A21" s="9">
        <v>5162</v>
      </c>
      <c r="B21" s="8" t="s">
        <v>31</v>
      </c>
      <c r="C21" s="8">
        <v>364</v>
      </c>
      <c r="D21" s="8">
        <v>684.9</v>
      </c>
      <c r="E21" s="10">
        <v>684.85</v>
      </c>
      <c r="F21" s="15">
        <f t="shared" si="0"/>
        <v>0.049999999999954525</v>
      </c>
      <c r="G21" s="26">
        <f t="shared" si="1"/>
        <v>99.99269966418456</v>
      </c>
    </row>
    <row r="22" spans="1:7" ht="12.75">
      <c r="A22" s="9">
        <v>5163</v>
      </c>
      <c r="B22" s="8" t="s">
        <v>32</v>
      </c>
      <c r="C22" s="8">
        <v>85</v>
      </c>
      <c r="D22" s="8">
        <v>90</v>
      </c>
      <c r="E22" s="10">
        <v>89.86</v>
      </c>
      <c r="F22" s="15">
        <f t="shared" si="0"/>
        <v>0.14000000000000057</v>
      </c>
      <c r="G22" s="16">
        <f t="shared" si="1"/>
        <v>99.84444444444445</v>
      </c>
    </row>
    <row r="23" spans="1:7" ht="12.75">
      <c r="A23" s="9">
        <v>5164</v>
      </c>
      <c r="B23" s="8" t="s">
        <v>33</v>
      </c>
      <c r="C23" s="8"/>
      <c r="D23" s="8">
        <v>0.7</v>
      </c>
      <c r="E23" s="10">
        <v>0.63</v>
      </c>
      <c r="F23" s="15">
        <f t="shared" si="0"/>
        <v>0.06999999999999995</v>
      </c>
      <c r="G23" s="26">
        <f t="shared" si="1"/>
        <v>90</v>
      </c>
    </row>
    <row r="24" spans="1:7" ht="12.75">
      <c r="A24" s="9">
        <v>5166</v>
      </c>
      <c r="B24" s="8" t="s">
        <v>34</v>
      </c>
      <c r="C24" s="8">
        <v>170</v>
      </c>
      <c r="D24" s="8">
        <v>3820.1</v>
      </c>
      <c r="E24" s="10">
        <v>8034.14</v>
      </c>
      <c r="F24" s="15">
        <f t="shared" si="0"/>
        <v>-4214.040000000001</v>
      </c>
      <c r="G24" s="16">
        <f t="shared" si="1"/>
        <v>210.31229548964689</v>
      </c>
    </row>
    <row r="25" spans="1:7" ht="12.75">
      <c r="A25" s="9">
        <v>5167</v>
      </c>
      <c r="B25" s="8" t="s">
        <v>35</v>
      </c>
      <c r="C25" s="8">
        <v>20</v>
      </c>
      <c r="D25" s="8">
        <v>94.3</v>
      </c>
      <c r="E25" s="10">
        <v>2184.5</v>
      </c>
      <c r="F25" s="15">
        <f t="shared" si="0"/>
        <v>-2090.2</v>
      </c>
      <c r="G25" s="26">
        <f t="shared" si="1"/>
        <v>2316.5429480381763</v>
      </c>
    </row>
    <row r="26" spans="1:7" ht="12.75">
      <c r="A26" s="9">
        <v>5168</v>
      </c>
      <c r="B26" s="8" t="s">
        <v>36</v>
      </c>
      <c r="C26" s="8">
        <v>2390</v>
      </c>
      <c r="D26" s="8">
        <v>1618.4</v>
      </c>
      <c r="E26" s="10">
        <v>3925.05</v>
      </c>
      <c r="F26" s="15">
        <f t="shared" si="0"/>
        <v>-2306.65</v>
      </c>
      <c r="G26" s="16">
        <f t="shared" si="1"/>
        <v>242.5265694513099</v>
      </c>
    </row>
    <row r="27" spans="1:7" ht="12.75">
      <c r="A27" s="9">
        <v>5169</v>
      </c>
      <c r="B27" s="8" t="s">
        <v>37</v>
      </c>
      <c r="C27" s="8">
        <v>1760</v>
      </c>
      <c r="D27" s="8">
        <v>5060.1</v>
      </c>
      <c r="E27" s="10">
        <v>10079.79</v>
      </c>
      <c r="F27" s="15">
        <f t="shared" si="0"/>
        <v>-5019.6900000000005</v>
      </c>
      <c r="G27" s="26">
        <f t="shared" si="1"/>
        <v>199.20139918183435</v>
      </c>
    </row>
    <row r="28" spans="1:7" ht="12.75">
      <c r="A28" s="9">
        <v>5171</v>
      </c>
      <c r="B28" s="8" t="s">
        <v>38</v>
      </c>
      <c r="C28" s="8">
        <v>200</v>
      </c>
      <c r="D28" s="8">
        <v>3810.7</v>
      </c>
      <c r="E28" s="10">
        <v>3810.62</v>
      </c>
      <c r="F28" s="15">
        <f t="shared" si="0"/>
        <v>0.07999999999992724</v>
      </c>
      <c r="G28" s="16">
        <f t="shared" si="1"/>
        <v>99.99790064817488</v>
      </c>
    </row>
    <row r="29" spans="1:7" ht="12.75">
      <c r="A29" s="9">
        <v>5172</v>
      </c>
      <c r="B29" s="8" t="s">
        <v>39</v>
      </c>
      <c r="C29" s="8">
        <v>60</v>
      </c>
      <c r="D29" s="8">
        <v>262.7</v>
      </c>
      <c r="E29" s="10">
        <v>284.4</v>
      </c>
      <c r="F29" s="15">
        <f t="shared" si="0"/>
        <v>-21.69999999999999</v>
      </c>
      <c r="G29" s="26">
        <f t="shared" si="1"/>
        <v>108.26037304910544</v>
      </c>
    </row>
    <row r="30" spans="1:7" ht="12.75">
      <c r="A30" s="9">
        <v>5173</v>
      </c>
      <c r="B30" s="8" t="s">
        <v>40</v>
      </c>
      <c r="C30" s="8">
        <v>150</v>
      </c>
      <c r="D30" s="8">
        <v>212.6</v>
      </c>
      <c r="E30" s="10">
        <v>228.05</v>
      </c>
      <c r="F30" s="15">
        <f t="shared" si="0"/>
        <v>-15.450000000000017</v>
      </c>
      <c r="G30" s="16">
        <f t="shared" si="1"/>
        <v>107.26716839134525</v>
      </c>
    </row>
    <row r="31" spans="1:7" ht="12.75">
      <c r="A31" s="9">
        <v>5175</v>
      </c>
      <c r="B31" s="8" t="s">
        <v>41</v>
      </c>
      <c r="C31" s="8">
        <v>20</v>
      </c>
      <c r="D31" s="8">
        <v>76.9</v>
      </c>
      <c r="E31" s="10">
        <v>84.16</v>
      </c>
      <c r="F31" s="15">
        <f t="shared" si="0"/>
        <v>-7.259999999999991</v>
      </c>
      <c r="G31" s="26">
        <f t="shared" si="1"/>
        <v>109.4408322496749</v>
      </c>
    </row>
    <row r="32" spans="1:7" ht="12.75">
      <c r="A32" s="9">
        <v>5176</v>
      </c>
      <c r="B32" s="8" t="s">
        <v>42</v>
      </c>
      <c r="C32" s="8">
        <v>20</v>
      </c>
      <c r="D32" s="8">
        <v>41.2</v>
      </c>
      <c r="E32" s="10">
        <v>41.1</v>
      </c>
      <c r="F32" s="15">
        <f t="shared" si="0"/>
        <v>0.10000000000000142</v>
      </c>
      <c r="G32" s="16">
        <f t="shared" si="1"/>
        <v>99.75728155339804</v>
      </c>
    </row>
    <row r="33" spans="1:7" ht="12.75">
      <c r="A33" s="9">
        <v>5179</v>
      </c>
      <c r="B33" s="8" t="s">
        <v>83</v>
      </c>
      <c r="C33" s="8">
        <v>50</v>
      </c>
      <c r="D33" s="8">
        <v>22.1</v>
      </c>
      <c r="E33" s="10">
        <v>22.01</v>
      </c>
      <c r="F33" s="15">
        <f t="shared" si="0"/>
        <v>0.08999999999999986</v>
      </c>
      <c r="G33" s="26">
        <f t="shared" si="1"/>
        <v>99.59276018099547</v>
      </c>
    </row>
    <row r="34" spans="1:7" ht="12.75">
      <c r="A34" s="9">
        <v>5342</v>
      </c>
      <c r="B34" s="8" t="s">
        <v>45</v>
      </c>
      <c r="C34" s="8">
        <v>223</v>
      </c>
      <c r="D34" s="8">
        <v>322</v>
      </c>
      <c r="E34" s="10">
        <v>423.29</v>
      </c>
      <c r="F34" s="15">
        <f t="shared" si="0"/>
        <v>-101.29000000000002</v>
      </c>
      <c r="G34" s="16">
        <f t="shared" si="1"/>
        <v>131.45652173913044</v>
      </c>
    </row>
    <row r="35" spans="1:7" ht="12.75">
      <c r="A35" s="9">
        <v>5362</v>
      </c>
      <c r="B35" s="8" t="s">
        <v>46</v>
      </c>
      <c r="C35" s="8"/>
      <c r="D35" s="8">
        <v>2.5</v>
      </c>
      <c r="E35" s="10">
        <v>2.47</v>
      </c>
      <c r="F35" s="15">
        <f t="shared" si="0"/>
        <v>0.029999999999999805</v>
      </c>
      <c r="G35" s="26">
        <f t="shared" si="1"/>
        <v>98.80000000000001</v>
      </c>
    </row>
    <row r="36" spans="1:7" ht="13.5" thickBot="1">
      <c r="A36" s="11"/>
      <c r="B36" s="32" t="s">
        <v>67</v>
      </c>
      <c r="C36" s="32">
        <f>SUM(C6:C35)</f>
        <v>26671</v>
      </c>
      <c r="D36" s="32">
        <f>SUM(D6:D35)</f>
        <v>51469.71999999999</v>
      </c>
      <c r="E36" s="32">
        <f>SUM(E6:E35)</f>
        <v>78576.73999999998</v>
      </c>
      <c r="F36" s="32">
        <f>SUM(F6:F35)</f>
        <v>-27107.020000000004</v>
      </c>
      <c r="G36" s="33">
        <f>E36*100/D36</f>
        <v>152.66595582800915</v>
      </c>
    </row>
    <row r="37" spans="1:7" ht="12.75">
      <c r="A37" s="9"/>
      <c r="B37" s="8"/>
      <c r="C37" s="8"/>
      <c r="D37" s="8"/>
      <c r="E37" s="10"/>
      <c r="F37" s="15"/>
      <c r="G37" s="26"/>
    </row>
    <row r="38" spans="1:7" ht="12.75">
      <c r="A38" s="9">
        <v>6121</v>
      </c>
      <c r="B38" s="8" t="s">
        <v>49</v>
      </c>
      <c r="C38" s="8"/>
      <c r="D38" s="8">
        <v>13704</v>
      </c>
      <c r="E38" s="10">
        <v>1499.4</v>
      </c>
      <c r="F38" s="15">
        <f t="shared" si="0"/>
        <v>12204.6</v>
      </c>
      <c r="G38" s="16">
        <f t="shared" si="1"/>
        <v>10.941330998248686</v>
      </c>
    </row>
    <row r="39" spans="1:7" ht="13.5" thickBot="1">
      <c r="A39" s="11"/>
      <c r="B39" s="12" t="s">
        <v>52</v>
      </c>
      <c r="C39" s="12">
        <v>26671</v>
      </c>
      <c r="D39" s="12">
        <v>65173.72</v>
      </c>
      <c r="E39" s="13">
        <v>80076.14</v>
      </c>
      <c r="F39" s="32">
        <f>F36+F37+F38</f>
        <v>-14902.420000000004</v>
      </c>
      <c r="G39" s="33">
        <f>E39*100/D39</f>
        <v>122.86568880831108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0.75390625" style="7" customWidth="1"/>
    <col min="2" max="2" width="30.75390625" style="1" customWidth="1"/>
    <col min="3" max="5" width="20.75390625" style="1" customWidth="1"/>
    <col min="6" max="6" width="21.375" style="1" customWidth="1"/>
    <col min="7" max="7" width="20.375" style="1" customWidth="1"/>
    <col min="8" max="16384" width="9.125" style="1" customWidth="1"/>
  </cols>
  <sheetData>
    <row r="1" spans="1:7" ht="18">
      <c r="A1" s="4" t="s">
        <v>95</v>
      </c>
      <c r="G1" s="27" t="s">
        <v>96</v>
      </c>
    </row>
    <row r="2" ht="15.75">
      <c r="A2" s="5"/>
    </row>
    <row r="4" spans="1:7" s="2" customFormat="1" ht="13.5" thickBot="1">
      <c r="A4" s="6"/>
      <c r="G4" s="27" t="s">
        <v>65</v>
      </c>
    </row>
    <row r="5" spans="1:7" s="3" customFormat="1" ht="66" customHeight="1" thickBot="1">
      <c r="A5" s="31" t="s">
        <v>53</v>
      </c>
      <c r="B5" s="31" t="s">
        <v>54</v>
      </c>
      <c r="C5" s="31" t="s">
        <v>0</v>
      </c>
      <c r="D5" s="31" t="s">
        <v>1</v>
      </c>
      <c r="E5" s="31" t="s">
        <v>2</v>
      </c>
      <c r="F5" s="31" t="s">
        <v>75</v>
      </c>
      <c r="G5" s="31" t="s">
        <v>66</v>
      </c>
    </row>
    <row r="6" spans="1:7" ht="12.75">
      <c r="A6" s="14" t="s">
        <v>97</v>
      </c>
      <c r="B6" s="15" t="s">
        <v>98</v>
      </c>
      <c r="C6" s="15"/>
      <c r="D6" s="15">
        <v>758.18</v>
      </c>
      <c r="E6" s="16">
        <v>8344.25</v>
      </c>
      <c r="F6" s="15">
        <f>D6-E6</f>
        <v>-7586.07</v>
      </c>
      <c r="G6" s="26">
        <f>E6*100/D6</f>
        <v>1100.5631907990187</v>
      </c>
    </row>
    <row r="7" spans="1:7" ht="12.75">
      <c r="A7" s="9" t="s">
        <v>99</v>
      </c>
      <c r="B7" s="8" t="s">
        <v>100</v>
      </c>
      <c r="C7" s="8"/>
      <c r="D7" s="8">
        <v>2274.54</v>
      </c>
      <c r="E7" s="10">
        <v>25032.78</v>
      </c>
      <c r="F7" s="15">
        <f>D7-E7</f>
        <v>-22758.239999999998</v>
      </c>
      <c r="G7" s="26">
        <f>E7*100/D7</f>
        <v>1100.5645097470258</v>
      </c>
    </row>
    <row r="8" spans="1:7" ht="12.75">
      <c r="A8" s="9">
        <v>3291</v>
      </c>
      <c r="B8" s="8" t="s">
        <v>101</v>
      </c>
      <c r="C8" s="8"/>
      <c r="D8" s="8">
        <v>3032.72</v>
      </c>
      <c r="E8" s="10">
        <v>33377.03</v>
      </c>
      <c r="F8" s="15">
        <f aca="true" t="shared" si="0" ref="F8:F13">D8-E8</f>
        <v>-30344.309999999998</v>
      </c>
      <c r="G8" s="26">
        <f aca="true" t="shared" si="1" ref="G8:G14">E8*100/D8</f>
        <v>1100.564180010024</v>
      </c>
    </row>
    <row r="9" spans="1:7" ht="12.75">
      <c r="A9" s="9" t="s">
        <v>102</v>
      </c>
      <c r="B9" s="8" t="s">
        <v>103</v>
      </c>
      <c r="C9" s="8">
        <v>26671</v>
      </c>
      <c r="D9" s="8">
        <v>58083</v>
      </c>
      <c r="E9" s="10">
        <v>45876.3</v>
      </c>
      <c r="F9" s="15">
        <f t="shared" si="0"/>
        <v>12206.699999999997</v>
      </c>
      <c r="G9" s="26">
        <f t="shared" si="1"/>
        <v>78.98404008057435</v>
      </c>
    </row>
    <row r="10" spans="1:7" ht="12.75">
      <c r="A10" s="9" t="s">
        <v>104</v>
      </c>
      <c r="B10" s="8" t="s">
        <v>105</v>
      </c>
      <c r="C10" s="8"/>
      <c r="D10" s="8">
        <v>612</v>
      </c>
      <c r="E10" s="10">
        <v>123.42</v>
      </c>
      <c r="F10" s="15">
        <f t="shared" si="0"/>
        <v>488.58</v>
      </c>
      <c r="G10" s="26">
        <f t="shared" si="1"/>
        <v>20.166666666666668</v>
      </c>
    </row>
    <row r="11" spans="1:7" ht="12.75">
      <c r="A11" s="9" t="s">
        <v>106</v>
      </c>
      <c r="B11" s="8" t="s">
        <v>107</v>
      </c>
      <c r="C11" s="8"/>
      <c r="D11" s="8">
        <v>3446</v>
      </c>
      <c r="E11" s="10">
        <v>699.39</v>
      </c>
      <c r="F11" s="15">
        <f t="shared" si="0"/>
        <v>2746.61</v>
      </c>
      <c r="G11" s="26">
        <f t="shared" si="1"/>
        <v>20.29570516540917</v>
      </c>
    </row>
    <row r="12" spans="1:7" ht="12.75">
      <c r="A12" s="9">
        <v>3299</v>
      </c>
      <c r="B12" s="8" t="s">
        <v>61</v>
      </c>
      <c r="C12" s="8"/>
      <c r="D12" s="8"/>
      <c r="E12" s="10"/>
      <c r="F12" s="15">
        <f t="shared" si="0"/>
        <v>0</v>
      </c>
      <c r="G12" s="26"/>
    </row>
    <row r="13" spans="1:7" ht="13.5" thickBot="1">
      <c r="A13" s="20">
        <v>3299</v>
      </c>
      <c r="B13" s="21" t="s">
        <v>62</v>
      </c>
      <c r="C13" s="21">
        <v>53342</v>
      </c>
      <c r="D13" s="21">
        <v>124282</v>
      </c>
      <c r="E13" s="22">
        <v>93398.22</v>
      </c>
      <c r="F13" s="15">
        <f t="shared" si="0"/>
        <v>30883.78</v>
      </c>
      <c r="G13" s="26">
        <f t="shared" si="1"/>
        <v>75.15023897265895</v>
      </c>
    </row>
    <row r="14" spans="1:7" ht="13.5" thickBot="1">
      <c r="A14" s="23"/>
      <c r="B14" s="24" t="s">
        <v>52</v>
      </c>
      <c r="C14" s="24">
        <v>26671</v>
      </c>
      <c r="D14" s="24">
        <f>SUM(D6:D13)</f>
        <v>192488.44</v>
      </c>
      <c r="E14" s="24">
        <f>SUM(E6:E13)</f>
        <v>206851.39</v>
      </c>
      <c r="F14" s="24">
        <f>SUM(F6:F13)</f>
        <v>-14362.949999999997</v>
      </c>
      <c r="G14" s="35">
        <f t="shared" si="1"/>
        <v>107.46172081814368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Wyssamid Samaras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Zaoral</dc:creator>
  <cp:keywords/>
  <dc:description/>
  <cp:lastModifiedBy>finkova</cp:lastModifiedBy>
  <cp:lastPrinted>2009-06-11T06:25:15Z</cp:lastPrinted>
  <dcterms:created xsi:type="dcterms:W3CDTF">1998-04-29T21:22:08Z</dcterms:created>
  <dcterms:modified xsi:type="dcterms:W3CDTF">2011-06-08T07:02:40Z</dcterms:modified>
  <cp:category/>
  <cp:version/>
  <cp:contentType/>
  <cp:contentStatus/>
</cp:coreProperties>
</file>