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  č. 8" sheetId="8" r:id="rId8"/>
  </sheets>
  <definedNames/>
  <calcPr fullCalcOnLoad="1"/>
</workbook>
</file>

<file path=xl/sharedStrings.xml><?xml version="1.0" encoding="utf-8"?>
<sst xmlns="http://schemas.openxmlformats.org/spreadsheetml/2006/main" count="216" uniqueCount="103">
  <si>
    <t>Rozpočet výdajů České školní inspekce dle položek - období 1-12/2009</t>
  </si>
  <si>
    <t>Příloha č. 1, tabulka č. 1</t>
  </si>
  <si>
    <t>v tis. Kč</t>
  </si>
  <si>
    <t>Položka</t>
  </si>
  <si>
    <t>Popis položky</t>
  </si>
  <si>
    <t>Schválený rozpočet</t>
  </si>
  <si>
    <t>Upravený rozpočet</t>
  </si>
  <si>
    <t>Skutečnost</t>
  </si>
  <si>
    <t>Plnění rozpočtu v %</t>
  </si>
  <si>
    <t>Plnění rozpočtu absol.</t>
  </si>
  <si>
    <t xml:space="preserve">Platy zaměstnanců v pracovním poměru              </t>
  </si>
  <si>
    <t xml:space="preserve">Ostatní osobní výdaje                             </t>
  </si>
  <si>
    <t xml:space="preserve">Odstupné                                          </t>
  </si>
  <si>
    <t>Povinné  pojistné na  sociální zabezpečení  a přís</t>
  </si>
  <si>
    <t xml:space="preserve">Povinné pojistné na veřejné zdravotní pojištění   </t>
  </si>
  <si>
    <t xml:space="preserve">Ochranné pomůcky                                  </t>
  </si>
  <si>
    <t xml:space="preserve">Léky a zdravotnický materiál                      </t>
  </si>
  <si>
    <t xml:space="preserve">Prádlo, oděv a obuv                               </t>
  </si>
  <si>
    <t xml:space="preserve">Knihy, učební pomůcky a tisk                      </t>
  </si>
  <si>
    <t xml:space="preserve">Drobný hmotný dlouhodobý majetek                  </t>
  </si>
  <si>
    <t xml:space="preserve">Nákup materiálu jinde nezařazený                  </t>
  </si>
  <si>
    <t xml:space="preserve">Realizované kurzové ztráty                        </t>
  </si>
  <si>
    <t xml:space="preserve">Studená voda                                      </t>
  </si>
  <si>
    <t xml:space="preserve">Teplo                                             </t>
  </si>
  <si>
    <t xml:space="preserve">Plyn                                              </t>
  </si>
  <si>
    <t xml:space="preserve">Elektrická energie                                </t>
  </si>
  <si>
    <t xml:space="preserve">Pohonné hmoty a maziva                            </t>
  </si>
  <si>
    <t xml:space="preserve">Teplá voda                                        </t>
  </si>
  <si>
    <t xml:space="preserve">Služby pošt                                       </t>
  </si>
  <si>
    <t xml:space="preserve">Služby telekomunikací a radiokomunikací           </t>
  </si>
  <si>
    <t xml:space="preserve">Služby peněžních ústavů                           </t>
  </si>
  <si>
    <t xml:space="preserve">Nájemné                                           </t>
  </si>
  <si>
    <t xml:space="preserve">Konzultační, poradenské a právní služby           </t>
  </si>
  <si>
    <t xml:space="preserve">Služby školení a vzdělávání                       </t>
  </si>
  <si>
    <t xml:space="preserve">Služby zpracování dat                             </t>
  </si>
  <si>
    <t xml:space="preserve">Nákup ostatních služeb                            </t>
  </si>
  <si>
    <t xml:space="preserve">Opravy a udržování                                </t>
  </si>
  <si>
    <t xml:space="preserve">Programové vybavení                               </t>
  </si>
  <si>
    <t xml:space="preserve">Cestovné (tuzemské i zahraniční)                  </t>
  </si>
  <si>
    <t xml:space="preserve">Pohoštění                                         </t>
  </si>
  <si>
    <t xml:space="preserve">Účastnické poplatky na konference                 </t>
  </si>
  <si>
    <t>Poskytnuté neinvestiční příspěvky a náhrady (část)</t>
  </si>
  <si>
    <t xml:space="preserve">Věcné dary                                        </t>
  </si>
  <si>
    <t>Převody fondu kulturních a sociálních potřeb a soc</t>
  </si>
  <si>
    <t xml:space="preserve">Platby daní a poplatků státnímu rozpočtu          </t>
  </si>
  <si>
    <t xml:space="preserve">Úhrady sankcí jiným rozpočtům                     </t>
  </si>
  <si>
    <t xml:space="preserve">Náhrady mezd v době nemoci                        </t>
  </si>
  <si>
    <t>Celkem běžné výdaje</t>
  </si>
  <si>
    <t xml:space="preserve">Ocenitelná práva                                  </t>
  </si>
  <si>
    <t xml:space="preserve">Budovy, haly a stavby                             </t>
  </si>
  <si>
    <t xml:space="preserve">Stroje, přístroje a zařízení                      </t>
  </si>
  <si>
    <t xml:space="preserve">Dopravní prostředky                               </t>
  </si>
  <si>
    <t>Celkem výdaje</t>
  </si>
  <si>
    <t>Rozpočet výdajů České školní inspekce dle paragrafů - období 1-12/2009</t>
  </si>
  <si>
    <t>Příloha č. 1, tabulka č. 2</t>
  </si>
  <si>
    <t>PAR</t>
  </si>
  <si>
    <t>Popis paragrafu</t>
  </si>
  <si>
    <t>Činnost ostatních orgánů státní správy ve vzdělává</t>
  </si>
  <si>
    <t>3299 - 43</t>
  </si>
  <si>
    <t xml:space="preserve">ČŠI MEZ. KONF. A SEMINÁŘE -OSTATNÍ                </t>
  </si>
  <si>
    <t xml:space="preserve">Ostatní záležitosti vzdělávání                    </t>
  </si>
  <si>
    <t>Rozpočet příjmů České školní isnpekce dle položek - období 1-12/2009</t>
  </si>
  <si>
    <t>Příloha č. 1, tabulka č. 3</t>
  </si>
  <si>
    <t>POL</t>
  </si>
  <si>
    <t>Příjmy z pronájmu ostatních nemovitostí a jejich č</t>
  </si>
  <si>
    <t xml:space="preserve">Příjmy z pronájmu movitých věcí                   </t>
  </si>
  <si>
    <t xml:space="preserve">Příjmy z úroků (část)                             </t>
  </si>
  <si>
    <t xml:space="preserve">Realizované kurzové zisky                         </t>
  </si>
  <si>
    <t xml:space="preserve">Přijaté sankční platby                            </t>
  </si>
  <si>
    <t xml:space="preserve">Přijaté nekapitálové příspěvky a náhrady          </t>
  </si>
  <si>
    <t>Příjmy z prodeje ostatního hmotného dlouhodobého m</t>
  </si>
  <si>
    <t xml:space="preserve">Převody z ostatních vlastních fondů               </t>
  </si>
  <si>
    <t xml:space="preserve">Celkem příjmy                                    </t>
  </si>
  <si>
    <t>Rozpočet výdajů Vysokoškolského sportovního centra dle položek - období 1-12/2009</t>
  </si>
  <si>
    <t>Příloha č. 1, tabulka č. 4</t>
  </si>
  <si>
    <t xml:space="preserve">Ostatní nákupy jinde nezařazené                   </t>
  </si>
  <si>
    <t>Ostatní výdaje související s neinvestičními nákupy</t>
  </si>
  <si>
    <t xml:space="preserve">Stipendia žákům, studentům a doktorandům          </t>
  </si>
  <si>
    <t>Běžné výdaje celkem</t>
  </si>
  <si>
    <t xml:space="preserve">Výpočetní  technika                               </t>
  </si>
  <si>
    <t xml:space="preserve">CELKEM VÝDAJE                                     </t>
  </si>
  <si>
    <t>Rozpočet výdajů Centra pro zjišťování výsledků vzdělávání dle položek - období 1-12/2009</t>
  </si>
  <si>
    <t>Příloha č. 1, tabulka č. 6</t>
  </si>
  <si>
    <t>*)</t>
  </si>
  <si>
    <t xml:space="preserve">Nákup ostatních paliv a energie                   </t>
  </si>
  <si>
    <t>*) Součátí upraveného rozpočtu nejsou prostřekdy ESF, součástí skutečností tyto výdaje jsou.  Ve skutečnosti k překročení nedošlo. Překročení tvoří tyto nprostředky ESF.</t>
  </si>
  <si>
    <t>Rozpočet výdajů Centra pro zjišťování výsledků vzdělávání dle paragrafů - období 1-12/2009</t>
  </si>
  <si>
    <t>Příloha č. 1, tabulka č. 7</t>
  </si>
  <si>
    <t>3299 - AO</t>
  </si>
  <si>
    <t xml:space="preserve">CZVV - kmenová činnost                            </t>
  </si>
  <si>
    <t>3299 - DP</t>
  </si>
  <si>
    <t xml:space="preserve">CZVV 2007-13 TA OP VpK ze SR                      </t>
  </si>
  <si>
    <t>3299 - DQ</t>
  </si>
  <si>
    <t xml:space="preserve">CZVV 2007-13 TA OP VpK z EU                       </t>
  </si>
  <si>
    <t>3299 - G5</t>
  </si>
  <si>
    <t xml:space="preserve">CZVV - PO  ISPROFIN                               </t>
  </si>
  <si>
    <t xml:space="preserve">Příjmy z poskytování služeb a výrobků             </t>
  </si>
  <si>
    <t xml:space="preserve">Přijaté pojistné náhrady                          </t>
  </si>
  <si>
    <t xml:space="preserve">CELKEM PŘÍJMY                                     </t>
  </si>
  <si>
    <t>Rozpočet příjmů Vysokoškolského sportovního centra dle položek - období 1-12/2009</t>
  </si>
  <si>
    <t>Příloha č. 1, tabulka č. 5</t>
  </si>
  <si>
    <t xml:space="preserve">Neidentifikované příjmy                           </t>
  </si>
  <si>
    <t>Převody z rezervních fondů organizačních složek 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</si>
</sst>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" fontId="18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9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textRotation="90"/>
    </xf>
    <xf numFmtId="1" fontId="0" fillId="0" borderId="0" xfId="0" applyNumberFormat="1" applyAlignment="1">
      <alignment horizontal="center" textRotation="90"/>
    </xf>
    <xf numFmtId="0" fontId="0" fillId="0" borderId="0" xfId="0" applyNumberFormat="1" applyAlignment="1">
      <alignment horizontal="right" vertical="center"/>
    </xf>
    <xf numFmtId="1" fontId="19" fillId="33" borderId="10" xfId="0" applyNumberFormat="1" applyFont="1" applyFill="1" applyBorder="1" applyAlignment="1">
      <alignment/>
    </xf>
    <xf numFmtId="1" fontId="19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1" fontId="0" fillId="0" borderId="15" xfId="0" applyNumberFormat="1" applyBorder="1" applyAlignment="1">
      <alignment horizontal="left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left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33" borderId="24" xfId="0" applyNumberFormat="1" applyFill="1" applyBorder="1" applyAlignment="1">
      <alignment horizontal="left"/>
    </xf>
    <xf numFmtId="1" fontId="19" fillId="33" borderId="25" xfId="0" applyNumberFormat="1" applyFont="1" applyFill="1" applyBorder="1" applyAlignment="1">
      <alignment/>
    </xf>
    <xf numFmtId="1" fontId="19" fillId="33" borderId="26" xfId="0" applyNumberFormat="1" applyFont="1" applyFill="1" applyBorder="1" applyAlignment="1">
      <alignment/>
    </xf>
    <xf numFmtId="2" fontId="19" fillId="33" borderId="26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1" fontId="0" fillId="34" borderId="25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1" fontId="0" fillId="34" borderId="28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" fontId="0" fillId="0" borderId="29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0" borderId="16" xfId="0" applyNumberFormat="1" applyBorder="1" applyAlignment="1">
      <alignment horizontal="left"/>
    </xf>
    <xf numFmtId="1" fontId="0" fillId="0" borderId="30" xfId="0" applyNumberFormat="1" applyBorder="1" applyAlignment="1">
      <alignment/>
    </xf>
    <xf numFmtId="1" fontId="0" fillId="0" borderId="20" xfId="0" applyNumberFormat="1" applyBorder="1" applyAlignment="1">
      <alignment horizontal="left"/>
    </xf>
    <xf numFmtId="1" fontId="0" fillId="0" borderId="31" xfId="0" applyNumberFormat="1" applyBorder="1" applyAlignment="1">
      <alignment/>
    </xf>
    <xf numFmtId="1" fontId="0" fillId="34" borderId="10" xfId="0" applyNumberFormat="1" applyFill="1" applyBorder="1" applyAlignment="1">
      <alignment horizontal="left"/>
    </xf>
    <xf numFmtId="1" fontId="19" fillId="33" borderId="32" xfId="0" applyNumberFormat="1" applyFont="1" applyFill="1" applyBorder="1" applyAlignment="1">
      <alignment/>
    </xf>
    <xf numFmtId="1" fontId="19" fillId="33" borderId="33" xfId="0" applyNumberFormat="1" applyFont="1" applyFill="1" applyBorder="1" applyAlignment="1">
      <alignment/>
    </xf>
    <xf numFmtId="1" fontId="19" fillId="33" borderId="34" xfId="0" applyNumberFormat="1" applyFont="1" applyFill="1" applyBorder="1" applyAlignment="1">
      <alignment/>
    </xf>
    <xf numFmtId="2" fontId="19" fillId="33" borderId="34" xfId="0" applyNumberFormat="1" applyFont="1" applyFill="1" applyBorder="1" applyAlignment="1">
      <alignment/>
    </xf>
    <xf numFmtId="1" fontId="0" fillId="34" borderId="26" xfId="0" applyNumberFormat="1" applyFill="1" applyBorder="1" applyAlignment="1">
      <alignment horizontal="center"/>
    </xf>
    <xf numFmtId="1" fontId="20" fillId="34" borderId="32" xfId="0" applyNumberFormat="1" applyFont="1" applyFill="1" applyBorder="1" applyAlignment="1">
      <alignment horizontal="left"/>
    </xf>
    <xf numFmtId="1" fontId="20" fillId="34" borderId="33" xfId="0" applyNumberFormat="1" applyFont="1" applyFill="1" applyBorder="1" applyAlignment="1">
      <alignment/>
    </xf>
    <xf numFmtId="1" fontId="20" fillId="34" borderId="34" xfId="0" applyNumberFormat="1" applyFont="1" applyFill="1" applyBorder="1" applyAlignment="1">
      <alignment/>
    </xf>
    <xf numFmtId="2" fontId="20" fillId="34" borderId="34" xfId="0" applyNumberFormat="1" applyFont="1" applyFill="1" applyBorder="1" applyAlignment="1">
      <alignment/>
    </xf>
    <xf numFmtId="1" fontId="20" fillId="34" borderId="10" xfId="0" applyNumberFormat="1" applyFont="1" applyFill="1" applyBorder="1" applyAlignment="1">
      <alignment horizontal="center"/>
    </xf>
    <xf numFmtId="1" fontId="20" fillId="34" borderId="25" xfId="0" applyNumberFormat="1" applyFont="1" applyFill="1" applyBorder="1" applyAlignment="1">
      <alignment horizontal="center"/>
    </xf>
    <xf numFmtId="1" fontId="20" fillId="34" borderId="28" xfId="0" applyNumberFormat="1" applyFont="1" applyFill="1" applyBorder="1" applyAlignment="1">
      <alignment horizontal="center"/>
    </xf>
    <xf numFmtId="1" fontId="0" fillId="0" borderId="35" xfId="0" applyNumberFormat="1" applyBorder="1" applyAlignment="1">
      <alignment horizontal="left"/>
    </xf>
    <xf numFmtId="1" fontId="0" fillId="0" borderId="36" xfId="0" applyNumberFormat="1" applyBorder="1" applyAlignment="1">
      <alignment/>
    </xf>
    <xf numFmtId="2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33" borderId="10" xfId="0" applyNumberFormat="1" applyFill="1" applyBorder="1" applyAlignment="1">
      <alignment horizontal="left"/>
    </xf>
    <xf numFmtId="2" fontId="19" fillId="33" borderId="25" xfId="0" applyNumberFormat="1" applyFont="1" applyFill="1" applyBorder="1" applyAlignment="1">
      <alignment/>
    </xf>
    <xf numFmtId="1" fontId="19" fillId="33" borderId="28" xfId="0" applyNumberFormat="1" applyFont="1" applyFill="1" applyBorder="1" applyAlignment="1">
      <alignment/>
    </xf>
    <xf numFmtId="1" fontId="20" fillId="34" borderId="25" xfId="0" applyNumberFormat="1" applyFont="1" applyFill="1" applyBorder="1" applyAlignment="1">
      <alignment/>
    </xf>
    <xf numFmtId="2" fontId="20" fillId="33" borderId="25" xfId="0" applyNumberFormat="1" applyFont="1" applyFill="1" applyBorder="1" applyAlignment="1">
      <alignment/>
    </xf>
    <xf numFmtId="1" fontId="20" fillId="33" borderId="28" xfId="0" applyNumberFormat="1" applyFont="1" applyFill="1" applyBorder="1" applyAlignment="1">
      <alignment/>
    </xf>
    <xf numFmtId="1" fontId="19" fillId="33" borderId="17" xfId="0" applyNumberFormat="1" applyFont="1" applyFill="1" applyBorder="1" applyAlignment="1">
      <alignment/>
    </xf>
    <xf numFmtId="2" fontId="19" fillId="33" borderId="17" xfId="0" applyNumberFormat="1" applyFont="1" applyFill="1" applyBorder="1" applyAlignment="1">
      <alignment/>
    </xf>
    <xf numFmtId="1" fontId="0" fillId="34" borderId="32" xfId="0" applyNumberFormat="1" applyFill="1" applyBorder="1" applyAlignment="1">
      <alignment horizontal="left"/>
    </xf>
    <xf numFmtId="1" fontId="0" fillId="34" borderId="39" xfId="0" applyNumberFormat="1" applyFill="1" applyBorder="1" applyAlignment="1">
      <alignment horizontal="center"/>
    </xf>
    <xf numFmtId="2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2" fontId="20" fillId="33" borderId="39" xfId="0" applyNumberFormat="1" applyFont="1" applyFill="1" applyBorder="1" applyAlignment="1">
      <alignment/>
    </xf>
    <xf numFmtId="1" fontId="20" fillId="34" borderId="26" xfId="0" applyNumberFormat="1" applyFont="1" applyFill="1" applyBorder="1" applyAlignment="1">
      <alignment/>
    </xf>
    <xf numFmtId="2" fontId="20" fillId="34" borderId="26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5" customWidth="1"/>
    <col min="2" max="2" width="44.00390625" style="2" customWidth="1"/>
    <col min="3" max="3" width="25.8515625" style="2" customWidth="1"/>
    <col min="4" max="4" width="27.421875" style="2" customWidth="1"/>
    <col min="5" max="5" width="20.7109375" style="2" customWidth="1"/>
    <col min="6" max="6" width="24.28125" style="2" customWidth="1"/>
    <col min="7" max="7" width="28.00390625" style="2" customWidth="1"/>
    <col min="8" max="16384" width="9.140625" style="2" customWidth="1"/>
  </cols>
  <sheetData>
    <row r="1" spans="1:7" ht="18">
      <c r="A1" s="1" t="s">
        <v>0</v>
      </c>
      <c r="G1" s="3" t="s">
        <v>1</v>
      </c>
    </row>
    <row r="2" ht="15.75">
      <c r="A2" s="4"/>
    </row>
    <row r="4" spans="1:7" s="7" customFormat="1" ht="15.75" thickBot="1">
      <c r="A4" s="6"/>
      <c r="G4" s="8" t="s">
        <v>2</v>
      </c>
    </row>
    <row r="5" spans="1:7" s="11" customFormat="1" ht="16.5" thickBot="1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</row>
    <row r="6" spans="1:7" ht="15">
      <c r="A6" s="12">
        <v>5011</v>
      </c>
      <c r="B6" s="13" t="s">
        <v>10</v>
      </c>
      <c r="C6" s="14">
        <v>181717</v>
      </c>
      <c r="D6" s="14">
        <v>184220</v>
      </c>
      <c r="E6" s="15">
        <v>184219.5</v>
      </c>
      <c r="F6" s="16">
        <f>E6*100/D6</f>
        <v>99.99972858538703</v>
      </c>
      <c r="G6" s="15">
        <f>D6-E6</f>
        <v>0.5</v>
      </c>
    </row>
    <row r="7" spans="1:7" ht="15">
      <c r="A7" s="17">
        <v>5021</v>
      </c>
      <c r="B7" s="18" t="s">
        <v>11</v>
      </c>
      <c r="C7" s="19">
        <v>1805</v>
      </c>
      <c r="D7" s="19">
        <v>3328</v>
      </c>
      <c r="E7" s="20">
        <v>3327.17</v>
      </c>
      <c r="F7" s="16">
        <f aca="true" t="shared" si="0" ref="F7:F48">E7*100/D7</f>
        <v>99.97506009615384</v>
      </c>
      <c r="G7" s="15">
        <f aca="true" t="shared" si="1" ref="G7:G48">D7-E7</f>
        <v>0.8299999999999272</v>
      </c>
    </row>
    <row r="8" spans="1:7" ht="15">
      <c r="A8" s="17">
        <v>5024</v>
      </c>
      <c r="B8" s="18" t="s">
        <v>12</v>
      </c>
      <c r="C8" s="19">
        <v>3045</v>
      </c>
      <c r="D8" s="19">
        <v>1542</v>
      </c>
      <c r="E8" s="20">
        <v>348.24</v>
      </c>
      <c r="F8" s="16">
        <f t="shared" si="0"/>
        <v>22.58365758754864</v>
      </c>
      <c r="G8" s="15">
        <f t="shared" si="1"/>
        <v>1193.76</v>
      </c>
    </row>
    <row r="9" spans="1:7" ht="15">
      <c r="A9" s="17">
        <v>5031</v>
      </c>
      <c r="B9" s="18" t="s">
        <v>13</v>
      </c>
      <c r="C9" s="19">
        <v>46395</v>
      </c>
      <c r="D9" s="19">
        <v>46611</v>
      </c>
      <c r="E9" s="20">
        <v>46192.89</v>
      </c>
      <c r="F9" s="16">
        <f t="shared" si="0"/>
        <v>99.10297998326575</v>
      </c>
      <c r="G9" s="15">
        <f t="shared" si="1"/>
        <v>418.1100000000006</v>
      </c>
    </row>
    <row r="10" spans="1:7" ht="15">
      <c r="A10" s="17">
        <v>5032</v>
      </c>
      <c r="B10" s="18" t="s">
        <v>14</v>
      </c>
      <c r="C10" s="19">
        <v>15998</v>
      </c>
      <c r="D10" s="19">
        <v>16634</v>
      </c>
      <c r="E10" s="20">
        <v>16382.31</v>
      </c>
      <c r="F10" s="16">
        <f t="shared" si="0"/>
        <v>98.4868943128532</v>
      </c>
      <c r="G10" s="15">
        <f>D10-E10</f>
        <v>251.6900000000005</v>
      </c>
    </row>
    <row r="11" spans="1:7" ht="15">
      <c r="A11" s="17">
        <v>5132</v>
      </c>
      <c r="B11" s="18" t="s">
        <v>15</v>
      </c>
      <c r="C11" s="19">
        <v>31</v>
      </c>
      <c r="D11" s="19">
        <v>31</v>
      </c>
      <c r="E11" s="20">
        <v>26.88</v>
      </c>
      <c r="F11" s="16">
        <f t="shared" si="0"/>
        <v>86.70967741935483</v>
      </c>
      <c r="G11" s="15">
        <f t="shared" si="1"/>
        <v>4.120000000000001</v>
      </c>
    </row>
    <row r="12" spans="1:7" ht="15">
      <c r="A12" s="17">
        <v>5133</v>
      </c>
      <c r="B12" s="18" t="s">
        <v>16</v>
      </c>
      <c r="C12" s="19">
        <v>30</v>
      </c>
      <c r="D12" s="19">
        <v>18</v>
      </c>
      <c r="E12" s="20">
        <v>15.61</v>
      </c>
      <c r="F12" s="16">
        <f t="shared" si="0"/>
        <v>86.72222222222223</v>
      </c>
      <c r="G12" s="15">
        <f t="shared" si="1"/>
        <v>2.3900000000000006</v>
      </c>
    </row>
    <row r="13" spans="1:7" ht="15">
      <c r="A13" s="17">
        <v>5134</v>
      </c>
      <c r="B13" s="18" t="s">
        <v>17</v>
      </c>
      <c r="C13" s="19">
        <v>22</v>
      </c>
      <c r="D13" s="19">
        <v>24</v>
      </c>
      <c r="E13" s="20">
        <v>19.55</v>
      </c>
      <c r="F13" s="16">
        <f t="shared" si="0"/>
        <v>81.45833333333333</v>
      </c>
      <c r="G13" s="15">
        <f t="shared" si="1"/>
        <v>4.449999999999999</v>
      </c>
    </row>
    <row r="14" spans="1:7" ht="15">
      <c r="A14" s="17">
        <v>5136</v>
      </c>
      <c r="B14" s="18" t="s">
        <v>18</v>
      </c>
      <c r="C14" s="19">
        <v>781</v>
      </c>
      <c r="D14" s="19">
        <v>703</v>
      </c>
      <c r="E14" s="20">
        <v>685.92</v>
      </c>
      <c r="F14" s="16">
        <f t="shared" si="0"/>
        <v>97.57041251778094</v>
      </c>
      <c r="G14" s="15">
        <f t="shared" si="1"/>
        <v>17.08000000000004</v>
      </c>
    </row>
    <row r="15" spans="1:7" ht="15">
      <c r="A15" s="17">
        <v>5137</v>
      </c>
      <c r="B15" s="18" t="s">
        <v>19</v>
      </c>
      <c r="C15" s="19">
        <v>2636</v>
      </c>
      <c r="D15" s="19">
        <v>10353</v>
      </c>
      <c r="E15" s="20">
        <v>10316.08</v>
      </c>
      <c r="F15" s="16">
        <f t="shared" si="0"/>
        <v>99.64338838983869</v>
      </c>
      <c r="G15" s="15">
        <f t="shared" si="1"/>
        <v>36.92000000000007</v>
      </c>
    </row>
    <row r="16" spans="1:7" ht="15">
      <c r="A16" s="17">
        <v>5139</v>
      </c>
      <c r="B16" s="18" t="s">
        <v>20</v>
      </c>
      <c r="C16" s="19">
        <v>2600</v>
      </c>
      <c r="D16" s="19">
        <v>1997</v>
      </c>
      <c r="E16" s="20">
        <v>1984.06</v>
      </c>
      <c r="F16" s="16">
        <f t="shared" si="0"/>
        <v>99.3520280420631</v>
      </c>
      <c r="G16" s="15">
        <f t="shared" si="1"/>
        <v>12.940000000000055</v>
      </c>
    </row>
    <row r="17" spans="1:7" ht="15">
      <c r="A17" s="17">
        <v>5142</v>
      </c>
      <c r="B17" s="18" t="s">
        <v>21</v>
      </c>
      <c r="C17" s="19"/>
      <c r="D17" s="19">
        <v>31</v>
      </c>
      <c r="E17" s="20">
        <v>25.62</v>
      </c>
      <c r="F17" s="16">
        <f t="shared" si="0"/>
        <v>82.64516129032258</v>
      </c>
      <c r="G17" s="15">
        <f t="shared" si="1"/>
        <v>5.379999999999999</v>
      </c>
    </row>
    <row r="18" spans="1:7" ht="15">
      <c r="A18" s="17">
        <v>5151</v>
      </c>
      <c r="B18" s="18" t="s">
        <v>22</v>
      </c>
      <c r="C18" s="19">
        <v>588</v>
      </c>
      <c r="D18" s="19">
        <v>548</v>
      </c>
      <c r="E18" s="20">
        <v>547.04</v>
      </c>
      <c r="F18" s="16">
        <f t="shared" si="0"/>
        <v>99.82481751824818</v>
      </c>
      <c r="G18" s="15">
        <f t="shared" si="1"/>
        <v>0.9600000000000364</v>
      </c>
    </row>
    <row r="19" spans="1:7" ht="15">
      <c r="A19" s="17">
        <v>5152</v>
      </c>
      <c r="B19" s="18" t="s">
        <v>23</v>
      </c>
      <c r="C19" s="19">
        <v>1510</v>
      </c>
      <c r="D19" s="19">
        <v>1671</v>
      </c>
      <c r="E19" s="20">
        <v>1668.24</v>
      </c>
      <c r="F19" s="16">
        <f t="shared" si="0"/>
        <v>99.83482944344703</v>
      </c>
      <c r="G19" s="15">
        <f t="shared" si="1"/>
        <v>2.759999999999991</v>
      </c>
    </row>
    <row r="20" spans="1:7" ht="15">
      <c r="A20" s="17">
        <v>5153</v>
      </c>
      <c r="B20" s="18" t="s">
        <v>24</v>
      </c>
      <c r="C20" s="19">
        <v>2057</v>
      </c>
      <c r="D20" s="19">
        <v>2145</v>
      </c>
      <c r="E20" s="20">
        <v>2143.42</v>
      </c>
      <c r="F20" s="16">
        <f t="shared" si="0"/>
        <v>99.92634032634032</v>
      </c>
      <c r="G20" s="15">
        <f t="shared" si="1"/>
        <v>1.5799999999999272</v>
      </c>
    </row>
    <row r="21" spans="1:7" ht="15">
      <c r="A21" s="17">
        <v>5154</v>
      </c>
      <c r="B21" s="18" t="s">
        <v>25</v>
      </c>
      <c r="C21" s="19">
        <v>2707</v>
      </c>
      <c r="D21" s="19">
        <v>2940</v>
      </c>
      <c r="E21" s="20">
        <v>2938.45</v>
      </c>
      <c r="F21" s="16">
        <f t="shared" si="0"/>
        <v>99.94727891156462</v>
      </c>
      <c r="G21" s="15">
        <f t="shared" si="1"/>
        <v>1.550000000000182</v>
      </c>
    </row>
    <row r="22" spans="1:7" ht="15">
      <c r="A22" s="17">
        <v>5156</v>
      </c>
      <c r="B22" s="18" t="s">
        <v>26</v>
      </c>
      <c r="C22" s="19">
        <v>2691</v>
      </c>
      <c r="D22" s="19">
        <v>2538</v>
      </c>
      <c r="E22" s="20">
        <v>2530.86</v>
      </c>
      <c r="F22" s="16">
        <f t="shared" si="0"/>
        <v>99.71867612293144</v>
      </c>
      <c r="G22" s="15">
        <f t="shared" si="1"/>
        <v>7.139999999999873</v>
      </c>
    </row>
    <row r="23" spans="1:7" ht="15">
      <c r="A23" s="17">
        <v>5157</v>
      </c>
      <c r="B23" s="18" t="s">
        <v>27</v>
      </c>
      <c r="C23" s="19">
        <v>147</v>
      </c>
      <c r="D23" s="19">
        <v>173</v>
      </c>
      <c r="E23" s="20">
        <v>172.14</v>
      </c>
      <c r="F23" s="16">
        <f t="shared" si="0"/>
        <v>99.5028901734104</v>
      </c>
      <c r="G23" s="15">
        <f t="shared" si="1"/>
        <v>0.8600000000000136</v>
      </c>
    </row>
    <row r="24" spans="1:7" ht="15">
      <c r="A24" s="17">
        <v>5161</v>
      </c>
      <c r="B24" s="18" t="s">
        <v>28</v>
      </c>
      <c r="C24" s="19">
        <v>563</v>
      </c>
      <c r="D24" s="19">
        <v>481</v>
      </c>
      <c r="E24" s="20">
        <v>469.49</v>
      </c>
      <c r="F24" s="16">
        <f t="shared" si="0"/>
        <v>97.60706860706861</v>
      </c>
      <c r="G24" s="15">
        <f t="shared" si="1"/>
        <v>11.509999999999991</v>
      </c>
    </row>
    <row r="25" spans="1:7" ht="15">
      <c r="A25" s="17">
        <v>5162</v>
      </c>
      <c r="B25" s="18" t="s">
        <v>29</v>
      </c>
      <c r="C25" s="19">
        <v>6800</v>
      </c>
      <c r="D25" s="19">
        <v>5919</v>
      </c>
      <c r="E25" s="20">
        <v>5870.16</v>
      </c>
      <c r="F25" s="16">
        <f t="shared" si="0"/>
        <v>99.1748606183477</v>
      </c>
      <c r="G25" s="15">
        <f t="shared" si="1"/>
        <v>48.840000000000146</v>
      </c>
    </row>
    <row r="26" spans="1:7" ht="15">
      <c r="A26" s="17">
        <v>5163</v>
      </c>
      <c r="B26" s="18" t="s">
        <v>30</v>
      </c>
      <c r="C26" s="19">
        <v>550</v>
      </c>
      <c r="D26" s="19">
        <v>506</v>
      </c>
      <c r="E26" s="20">
        <v>504.57</v>
      </c>
      <c r="F26" s="16">
        <f t="shared" si="0"/>
        <v>99.71739130434783</v>
      </c>
      <c r="G26" s="15">
        <f t="shared" si="1"/>
        <v>1.4300000000000068</v>
      </c>
    </row>
    <row r="27" spans="1:7" ht="15">
      <c r="A27" s="17">
        <v>5164</v>
      </c>
      <c r="B27" s="18" t="s">
        <v>31</v>
      </c>
      <c r="C27" s="19">
        <v>924</v>
      </c>
      <c r="D27" s="19">
        <v>756</v>
      </c>
      <c r="E27" s="20">
        <v>748.83</v>
      </c>
      <c r="F27" s="16">
        <f t="shared" si="0"/>
        <v>99.0515873015873</v>
      </c>
      <c r="G27" s="15">
        <f t="shared" si="1"/>
        <v>7.169999999999959</v>
      </c>
    </row>
    <row r="28" spans="1:7" ht="15">
      <c r="A28" s="17">
        <v>5166</v>
      </c>
      <c r="B28" s="18" t="s">
        <v>32</v>
      </c>
      <c r="C28" s="19">
        <v>404</v>
      </c>
      <c r="D28" s="19">
        <v>709</v>
      </c>
      <c r="E28" s="20">
        <v>704.66</v>
      </c>
      <c r="F28" s="16">
        <f t="shared" si="0"/>
        <v>99.38787023977433</v>
      </c>
      <c r="G28" s="15">
        <f t="shared" si="1"/>
        <v>4.340000000000032</v>
      </c>
    </row>
    <row r="29" spans="1:7" ht="15">
      <c r="A29" s="17">
        <v>5167</v>
      </c>
      <c r="B29" s="18" t="s">
        <v>33</v>
      </c>
      <c r="C29" s="19">
        <v>1456</v>
      </c>
      <c r="D29" s="19">
        <v>1244</v>
      </c>
      <c r="E29" s="20">
        <v>1239.9</v>
      </c>
      <c r="F29" s="16">
        <f t="shared" si="0"/>
        <v>99.67041800643088</v>
      </c>
      <c r="G29" s="15">
        <f t="shared" si="1"/>
        <v>4.099999999999909</v>
      </c>
    </row>
    <row r="30" spans="1:7" ht="15">
      <c r="A30" s="17">
        <v>5168</v>
      </c>
      <c r="B30" s="18" t="s">
        <v>34</v>
      </c>
      <c r="C30" s="19">
        <v>120</v>
      </c>
      <c r="D30" s="19">
        <v>102</v>
      </c>
      <c r="E30" s="20">
        <v>101.83</v>
      </c>
      <c r="F30" s="16">
        <f t="shared" si="0"/>
        <v>99.83333333333333</v>
      </c>
      <c r="G30" s="15">
        <f t="shared" si="1"/>
        <v>0.1700000000000017</v>
      </c>
    </row>
    <row r="31" spans="1:7" ht="15">
      <c r="A31" s="17">
        <v>5169</v>
      </c>
      <c r="B31" s="18" t="s">
        <v>35</v>
      </c>
      <c r="C31" s="19">
        <v>9276</v>
      </c>
      <c r="D31" s="19">
        <v>10922</v>
      </c>
      <c r="E31" s="20">
        <v>10898.87</v>
      </c>
      <c r="F31" s="16">
        <f t="shared" si="0"/>
        <v>99.78822559970702</v>
      </c>
      <c r="G31" s="15">
        <f t="shared" si="1"/>
        <v>23.1299999999992</v>
      </c>
    </row>
    <row r="32" spans="1:7" ht="15">
      <c r="A32" s="17">
        <v>5171</v>
      </c>
      <c r="B32" s="18" t="s">
        <v>36</v>
      </c>
      <c r="C32" s="19">
        <v>3090</v>
      </c>
      <c r="D32" s="19">
        <v>2430</v>
      </c>
      <c r="E32" s="20">
        <v>2426.68</v>
      </c>
      <c r="F32" s="16">
        <f t="shared" si="0"/>
        <v>99.8633744855967</v>
      </c>
      <c r="G32" s="15">
        <f t="shared" si="1"/>
        <v>3.3200000000001637</v>
      </c>
    </row>
    <row r="33" spans="1:7" ht="15">
      <c r="A33" s="17">
        <v>5172</v>
      </c>
      <c r="B33" s="18" t="s">
        <v>37</v>
      </c>
      <c r="C33" s="19">
        <v>600</v>
      </c>
      <c r="D33" s="19">
        <v>593</v>
      </c>
      <c r="E33" s="20">
        <v>590.75</v>
      </c>
      <c r="F33" s="16">
        <f t="shared" si="0"/>
        <v>99.62057335581788</v>
      </c>
      <c r="G33" s="15">
        <f t="shared" si="1"/>
        <v>2.25</v>
      </c>
    </row>
    <row r="34" spans="1:7" ht="15">
      <c r="A34" s="17">
        <v>5173</v>
      </c>
      <c r="B34" s="18" t="s">
        <v>38</v>
      </c>
      <c r="C34" s="19">
        <v>6100</v>
      </c>
      <c r="D34" s="19">
        <v>4812</v>
      </c>
      <c r="E34" s="20">
        <v>4794.83</v>
      </c>
      <c r="F34" s="16">
        <f t="shared" si="0"/>
        <v>99.64318370739817</v>
      </c>
      <c r="G34" s="15">
        <f t="shared" si="1"/>
        <v>17.170000000000073</v>
      </c>
    </row>
    <row r="35" spans="1:7" ht="15">
      <c r="A35" s="17">
        <v>5175</v>
      </c>
      <c r="B35" s="18" t="s">
        <v>39</v>
      </c>
      <c r="C35" s="19">
        <v>180</v>
      </c>
      <c r="D35" s="19">
        <v>444</v>
      </c>
      <c r="E35" s="20">
        <v>441.46</v>
      </c>
      <c r="F35" s="16">
        <f t="shared" si="0"/>
        <v>99.42792792792793</v>
      </c>
      <c r="G35" s="15">
        <f t="shared" si="1"/>
        <v>2.5400000000000205</v>
      </c>
    </row>
    <row r="36" spans="1:7" ht="15">
      <c r="A36" s="17">
        <v>5176</v>
      </c>
      <c r="B36" s="18" t="s">
        <v>40</v>
      </c>
      <c r="C36" s="19">
        <v>30</v>
      </c>
      <c r="D36" s="19">
        <v>75</v>
      </c>
      <c r="E36" s="20">
        <v>74.14</v>
      </c>
      <c r="F36" s="16">
        <f t="shared" si="0"/>
        <v>98.85333333333334</v>
      </c>
      <c r="G36" s="15">
        <f t="shared" si="1"/>
        <v>0.8599999999999994</v>
      </c>
    </row>
    <row r="37" spans="1:7" ht="15">
      <c r="A37" s="17">
        <v>5192</v>
      </c>
      <c r="B37" s="18" t="s">
        <v>41</v>
      </c>
      <c r="C37" s="19">
        <v>1540</v>
      </c>
      <c r="D37" s="19">
        <v>127</v>
      </c>
      <c r="E37" s="20">
        <v>125.4</v>
      </c>
      <c r="F37" s="16">
        <f t="shared" si="0"/>
        <v>98.74015748031496</v>
      </c>
      <c r="G37" s="15">
        <f t="shared" si="1"/>
        <v>1.5999999999999943</v>
      </c>
    </row>
    <row r="38" spans="1:7" ht="15">
      <c r="A38" s="17">
        <v>5194</v>
      </c>
      <c r="B38" s="18" t="s">
        <v>42</v>
      </c>
      <c r="C38" s="19"/>
      <c r="D38" s="19">
        <v>3</v>
      </c>
      <c r="E38" s="20">
        <v>3</v>
      </c>
      <c r="F38" s="16">
        <f t="shared" si="0"/>
        <v>100</v>
      </c>
      <c r="G38" s="15">
        <f t="shared" si="1"/>
        <v>0</v>
      </c>
    </row>
    <row r="39" spans="1:7" ht="15">
      <c r="A39" s="17">
        <v>5342</v>
      </c>
      <c r="B39" s="18" t="s">
        <v>43</v>
      </c>
      <c r="C39" s="19">
        <v>3634</v>
      </c>
      <c r="D39" s="19">
        <v>3685</v>
      </c>
      <c r="E39" s="20">
        <v>3684.27</v>
      </c>
      <c r="F39" s="16">
        <f t="shared" si="0"/>
        <v>99.98018995929444</v>
      </c>
      <c r="G39" s="15">
        <f t="shared" si="1"/>
        <v>0.7300000000000182</v>
      </c>
    </row>
    <row r="40" spans="1:7" ht="15">
      <c r="A40" s="17">
        <v>5362</v>
      </c>
      <c r="B40" s="18" t="s">
        <v>44</v>
      </c>
      <c r="C40" s="19">
        <v>120</v>
      </c>
      <c r="D40" s="19">
        <v>120</v>
      </c>
      <c r="E40" s="20">
        <v>110.96</v>
      </c>
      <c r="F40" s="16">
        <f t="shared" si="0"/>
        <v>92.46666666666667</v>
      </c>
      <c r="G40" s="15">
        <f t="shared" si="1"/>
        <v>9.040000000000006</v>
      </c>
    </row>
    <row r="41" spans="1:7" ht="15">
      <c r="A41" s="17">
        <v>5363</v>
      </c>
      <c r="B41" s="18" t="s">
        <v>45</v>
      </c>
      <c r="C41" s="19"/>
      <c r="D41" s="19">
        <v>2</v>
      </c>
      <c r="E41" s="20">
        <v>1.19</v>
      </c>
      <c r="F41" s="16">
        <f t="shared" si="0"/>
        <v>59.5</v>
      </c>
      <c r="G41" s="15">
        <f t="shared" si="1"/>
        <v>0.81</v>
      </c>
    </row>
    <row r="42" spans="1:7" ht="15.75" thickBot="1">
      <c r="A42" s="21">
        <v>5424</v>
      </c>
      <c r="B42" s="22" t="s">
        <v>46</v>
      </c>
      <c r="C42" s="23"/>
      <c r="D42" s="23">
        <v>614</v>
      </c>
      <c r="E42" s="24">
        <v>554.52</v>
      </c>
      <c r="F42" s="25">
        <f t="shared" si="0"/>
        <v>90.31270358306189</v>
      </c>
      <c r="G42" s="26">
        <f t="shared" si="1"/>
        <v>59.48000000000002</v>
      </c>
    </row>
    <row r="43" spans="1:7" ht="16.5" thickBot="1">
      <c r="A43" s="27"/>
      <c r="B43" s="9" t="s">
        <v>47</v>
      </c>
      <c r="C43" s="28">
        <f>SUM(C6:C42)</f>
        <v>300147</v>
      </c>
      <c r="D43" s="28">
        <f>SUM(D6:D42)</f>
        <v>309051</v>
      </c>
      <c r="E43" s="29">
        <f>SUM(E6:E42)</f>
        <v>306889.49000000005</v>
      </c>
      <c r="F43" s="30">
        <f t="shared" si="0"/>
        <v>99.3005976359889</v>
      </c>
      <c r="G43" s="29">
        <f>D43-E43</f>
        <v>2161.509999999951</v>
      </c>
    </row>
    <row r="44" spans="1:7" ht="15">
      <c r="A44" s="12">
        <v>6111</v>
      </c>
      <c r="B44" s="13" t="s">
        <v>37</v>
      </c>
      <c r="C44" s="14"/>
      <c r="D44" s="14">
        <v>2980</v>
      </c>
      <c r="E44" s="15">
        <v>2953.26</v>
      </c>
      <c r="F44" s="16">
        <f t="shared" si="0"/>
        <v>99.10268456375839</v>
      </c>
      <c r="G44" s="15">
        <f t="shared" si="1"/>
        <v>26.73999999999978</v>
      </c>
    </row>
    <row r="45" spans="1:7" ht="15">
      <c r="A45" s="17">
        <v>6112</v>
      </c>
      <c r="B45" s="18" t="s">
        <v>48</v>
      </c>
      <c r="C45" s="19"/>
      <c r="D45" s="19">
        <v>1100</v>
      </c>
      <c r="E45" s="20">
        <v>980.17</v>
      </c>
      <c r="F45" s="16">
        <f t="shared" si="0"/>
        <v>89.10636363636364</v>
      </c>
      <c r="G45" s="15">
        <f t="shared" si="1"/>
        <v>119.83000000000004</v>
      </c>
    </row>
    <row r="46" spans="1:7" ht="15">
      <c r="A46" s="17">
        <v>6121</v>
      </c>
      <c r="B46" s="18" t="s">
        <v>49</v>
      </c>
      <c r="C46" s="19"/>
      <c r="D46" s="19">
        <v>2032</v>
      </c>
      <c r="E46" s="20">
        <v>2027.98</v>
      </c>
      <c r="F46" s="16">
        <f t="shared" si="0"/>
        <v>99.80216535433071</v>
      </c>
      <c r="G46" s="15">
        <f t="shared" si="1"/>
        <v>4.019999999999982</v>
      </c>
    </row>
    <row r="47" spans="1:7" ht="15">
      <c r="A47" s="17">
        <v>6122</v>
      </c>
      <c r="B47" s="18" t="s">
        <v>50</v>
      </c>
      <c r="C47" s="19"/>
      <c r="D47" s="19">
        <v>83</v>
      </c>
      <c r="E47" s="20">
        <v>82.47</v>
      </c>
      <c r="F47" s="16">
        <f t="shared" si="0"/>
        <v>99.36144578313252</v>
      </c>
      <c r="G47" s="15">
        <f t="shared" si="1"/>
        <v>0.5300000000000011</v>
      </c>
    </row>
    <row r="48" spans="1:7" ht="15.75" thickBot="1">
      <c r="A48" s="21">
        <v>6123</v>
      </c>
      <c r="B48" s="22" t="s">
        <v>51</v>
      </c>
      <c r="C48" s="23"/>
      <c r="D48" s="23">
        <v>4000</v>
      </c>
      <c r="E48" s="24">
        <v>3975.29</v>
      </c>
      <c r="F48" s="25">
        <f t="shared" si="0"/>
        <v>99.38225</v>
      </c>
      <c r="G48" s="26">
        <f t="shared" si="1"/>
        <v>24.710000000000036</v>
      </c>
    </row>
    <row r="49" spans="1:7" ht="16.5" thickBot="1">
      <c r="A49" s="27"/>
      <c r="B49" s="9" t="s">
        <v>52</v>
      </c>
      <c r="C49" s="28">
        <f>SUM(C12:C48)</f>
        <v>351303</v>
      </c>
      <c r="D49" s="28">
        <f>D43+D44+D45+D46+D47+D48</f>
        <v>319246</v>
      </c>
      <c r="E49" s="28">
        <f>E43+E44+E45+E46+E47+E48</f>
        <v>316908.66</v>
      </c>
      <c r="F49" s="30">
        <f>E49*100/D49</f>
        <v>99.26785613602048</v>
      </c>
      <c r="G49" s="29">
        <f>D49-E49</f>
        <v>2337.3400000000256</v>
      </c>
    </row>
    <row r="50" ht="12" customHeight="1"/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0.7109375" style="5" customWidth="1"/>
    <col min="2" max="2" width="30.7109375" style="2" customWidth="1"/>
    <col min="3" max="5" width="20.7109375" style="2" customWidth="1"/>
    <col min="6" max="6" width="19.28125" style="2" customWidth="1"/>
    <col min="7" max="7" width="27.00390625" style="2" customWidth="1"/>
    <col min="8" max="16384" width="9.140625" style="2" customWidth="1"/>
  </cols>
  <sheetData>
    <row r="1" spans="1:7" ht="18">
      <c r="A1" s="1" t="s">
        <v>53</v>
      </c>
      <c r="G1" s="3" t="s">
        <v>54</v>
      </c>
    </row>
    <row r="2" ht="15.75">
      <c r="A2" s="4"/>
    </row>
    <row r="4" spans="1:7" s="7" customFormat="1" ht="15.75" thickBot="1">
      <c r="A4" s="6"/>
      <c r="G4" s="8" t="s">
        <v>2</v>
      </c>
    </row>
    <row r="5" spans="1:7" s="11" customFormat="1" ht="15.75" thickBot="1">
      <c r="A5" s="31" t="s">
        <v>55</v>
      </c>
      <c r="B5" s="32" t="s">
        <v>56</v>
      </c>
      <c r="C5" s="32" t="s">
        <v>5</v>
      </c>
      <c r="D5" s="32" t="s">
        <v>6</v>
      </c>
      <c r="E5" s="33" t="s">
        <v>7</v>
      </c>
      <c r="F5" s="32" t="s">
        <v>8</v>
      </c>
      <c r="G5" s="34" t="s">
        <v>9</v>
      </c>
    </row>
    <row r="6" spans="1:7" ht="15">
      <c r="A6" s="35">
        <v>3262</v>
      </c>
      <c r="B6" s="14" t="s">
        <v>57</v>
      </c>
      <c r="C6" s="14">
        <v>300147</v>
      </c>
      <c r="D6" s="14">
        <v>318946</v>
      </c>
      <c r="E6" s="36">
        <v>316613.36</v>
      </c>
      <c r="F6" s="37">
        <f>E6*100/D6</f>
        <v>99.26864108657892</v>
      </c>
      <c r="G6" s="15">
        <f>D6-E6</f>
        <v>2332.640000000014</v>
      </c>
    </row>
    <row r="7" spans="1:7" ht="15">
      <c r="A7" s="38" t="s">
        <v>58</v>
      </c>
      <c r="B7" s="19" t="s">
        <v>59</v>
      </c>
      <c r="C7" s="19"/>
      <c r="D7" s="19">
        <v>300</v>
      </c>
      <c r="E7" s="39">
        <v>295.3</v>
      </c>
      <c r="F7" s="37">
        <f>E7*100/D7</f>
        <v>98.43333333333334</v>
      </c>
      <c r="G7" s="15">
        <f>D7-E7</f>
        <v>4.699999999999989</v>
      </c>
    </row>
    <row r="8" spans="1:7" ht="15.75" thickBot="1">
      <c r="A8" s="40">
        <v>3299</v>
      </c>
      <c r="B8" s="23" t="s">
        <v>60</v>
      </c>
      <c r="C8" s="23"/>
      <c r="D8" s="23">
        <v>300</v>
      </c>
      <c r="E8" s="41">
        <v>295.3</v>
      </c>
      <c r="F8" s="37">
        <f>E8*100/D8</f>
        <v>98.43333333333334</v>
      </c>
      <c r="G8" s="15">
        <f>D8-E8</f>
        <v>4.699999999999989</v>
      </c>
    </row>
    <row r="9" spans="1:7" ht="16.5" thickBot="1">
      <c r="A9" s="42"/>
      <c r="B9" s="43" t="s">
        <v>52</v>
      </c>
      <c r="C9" s="44">
        <v>300147</v>
      </c>
      <c r="D9" s="44">
        <v>319246</v>
      </c>
      <c r="E9" s="45">
        <v>316908.66</v>
      </c>
      <c r="F9" s="46">
        <f>E9*100/D9</f>
        <v>99.26785613602048</v>
      </c>
      <c r="G9" s="45">
        <f>D9-E9</f>
        <v>2337.3400000000256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0.57421875" style="5" customWidth="1"/>
    <col min="2" max="2" width="30.7109375" style="2" customWidth="1"/>
    <col min="3" max="5" width="20.7109375" style="2" customWidth="1"/>
    <col min="6" max="6" width="22.421875" style="2" customWidth="1"/>
    <col min="7" max="7" width="26.421875" style="2" customWidth="1"/>
    <col min="8" max="16384" width="9.140625" style="2" customWidth="1"/>
  </cols>
  <sheetData>
    <row r="1" spans="1:7" ht="18">
      <c r="A1" s="1" t="s">
        <v>61</v>
      </c>
      <c r="G1" s="3" t="s">
        <v>62</v>
      </c>
    </row>
    <row r="2" ht="15.75">
      <c r="A2" s="4"/>
    </row>
    <row r="4" spans="1:7" s="7" customFormat="1" ht="15.75" thickBot="1">
      <c r="A4" s="6"/>
      <c r="G4" s="8" t="s">
        <v>2</v>
      </c>
    </row>
    <row r="5" spans="1:7" s="11" customFormat="1" ht="15.75" thickBot="1">
      <c r="A5" s="31" t="s">
        <v>63</v>
      </c>
      <c r="B5" s="32" t="s">
        <v>4</v>
      </c>
      <c r="C5" s="32" t="s">
        <v>5</v>
      </c>
      <c r="D5" s="32" t="s">
        <v>6</v>
      </c>
      <c r="E5" s="47" t="s">
        <v>7</v>
      </c>
      <c r="F5" s="32" t="s">
        <v>8</v>
      </c>
      <c r="G5" s="34" t="s">
        <v>9</v>
      </c>
    </row>
    <row r="6" spans="1:7" ht="15">
      <c r="A6" s="35">
        <v>2132</v>
      </c>
      <c r="B6" s="14" t="s">
        <v>64</v>
      </c>
      <c r="C6" s="14">
        <v>370</v>
      </c>
      <c r="D6" s="14">
        <v>370</v>
      </c>
      <c r="E6" s="15">
        <v>336.08</v>
      </c>
      <c r="F6" s="16">
        <f>E6*100/D6</f>
        <v>90.83243243243243</v>
      </c>
      <c r="G6" s="15">
        <f>D6-E6</f>
        <v>33.920000000000016</v>
      </c>
    </row>
    <row r="7" spans="1:7" ht="15">
      <c r="A7" s="38">
        <v>2133</v>
      </c>
      <c r="B7" s="19" t="s">
        <v>65</v>
      </c>
      <c r="C7" s="19"/>
      <c r="D7" s="19"/>
      <c r="E7" s="20">
        <v>23.94</v>
      </c>
      <c r="F7" s="16"/>
      <c r="G7" s="15">
        <f>D7-E7</f>
        <v>-23.94</v>
      </c>
    </row>
    <row r="8" spans="1:7" ht="15">
      <c r="A8" s="38">
        <v>2141</v>
      </c>
      <c r="B8" s="19" t="s">
        <v>66</v>
      </c>
      <c r="C8" s="19">
        <v>7</v>
      </c>
      <c r="D8" s="19">
        <v>7</v>
      </c>
      <c r="E8" s="20">
        <v>6.27</v>
      </c>
      <c r="F8" s="16">
        <f>E8*100/D8</f>
        <v>89.57142857142857</v>
      </c>
      <c r="G8" s="15">
        <f aca="true" t="shared" si="0" ref="G8:G14">D8-E8</f>
        <v>0.7300000000000004</v>
      </c>
    </row>
    <row r="9" spans="1:7" ht="15">
      <c r="A9" s="38">
        <v>2143</v>
      </c>
      <c r="B9" s="19" t="s">
        <v>67</v>
      </c>
      <c r="C9" s="19"/>
      <c r="D9" s="19"/>
      <c r="E9" s="20">
        <v>4.72</v>
      </c>
      <c r="F9" s="16"/>
      <c r="G9" s="15">
        <f t="shared" si="0"/>
        <v>-4.72</v>
      </c>
    </row>
    <row r="10" spans="1:7" ht="15">
      <c r="A10" s="38">
        <v>2210</v>
      </c>
      <c r="B10" s="19" t="s">
        <v>68</v>
      </c>
      <c r="C10" s="19"/>
      <c r="D10" s="19"/>
      <c r="E10" s="20">
        <v>12</v>
      </c>
      <c r="F10" s="16"/>
      <c r="G10" s="15">
        <f t="shared" si="0"/>
        <v>-12</v>
      </c>
    </row>
    <row r="11" spans="1:7" ht="15">
      <c r="A11" s="38">
        <v>2324</v>
      </c>
      <c r="B11" s="19" t="s">
        <v>69</v>
      </c>
      <c r="C11" s="19"/>
      <c r="D11" s="19"/>
      <c r="E11" s="20">
        <v>657.25</v>
      </c>
      <c r="F11" s="16"/>
      <c r="G11" s="15">
        <f t="shared" si="0"/>
        <v>-657.25</v>
      </c>
    </row>
    <row r="12" spans="1:7" ht="15">
      <c r="A12" s="38">
        <v>3113</v>
      </c>
      <c r="B12" s="19" t="s">
        <v>70</v>
      </c>
      <c r="C12" s="19"/>
      <c r="D12" s="19"/>
      <c r="E12" s="20">
        <v>187.61</v>
      </c>
      <c r="F12" s="16"/>
      <c r="G12" s="15">
        <f t="shared" si="0"/>
        <v>-187.61</v>
      </c>
    </row>
    <row r="13" spans="1:7" ht="15">
      <c r="A13" s="38">
        <v>4132</v>
      </c>
      <c r="B13" s="19" t="s">
        <v>71</v>
      </c>
      <c r="C13" s="19"/>
      <c r="D13" s="19"/>
      <c r="E13" s="20">
        <v>121.43</v>
      </c>
      <c r="F13" s="16"/>
      <c r="G13" s="15">
        <f t="shared" si="0"/>
        <v>-121.43</v>
      </c>
    </row>
    <row r="14" spans="1:7" ht="16.5" thickBot="1">
      <c r="A14" s="48"/>
      <c r="B14" s="43" t="s">
        <v>72</v>
      </c>
      <c r="C14" s="44">
        <v>377</v>
      </c>
      <c r="D14" s="49">
        <v>377</v>
      </c>
      <c r="E14" s="50">
        <v>1349.3</v>
      </c>
      <c r="F14" s="51">
        <f>E14*100/D14</f>
        <v>357.9045092838196</v>
      </c>
      <c r="G14" s="50">
        <f t="shared" si="0"/>
        <v>-972.3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5" customWidth="1"/>
    <col min="2" max="2" width="30.7109375" style="2" customWidth="1"/>
    <col min="3" max="5" width="20.7109375" style="2" customWidth="1"/>
    <col min="6" max="6" width="21.7109375" style="2" customWidth="1"/>
    <col min="7" max="7" width="22.8515625" style="2" customWidth="1"/>
    <col min="8" max="16384" width="9.140625" style="2" customWidth="1"/>
  </cols>
  <sheetData>
    <row r="1" spans="1:7" ht="18">
      <c r="A1" s="1" t="s">
        <v>73</v>
      </c>
      <c r="G1" s="2" t="s">
        <v>74</v>
      </c>
    </row>
    <row r="2" ht="15.75">
      <c r="A2" s="4"/>
    </row>
    <row r="4" spans="1:7" s="7" customFormat="1" ht="15.75" thickBot="1">
      <c r="A4" s="6"/>
      <c r="G4" s="8" t="s">
        <v>2</v>
      </c>
    </row>
    <row r="5" spans="1:7" s="11" customFormat="1" ht="15.75" thickBot="1">
      <c r="A5" s="52" t="s">
        <v>3</v>
      </c>
      <c r="B5" s="53" t="s">
        <v>4</v>
      </c>
      <c r="C5" s="53" t="s">
        <v>5</v>
      </c>
      <c r="D5" s="53" t="s">
        <v>6</v>
      </c>
      <c r="E5" s="53" t="s">
        <v>7</v>
      </c>
      <c r="F5" s="53" t="s">
        <v>8</v>
      </c>
      <c r="G5" s="54" t="s">
        <v>9</v>
      </c>
    </row>
    <row r="6" spans="1:7" ht="15">
      <c r="A6" s="55">
        <v>5011</v>
      </c>
      <c r="B6" s="56" t="s">
        <v>10</v>
      </c>
      <c r="C6" s="56">
        <v>27303</v>
      </c>
      <c r="D6" s="56">
        <v>29806</v>
      </c>
      <c r="E6" s="56">
        <v>29806</v>
      </c>
      <c r="F6" s="57">
        <f>E6*100/D6</f>
        <v>100</v>
      </c>
      <c r="G6" s="58">
        <f>D6-E6</f>
        <v>0</v>
      </c>
    </row>
    <row r="7" spans="1:7" ht="15">
      <c r="A7" s="38">
        <v>5021</v>
      </c>
      <c r="B7" s="19" t="s">
        <v>11</v>
      </c>
      <c r="C7" s="19">
        <v>1465</v>
      </c>
      <c r="D7" s="19">
        <v>1465</v>
      </c>
      <c r="E7" s="19">
        <v>1465</v>
      </c>
      <c r="F7" s="37">
        <f>E7*100/D7</f>
        <v>100</v>
      </c>
      <c r="G7" s="20">
        <f aca="true" t="shared" si="0" ref="G7:G38">D7-E7</f>
        <v>0</v>
      </c>
    </row>
    <row r="8" spans="1:7" ht="15">
      <c r="A8" s="38">
        <v>5031</v>
      </c>
      <c r="B8" s="19" t="s">
        <v>13</v>
      </c>
      <c r="C8" s="19">
        <v>7292</v>
      </c>
      <c r="D8" s="19">
        <v>7918</v>
      </c>
      <c r="E8" s="19">
        <v>7918</v>
      </c>
      <c r="F8" s="37">
        <f>E8*100/D8</f>
        <v>100</v>
      </c>
      <c r="G8" s="20">
        <f t="shared" si="0"/>
        <v>0</v>
      </c>
    </row>
    <row r="9" spans="1:7" ht="15">
      <c r="A9" s="38">
        <v>5032</v>
      </c>
      <c r="B9" s="19" t="s">
        <v>14</v>
      </c>
      <c r="C9" s="19">
        <v>2488</v>
      </c>
      <c r="D9" s="19">
        <v>2713</v>
      </c>
      <c r="E9" s="19">
        <v>2713</v>
      </c>
      <c r="F9" s="37">
        <f>E9*100/D9</f>
        <v>100</v>
      </c>
      <c r="G9" s="20">
        <f t="shared" si="0"/>
        <v>0</v>
      </c>
    </row>
    <row r="10" spans="1:7" ht="15">
      <c r="A10" s="38">
        <v>5134</v>
      </c>
      <c r="B10" s="19" t="s">
        <v>17</v>
      </c>
      <c r="C10" s="19">
        <v>3150</v>
      </c>
      <c r="D10" s="19">
        <v>4170</v>
      </c>
      <c r="E10" s="19">
        <v>4172.29</v>
      </c>
      <c r="F10" s="37">
        <f>E10*100/D10</f>
        <v>100.05491606714628</v>
      </c>
      <c r="G10" s="20">
        <f t="shared" si="0"/>
        <v>-2.2899999999999636</v>
      </c>
    </row>
    <row r="11" spans="1:7" ht="15">
      <c r="A11" s="38">
        <v>5136</v>
      </c>
      <c r="B11" s="19" t="s">
        <v>18</v>
      </c>
      <c r="C11" s="19">
        <v>50</v>
      </c>
      <c r="D11" s="19">
        <v>9</v>
      </c>
      <c r="E11" s="19">
        <v>8.73</v>
      </c>
      <c r="F11" s="37">
        <f aca="true" t="shared" si="1" ref="F11:F39">E11*100/D11</f>
        <v>97</v>
      </c>
      <c r="G11" s="20">
        <f t="shared" si="0"/>
        <v>0.2699999999999996</v>
      </c>
    </row>
    <row r="12" spans="1:7" ht="15">
      <c r="A12" s="38">
        <v>5137</v>
      </c>
      <c r="B12" s="19" t="s">
        <v>19</v>
      </c>
      <c r="C12" s="19">
        <v>550</v>
      </c>
      <c r="D12" s="19">
        <v>986</v>
      </c>
      <c r="E12" s="19">
        <v>983.75</v>
      </c>
      <c r="F12" s="37">
        <f t="shared" si="1"/>
        <v>99.77180527383368</v>
      </c>
      <c r="G12" s="20">
        <f t="shared" si="0"/>
        <v>2.25</v>
      </c>
    </row>
    <row r="13" spans="1:7" ht="15">
      <c r="A13" s="38">
        <v>5139</v>
      </c>
      <c r="B13" s="19" t="s">
        <v>20</v>
      </c>
      <c r="C13" s="19">
        <v>1250</v>
      </c>
      <c r="D13" s="19">
        <v>2174</v>
      </c>
      <c r="E13" s="19">
        <v>2286.83</v>
      </c>
      <c r="F13" s="37">
        <f t="shared" si="1"/>
        <v>105.18997240110396</v>
      </c>
      <c r="G13" s="20">
        <f t="shared" si="0"/>
        <v>-112.82999999999993</v>
      </c>
    </row>
    <row r="14" spans="1:7" ht="15">
      <c r="A14" s="38">
        <v>5152</v>
      </c>
      <c r="B14" s="19" t="s">
        <v>23</v>
      </c>
      <c r="C14" s="19">
        <v>50</v>
      </c>
      <c r="D14" s="19">
        <v>634</v>
      </c>
      <c r="E14" s="19">
        <v>634.19</v>
      </c>
      <c r="F14" s="37">
        <f t="shared" si="1"/>
        <v>100.0299684542587</v>
      </c>
      <c r="G14" s="20">
        <f t="shared" si="0"/>
        <v>-0.19000000000005457</v>
      </c>
    </row>
    <row r="15" spans="1:7" ht="15">
      <c r="A15" s="38">
        <v>5154</v>
      </c>
      <c r="B15" s="19" t="s">
        <v>25</v>
      </c>
      <c r="C15" s="19">
        <v>100</v>
      </c>
      <c r="D15" s="19">
        <v>106</v>
      </c>
      <c r="E15" s="19">
        <v>106.37</v>
      </c>
      <c r="F15" s="37">
        <f t="shared" si="1"/>
        <v>100.34905660377359</v>
      </c>
      <c r="G15" s="20">
        <f t="shared" si="0"/>
        <v>-0.37000000000000455</v>
      </c>
    </row>
    <row r="16" spans="1:7" ht="15">
      <c r="A16" s="38">
        <v>5156</v>
      </c>
      <c r="B16" s="19" t="s">
        <v>26</v>
      </c>
      <c r="C16" s="19">
        <v>800</v>
      </c>
      <c r="D16" s="19">
        <v>595</v>
      </c>
      <c r="E16" s="19">
        <v>615.91</v>
      </c>
      <c r="F16" s="37">
        <f t="shared" si="1"/>
        <v>103.51428571428572</v>
      </c>
      <c r="G16" s="20">
        <f t="shared" si="0"/>
        <v>-20.909999999999968</v>
      </c>
    </row>
    <row r="17" spans="1:7" ht="15">
      <c r="A17" s="38">
        <v>5157</v>
      </c>
      <c r="B17" s="19" t="s">
        <v>27</v>
      </c>
      <c r="C17" s="19">
        <v>50</v>
      </c>
      <c r="D17" s="19">
        <v>146</v>
      </c>
      <c r="E17" s="19">
        <v>145.65</v>
      </c>
      <c r="F17" s="37">
        <f t="shared" si="1"/>
        <v>99.76027397260275</v>
      </c>
      <c r="G17" s="20">
        <f t="shared" si="0"/>
        <v>0.3499999999999943</v>
      </c>
    </row>
    <row r="18" spans="1:7" ht="15">
      <c r="A18" s="38">
        <v>5161</v>
      </c>
      <c r="B18" s="19" t="s">
        <v>28</v>
      </c>
      <c r="C18" s="19">
        <v>20</v>
      </c>
      <c r="D18" s="19">
        <v>13</v>
      </c>
      <c r="E18" s="19">
        <v>12.94</v>
      </c>
      <c r="F18" s="37">
        <f t="shared" si="1"/>
        <v>99.53846153846153</v>
      </c>
      <c r="G18" s="20">
        <f t="shared" si="0"/>
        <v>0.0600000000000005</v>
      </c>
    </row>
    <row r="19" spans="1:7" ht="15">
      <c r="A19" s="38">
        <v>5162</v>
      </c>
      <c r="B19" s="19" t="s">
        <v>29</v>
      </c>
      <c r="C19" s="19">
        <v>250</v>
      </c>
      <c r="D19" s="19">
        <v>208</v>
      </c>
      <c r="E19" s="19">
        <v>218.73</v>
      </c>
      <c r="F19" s="37">
        <f t="shared" si="1"/>
        <v>105.15865384615384</v>
      </c>
      <c r="G19" s="20">
        <f t="shared" si="0"/>
        <v>-10.72999999999999</v>
      </c>
    </row>
    <row r="20" spans="1:7" ht="15">
      <c r="A20" s="38">
        <v>5163</v>
      </c>
      <c r="B20" s="19" t="s">
        <v>30</v>
      </c>
      <c r="C20" s="19">
        <v>450</v>
      </c>
      <c r="D20" s="19">
        <v>660</v>
      </c>
      <c r="E20" s="19">
        <v>660</v>
      </c>
      <c r="F20" s="37">
        <f t="shared" si="1"/>
        <v>100</v>
      </c>
      <c r="G20" s="20">
        <f t="shared" si="0"/>
        <v>0</v>
      </c>
    </row>
    <row r="21" spans="1:7" ht="15">
      <c r="A21" s="38">
        <v>5164</v>
      </c>
      <c r="B21" s="19" t="s">
        <v>31</v>
      </c>
      <c r="C21" s="19">
        <v>7950</v>
      </c>
      <c r="D21" s="19">
        <v>13092</v>
      </c>
      <c r="E21" s="19">
        <v>13091.62</v>
      </c>
      <c r="F21" s="37">
        <f t="shared" si="1"/>
        <v>99.99709746410021</v>
      </c>
      <c r="G21" s="20">
        <f t="shared" si="0"/>
        <v>0.37999999999919964</v>
      </c>
    </row>
    <row r="22" spans="1:7" ht="15">
      <c r="A22" s="38">
        <v>5167</v>
      </c>
      <c r="B22" s="19" t="s">
        <v>33</v>
      </c>
      <c r="C22" s="19">
        <v>50</v>
      </c>
      <c r="D22" s="19">
        <v>39</v>
      </c>
      <c r="E22" s="19">
        <v>39.4</v>
      </c>
      <c r="F22" s="37">
        <f t="shared" si="1"/>
        <v>101.02564102564102</v>
      </c>
      <c r="G22" s="20">
        <f t="shared" si="0"/>
        <v>-0.3999999999999986</v>
      </c>
    </row>
    <row r="23" spans="1:7" ht="15">
      <c r="A23" s="38">
        <v>5169</v>
      </c>
      <c r="B23" s="19" t="s">
        <v>35</v>
      </c>
      <c r="C23" s="19">
        <v>17040</v>
      </c>
      <c r="D23" s="19">
        <v>10279</v>
      </c>
      <c r="E23" s="19">
        <v>10572.84</v>
      </c>
      <c r="F23" s="37">
        <f t="shared" si="1"/>
        <v>102.85864383694911</v>
      </c>
      <c r="G23" s="20">
        <f t="shared" si="0"/>
        <v>-293.84000000000015</v>
      </c>
    </row>
    <row r="24" spans="1:7" ht="15">
      <c r="A24" s="38">
        <v>5171</v>
      </c>
      <c r="B24" s="19" t="s">
        <v>36</v>
      </c>
      <c r="C24" s="19">
        <v>500</v>
      </c>
      <c r="D24" s="19">
        <v>533</v>
      </c>
      <c r="E24" s="19">
        <v>741.22</v>
      </c>
      <c r="F24" s="37">
        <f t="shared" si="1"/>
        <v>139.0656660412758</v>
      </c>
      <c r="G24" s="20">
        <f t="shared" si="0"/>
        <v>-208.22000000000003</v>
      </c>
    </row>
    <row r="25" spans="1:7" ht="15">
      <c r="A25" s="38">
        <v>5172</v>
      </c>
      <c r="B25" s="19" t="s">
        <v>37</v>
      </c>
      <c r="C25" s="19">
        <v>50</v>
      </c>
      <c r="D25" s="19">
        <v>0</v>
      </c>
      <c r="E25" s="19"/>
      <c r="F25" s="37">
        <v>0</v>
      </c>
      <c r="G25" s="20">
        <f t="shared" si="0"/>
        <v>0</v>
      </c>
    </row>
    <row r="26" spans="1:7" ht="15">
      <c r="A26" s="38">
        <v>5173</v>
      </c>
      <c r="B26" s="19" t="s">
        <v>38</v>
      </c>
      <c r="C26" s="19">
        <v>6700</v>
      </c>
      <c r="D26" s="19">
        <v>8330</v>
      </c>
      <c r="E26" s="19">
        <v>8440.53</v>
      </c>
      <c r="F26" s="37">
        <f t="shared" si="1"/>
        <v>101.32689075630253</v>
      </c>
      <c r="G26" s="20">
        <f t="shared" si="0"/>
        <v>-110.53000000000065</v>
      </c>
    </row>
    <row r="27" spans="1:7" ht="15">
      <c r="A27" s="38">
        <v>5175</v>
      </c>
      <c r="B27" s="19" t="s">
        <v>39</v>
      </c>
      <c r="C27" s="19">
        <v>5</v>
      </c>
      <c r="D27" s="19">
        <v>10</v>
      </c>
      <c r="E27" s="19">
        <v>9.73</v>
      </c>
      <c r="F27" s="59">
        <f t="shared" si="1"/>
        <v>97.3</v>
      </c>
      <c r="G27" s="20">
        <f t="shared" si="0"/>
        <v>0.2699999999999996</v>
      </c>
    </row>
    <row r="28" spans="1:7" ht="15">
      <c r="A28" s="38">
        <v>5179</v>
      </c>
      <c r="B28" s="19" t="s">
        <v>75</v>
      </c>
      <c r="C28" s="19">
        <v>5445</v>
      </c>
      <c r="D28" s="19">
        <v>5938</v>
      </c>
      <c r="E28" s="19">
        <v>5938.13</v>
      </c>
      <c r="F28" s="59">
        <f t="shared" si="1"/>
        <v>100.002189289323</v>
      </c>
      <c r="G28" s="20">
        <f t="shared" si="0"/>
        <v>-0.13000000000010914</v>
      </c>
    </row>
    <row r="29" spans="1:7" ht="15">
      <c r="A29" s="38">
        <v>5199</v>
      </c>
      <c r="B29" s="19" t="s">
        <v>76</v>
      </c>
      <c r="C29" s="19">
        <v>30</v>
      </c>
      <c r="D29" s="19">
        <v>21</v>
      </c>
      <c r="E29" s="19">
        <v>20.98</v>
      </c>
      <c r="F29" s="59">
        <f t="shared" si="1"/>
        <v>99.9047619047619</v>
      </c>
      <c r="G29" s="20">
        <f t="shared" si="0"/>
        <v>0.019999999999999574</v>
      </c>
    </row>
    <row r="30" spans="1:7" ht="15">
      <c r="A30" s="38">
        <v>5342</v>
      </c>
      <c r="B30" s="19" t="s">
        <v>43</v>
      </c>
      <c r="C30" s="19">
        <v>547</v>
      </c>
      <c r="D30" s="19">
        <v>597</v>
      </c>
      <c r="E30" s="19">
        <v>595.94</v>
      </c>
      <c r="F30" s="59">
        <f t="shared" si="1"/>
        <v>99.82244556113903</v>
      </c>
      <c r="G30" s="20">
        <f t="shared" si="0"/>
        <v>1.0599999999999454</v>
      </c>
    </row>
    <row r="31" spans="1:7" ht="15">
      <c r="A31" s="38">
        <v>5362</v>
      </c>
      <c r="B31" s="19" t="s">
        <v>44</v>
      </c>
      <c r="C31" s="19">
        <v>52</v>
      </c>
      <c r="D31" s="19">
        <v>13</v>
      </c>
      <c r="E31" s="19">
        <v>14.26</v>
      </c>
      <c r="F31" s="59">
        <f t="shared" si="1"/>
        <v>109.6923076923077</v>
      </c>
      <c r="G31" s="20">
        <f t="shared" si="0"/>
        <v>-1.2599999999999998</v>
      </c>
    </row>
    <row r="32" spans="1:7" ht="15">
      <c r="A32" s="38">
        <v>5424</v>
      </c>
      <c r="B32" s="19" t="s">
        <v>46</v>
      </c>
      <c r="C32" s="19"/>
      <c r="D32" s="19">
        <v>5</v>
      </c>
      <c r="E32" s="19">
        <v>4.58</v>
      </c>
      <c r="F32" s="59">
        <f t="shared" si="1"/>
        <v>91.6</v>
      </c>
      <c r="G32" s="20">
        <f t="shared" si="0"/>
        <v>0.41999999999999993</v>
      </c>
    </row>
    <row r="33" spans="1:7" ht="15.75" thickBot="1">
      <c r="A33" s="40">
        <v>5491</v>
      </c>
      <c r="B33" s="23" t="s">
        <v>77</v>
      </c>
      <c r="C33" s="23">
        <v>1300</v>
      </c>
      <c r="D33" s="23">
        <v>1178</v>
      </c>
      <c r="E33" s="23">
        <v>1178.03</v>
      </c>
      <c r="F33" s="60">
        <f t="shared" si="1"/>
        <v>100.0025466893039</v>
      </c>
      <c r="G33" s="24">
        <f t="shared" si="0"/>
        <v>-0.029999999999972715</v>
      </c>
    </row>
    <row r="34" spans="1:7" ht="16.5" thickBot="1">
      <c r="A34" s="61"/>
      <c r="B34" s="28" t="s">
        <v>78</v>
      </c>
      <c r="C34" s="28">
        <f>SUM(C6:C33)</f>
        <v>84937</v>
      </c>
      <c r="D34" s="28">
        <f>SUM(D6:D33)</f>
        <v>91638</v>
      </c>
      <c r="E34" s="28">
        <f>SUM(E6:E33)</f>
        <v>92394.65000000002</v>
      </c>
      <c r="F34" s="62">
        <f t="shared" si="1"/>
        <v>100.82569458085077</v>
      </c>
      <c r="G34" s="63">
        <f>D34-E34</f>
        <v>-756.6500000000233</v>
      </c>
    </row>
    <row r="35" spans="1:7" ht="15">
      <c r="A35" s="35">
        <v>6111</v>
      </c>
      <c r="B35" s="14" t="s">
        <v>37</v>
      </c>
      <c r="C35" s="14"/>
      <c r="D35" s="14">
        <v>96</v>
      </c>
      <c r="E35" s="14">
        <v>95.14</v>
      </c>
      <c r="F35" s="37">
        <f t="shared" si="1"/>
        <v>99.10416666666667</v>
      </c>
      <c r="G35" s="15">
        <f t="shared" si="0"/>
        <v>0.8599999999999994</v>
      </c>
    </row>
    <row r="36" spans="1:7" ht="15">
      <c r="A36" s="38">
        <v>6122</v>
      </c>
      <c r="B36" s="19" t="s">
        <v>50</v>
      </c>
      <c r="C36" s="19"/>
      <c r="D36" s="19">
        <v>6571</v>
      </c>
      <c r="E36" s="19">
        <v>6551.17</v>
      </c>
      <c r="F36" s="37">
        <f t="shared" si="1"/>
        <v>99.69821944909451</v>
      </c>
      <c r="G36" s="20">
        <f t="shared" si="0"/>
        <v>19.829999999999927</v>
      </c>
    </row>
    <row r="37" spans="1:7" ht="15">
      <c r="A37" s="38">
        <v>6123</v>
      </c>
      <c r="B37" s="19" t="s">
        <v>51</v>
      </c>
      <c r="C37" s="19"/>
      <c r="D37" s="19">
        <v>2326</v>
      </c>
      <c r="E37" s="19">
        <v>2315.85</v>
      </c>
      <c r="F37" s="37">
        <f t="shared" si="1"/>
        <v>99.56362854686157</v>
      </c>
      <c r="G37" s="20">
        <f t="shared" si="0"/>
        <v>10.150000000000091</v>
      </c>
    </row>
    <row r="38" spans="1:7" ht="15.75" thickBot="1">
      <c r="A38" s="40">
        <v>6125</v>
      </c>
      <c r="B38" s="23" t="s">
        <v>79</v>
      </c>
      <c r="C38" s="23"/>
      <c r="D38" s="23">
        <v>603</v>
      </c>
      <c r="E38" s="23">
        <v>602.33</v>
      </c>
      <c r="F38" s="60">
        <f t="shared" si="1"/>
        <v>99.8888888888889</v>
      </c>
      <c r="G38" s="24">
        <f t="shared" si="0"/>
        <v>0.6699999999999591</v>
      </c>
    </row>
    <row r="39" spans="1:7" ht="15.75" thickBot="1">
      <c r="A39" s="61"/>
      <c r="B39" s="64" t="s">
        <v>80</v>
      </c>
      <c r="C39" s="64">
        <f>C34+C35+C36+C37+C38</f>
        <v>84937</v>
      </c>
      <c r="D39" s="64">
        <f>D34+D35+D36+D37+D38</f>
        <v>101234</v>
      </c>
      <c r="E39" s="64">
        <f>E34+E35+E36+E37+E38</f>
        <v>101959.14000000003</v>
      </c>
      <c r="F39" s="65">
        <f t="shared" si="1"/>
        <v>100.71630084754138</v>
      </c>
      <c r="G39" s="66">
        <f>D39-E39</f>
        <v>-725.1400000000285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5" customWidth="1"/>
    <col min="2" max="2" width="30.7109375" style="2" customWidth="1"/>
    <col min="3" max="5" width="20.7109375" style="2" customWidth="1"/>
    <col min="6" max="6" width="24.421875" style="2" customWidth="1"/>
    <col min="7" max="7" width="29.00390625" style="2" customWidth="1"/>
    <col min="8" max="16384" width="9.140625" style="2" customWidth="1"/>
  </cols>
  <sheetData>
    <row r="1" spans="1:7" ht="18">
      <c r="A1" s="1" t="s">
        <v>99</v>
      </c>
      <c r="G1" s="3" t="s">
        <v>100</v>
      </c>
    </row>
    <row r="2" ht="15.75">
      <c r="A2" s="4"/>
    </row>
    <row r="4" spans="1:7" s="7" customFormat="1" ht="15.75" thickBot="1">
      <c r="A4" s="6"/>
      <c r="G4" s="8" t="s">
        <v>2</v>
      </c>
    </row>
    <row r="5" spans="1:7" s="11" customFormat="1" ht="15.75" thickBot="1">
      <c r="A5" s="31" t="s">
        <v>63</v>
      </c>
      <c r="B5" s="32" t="s">
        <v>4</v>
      </c>
      <c r="C5" s="32" t="s">
        <v>5</v>
      </c>
      <c r="D5" s="32" t="s">
        <v>6</v>
      </c>
      <c r="E5" s="47" t="s">
        <v>7</v>
      </c>
      <c r="F5" s="32" t="s">
        <v>8</v>
      </c>
      <c r="G5" s="34" t="s">
        <v>9</v>
      </c>
    </row>
    <row r="6" spans="1:7" ht="15">
      <c r="A6" s="35">
        <v>2111</v>
      </c>
      <c r="B6" s="14" t="s">
        <v>96</v>
      </c>
      <c r="C6" s="14">
        <v>75</v>
      </c>
      <c r="D6" s="14">
        <v>75</v>
      </c>
      <c r="E6" s="15">
        <v>85.91</v>
      </c>
      <c r="F6" s="16">
        <f>E6*100/D6</f>
        <v>114.54666666666667</v>
      </c>
      <c r="G6" s="15">
        <f>D6-E6</f>
        <v>-10.909999999999997</v>
      </c>
    </row>
    <row r="7" spans="1:7" ht="15">
      <c r="A7" s="38">
        <v>2141</v>
      </c>
      <c r="B7" s="19" t="s">
        <v>66</v>
      </c>
      <c r="C7" s="19">
        <v>1</v>
      </c>
      <c r="D7" s="19">
        <v>1</v>
      </c>
      <c r="E7" s="20">
        <v>0.92</v>
      </c>
      <c r="F7" s="16">
        <f>E7*100/D7</f>
        <v>92</v>
      </c>
      <c r="G7" s="15">
        <f aca="true" t="shared" si="0" ref="G7:G12">D7-E7</f>
        <v>0.07999999999999996</v>
      </c>
    </row>
    <row r="8" spans="1:7" ht="15">
      <c r="A8" s="38">
        <v>2322</v>
      </c>
      <c r="B8" s="19" t="s">
        <v>97</v>
      </c>
      <c r="C8" s="19"/>
      <c r="D8" s="19"/>
      <c r="E8" s="20">
        <v>208.51</v>
      </c>
      <c r="F8" s="16"/>
      <c r="G8" s="15">
        <f t="shared" si="0"/>
        <v>-208.51</v>
      </c>
    </row>
    <row r="9" spans="1:7" ht="15">
      <c r="A9" s="38">
        <v>2324</v>
      </c>
      <c r="B9" s="19" t="s">
        <v>69</v>
      </c>
      <c r="C9" s="19"/>
      <c r="D9" s="19"/>
      <c r="E9" s="20">
        <v>10.58</v>
      </c>
      <c r="F9" s="16"/>
      <c r="G9" s="15">
        <f t="shared" si="0"/>
        <v>-10.58</v>
      </c>
    </row>
    <row r="10" spans="1:7" ht="15">
      <c r="A10" s="38">
        <v>2328</v>
      </c>
      <c r="B10" s="19" t="s">
        <v>101</v>
      </c>
      <c r="C10" s="19"/>
      <c r="D10" s="19"/>
      <c r="E10" s="20">
        <v>10</v>
      </c>
      <c r="F10" s="16"/>
      <c r="G10" s="15">
        <f t="shared" si="0"/>
        <v>-10</v>
      </c>
    </row>
    <row r="11" spans="1:7" ht="15">
      <c r="A11" s="38">
        <v>4132</v>
      </c>
      <c r="B11" s="19" t="s">
        <v>71</v>
      </c>
      <c r="C11" s="19"/>
      <c r="D11" s="19"/>
      <c r="E11" s="20">
        <v>42.55</v>
      </c>
      <c r="F11" s="16"/>
      <c r="G11" s="15">
        <f t="shared" si="0"/>
        <v>-42.55</v>
      </c>
    </row>
    <row r="12" spans="1:7" ht="15.75" thickBot="1">
      <c r="A12" s="40">
        <v>4135</v>
      </c>
      <c r="B12" s="23" t="s">
        <v>102</v>
      </c>
      <c r="C12" s="23"/>
      <c r="D12" s="23"/>
      <c r="E12" s="24">
        <v>568</v>
      </c>
      <c r="F12" s="25"/>
      <c r="G12" s="26">
        <f t="shared" si="0"/>
        <v>-568</v>
      </c>
    </row>
    <row r="13" spans="1:7" ht="15.75" thickBot="1">
      <c r="A13" s="61"/>
      <c r="B13" s="64" t="s">
        <v>98</v>
      </c>
      <c r="C13" s="64">
        <v>76</v>
      </c>
      <c r="D13" s="64">
        <v>76</v>
      </c>
      <c r="E13" s="78">
        <v>926.47</v>
      </c>
      <c r="F13" s="79">
        <f>E13*100/D13</f>
        <v>1219.0394736842106</v>
      </c>
      <c r="G13" s="78">
        <f>D13-E13</f>
        <v>-850.47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5" customWidth="1"/>
    <col min="2" max="2" width="30.7109375" style="2" customWidth="1"/>
    <col min="3" max="5" width="20.7109375" style="2" customWidth="1"/>
    <col min="6" max="6" width="28.140625" style="2" customWidth="1"/>
    <col min="7" max="7" width="26.28125" style="2" customWidth="1"/>
    <col min="8" max="16384" width="9.140625" style="2" customWidth="1"/>
  </cols>
  <sheetData>
    <row r="1" spans="1:7" ht="18">
      <c r="A1" s="1" t="s">
        <v>81</v>
      </c>
      <c r="G1" s="3" t="s">
        <v>82</v>
      </c>
    </row>
    <row r="2" ht="15.75">
      <c r="A2" s="4"/>
    </row>
    <row r="4" spans="1:7" s="7" customFormat="1" ht="15.75" thickBot="1">
      <c r="A4" s="6"/>
      <c r="G4" s="8" t="s">
        <v>2</v>
      </c>
    </row>
    <row r="5" spans="1:7" s="11" customFormat="1" ht="15.75" thickBot="1">
      <c r="A5" s="31" t="s">
        <v>63</v>
      </c>
      <c r="B5" s="32" t="s">
        <v>4</v>
      </c>
      <c r="C5" s="32" t="s">
        <v>5</v>
      </c>
      <c r="D5" s="32" t="s">
        <v>6</v>
      </c>
      <c r="E5" s="47" t="s">
        <v>7</v>
      </c>
      <c r="F5" s="32" t="s">
        <v>8</v>
      </c>
      <c r="G5" s="34" t="s">
        <v>9</v>
      </c>
    </row>
    <row r="6" spans="1:8" ht="15">
      <c r="A6" s="35">
        <v>5011</v>
      </c>
      <c r="B6" s="14" t="s">
        <v>10</v>
      </c>
      <c r="C6" s="14">
        <v>17151</v>
      </c>
      <c r="D6" s="14">
        <v>4881</v>
      </c>
      <c r="E6" s="15">
        <v>6048.84</v>
      </c>
      <c r="F6" s="57">
        <f>E6*100/D6</f>
        <v>123.9262446220037</v>
      </c>
      <c r="G6" s="15">
        <f>D6-E6</f>
        <v>-1167.8400000000001</v>
      </c>
      <c r="H6" s="2" t="s">
        <v>83</v>
      </c>
    </row>
    <row r="7" spans="1:7" ht="15">
      <c r="A7" s="38">
        <v>5021</v>
      </c>
      <c r="B7" s="19" t="s">
        <v>11</v>
      </c>
      <c r="C7" s="19">
        <v>1391</v>
      </c>
      <c r="D7" s="19">
        <v>985</v>
      </c>
      <c r="E7" s="20">
        <v>1328.29</v>
      </c>
      <c r="F7" s="37">
        <f>E7*100/D7</f>
        <v>134.8517766497462</v>
      </c>
      <c r="G7" s="20">
        <f aca="true" t="shared" si="0" ref="G7:G39">D7-E7</f>
        <v>-343.28999999999996</v>
      </c>
    </row>
    <row r="8" spans="1:7" ht="15">
      <c r="A8" s="38">
        <v>5024</v>
      </c>
      <c r="B8" s="19" t="s">
        <v>12</v>
      </c>
      <c r="C8" s="19"/>
      <c r="D8" s="19">
        <v>406</v>
      </c>
      <c r="E8" s="20">
        <v>405.16</v>
      </c>
      <c r="F8" s="37">
        <f>E8*100/D8</f>
        <v>99.79310344827586</v>
      </c>
      <c r="G8" s="20">
        <f t="shared" si="0"/>
        <v>0.839999999999975</v>
      </c>
    </row>
    <row r="9" spans="1:7" ht="15">
      <c r="A9" s="38">
        <v>5031</v>
      </c>
      <c r="B9" s="19" t="s">
        <v>13</v>
      </c>
      <c r="C9" s="19">
        <v>4256</v>
      </c>
      <c r="D9" s="19">
        <v>1232</v>
      </c>
      <c r="E9" s="20">
        <v>1528.93</v>
      </c>
      <c r="F9" s="37">
        <f aca="true" t="shared" si="1" ref="F9:F39">E9*100/D9</f>
        <v>124.10146103896103</v>
      </c>
      <c r="G9" s="20">
        <f t="shared" si="0"/>
        <v>-296.93000000000006</v>
      </c>
    </row>
    <row r="10" spans="1:7" ht="15">
      <c r="A10" s="38">
        <v>5032</v>
      </c>
      <c r="B10" s="19" t="s">
        <v>14</v>
      </c>
      <c r="C10" s="19">
        <v>1531</v>
      </c>
      <c r="D10" s="19">
        <v>445</v>
      </c>
      <c r="E10" s="20">
        <v>553.19</v>
      </c>
      <c r="F10" s="37">
        <f t="shared" si="1"/>
        <v>124.31235955056181</v>
      </c>
      <c r="G10" s="20">
        <f t="shared" si="0"/>
        <v>-108.19000000000005</v>
      </c>
    </row>
    <row r="11" spans="1:7" ht="15">
      <c r="A11" s="38">
        <v>5136</v>
      </c>
      <c r="B11" s="19" t="s">
        <v>18</v>
      </c>
      <c r="C11" s="19">
        <v>87</v>
      </c>
      <c r="D11" s="19">
        <v>22</v>
      </c>
      <c r="E11" s="20">
        <v>21.19</v>
      </c>
      <c r="F11" s="37">
        <f t="shared" si="1"/>
        <v>96.31818181818181</v>
      </c>
      <c r="G11" s="20">
        <f t="shared" si="0"/>
        <v>0.8099999999999987</v>
      </c>
    </row>
    <row r="12" spans="1:7" ht="15">
      <c r="A12" s="38">
        <v>5137</v>
      </c>
      <c r="B12" s="19" t="s">
        <v>19</v>
      </c>
      <c r="C12" s="19">
        <v>500</v>
      </c>
      <c r="D12" s="19">
        <v>45</v>
      </c>
      <c r="E12" s="20">
        <v>44.75</v>
      </c>
      <c r="F12" s="37">
        <f t="shared" si="1"/>
        <v>99.44444444444444</v>
      </c>
      <c r="G12" s="20">
        <f t="shared" si="0"/>
        <v>0.25</v>
      </c>
    </row>
    <row r="13" spans="1:7" ht="15">
      <c r="A13" s="38">
        <v>5139</v>
      </c>
      <c r="B13" s="19" t="s">
        <v>20</v>
      </c>
      <c r="C13" s="19">
        <v>2827</v>
      </c>
      <c r="D13" s="19">
        <v>261</v>
      </c>
      <c r="E13" s="20">
        <v>267.82</v>
      </c>
      <c r="F13" s="37">
        <f t="shared" si="1"/>
        <v>102.61302681992338</v>
      </c>
      <c r="G13" s="20">
        <f t="shared" si="0"/>
        <v>-6.819999999999993</v>
      </c>
    </row>
    <row r="14" spans="1:7" ht="15">
      <c r="A14" s="38">
        <v>5142</v>
      </c>
      <c r="B14" s="19" t="s">
        <v>21</v>
      </c>
      <c r="C14" s="19"/>
      <c r="D14" s="19">
        <v>5</v>
      </c>
      <c r="E14" s="20">
        <v>4.45</v>
      </c>
      <c r="F14" s="37">
        <f t="shared" si="1"/>
        <v>89</v>
      </c>
      <c r="G14" s="20">
        <f t="shared" si="0"/>
        <v>0.5499999999999998</v>
      </c>
    </row>
    <row r="15" spans="1:7" ht="15">
      <c r="A15" s="38">
        <v>5151</v>
      </c>
      <c r="B15" s="19" t="s">
        <v>22</v>
      </c>
      <c r="C15" s="19">
        <v>45</v>
      </c>
      <c r="D15" s="19">
        <v>27</v>
      </c>
      <c r="E15" s="20">
        <v>26.6</v>
      </c>
      <c r="F15" s="37">
        <f t="shared" si="1"/>
        <v>98.51851851851852</v>
      </c>
      <c r="G15" s="20">
        <f t="shared" si="0"/>
        <v>0.3999999999999986</v>
      </c>
    </row>
    <row r="16" spans="1:7" ht="15">
      <c r="A16" s="38">
        <v>5152</v>
      </c>
      <c r="B16" s="19" t="s">
        <v>23</v>
      </c>
      <c r="C16" s="19"/>
      <c r="D16" s="19">
        <v>710</v>
      </c>
      <c r="E16" s="20">
        <v>706.31</v>
      </c>
      <c r="F16" s="37">
        <f t="shared" si="1"/>
        <v>99.48028169014084</v>
      </c>
      <c r="G16" s="20">
        <f t="shared" si="0"/>
        <v>3.6900000000000546</v>
      </c>
    </row>
    <row r="17" spans="1:7" ht="15">
      <c r="A17" s="38">
        <v>5153</v>
      </c>
      <c r="B17" s="19" t="s">
        <v>24</v>
      </c>
      <c r="C17" s="19">
        <v>313</v>
      </c>
      <c r="D17" s="19">
        <v>50</v>
      </c>
      <c r="E17" s="20">
        <v>50</v>
      </c>
      <c r="F17" s="37">
        <f t="shared" si="1"/>
        <v>100</v>
      </c>
      <c r="G17" s="20">
        <f t="shared" si="0"/>
        <v>0</v>
      </c>
    </row>
    <row r="18" spans="1:7" ht="15">
      <c r="A18" s="38">
        <v>5154</v>
      </c>
      <c r="B18" s="19" t="s">
        <v>25</v>
      </c>
      <c r="C18" s="19">
        <v>402</v>
      </c>
      <c r="D18" s="19">
        <v>225</v>
      </c>
      <c r="E18" s="20">
        <v>224.77</v>
      </c>
      <c r="F18" s="37">
        <f t="shared" si="1"/>
        <v>99.89777777777778</v>
      </c>
      <c r="G18" s="20">
        <f t="shared" si="0"/>
        <v>0.22999999999998977</v>
      </c>
    </row>
    <row r="19" spans="1:7" ht="15">
      <c r="A19" s="38">
        <v>5156</v>
      </c>
      <c r="B19" s="19" t="s">
        <v>26</v>
      </c>
      <c r="C19" s="19">
        <v>40</v>
      </c>
      <c r="D19" s="19">
        <v>6</v>
      </c>
      <c r="E19" s="20">
        <v>5.58</v>
      </c>
      <c r="F19" s="37">
        <f t="shared" si="1"/>
        <v>93</v>
      </c>
      <c r="G19" s="20">
        <f t="shared" si="0"/>
        <v>0.41999999999999993</v>
      </c>
    </row>
    <row r="20" spans="1:7" ht="15">
      <c r="A20" s="38">
        <v>5159</v>
      </c>
      <c r="B20" s="19" t="s">
        <v>84</v>
      </c>
      <c r="C20" s="19">
        <v>290</v>
      </c>
      <c r="D20" s="19">
        <v>0</v>
      </c>
      <c r="E20" s="20"/>
      <c r="F20" s="37"/>
      <c r="G20" s="20">
        <f t="shared" si="0"/>
        <v>0</v>
      </c>
    </row>
    <row r="21" spans="1:7" ht="15">
      <c r="A21" s="38">
        <v>5161</v>
      </c>
      <c r="B21" s="19" t="s">
        <v>28</v>
      </c>
      <c r="C21" s="19">
        <v>130</v>
      </c>
      <c r="D21" s="19">
        <v>76</v>
      </c>
      <c r="E21" s="20">
        <v>76.24</v>
      </c>
      <c r="F21" s="37">
        <f t="shared" si="1"/>
        <v>100.3157894736842</v>
      </c>
      <c r="G21" s="20">
        <f t="shared" si="0"/>
        <v>-0.23999999999999488</v>
      </c>
    </row>
    <row r="22" spans="1:7" ht="15">
      <c r="A22" s="38">
        <v>5162</v>
      </c>
      <c r="B22" s="19" t="s">
        <v>29</v>
      </c>
      <c r="C22" s="19">
        <v>364</v>
      </c>
      <c r="D22" s="19">
        <v>189</v>
      </c>
      <c r="E22" s="20">
        <v>188.39</v>
      </c>
      <c r="F22" s="37">
        <f t="shared" si="1"/>
        <v>99.67724867724868</v>
      </c>
      <c r="G22" s="20">
        <f t="shared" si="0"/>
        <v>0.6100000000000136</v>
      </c>
    </row>
    <row r="23" spans="1:7" ht="15">
      <c r="A23" s="38">
        <v>5163</v>
      </c>
      <c r="B23" s="19" t="s">
        <v>30</v>
      </c>
      <c r="C23" s="19">
        <v>85</v>
      </c>
      <c r="D23" s="19">
        <v>5</v>
      </c>
      <c r="E23" s="20">
        <v>4.38</v>
      </c>
      <c r="F23" s="37">
        <f t="shared" si="1"/>
        <v>87.6</v>
      </c>
      <c r="G23" s="20">
        <f t="shared" si="0"/>
        <v>0.6200000000000001</v>
      </c>
    </row>
    <row r="24" spans="1:7" ht="15">
      <c r="A24" s="38">
        <v>5164</v>
      </c>
      <c r="B24" s="19" t="s">
        <v>31</v>
      </c>
      <c r="C24" s="19"/>
      <c r="D24" s="19">
        <v>1</v>
      </c>
      <c r="E24" s="20">
        <v>0.63</v>
      </c>
      <c r="F24" s="37">
        <f t="shared" si="1"/>
        <v>63</v>
      </c>
      <c r="G24" s="20">
        <f t="shared" si="0"/>
        <v>0.37</v>
      </c>
    </row>
    <row r="25" spans="1:7" ht="15">
      <c r="A25" s="38">
        <v>5166</v>
      </c>
      <c r="B25" s="19" t="s">
        <v>32</v>
      </c>
      <c r="C25" s="19">
        <v>170</v>
      </c>
      <c r="D25" s="19">
        <v>3887</v>
      </c>
      <c r="E25" s="20">
        <v>3818.49</v>
      </c>
      <c r="F25" s="37">
        <f t="shared" si="1"/>
        <v>98.23745819397993</v>
      </c>
      <c r="G25" s="20">
        <f t="shared" si="0"/>
        <v>68.51000000000022</v>
      </c>
    </row>
    <row r="26" spans="1:7" ht="15">
      <c r="A26" s="38">
        <v>5167</v>
      </c>
      <c r="B26" s="19" t="s">
        <v>33</v>
      </c>
      <c r="C26" s="19">
        <v>20</v>
      </c>
      <c r="D26" s="19">
        <v>13</v>
      </c>
      <c r="E26" s="20">
        <v>12.57</v>
      </c>
      <c r="F26" s="37">
        <f t="shared" si="1"/>
        <v>96.6923076923077</v>
      </c>
      <c r="G26" s="20">
        <f t="shared" si="0"/>
        <v>0.4299999999999997</v>
      </c>
    </row>
    <row r="27" spans="1:7" ht="15">
      <c r="A27" s="38">
        <v>5168</v>
      </c>
      <c r="B27" s="19" t="s">
        <v>34</v>
      </c>
      <c r="C27" s="19">
        <v>2390</v>
      </c>
      <c r="D27" s="19">
        <v>0</v>
      </c>
      <c r="E27" s="20"/>
      <c r="F27" s="37"/>
      <c r="G27" s="20">
        <f t="shared" si="0"/>
        <v>0</v>
      </c>
    </row>
    <row r="28" spans="1:7" ht="15">
      <c r="A28" s="38">
        <v>5169</v>
      </c>
      <c r="B28" s="19" t="s">
        <v>35</v>
      </c>
      <c r="C28" s="19">
        <v>8666</v>
      </c>
      <c r="D28" s="19">
        <v>2952</v>
      </c>
      <c r="E28" s="20">
        <v>2951.51</v>
      </c>
      <c r="F28" s="37">
        <f t="shared" si="1"/>
        <v>99.98340108401084</v>
      </c>
      <c r="G28" s="20">
        <f t="shared" si="0"/>
        <v>0.4899999999997817</v>
      </c>
    </row>
    <row r="29" spans="1:7" ht="15">
      <c r="A29" s="38">
        <v>5171</v>
      </c>
      <c r="B29" s="19" t="s">
        <v>36</v>
      </c>
      <c r="C29" s="19">
        <v>200</v>
      </c>
      <c r="D29" s="19">
        <v>414</v>
      </c>
      <c r="E29" s="20">
        <v>413.89</v>
      </c>
      <c r="F29" s="37">
        <f t="shared" si="1"/>
        <v>99.97342995169082</v>
      </c>
      <c r="G29" s="20">
        <f t="shared" si="0"/>
        <v>0.11000000000001364</v>
      </c>
    </row>
    <row r="30" spans="1:7" ht="15">
      <c r="A30" s="38">
        <v>5172</v>
      </c>
      <c r="B30" s="19" t="s">
        <v>37</v>
      </c>
      <c r="C30" s="19">
        <v>60</v>
      </c>
      <c r="D30" s="19">
        <v>0</v>
      </c>
      <c r="E30" s="20"/>
      <c r="F30" s="37"/>
      <c r="G30" s="20">
        <f t="shared" si="0"/>
        <v>0</v>
      </c>
    </row>
    <row r="31" spans="1:7" ht="15">
      <c r="A31" s="38">
        <v>5173</v>
      </c>
      <c r="B31" s="19" t="s">
        <v>38</v>
      </c>
      <c r="C31" s="19">
        <v>150</v>
      </c>
      <c r="D31" s="19">
        <v>138</v>
      </c>
      <c r="E31" s="20">
        <v>137.95</v>
      </c>
      <c r="F31" s="37">
        <f t="shared" si="1"/>
        <v>99.96376811594202</v>
      </c>
      <c r="G31" s="20">
        <f t="shared" si="0"/>
        <v>0.05000000000001137</v>
      </c>
    </row>
    <row r="32" spans="1:7" ht="15">
      <c r="A32" s="38">
        <v>5175</v>
      </c>
      <c r="B32" s="19" t="s">
        <v>39</v>
      </c>
      <c r="C32" s="19">
        <v>20</v>
      </c>
      <c r="D32" s="19">
        <v>50</v>
      </c>
      <c r="E32" s="20">
        <v>23.92</v>
      </c>
      <c r="F32" s="37">
        <f t="shared" si="1"/>
        <v>47.84</v>
      </c>
      <c r="G32" s="20">
        <f t="shared" si="0"/>
        <v>26.08</v>
      </c>
    </row>
    <row r="33" spans="1:7" ht="15">
      <c r="A33" s="38">
        <v>5176</v>
      </c>
      <c r="B33" s="19" t="s">
        <v>40</v>
      </c>
      <c r="C33" s="19">
        <v>20</v>
      </c>
      <c r="D33" s="19">
        <v>35</v>
      </c>
      <c r="E33" s="20">
        <v>32.99</v>
      </c>
      <c r="F33" s="37">
        <f t="shared" si="1"/>
        <v>94.25714285714285</v>
      </c>
      <c r="G33" s="20">
        <f t="shared" si="0"/>
        <v>2.009999999999998</v>
      </c>
    </row>
    <row r="34" spans="1:7" ht="15">
      <c r="A34" s="38">
        <v>5179</v>
      </c>
      <c r="B34" s="19" t="s">
        <v>75</v>
      </c>
      <c r="C34" s="19">
        <v>50</v>
      </c>
      <c r="D34" s="19">
        <v>10</v>
      </c>
      <c r="E34" s="20">
        <v>5.65</v>
      </c>
      <c r="F34" s="37">
        <f t="shared" si="1"/>
        <v>56.5</v>
      </c>
      <c r="G34" s="20">
        <f t="shared" si="0"/>
        <v>4.35</v>
      </c>
    </row>
    <row r="35" spans="1:7" ht="15">
      <c r="A35" s="38">
        <v>5342</v>
      </c>
      <c r="B35" s="19" t="s">
        <v>43</v>
      </c>
      <c r="C35" s="19">
        <v>343</v>
      </c>
      <c r="D35" s="19">
        <v>98</v>
      </c>
      <c r="E35" s="20">
        <v>87.78</v>
      </c>
      <c r="F35" s="37">
        <f t="shared" si="1"/>
        <v>89.57142857142857</v>
      </c>
      <c r="G35" s="20">
        <f t="shared" si="0"/>
        <v>10.219999999999999</v>
      </c>
    </row>
    <row r="36" spans="1:7" ht="15">
      <c r="A36" s="38">
        <v>5424</v>
      </c>
      <c r="B36" s="19" t="s">
        <v>46</v>
      </c>
      <c r="C36" s="19"/>
      <c r="D36" s="19">
        <v>13</v>
      </c>
      <c r="E36" s="20">
        <v>15.42</v>
      </c>
      <c r="F36" s="37">
        <f t="shared" si="1"/>
        <v>118.61538461538461</v>
      </c>
      <c r="G36" s="15">
        <f t="shared" si="0"/>
        <v>-2.42</v>
      </c>
    </row>
    <row r="37" spans="1:7" ht="15.75">
      <c r="A37" s="38"/>
      <c r="B37" s="67" t="s">
        <v>47</v>
      </c>
      <c r="C37" s="67">
        <f>SUM(C6:C36)</f>
        <v>41501</v>
      </c>
      <c r="D37" s="67">
        <f>SUM(D6:D36)</f>
        <v>17181</v>
      </c>
      <c r="E37" s="67">
        <f>SUM(E6:E36)</f>
        <v>18985.689999999995</v>
      </c>
      <c r="F37" s="68">
        <f t="shared" si="1"/>
        <v>110.5039869623421</v>
      </c>
      <c r="G37" s="67">
        <f t="shared" si="0"/>
        <v>-1804.689999999995</v>
      </c>
    </row>
    <row r="38" spans="1:7" ht="15">
      <c r="A38" s="38">
        <v>6121</v>
      </c>
      <c r="B38" s="19" t="s">
        <v>49</v>
      </c>
      <c r="C38" s="19"/>
      <c r="D38" s="19">
        <v>40448</v>
      </c>
      <c r="E38" s="20"/>
      <c r="F38" s="37">
        <f t="shared" si="1"/>
        <v>0</v>
      </c>
      <c r="G38" s="20">
        <f t="shared" si="0"/>
        <v>40448</v>
      </c>
    </row>
    <row r="39" spans="1:7" ht="16.5" thickBot="1">
      <c r="A39" s="69"/>
      <c r="B39" s="67" t="s">
        <v>80</v>
      </c>
      <c r="C39" s="67">
        <v>41501</v>
      </c>
      <c r="D39" s="67">
        <v>57629</v>
      </c>
      <c r="E39" s="67">
        <v>18985.69</v>
      </c>
      <c r="F39" s="68">
        <f t="shared" si="1"/>
        <v>32.94468062954415</v>
      </c>
      <c r="G39" s="67">
        <f t="shared" si="0"/>
        <v>38643.31</v>
      </c>
    </row>
    <row r="40" ht="15.75" customHeight="1"/>
    <row r="42" ht="15">
      <c r="B42" s="2" t="s">
        <v>85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5" customWidth="1"/>
    <col min="2" max="2" width="46.140625" style="2" customWidth="1"/>
    <col min="3" max="5" width="20.7109375" style="2" customWidth="1"/>
    <col min="6" max="6" width="21.7109375" style="2" customWidth="1"/>
    <col min="7" max="7" width="23.421875" style="2" customWidth="1"/>
    <col min="8" max="16384" width="9.140625" style="2" customWidth="1"/>
  </cols>
  <sheetData>
    <row r="1" spans="1:7" ht="18">
      <c r="A1" s="1" t="s">
        <v>86</v>
      </c>
      <c r="G1" s="3" t="s">
        <v>87</v>
      </c>
    </row>
    <row r="2" ht="15.75">
      <c r="A2" s="4"/>
    </row>
    <row r="4" spans="1:7" s="7" customFormat="1" ht="15.75" thickBot="1">
      <c r="A4" s="6"/>
      <c r="G4" s="8" t="s">
        <v>2</v>
      </c>
    </row>
    <row r="5" spans="1:7" s="11" customFormat="1" ht="15.75" thickBot="1">
      <c r="A5" s="31" t="s">
        <v>55</v>
      </c>
      <c r="B5" s="32" t="s">
        <v>56</v>
      </c>
      <c r="C5" s="32" t="s">
        <v>5</v>
      </c>
      <c r="D5" s="32" t="s">
        <v>6</v>
      </c>
      <c r="E5" s="32" t="s">
        <v>7</v>
      </c>
      <c r="F5" s="70" t="s">
        <v>8</v>
      </c>
      <c r="G5" s="34" t="s">
        <v>9</v>
      </c>
    </row>
    <row r="6" spans="1:7" ht="15">
      <c r="A6" s="35" t="s">
        <v>88</v>
      </c>
      <c r="B6" s="14" t="s">
        <v>89</v>
      </c>
      <c r="C6" s="14">
        <v>41501</v>
      </c>
      <c r="D6" s="14">
        <v>17181</v>
      </c>
      <c r="E6" s="14">
        <v>17034.64</v>
      </c>
      <c r="F6" s="71">
        <f>E6*100/D6</f>
        <v>99.14812874687155</v>
      </c>
      <c r="G6" s="72">
        <f aca="true" t="shared" si="0" ref="G6:G11">E6-D6</f>
        <v>-146.36000000000058</v>
      </c>
    </row>
    <row r="7" spans="1:7" ht="15">
      <c r="A7" s="38" t="s">
        <v>90</v>
      </c>
      <c r="B7" s="19" t="s">
        <v>91</v>
      </c>
      <c r="C7" s="19"/>
      <c r="D7" s="19"/>
      <c r="E7" s="19">
        <v>292.86</v>
      </c>
      <c r="F7" s="73"/>
      <c r="G7" s="74">
        <f t="shared" si="0"/>
        <v>292.86</v>
      </c>
    </row>
    <row r="8" spans="1:7" ht="15">
      <c r="A8" s="38" t="s">
        <v>92</v>
      </c>
      <c r="B8" s="19" t="s">
        <v>93</v>
      </c>
      <c r="C8" s="19"/>
      <c r="D8" s="19"/>
      <c r="E8" s="19">
        <v>1658.19</v>
      </c>
      <c r="F8" s="73"/>
      <c r="G8" s="74">
        <f t="shared" si="0"/>
        <v>1658.19</v>
      </c>
    </row>
    <row r="9" spans="1:7" ht="15">
      <c r="A9" s="38" t="s">
        <v>94</v>
      </c>
      <c r="B9" s="19" t="s">
        <v>95</v>
      </c>
      <c r="C9" s="19"/>
      <c r="D9" s="19">
        <v>40448</v>
      </c>
      <c r="E9" s="19"/>
      <c r="F9" s="73">
        <f>E9*100/D9</f>
        <v>0</v>
      </c>
      <c r="G9" s="74">
        <f t="shared" si="0"/>
        <v>-40448</v>
      </c>
    </row>
    <row r="10" spans="1:7" ht="15.75" thickBot="1">
      <c r="A10" s="40">
        <v>3299</v>
      </c>
      <c r="B10" s="23" t="s">
        <v>60</v>
      </c>
      <c r="C10" s="23">
        <v>41501</v>
      </c>
      <c r="D10" s="23">
        <v>57629</v>
      </c>
      <c r="E10" s="23">
        <v>18985.69</v>
      </c>
      <c r="F10" s="75">
        <f>E10*100/D10</f>
        <v>32.94468062954415</v>
      </c>
      <c r="G10" s="76">
        <f t="shared" si="0"/>
        <v>-38643.31</v>
      </c>
    </row>
    <row r="11" spans="1:7" ht="15.75" thickBot="1">
      <c r="A11" s="42"/>
      <c r="B11" s="64" t="s">
        <v>80</v>
      </c>
      <c r="C11" s="64">
        <v>41501</v>
      </c>
      <c r="D11" s="64">
        <v>57629</v>
      </c>
      <c r="E11" s="64">
        <v>18985.69</v>
      </c>
      <c r="F11" s="77">
        <f>E11*100/D11</f>
        <v>32.94468062954415</v>
      </c>
      <c r="G11" s="66">
        <f t="shared" si="0"/>
        <v>-38643.31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finkova</dc:creator>
  <cp:keywords/>
  <dc:description/>
  <cp:lastModifiedBy>finkova</cp:lastModifiedBy>
  <cp:lastPrinted>2010-06-10T06:03:23Z</cp:lastPrinted>
  <dcterms:created xsi:type="dcterms:W3CDTF">2010-06-10T05:53:24Z</dcterms:created>
  <dcterms:modified xsi:type="dcterms:W3CDTF">2010-06-10T06:03:27Z</dcterms:modified>
  <cp:category/>
  <cp:version/>
  <cp:contentType/>
  <cp:contentStatus/>
</cp:coreProperties>
</file>