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  <sheet name="T3" sheetId="3" r:id="rId3"/>
  </sheets>
  <definedNames>
    <definedName name="_xlnm.Print_Area" localSheetId="0">'T1'!#REF!</definedName>
    <definedName name="_xlnm.Print_Area" localSheetId="1">'T2'!#REF!</definedName>
    <definedName name="_xlnm.Print_Area" localSheetId="2">'T3'!#REF!</definedName>
  </definedNames>
  <calcPr fullCalcOnLoad="1"/>
</workbook>
</file>

<file path=xl/sharedStrings.xml><?xml version="1.0" encoding="utf-8"?>
<sst xmlns="http://schemas.openxmlformats.org/spreadsheetml/2006/main" count="279" uniqueCount="200">
  <si>
    <t>(údaje v tis. Kč mimo počtu zaměstnanců)</t>
  </si>
  <si>
    <t>mzdový nárůst o 1,5%</t>
  </si>
  <si>
    <t>Srovnatelná</t>
  </si>
  <si>
    <t>vlivy</t>
  </si>
  <si>
    <t>základna</t>
  </si>
  <si>
    <t>S O U H R N N É    U K A Z A T E L E</t>
  </si>
  <si>
    <t xml:space="preserve">  Výdaje celkem</t>
  </si>
  <si>
    <t xml:space="preserve">  Běžné výdaje celkem</t>
  </si>
  <si>
    <t>SPECIFICKÉ UKAZATELE -  VÝDAJE CELKEM</t>
  </si>
  <si>
    <t>přímé výdaje PŘO</t>
  </si>
  <si>
    <t>PRŮŘEZOVÉ UKAZATELE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</si>
  <si>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</si>
  <si>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</si>
  <si>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</si>
  <si>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</si>
  <si>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</si>
  <si>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Počet zaměstnanců PO (vč. RGŠ ÚSC)</t>
  </si>
  <si>
    <t>Výdaje vedené v ISPROFIN celkem</t>
  </si>
  <si>
    <t>Schválený</t>
  </si>
  <si>
    <t>Normativní rozpis rozpočtu PŘO</t>
  </si>
  <si>
    <t>Škola, zařízení</t>
  </si>
  <si>
    <t>z toho</t>
  </si>
  <si>
    <t xml:space="preserve">Limit </t>
  </si>
  <si>
    <t xml:space="preserve"> MP celk.</t>
  </si>
  <si>
    <t>platy</t>
  </si>
  <si>
    <t>OON</t>
  </si>
  <si>
    <t xml:space="preserve"> odvody</t>
  </si>
  <si>
    <t xml:space="preserve">ONIV  </t>
  </si>
  <si>
    <t>Škola J.Ježka,Praha 1</t>
  </si>
  <si>
    <t>Konzervatoř J.Deyla, Praha 1</t>
  </si>
  <si>
    <t>DÚM, Lublaňská 33, Praha 2</t>
  </si>
  <si>
    <t>DVÚ, J.Masaryka, Praha 2</t>
  </si>
  <si>
    <t>DDÚ, U Michelského lesa, Praha 4</t>
  </si>
  <si>
    <t>DÚM, Na Dlouhé mezi, Paha 4</t>
  </si>
  <si>
    <t>Spec.školy, Holečkova, Praha 5</t>
  </si>
  <si>
    <t>Středisko pro mládež Klíčov,Praha9</t>
  </si>
  <si>
    <t>DVÚ, Načeradec</t>
  </si>
  <si>
    <t>Sedlec Prčice</t>
  </si>
  <si>
    <t>DVÚ, Býchory</t>
  </si>
  <si>
    <t>VÚM, Kutná Hora</t>
  </si>
  <si>
    <t>DVÚ, Liběchov</t>
  </si>
  <si>
    <t>DDÚ, Dobřichovice</t>
  </si>
  <si>
    <t>VÚM, Obořiště</t>
  </si>
  <si>
    <t>Spec. školy,Riegrova, Č.Budějovice</t>
  </si>
  <si>
    <t>DDÚ Homole, Č.Budějovice</t>
  </si>
  <si>
    <t>Ústav pro mládež,Jindřichův Hradec</t>
  </si>
  <si>
    <t>VÚDM, Hostouň</t>
  </si>
  <si>
    <t>DVÚ, Měcholupy, Klatovy</t>
  </si>
  <si>
    <t>DDÚ a SVP, Plzeň</t>
  </si>
  <si>
    <t>VÚM, Terešov</t>
  </si>
  <si>
    <t>VÚM, Nová Role</t>
  </si>
  <si>
    <t>VÚDM, Žlutice</t>
  </si>
  <si>
    <t>VÚDM a SVP, Boletice n.Labem</t>
  </si>
  <si>
    <t>VÚDM, Jiříkov</t>
  </si>
  <si>
    <t>VÚDM, Místo</t>
  </si>
  <si>
    <t>VÚM, SOU a OU Buškovice</t>
  </si>
  <si>
    <t>VÚM, Podbořany - Pšov</t>
  </si>
  <si>
    <t>VÚDM, Kostomlaty p.Milešovkou</t>
  </si>
  <si>
    <t>DVÚ, Hamr na Jezeře</t>
  </si>
  <si>
    <t>DDÚ, Liberec</t>
  </si>
  <si>
    <t>VÚDM, Chrastava</t>
  </si>
  <si>
    <t>DDÚ a SVP, Hradec Králové</t>
  </si>
  <si>
    <t>DVÚ, Kostelec n. Orlicí</t>
  </si>
  <si>
    <t>OA Janské Lázně</t>
  </si>
  <si>
    <t>VÚM, Hostinné</t>
  </si>
  <si>
    <t>DVÚ, Vrchlabí</t>
  </si>
  <si>
    <t>Husův domov, Dvůr Králové n.L.</t>
  </si>
  <si>
    <t>DVÚ, Horní Maršov</t>
  </si>
  <si>
    <t>DVÚ a SVP, Hrochův Týnec</t>
  </si>
  <si>
    <t>VÚDM, Králíky</t>
  </si>
  <si>
    <t>DVÚ, Jihlava</t>
  </si>
  <si>
    <t>VÚM a SVP, Černovice</t>
  </si>
  <si>
    <t>VÚDM, Počátky</t>
  </si>
  <si>
    <t>VÚM, Velké Meziříčí</t>
  </si>
  <si>
    <t>Speciální školy Březejc,V.Meziříčí</t>
  </si>
  <si>
    <t>VÚM, Olešnice na Moravě</t>
  </si>
  <si>
    <t>Spec.školy a OU, Brno</t>
  </si>
  <si>
    <t>MŠ a ZŠ řeč., Brno</t>
  </si>
  <si>
    <t>DDÚ, Brno</t>
  </si>
  <si>
    <t>DÚM, Brno</t>
  </si>
  <si>
    <t>VÚDM, Moravský Krumlov</t>
  </si>
  <si>
    <t>VÚM, Višňové</t>
  </si>
  <si>
    <t>VÚM, Vidnava</t>
  </si>
  <si>
    <t>VÚ drog.z., Žulová</t>
  </si>
  <si>
    <t>DDÚ, Olomouc, Sv. Kopeček</t>
  </si>
  <si>
    <t>Spec. MŠ, Olomouc</t>
  </si>
  <si>
    <t>VÚM, Dřevohostice</t>
  </si>
  <si>
    <t>DVÚ, Veselíčko</t>
  </si>
  <si>
    <t>VÚDM, Šumperk</t>
  </si>
  <si>
    <t>DDÚ, Bohumín - Šunychl</t>
  </si>
  <si>
    <t>DVÚ, Horní Těrlicko</t>
  </si>
  <si>
    <t>VÚM, Nový Jičín</t>
  </si>
  <si>
    <t>Spec. školy, Opava</t>
  </si>
  <si>
    <t>DÚM a SVP Ostrava Kunčičky</t>
  </si>
  <si>
    <t>VÚM, Ostrava Hrabůvka</t>
  </si>
  <si>
    <t>DVÚ, Bystřice pod Hostýnem</t>
  </si>
  <si>
    <t>VÚM a SOU, Chvalčov</t>
  </si>
  <si>
    <t>VÚM, Střílky</t>
  </si>
  <si>
    <t>Spec. školy, Valašské Meziříčí</t>
  </si>
  <si>
    <t>DDÚ pro děti cizince Praha 5</t>
  </si>
  <si>
    <t>DDŠ Ostrava - Kunčice</t>
  </si>
  <si>
    <t>celkem</t>
  </si>
  <si>
    <t>přesuny v základně</t>
  </si>
  <si>
    <t>posílení CŠ a PŘO - nové kapacity</t>
  </si>
  <si>
    <t>zrušení mzdové nárůstu o 1,5%</t>
  </si>
  <si>
    <t>plošné krácení rozpočtu</t>
  </si>
  <si>
    <t>posílení dle vlády na mzdové výdaje</t>
  </si>
  <si>
    <t>změna dle vlády 25.9.2009</t>
  </si>
  <si>
    <t>Vlivy</t>
  </si>
  <si>
    <t>Původní</t>
  </si>
  <si>
    <t>CELKEM</t>
  </si>
  <si>
    <t>1.</t>
  </si>
  <si>
    <t>2.</t>
  </si>
  <si>
    <t>pro</t>
  </si>
  <si>
    <t>3.</t>
  </si>
  <si>
    <t>4.</t>
  </si>
  <si>
    <t xml:space="preserve">pro </t>
  </si>
  <si>
    <t>návrh</t>
  </si>
  <si>
    <t>5.</t>
  </si>
  <si>
    <t>6.</t>
  </si>
  <si>
    <t>7.</t>
  </si>
  <si>
    <t>8.</t>
  </si>
  <si>
    <t>roku</t>
  </si>
  <si>
    <t>základnu</t>
  </si>
  <si>
    <t>výhled</t>
  </si>
  <si>
    <t>výhledu 2010</t>
  </si>
  <si>
    <t>oproti r.2009</t>
  </si>
  <si>
    <t xml:space="preserve">    Ostatní běžné výdaje PO (vč. RGŠ ÚSC)</t>
  </si>
  <si>
    <t>rozpočet</t>
  </si>
  <si>
    <t>9.</t>
  </si>
  <si>
    <t>SR 2010</t>
  </si>
  <si>
    <t>v tis. Kč</t>
  </si>
  <si>
    <t>Soubor normativních příplatků - DDŠ a DD 2010</t>
  </si>
  <si>
    <t>tab. D</t>
  </si>
  <si>
    <t xml:space="preserve">Kč </t>
  </si>
  <si>
    <t>číslo</t>
  </si>
  <si>
    <t xml:space="preserve">normativní příplatek </t>
  </si>
  <si>
    <t>V</t>
  </si>
  <si>
    <t>NIV</t>
  </si>
  <si>
    <t>MP</t>
  </si>
  <si>
    <t>odvody</t>
  </si>
  <si>
    <t>ONIV</t>
  </si>
  <si>
    <t>zákon č. 109/2002 Sb.</t>
  </si>
  <si>
    <t>počet dětí ve skupinách ústavu a SVP</t>
  </si>
  <si>
    <t>děti s psych. postiž. a drog. závislostí</t>
  </si>
  <si>
    <t>počet post.dětí ústavu a SVP</t>
  </si>
  <si>
    <t>koedukace</t>
  </si>
  <si>
    <t>počet dětí ústavu a SVP</t>
  </si>
  <si>
    <t>nenaplněnost tříd ZŠ</t>
  </si>
  <si>
    <t>dopočet až do výše kapacity</t>
  </si>
  <si>
    <t>nenaplněnost tříd ZvŠ</t>
  </si>
  <si>
    <t>velikost ústavu</t>
  </si>
  <si>
    <t>kapacita ústavu</t>
  </si>
  <si>
    <t>Soubor normativních příplatků - DDÚ 2010</t>
  </si>
  <si>
    <t>tab. C</t>
  </si>
  <si>
    <t xml:space="preserve">děti s psych.postiž. a drog.závislostí </t>
  </si>
  <si>
    <t>záchyty</t>
  </si>
  <si>
    <t>počet  dětí ústavu a SVP</t>
  </si>
  <si>
    <t>velká spádovost</t>
  </si>
  <si>
    <t>Soubor normativních příplatků - DÚM 2010</t>
  </si>
  <si>
    <t>tab. B</t>
  </si>
  <si>
    <t>děti s psych.postiž. a drog.závislostí</t>
  </si>
  <si>
    <t>počet post. dětí ústavu a SVP</t>
  </si>
  <si>
    <t>děti  s nařízenou ochr.výchovou</t>
  </si>
  <si>
    <t>nezletilé matky s dětmi</t>
  </si>
  <si>
    <t>kapacita vých. skupiny matek</t>
  </si>
  <si>
    <t>Soubor normativních příplatků - speciální školy 2010</t>
  </si>
  <si>
    <t>tab. A</t>
  </si>
  <si>
    <t>naplněnost tříd</t>
  </si>
  <si>
    <t>internát spec.školy pro sluch.postižené</t>
  </si>
  <si>
    <t>ubytovaní</t>
  </si>
  <si>
    <t>internát spec.školy pro zrak.postižené</t>
  </si>
  <si>
    <t>internát spec.školy pro těles.postižené</t>
  </si>
  <si>
    <t>internát spec.školy pro vady řeči</t>
  </si>
  <si>
    <t>příplatek na asistenci - zrak.postižení</t>
  </si>
  <si>
    <t>počet dětí, žáků, studentů</t>
  </si>
  <si>
    <t>příplatek na asistenci - sluch.postižení</t>
  </si>
  <si>
    <t>příplatek na asistenci - těles.postižení</t>
  </si>
  <si>
    <t>speciální terapie - zrak.postižení</t>
  </si>
  <si>
    <t>speciální terapie - sluch.postižení</t>
  </si>
  <si>
    <t>speciální terapie - těles.postižení</t>
  </si>
  <si>
    <t>speciální terapie - vady řeči</t>
  </si>
  <si>
    <t>speciální terapie - více vad</t>
  </si>
  <si>
    <t>těžké postižení zraku</t>
  </si>
  <si>
    <t>počet postižených dětí, žáků, studentů</t>
  </si>
  <si>
    <t>těžké postižení sluchu</t>
  </si>
  <si>
    <t>těžké postižení tělesné</t>
  </si>
  <si>
    <t>Soubor normativních příplatků - VÚ 2010</t>
  </si>
  <si>
    <t>tab. E</t>
  </si>
  <si>
    <t>děti s psych. postižením</t>
  </si>
  <si>
    <t>děti s drog. závislostí</t>
  </si>
  <si>
    <t>počet matek</t>
  </si>
  <si>
    <t>odd.se zpřísněným režimem</t>
  </si>
  <si>
    <t>kapacita oddělení</t>
  </si>
  <si>
    <t>nenaplněnost tříd PrŠ</t>
  </si>
  <si>
    <t>zaměstnanců</t>
  </si>
  <si>
    <t>počtu</t>
  </si>
  <si>
    <t xml:space="preserve">změny dle PSP - posílení  RgŠ </t>
  </si>
  <si>
    <t>změna sazby nemoc. poj.                     (-0,9%) ve propěch OBV</t>
  </si>
  <si>
    <t>Rozpočet regionálního školství na rok 2010 - přímé výdaje přímo řízených organizací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</si>
</sst>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%"/>
  </numFmts>
  <fonts count="50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1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8" fillId="0" borderId="0" xfId="0" applyFont="1" applyAlignment="1">
      <alignment/>
    </xf>
    <xf numFmtId="3" fontId="1" fillId="0" borderId="0" xfId="47" applyNumberFormat="1" applyFill="1" applyAlignment="1">
      <alignment horizontal="right" vertical="center"/>
      <protection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3" fillId="33" borderId="10" xfId="0" applyNumberFormat="1" applyFont="1" applyFill="1" applyBorder="1" applyAlignment="1">
      <alignment/>
    </xf>
    <xf numFmtId="3" fontId="33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3" fontId="7" fillId="0" borderId="13" xfId="0" applyNumberFormat="1" applyFont="1" applyBorder="1" applyAlignment="1">
      <alignment wrapText="1"/>
    </xf>
    <xf numFmtId="0" fontId="0" fillId="0" borderId="17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8" fillId="0" borderId="14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3" fillId="34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33" fillId="34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0" fontId="33" fillId="0" borderId="0" xfId="0" applyFont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3" fontId="10" fillId="0" borderId="20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wrapText="1"/>
    </xf>
    <xf numFmtId="0" fontId="8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0" borderId="25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3" fontId="10" fillId="0" borderId="3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39" xfId="0" applyFont="1" applyBorder="1" applyAlignment="1">
      <alignment wrapText="1"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0" fontId="0" fillId="0" borderId="39" xfId="0" applyBorder="1" applyAlignment="1">
      <alignment wrapText="1"/>
    </xf>
    <xf numFmtId="0" fontId="0" fillId="0" borderId="30" xfId="0" applyBorder="1" applyAlignment="1">
      <alignment/>
    </xf>
    <xf numFmtId="0" fontId="0" fillId="0" borderId="42" xfId="0" applyBorder="1" applyAlignment="1">
      <alignment wrapText="1"/>
    </xf>
    <xf numFmtId="3" fontId="10" fillId="0" borderId="43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0" fillId="0" borderId="28" xfId="0" applyFont="1" applyBorder="1" applyAlignment="1">
      <alignment wrapText="1"/>
    </xf>
    <xf numFmtId="3" fontId="10" fillId="0" borderId="28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4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3" fontId="10" fillId="0" borderId="25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0" fontId="11" fillId="0" borderId="0" xfId="0" applyFont="1" applyFill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wrapText="1"/>
    </xf>
    <xf numFmtId="4" fontId="0" fillId="0" borderId="13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10" xfId="0" applyFont="1" applyBorder="1" applyAlignment="1">
      <alignment horizontal="center" textRotation="90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abSelected="1" zoomScale="80" zoomScaleNormal="80" zoomScalePageLayoutView="0" workbookViewId="0" topLeftCell="A1">
      <pane xSplit="1" ySplit="1" topLeftCell="B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5" sqref="A5"/>
    </sheetView>
  </sheetViews>
  <sheetFormatPr defaultColWidth="9.140625" defaultRowHeight="12.75"/>
  <cols>
    <col min="1" max="1" width="45.28125" style="0" customWidth="1"/>
    <col min="2" max="2" width="12.00390625" style="0" customWidth="1"/>
    <col min="3" max="3" width="7.8515625" style="0" bestFit="1" customWidth="1"/>
    <col min="4" max="4" width="7.140625" style="0" bestFit="1" customWidth="1"/>
    <col min="5" max="5" width="9.140625" style="0" bestFit="1" customWidth="1"/>
    <col min="6" max="6" width="11.7109375" style="0" bestFit="1" customWidth="1"/>
    <col min="7" max="7" width="7.8515625" style="0" bestFit="1" customWidth="1"/>
    <col min="8" max="9" width="7.140625" style="0" bestFit="1" customWidth="1"/>
    <col min="10" max="10" width="13.00390625" style="0" bestFit="1" customWidth="1"/>
    <col min="11" max="12" width="7.8515625" style="0" bestFit="1" customWidth="1"/>
    <col min="13" max="13" width="7.140625" style="0" bestFit="1" customWidth="1"/>
    <col min="14" max="14" width="7.8515625" style="0" bestFit="1" customWidth="1"/>
    <col min="15" max="15" width="7.8515625" style="0" customWidth="1"/>
    <col min="16" max="16" width="7.8515625" style="0" bestFit="1" customWidth="1"/>
    <col min="17" max="17" width="12.421875" style="0" bestFit="1" customWidth="1"/>
    <col min="18" max="18" width="9.8515625" style="0" bestFit="1" customWidth="1"/>
  </cols>
  <sheetData>
    <row r="1" spans="1:13" ht="18.75">
      <c r="A1" s="1" t="s">
        <v>199</v>
      </c>
      <c r="M1" s="2"/>
    </row>
    <row r="2" ht="15.75">
      <c r="A2" s="3" t="s">
        <v>0</v>
      </c>
    </row>
    <row r="4" ht="15.75">
      <c r="A4" s="3"/>
    </row>
    <row r="5" spans="1:18" ht="168" customHeight="1">
      <c r="A5" s="38"/>
      <c r="B5" s="39"/>
      <c r="C5" s="4" t="s">
        <v>102</v>
      </c>
      <c r="D5" s="4" t="s">
        <v>103</v>
      </c>
      <c r="E5" s="40"/>
      <c r="F5" s="39"/>
      <c r="G5" s="143" t="s">
        <v>198</v>
      </c>
      <c r="H5" s="4" t="s">
        <v>1</v>
      </c>
      <c r="I5" s="40"/>
      <c r="J5" s="39"/>
      <c r="K5" s="4" t="s">
        <v>104</v>
      </c>
      <c r="L5" s="4" t="s">
        <v>105</v>
      </c>
      <c r="M5" s="4" t="s">
        <v>106</v>
      </c>
      <c r="N5" s="4" t="s">
        <v>107</v>
      </c>
      <c r="O5" s="143" t="s">
        <v>197</v>
      </c>
      <c r="P5" s="40"/>
      <c r="Q5" s="39"/>
      <c r="R5" s="39"/>
    </row>
    <row r="6" spans="1:18" ht="15">
      <c r="A6" s="41"/>
      <c r="B6" s="42" t="s">
        <v>18</v>
      </c>
      <c r="C6" s="5"/>
      <c r="D6" s="5"/>
      <c r="E6" s="43" t="s">
        <v>108</v>
      </c>
      <c r="F6" s="42" t="s">
        <v>2</v>
      </c>
      <c r="G6" s="5"/>
      <c r="H6" s="5"/>
      <c r="I6" s="43" t="s">
        <v>108</v>
      </c>
      <c r="J6" s="42" t="s">
        <v>109</v>
      </c>
      <c r="K6" s="5"/>
      <c r="L6" s="5"/>
      <c r="M6" s="5"/>
      <c r="N6" s="5"/>
      <c r="O6" s="5"/>
      <c r="P6" s="43" t="s">
        <v>108</v>
      </c>
      <c r="Q6" s="42" t="s">
        <v>110</v>
      </c>
      <c r="R6" s="42" t="s">
        <v>18</v>
      </c>
    </row>
    <row r="7" spans="1:18" ht="15">
      <c r="A7" s="44"/>
      <c r="B7" s="45" t="s">
        <v>128</v>
      </c>
      <c r="C7" s="6" t="s">
        <v>111</v>
      </c>
      <c r="D7" s="6" t="s">
        <v>112</v>
      </c>
      <c r="E7" s="46" t="s">
        <v>113</v>
      </c>
      <c r="F7" s="45" t="s">
        <v>4</v>
      </c>
      <c r="G7" s="6" t="s">
        <v>114</v>
      </c>
      <c r="H7" s="6" t="s">
        <v>115</v>
      </c>
      <c r="I7" s="46" t="s">
        <v>116</v>
      </c>
      <c r="J7" s="45" t="s">
        <v>117</v>
      </c>
      <c r="K7" s="6" t="s">
        <v>118</v>
      </c>
      <c r="L7" s="6" t="s">
        <v>119</v>
      </c>
      <c r="M7" s="6" t="s">
        <v>120</v>
      </c>
      <c r="N7" s="6" t="s">
        <v>121</v>
      </c>
      <c r="O7" s="6" t="s">
        <v>129</v>
      </c>
      <c r="P7" s="46" t="s">
        <v>122</v>
      </c>
      <c r="Q7" s="45" t="s">
        <v>3</v>
      </c>
      <c r="R7" s="45" t="s">
        <v>128</v>
      </c>
    </row>
    <row r="8" spans="1:18" ht="15">
      <c r="A8" s="47"/>
      <c r="B8" s="48">
        <v>2009</v>
      </c>
      <c r="C8" s="49"/>
      <c r="D8" s="49"/>
      <c r="E8" s="50" t="s">
        <v>123</v>
      </c>
      <c r="F8" s="48"/>
      <c r="G8" s="49"/>
      <c r="H8" s="49"/>
      <c r="I8" s="50" t="s">
        <v>124</v>
      </c>
      <c r="J8" s="48" t="s">
        <v>125</v>
      </c>
      <c r="K8" s="49"/>
      <c r="L8" s="49"/>
      <c r="M8" s="49"/>
      <c r="N8" s="49"/>
      <c r="O8" s="49"/>
      <c r="P8" s="50">
        <v>2010</v>
      </c>
      <c r="Q8" s="48" t="s">
        <v>126</v>
      </c>
      <c r="R8" s="48">
        <v>2010</v>
      </c>
    </row>
    <row r="9" spans="1:18" ht="21" customHeight="1">
      <c r="A9" s="10" t="s">
        <v>5</v>
      </c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10"/>
      <c r="N9" s="10"/>
      <c r="O9" s="10"/>
      <c r="P9" s="9"/>
      <c r="Q9" s="10"/>
      <c r="R9" s="10"/>
    </row>
    <row r="10" spans="1:18" s="51" customFormat="1" ht="21" customHeight="1">
      <c r="A10" s="9" t="s">
        <v>6</v>
      </c>
      <c r="B10" s="10">
        <v>2267451</v>
      </c>
      <c r="C10" s="9">
        <v>-89112</v>
      </c>
      <c r="D10" s="9">
        <v>80000</v>
      </c>
      <c r="E10" s="9">
        <v>-9112</v>
      </c>
      <c r="F10" s="10">
        <v>2258339</v>
      </c>
      <c r="G10" s="9"/>
      <c r="H10" s="9">
        <v>24587</v>
      </c>
      <c r="I10" s="9">
        <v>24587</v>
      </c>
      <c r="J10" s="10">
        <v>2282926</v>
      </c>
      <c r="K10" s="9">
        <v>-24587</v>
      </c>
      <c r="L10" s="9">
        <v>-38332</v>
      </c>
      <c r="M10" s="9">
        <v>21240</v>
      </c>
      <c r="N10" s="9">
        <v>56634</v>
      </c>
      <c r="O10" s="9">
        <v>66000</v>
      </c>
      <c r="P10" s="9">
        <f>SUM(K10:O10)</f>
        <v>80955</v>
      </c>
      <c r="Q10" s="10">
        <f>+P10+I10+E10</f>
        <v>96430</v>
      </c>
      <c r="R10" s="10">
        <f>+B10+Q10</f>
        <v>2363881</v>
      </c>
    </row>
    <row r="11" spans="1:18" ht="21" customHeight="1">
      <c r="A11" s="8" t="s">
        <v>7</v>
      </c>
      <c r="B11" s="52">
        <v>2055744</v>
      </c>
      <c r="C11" s="8">
        <v>-89112</v>
      </c>
      <c r="D11" s="8">
        <v>80000</v>
      </c>
      <c r="E11" s="7">
        <v>-9112</v>
      </c>
      <c r="F11" s="52">
        <v>2046632</v>
      </c>
      <c r="G11" s="8"/>
      <c r="H11" s="8">
        <v>24587</v>
      </c>
      <c r="I11" s="7">
        <v>24587</v>
      </c>
      <c r="J11" s="52">
        <v>2071219</v>
      </c>
      <c r="K11" s="8">
        <v>-24587</v>
      </c>
      <c r="L11" s="8">
        <v>-59836</v>
      </c>
      <c r="M11" s="8">
        <v>21240</v>
      </c>
      <c r="N11" s="8">
        <v>56634</v>
      </c>
      <c r="O11" s="8">
        <v>66000</v>
      </c>
      <c r="P11" s="7">
        <f aca="true" t="shared" si="0" ref="P11:P22">SUM(K11:O11)</f>
        <v>59451</v>
      </c>
      <c r="Q11" s="52">
        <f aca="true" t="shared" si="1" ref="Q11:Q22">+P11+I11+E11</f>
        <v>74926</v>
      </c>
      <c r="R11" s="52">
        <f aca="true" t="shared" si="2" ref="R11:R22">+B11+Q11</f>
        <v>2130670</v>
      </c>
    </row>
    <row r="12" spans="1:18" ht="21" customHeight="1">
      <c r="A12" s="9" t="s">
        <v>8</v>
      </c>
      <c r="B12" s="10"/>
      <c r="C12" s="9"/>
      <c r="D12" s="9"/>
      <c r="E12" s="9"/>
      <c r="F12" s="10"/>
      <c r="G12" s="9"/>
      <c r="H12" s="9"/>
      <c r="I12" s="9"/>
      <c r="J12" s="10"/>
      <c r="K12" s="9"/>
      <c r="L12" s="9"/>
      <c r="M12" s="9"/>
      <c r="N12" s="9"/>
      <c r="O12" s="9"/>
      <c r="P12" s="9"/>
      <c r="Q12" s="10"/>
      <c r="R12" s="10"/>
    </row>
    <row r="13" spans="1:18" ht="21" customHeight="1">
      <c r="A13" s="8" t="s">
        <v>9</v>
      </c>
      <c r="B13" s="52">
        <v>2267451</v>
      </c>
      <c r="C13" s="8">
        <v>-89112</v>
      </c>
      <c r="D13" s="8">
        <v>80000</v>
      </c>
      <c r="E13" s="7">
        <v>-9112</v>
      </c>
      <c r="F13" s="52">
        <v>2258339</v>
      </c>
      <c r="G13" s="8"/>
      <c r="H13" s="8">
        <v>24587</v>
      </c>
      <c r="I13" s="7">
        <v>24587</v>
      </c>
      <c r="J13" s="52">
        <v>2282926</v>
      </c>
      <c r="K13" s="8">
        <v>-24587</v>
      </c>
      <c r="L13" s="8">
        <v>-38332</v>
      </c>
      <c r="M13" s="8">
        <v>21240</v>
      </c>
      <c r="N13" s="8">
        <v>56634</v>
      </c>
      <c r="O13" s="8">
        <v>66000</v>
      </c>
      <c r="P13" s="7">
        <f t="shared" si="0"/>
        <v>80955</v>
      </c>
      <c r="Q13" s="52">
        <f t="shared" si="1"/>
        <v>96430</v>
      </c>
      <c r="R13" s="52">
        <f t="shared" si="2"/>
        <v>2363881</v>
      </c>
    </row>
    <row r="14" spans="1:18" ht="21" customHeight="1">
      <c r="A14" s="10" t="s">
        <v>10</v>
      </c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10"/>
      <c r="N14" s="10"/>
      <c r="O14" s="10"/>
      <c r="P14" s="9"/>
      <c r="Q14" s="10"/>
      <c r="R14" s="10"/>
    </row>
    <row r="15" spans="1:18" ht="21" customHeight="1">
      <c r="A15" s="8" t="s">
        <v>11</v>
      </c>
      <c r="B15" s="52">
        <v>1220384</v>
      </c>
      <c r="C15" s="8">
        <v>-65524</v>
      </c>
      <c r="D15" s="8">
        <v>58651</v>
      </c>
      <c r="E15" s="7">
        <v>-6873</v>
      </c>
      <c r="F15" s="52">
        <v>1213511</v>
      </c>
      <c r="G15" s="8"/>
      <c r="H15" s="8">
        <v>18202</v>
      </c>
      <c r="I15" s="7">
        <v>18202</v>
      </c>
      <c r="J15" s="52">
        <v>1231713</v>
      </c>
      <c r="K15" s="8">
        <v>-18202</v>
      </c>
      <c r="L15" s="8"/>
      <c r="M15" s="8">
        <v>15722</v>
      </c>
      <c r="N15" s="8">
        <v>-10321</v>
      </c>
      <c r="O15" s="8">
        <v>48529</v>
      </c>
      <c r="P15" s="7">
        <f t="shared" si="0"/>
        <v>35728</v>
      </c>
      <c r="Q15" s="52">
        <f t="shared" si="1"/>
        <v>47057</v>
      </c>
      <c r="R15" s="52">
        <f t="shared" si="2"/>
        <v>1267441</v>
      </c>
    </row>
    <row r="16" spans="1:18" ht="21" customHeight="1">
      <c r="A16" s="8" t="s">
        <v>12</v>
      </c>
      <c r="B16" s="52">
        <v>1208293</v>
      </c>
      <c r="C16" s="8">
        <v>-65524</v>
      </c>
      <c r="D16" s="8">
        <v>58651</v>
      </c>
      <c r="E16" s="7">
        <v>-6873</v>
      </c>
      <c r="F16" s="52">
        <v>1201420</v>
      </c>
      <c r="G16" s="8"/>
      <c r="H16" s="8">
        <v>18021</v>
      </c>
      <c r="I16" s="7">
        <v>18021</v>
      </c>
      <c r="J16" s="52">
        <v>1219441</v>
      </c>
      <c r="K16" s="8">
        <v>-18021</v>
      </c>
      <c r="L16" s="8"/>
      <c r="M16" s="8">
        <v>15722</v>
      </c>
      <c r="N16" s="8">
        <v>-11837</v>
      </c>
      <c r="O16" s="8">
        <v>48529</v>
      </c>
      <c r="P16" s="7">
        <f t="shared" si="0"/>
        <v>34393</v>
      </c>
      <c r="Q16" s="52">
        <f t="shared" si="1"/>
        <v>45541</v>
      </c>
      <c r="R16" s="52">
        <f t="shared" si="2"/>
        <v>1253834</v>
      </c>
    </row>
    <row r="17" spans="1:18" ht="21" customHeight="1">
      <c r="A17" s="8" t="s">
        <v>13</v>
      </c>
      <c r="B17" s="52">
        <v>12091</v>
      </c>
      <c r="C17" s="8"/>
      <c r="D17" s="8"/>
      <c r="E17" s="7">
        <v>0</v>
      </c>
      <c r="F17" s="52">
        <v>12091</v>
      </c>
      <c r="G17" s="8"/>
      <c r="H17" s="8">
        <v>181</v>
      </c>
      <c r="I17" s="7">
        <v>181</v>
      </c>
      <c r="J17" s="52">
        <v>12272</v>
      </c>
      <c r="K17" s="8">
        <v>-181</v>
      </c>
      <c r="L17" s="8"/>
      <c r="M17" s="8"/>
      <c r="N17" s="8">
        <v>1516</v>
      </c>
      <c r="O17" s="8"/>
      <c r="P17" s="7">
        <f t="shared" si="0"/>
        <v>1335</v>
      </c>
      <c r="Q17" s="52">
        <f t="shared" si="1"/>
        <v>1516</v>
      </c>
      <c r="R17" s="52">
        <f t="shared" si="2"/>
        <v>13607</v>
      </c>
    </row>
    <row r="18" spans="1:18" ht="21" customHeight="1">
      <c r="A18" s="8" t="s">
        <v>14</v>
      </c>
      <c r="B18" s="52">
        <v>415692</v>
      </c>
      <c r="C18" s="8">
        <v>-22275</v>
      </c>
      <c r="D18" s="8">
        <v>19941</v>
      </c>
      <c r="E18" s="7">
        <v>-2334</v>
      </c>
      <c r="F18" s="52">
        <v>413358</v>
      </c>
      <c r="G18" s="8">
        <v>-10942</v>
      </c>
      <c r="H18" s="8">
        <v>6025</v>
      </c>
      <c r="I18" s="7">
        <v>-4917</v>
      </c>
      <c r="J18" s="52">
        <v>408441</v>
      </c>
      <c r="K18" s="8">
        <v>-6025</v>
      </c>
      <c r="L18" s="8"/>
      <c r="M18" s="8">
        <v>5204</v>
      </c>
      <c r="N18" s="8">
        <v>6812</v>
      </c>
      <c r="O18" s="8">
        <v>16500</v>
      </c>
      <c r="P18" s="7">
        <f t="shared" si="0"/>
        <v>22491</v>
      </c>
      <c r="Q18" s="52">
        <f t="shared" si="1"/>
        <v>15240</v>
      </c>
      <c r="R18" s="52">
        <f t="shared" si="2"/>
        <v>430932</v>
      </c>
    </row>
    <row r="19" spans="1:18" ht="21" customHeight="1">
      <c r="A19" s="8" t="s">
        <v>15</v>
      </c>
      <c r="B19" s="52">
        <v>24170</v>
      </c>
      <c r="C19" s="8">
        <v>-1313</v>
      </c>
      <c r="D19" s="8">
        <v>1173</v>
      </c>
      <c r="E19" s="7">
        <v>-140</v>
      </c>
      <c r="F19" s="52">
        <v>24030</v>
      </c>
      <c r="G19" s="8"/>
      <c r="H19" s="8">
        <v>360</v>
      </c>
      <c r="I19" s="7">
        <v>360</v>
      </c>
      <c r="J19" s="52">
        <v>24390</v>
      </c>
      <c r="K19" s="8">
        <v>-360</v>
      </c>
      <c r="L19" s="8"/>
      <c r="M19" s="8">
        <v>314</v>
      </c>
      <c r="N19" s="8">
        <v>-196</v>
      </c>
      <c r="O19" s="8">
        <v>971</v>
      </c>
      <c r="P19" s="7">
        <f t="shared" si="0"/>
        <v>729</v>
      </c>
      <c r="Q19" s="52">
        <f t="shared" si="1"/>
        <v>949</v>
      </c>
      <c r="R19" s="52">
        <f t="shared" si="2"/>
        <v>25119</v>
      </c>
    </row>
    <row r="20" spans="1:18" ht="21" customHeight="1">
      <c r="A20" s="8" t="s">
        <v>127</v>
      </c>
      <c r="B20" s="52">
        <v>395498</v>
      </c>
      <c r="C20" s="8"/>
      <c r="D20" s="8">
        <v>235</v>
      </c>
      <c r="E20" s="7">
        <v>235</v>
      </c>
      <c r="F20" s="52">
        <v>395733</v>
      </c>
      <c r="G20" s="8">
        <v>10942</v>
      </c>
      <c r="H20" s="8"/>
      <c r="I20" s="7">
        <v>10942</v>
      </c>
      <c r="J20" s="52">
        <v>406675</v>
      </c>
      <c r="K20" s="8"/>
      <c r="L20" s="8">
        <v>-59836</v>
      </c>
      <c r="M20" s="8"/>
      <c r="N20" s="8">
        <v>60339</v>
      </c>
      <c r="O20" s="8"/>
      <c r="P20" s="7">
        <f t="shared" si="0"/>
        <v>503</v>
      </c>
      <c r="Q20" s="52">
        <f t="shared" si="1"/>
        <v>11680</v>
      </c>
      <c r="R20" s="52">
        <f t="shared" si="2"/>
        <v>407178</v>
      </c>
    </row>
    <row r="21" spans="1:18" ht="21" customHeight="1">
      <c r="A21" s="11" t="s">
        <v>16</v>
      </c>
      <c r="B21" s="53">
        <v>4478</v>
      </c>
      <c r="C21" s="11"/>
      <c r="D21" s="11">
        <v>220</v>
      </c>
      <c r="E21" s="54">
        <v>220</v>
      </c>
      <c r="F21" s="53">
        <v>4698</v>
      </c>
      <c r="G21" s="11"/>
      <c r="H21" s="11"/>
      <c r="I21" s="54">
        <v>0</v>
      </c>
      <c r="J21" s="53">
        <v>4698</v>
      </c>
      <c r="K21" s="11"/>
      <c r="L21" s="11"/>
      <c r="M21" s="11"/>
      <c r="N21" s="11">
        <v>-98</v>
      </c>
      <c r="O21" s="11"/>
      <c r="P21" s="54">
        <f t="shared" si="0"/>
        <v>-98</v>
      </c>
      <c r="Q21" s="53">
        <f t="shared" si="1"/>
        <v>122</v>
      </c>
      <c r="R21" s="53">
        <f t="shared" si="2"/>
        <v>4600</v>
      </c>
    </row>
    <row r="22" spans="1:18" ht="21" customHeight="1">
      <c r="A22" s="8" t="s">
        <v>17</v>
      </c>
      <c r="B22" s="52">
        <v>224268</v>
      </c>
      <c r="C22" s="8"/>
      <c r="D22" s="8"/>
      <c r="E22" s="7">
        <v>0</v>
      </c>
      <c r="F22" s="52">
        <v>224268</v>
      </c>
      <c r="G22" s="8"/>
      <c r="H22" s="8"/>
      <c r="I22" s="7">
        <v>0</v>
      </c>
      <c r="J22" s="52">
        <v>224268</v>
      </c>
      <c r="K22" s="8"/>
      <c r="L22" s="8">
        <v>25732</v>
      </c>
      <c r="M22" s="8"/>
      <c r="N22" s="8"/>
      <c r="O22" s="8"/>
      <c r="P22" s="7">
        <f t="shared" si="0"/>
        <v>25732</v>
      </c>
      <c r="Q22" s="52">
        <f t="shared" si="1"/>
        <v>25732</v>
      </c>
      <c r="R22" s="52">
        <f t="shared" si="2"/>
        <v>250000</v>
      </c>
    </row>
  </sheetData>
  <sheetProtection/>
  <printOptions horizontalCentered="1"/>
  <pageMargins left="0.5905511811023623" right="0.4330708661417323" top="0.984251968503937" bottom="0.5905511811023623" header="0.7480314960629921" footer="0.5118110236220472"/>
  <pageSetup fitToHeight="1" fitToWidth="1" horizontalDpi="600" verticalDpi="600" orientation="landscape" paperSize="9" scale="70" r:id="rId1"/>
  <headerFooter alignWithMargins="0">
    <oddHeader>&amp;R&amp;"Arial,Kurzíva"Kapitola B.3.III&amp;"Arial,Obyčejné"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="80" zoomScaleNormal="80" workbookViewId="0" topLeftCell="A1">
      <selection activeCell="E82" sqref="E82"/>
    </sheetView>
  </sheetViews>
  <sheetFormatPr defaultColWidth="9.140625" defaultRowHeight="12.75"/>
  <cols>
    <col min="1" max="1" width="33.7109375" style="12" customWidth="1"/>
    <col min="2" max="2" width="13.8515625" style="12" customWidth="1"/>
    <col min="3" max="3" width="10.7109375" style="12" customWidth="1"/>
    <col min="4" max="4" width="10.421875" style="12" bestFit="1" customWidth="1"/>
    <col min="5" max="5" width="9.28125" style="12" customWidth="1"/>
    <col min="6" max="7" width="9.28125" style="12" bestFit="1" customWidth="1"/>
    <col min="8" max="8" width="13.57421875" style="13" customWidth="1"/>
  </cols>
  <sheetData>
    <row r="1" ht="20.25">
      <c r="A1" s="121" t="s">
        <v>19</v>
      </c>
    </row>
    <row r="2" ht="21" thickBot="1">
      <c r="A2" s="121"/>
    </row>
    <row r="3" spans="1:8" ht="19.5" customHeight="1" thickBot="1">
      <c r="A3" s="14" t="s">
        <v>20</v>
      </c>
      <c r="B3" s="15" t="s">
        <v>130</v>
      </c>
      <c r="C3" s="16"/>
      <c r="D3" s="16"/>
      <c r="E3" s="16"/>
      <c r="F3" s="16"/>
      <c r="G3" s="127" t="s">
        <v>131</v>
      </c>
      <c r="H3" s="124"/>
    </row>
    <row r="4" spans="1:8" ht="13.5" thickBot="1">
      <c r="A4" s="17"/>
      <c r="B4" s="18" t="s">
        <v>138</v>
      </c>
      <c r="C4" s="16" t="s">
        <v>21</v>
      </c>
      <c r="D4" s="16"/>
      <c r="E4" s="16"/>
      <c r="F4" s="16"/>
      <c r="G4" s="16"/>
      <c r="H4" s="122" t="s">
        <v>22</v>
      </c>
    </row>
    <row r="5" spans="1:8" ht="15.75">
      <c r="A5" s="17"/>
      <c r="B5" s="125" t="s">
        <v>101</v>
      </c>
      <c r="C5" s="134"/>
      <c r="D5" s="135"/>
      <c r="E5" s="135"/>
      <c r="F5" s="135"/>
      <c r="G5" s="136"/>
      <c r="H5" s="122" t="s">
        <v>196</v>
      </c>
    </row>
    <row r="6" spans="1:8" ht="13.5" thickBot="1">
      <c r="A6" s="19"/>
      <c r="B6" s="20"/>
      <c r="C6" s="137" t="s">
        <v>23</v>
      </c>
      <c r="D6" s="138" t="s">
        <v>24</v>
      </c>
      <c r="E6" s="138" t="s">
        <v>25</v>
      </c>
      <c r="F6" s="138" t="s">
        <v>26</v>
      </c>
      <c r="G6" s="139" t="s">
        <v>27</v>
      </c>
      <c r="H6" s="123" t="s">
        <v>195</v>
      </c>
    </row>
    <row r="7" spans="1:8" s="25" customFormat="1" ht="12.75">
      <c r="A7" s="21" t="s">
        <v>28</v>
      </c>
      <c r="B7" s="22">
        <v>29587</v>
      </c>
      <c r="C7" s="23">
        <v>17981</v>
      </c>
      <c r="D7" s="24">
        <f>C7-E7</f>
        <v>17601</v>
      </c>
      <c r="E7" s="24">
        <v>380</v>
      </c>
      <c r="F7" s="24">
        <v>6466</v>
      </c>
      <c r="G7" s="128">
        <f>B7-C7-F7</f>
        <v>5140</v>
      </c>
      <c r="H7" s="131">
        <v>60.51</v>
      </c>
    </row>
    <row r="8" spans="1:8" s="25" customFormat="1" ht="12.75">
      <c r="A8" s="26" t="s">
        <v>29</v>
      </c>
      <c r="B8" s="27">
        <v>32232</v>
      </c>
      <c r="C8" s="28">
        <v>22365</v>
      </c>
      <c r="D8" s="29">
        <f aca="true" t="shared" si="0" ref="D8:D62">C8-E8</f>
        <v>22162</v>
      </c>
      <c r="E8" s="29">
        <v>203</v>
      </c>
      <c r="F8" s="29">
        <v>8047</v>
      </c>
      <c r="G8" s="129">
        <f aca="true" t="shared" si="1" ref="G8:G62">B8-C8-F8</f>
        <v>1820</v>
      </c>
      <c r="H8" s="132">
        <v>79.05</v>
      </c>
    </row>
    <row r="9" spans="1:8" s="25" customFormat="1" ht="12.75">
      <c r="A9" s="26" t="s">
        <v>30</v>
      </c>
      <c r="B9" s="27">
        <v>24497</v>
      </c>
      <c r="C9" s="28">
        <v>15289</v>
      </c>
      <c r="D9" s="29">
        <f t="shared" si="0"/>
        <v>15009</v>
      </c>
      <c r="E9" s="29">
        <v>280</v>
      </c>
      <c r="F9" s="29">
        <v>5498</v>
      </c>
      <c r="G9" s="129">
        <f t="shared" si="1"/>
        <v>3710</v>
      </c>
      <c r="H9" s="132">
        <v>42.32</v>
      </c>
    </row>
    <row r="10" spans="1:8" s="25" customFormat="1" ht="12.75" customHeight="1">
      <c r="A10" s="26" t="s">
        <v>31</v>
      </c>
      <c r="B10" s="27">
        <v>14327</v>
      </c>
      <c r="C10" s="28">
        <v>8224</v>
      </c>
      <c r="D10" s="29">
        <f t="shared" si="0"/>
        <v>8144</v>
      </c>
      <c r="E10" s="29">
        <v>80</v>
      </c>
      <c r="F10" s="29">
        <v>2959</v>
      </c>
      <c r="G10" s="129">
        <f t="shared" si="1"/>
        <v>3144</v>
      </c>
      <c r="H10" s="132">
        <v>27.6</v>
      </c>
    </row>
    <row r="11" spans="1:8" s="25" customFormat="1" ht="12.75">
      <c r="A11" s="26" t="s">
        <v>32</v>
      </c>
      <c r="B11" s="27">
        <v>23673</v>
      </c>
      <c r="C11" s="28">
        <v>14822</v>
      </c>
      <c r="D11" s="29">
        <f t="shared" si="0"/>
        <v>14732</v>
      </c>
      <c r="E11" s="29">
        <v>90</v>
      </c>
      <c r="F11" s="29">
        <v>5334</v>
      </c>
      <c r="G11" s="129">
        <f t="shared" si="1"/>
        <v>3517</v>
      </c>
      <c r="H11" s="132">
        <v>37.6</v>
      </c>
    </row>
    <row r="12" spans="1:8" s="25" customFormat="1" ht="12.75">
      <c r="A12" s="26" t="s">
        <v>33</v>
      </c>
      <c r="B12" s="27">
        <v>44022</v>
      </c>
      <c r="C12" s="28">
        <v>27353</v>
      </c>
      <c r="D12" s="29">
        <f t="shared" si="0"/>
        <v>26830</v>
      </c>
      <c r="E12" s="29">
        <v>523</v>
      </c>
      <c r="F12" s="29">
        <v>9837</v>
      </c>
      <c r="G12" s="129">
        <f t="shared" si="1"/>
        <v>6832</v>
      </c>
      <c r="H12" s="132">
        <v>89.46</v>
      </c>
    </row>
    <row r="13" spans="1:8" s="25" customFormat="1" ht="12.75">
      <c r="A13" s="26" t="s">
        <v>34</v>
      </c>
      <c r="B13" s="27">
        <v>39174</v>
      </c>
      <c r="C13" s="28">
        <v>25355</v>
      </c>
      <c r="D13" s="29">
        <f t="shared" si="0"/>
        <v>25145</v>
      </c>
      <c r="E13" s="29">
        <v>210</v>
      </c>
      <c r="F13" s="29">
        <v>9124</v>
      </c>
      <c r="G13" s="129">
        <f t="shared" si="1"/>
        <v>4695</v>
      </c>
      <c r="H13" s="132">
        <v>92.6</v>
      </c>
    </row>
    <row r="14" spans="1:8" s="25" customFormat="1" ht="12.75">
      <c r="A14" s="26" t="s">
        <v>35</v>
      </c>
      <c r="B14" s="27">
        <v>47834</v>
      </c>
      <c r="C14" s="28">
        <v>29731</v>
      </c>
      <c r="D14" s="29">
        <f t="shared" si="0"/>
        <v>29351</v>
      </c>
      <c r="E14" s="29">
        <v>380</v>
      </c>
      <c r="F14" s="29">
        <v>10696</v>
      </c>
      <c r="G14" s="129">
        <f t="shared" si="1"/>
        <v>7407</v>
      </c>
      <c r="H14" s="132">
        <v>98</v>
      </c>
    </row>
    <row r="15" spans="1:8" s="25" customFormat="1" ht="12.75">
      <c r="A15" s="26" t="s">
        <v>36</v>
      </c>
      <c r="B15" s="27">
        <v>12955</v>
      </c>
      <c r="C15" s="28">
        <v>7632</v>
      </c>
      <c r="D15" s="29">
        <f t="shared" si="0"/>
        <v>7632</v>
      </c>
      <c r="E15" s="29">
        <v>0</v>
      </c>
      <c r="F15" s="29">
        <v>2748</v>
      </c>
      <c r="G15" s="129">
        <f t="shared" si="1"/>
        <v>2575</v>
      </c>
      <c r="H15" s="132">
        <v>28.7</v>
      </c>
    </row>
    <row r="16" spans="1:8" s="25" customFormat="1" ht="12.75">
      <c r="A16" s="26" t="s">
        <v>37</v>
      </c>
      <c r="B16" s="27">
        <v>31404</v>
      </c>
      <c r="C16" s="28">
        <v>18271</v>
      </c>
      <c r="D16" s="29">
        <f t="shared" si="0"/>
        <v>18143</v>
      </c>
      <c r="E16" s="29">
        <v>128</v>
      </c>
      <c r="F16" s="29">
        <v>6575</v>
      </c>
      <c r="G16" s="129">
        <f t="shared" si="1"/>
        <v>6558</v>
      </c>
      <c r="H16" s="132">
        <v>71.29</v>
      </c>
    </row>
    <row r="17" spans="1:8" s="25" customFormat="1" ht="14.25" customHeight="1">
      <c r="A17" s="26" t="s">
        <v>38</v>
      </c>
      <c r="B17" s="27">
        <v>21439</v>
      </c>
      <c r="C17" s="28">
        <v>12172</v>
      </c>
      <c r="D17" s="29">
        <f t="shared" si="0"/>
        <v>11772</v>
      </c>
      <c r="E17" s="29">
        <v>400</v>
      </c>
      <c r="F17" s="29">
        <v>4374</v>
      </c>
      <c r="G17" s="129">
        <f t="shared" si="1"/>
        <v>4893</v>
      </c>
      <c r="H17" s="132">
        <v>47</v>
      </c>
    </row>
    <row r="18" spans="1:8" s="25" customFormat="1" ht="12.75">
      <c r="A18" s="26" t="s">
        <v>39</v>
      </c>
      <c r="B18" s="27">
        <v>14119</v>
      </c>
      <c r="C18" s="28">
        <v>7858</v>
      </c>
      <c r="D18" s="29">
        <f t="shared" si="0"/>
        <v>7608</v>
      </c>
      <c r="E18" s="29">
        <v>250</v>
      </c>
      <c r="F18" s="29">
        <v>2824</v>
      </c>
      <c r="G18" s="129">
        <f t="shared" si="1"/>
        <v>3437</v>
      </c>
      <c r="H18" s="132">
        <v>24.82</v>
      </c>
    </row>
    <row r="19" spans="1:8" s="25" customFormat="1" ht="12.75">
      <c r="A19" s="26" t="s">
        <v>40</v>
      </c>
      <c r="B19" s="27">
        <v>19043</v>
      </c>
      <c r="C19" s="28">
        <v>10919</v>
      </c>
      <c r="D19" s="29">
        <f t="shared" si="0"/>
        <v>10840</v>
      </c>
      <c r="E19" s="29">
        <v>79</v>
      </c>
      <c r="F19" s="29">
        <v>3929</v>
      </c>
      <c r="G19" s="129">
        <f t="shared" si="1"/>
        <v>4195</v>
      </c>
      <c r="H19" s="132">
        <v>40.41</v>
      </c>
    </row>
    <row r="20" spans="1:8" s="25" customFormat="1" ht="12.75">
      <c r="A20" s="26" t="s">
        <v>41</v>
      </c>
      <c r="B20" s="27">
        <v>73781</v>
      </c>
      <c r="C20" s="28">
        <v>43739</v>
      </c>
      <c r="D20" s="29">
        <f t="shared" si="0"/>
        <v>43619</v>
      </c>
      <c r="E20" s="29">
        <v>120</v>
      </c>
      <c r="F20" s="29">
        <v>15744</v>
      </c>
      <c r="G20" s="129">
        <f t="shared" si="1"/>
        <v>14298</v>
      </c>
      <c r="H20" s="132">
        <v>156.36</v>
      </c>
    </row>
    <row r="21" spans="1:8" s="25" customFormat="1" ht="12.75">
      <c r="A21" s="26" t="s">
        <v>42</v>
      </c>
      <c r="B21" s="27">
        <v>24128</v>
      </c>
      <c r="C21" s="28">
        <v>14076</v>
      </c>
      <c r="D21" s="29">
        <f t="shared" si="0"/>
        <v>13844</v>
      </c>
      <c r="E21" s="29">
        <v>232</v>
      </c>
      <c r="F21" s="29">
        <v>5063</v>
      </c>
      <c r="G21" s="129">
        <f t="shared" si="1"/>
        <v>4989</v>
      </c>
      <c r="H21" s="132">
        <v>53.42</v>
      </c>
    </row>
    <row r="22" spans="1:8" s="25" customFormat="1" ht="12.75">
      <c r="A22" s="26" t="s">
        <v>43</v>
      </c>
      <c r="B22" s="27">
        <v>29014</v>
      </c>
      <c r="C22" s="28">
        <v>18298</v>
      </c>
      <c r="D22" s="29">
        <f t="shared" si="0"/>
        <v>18208</v>
      </c>
      <c r="E22" s="29">
        <v>90</v>
      </c>
      <c r="F22" s="29">
        <v>6586</v>
      </c>
      <c r="G22" s="129">
        <f t="shared" si="1"/>
        <v>4130</v>
      </c>
      <c r="H22" s="132">
        <v>66.83</v>
      </c>
    </row>
    <row r="23" spans="1:8" s="25" customFormat="1" ht="12.75">
      <c r="A23" s="26" t="s">
        <v>44</v>
      </c>
      <c r="B23" s="27">
        <v>36460</v>
      </c>
      <c r="C23" s="28">
        <v>23343</v>
      </c>
      <c r="D23" s="29">
        <f t="shared" si="0"/>
        <v>22843</v>
      </c>
      <c r="E23" s="29">
        <v>500</v>
      </c>
      <c r="F23" s="29">
        <v>8393</v>
      </c>
      <c r="G23" s="129">
        <f t="shared" si="1"/>
        <v>4724</v>
      </c>
      <c r="H23" s="132">
        <v>99.64</v>
      </c>
    </row>
    <row r="24" spans="1:8" s="25" customFormat="1" ht="12.75">
      <c r="A24" s="26" t="s">
        <v>45</v>
      </c>
      <c r="B24" s="27">
        <v>25532</v>
      </c>
      <c r="C24" s="28">
        <v>14598</v>
      </c>
      <c r="D24" s="29">
        <f t="shared" si="0"/>
        <v>14413</v>
      </c>
      <c r="E24" s="29">
        <v>185</v>
      </c>
      <c r="F24" s="29">
        <v>5252</v>
      </c>
      <c r="G24" s="129">
        <f t="shared" si="1"/>
        <v>5682</v>
      </c>
      <c r="H24" s="132">
        <v>56.31</v>
      </c>
    </row>
    <row r="25" spans="1:8" s="25" customFormat="1" ht="12.75">
      <c r="A25" s="26" t="s">
        <v>46</v>
      </c>
      <c r="B25" s="27">
        <v>74303</v>
      </c>
      <c r="C25" s="28">
        <v>43298</v>
      </c>
      <c r="D25" s="29">
        <f t="shared" si="0"/>
        <v>42977</v>
      </c>
      <c r="E25" s="29">
        <v>321</v>
      </c>
      <c r="F25" s="29">
        <v>15581</v>
      </c>
      <c r="G25" s="129">
        <f t="shared" si="1"/>
        <v>15424</v>
      </c>
      <c r="H25" s="132">
        <v>149.35</v>
      </c>
    </row>
    <row r="26" spans="1:8" s="25" customFormat="1" ht="12.75">
      <c r="A26" s="26" t="s">
        <v>47</v>
      </c>
      <c r="B26" s="27">
        <v>18097</v>
      </c>
      <c r="C26" s="28">
        <v>10617</v>
      </c>
      <c r="D26" s="29">
        <f t="shared" si="0"/>
        <v>10507</v>
      </c>
      <c r="E26" s="29">
        <v>110</v>
      </c>
      <c r="F26" s="29">
        <v>3820</v>
      </c>
      <c r="G26" s="129">
        <f t="shared" si="1"/>
        <v>3660</v>
      </c>
      <c r="H26" s="132">
        <v>36.17</v>
      </c>
    </row>
    <row r="27" spans="1:8" s="25" customFormat="1" ht="12.75">
      <c r="A27" s="26" t="s">
        <v>48</v>
      </c>
      <c r="B27" s="27">
        <v>33290</v>
      </c>
      <c r="C27" s="28">
        <v>21586</v>
      </c>
      <c r="D27" s="29">
        <f t="shared" si="0"/>
        <v>21362</v>
      </c>
      <c r="E27" s="29">
        <v>224</v>
      </c>
      <c r="F27" s="29">
        <v>7766</v>
      </c>
      <c r="G27" s="129">
        <f t="shared" si="1"/>
        <v>3938</v>
      </c>
      <c r="H27" s="132">
        <v>77.4</v>
      </c>
    </row>
    <row r="28" spans="1:8" s="25" customFormat="1" ht="12.75">
      <c r="A28" s="26" t="s">
        <v>49</v>
      </c>
      <c r="B28" s="27">
        <v>18502</v>
      </c>
      <c r="C28" s="28">
        <v>10651</v>
      </c>
      <c r="D28" s="29">
        <f t="shared" si="0"/>
        <v>10651</v>
      </c>
      <c r="E28" s="29">
        <v>0</v>
      </c>
      <c r="F28" s="29">
        <v>3834</v>
      </c>
      <c r="G28" s="129">
        <f t="shared" si="1"/>
        <v>4017</v>
      </c>
      <c r="H28" s="132">
        <v>37.13</v>
      </c>
    </row>
    <row r="29" spans="1:8" s="25" customFormat="1" ht="12.75">
      <c r="A29" s="26" t="s">
        <v>50</v>
      </c>
      <c r="B29" s="27">
        <v>14959</v>
      </c>
      <c r="C29" s="28">
        <v>8646</v>
      </c>
      <c r="D29" s="29">
        <f t="shared" si="0"/>
        <v>8573</v>
      </c>
      <c r="E29" s="29">
        <v>73</v>
      </c>
      <c r="F29" s="29">
        <v>3111</v>
      </c>
      <c r="G29" s="129">
        <f t="shared" si="1"/>
        <v>3202</v>
      </c>
      <c r="H29" s="132">
        <v>29.56</v>
      </c>
    </row>
    <row r="30" spans="1:8" s="25" customFormat="1" ht="12.75">
      <c r="A30" s="26" t="s">
        <v>51</v>
      </c>
      <c r="B30" s="27">
        <v>15504</v>
      </c>
      <c r="C30" s="28">
        <v>8701</v>
      </c>
      <c r="D30" s="29">
        <f t="shared" si="0"/>
        <v>8595</v>
      </c>
      <c r="E30" s="29">
        <v>106</v>
      </c>
      <c r="F30" s="29">
        <v>3130</v>
      </c>
      <c r="G30" s="129">
        <f t="shared" si="1"/>
        <v>3673</v>
      </c>
      <c r="H30" s="132">
        <v>36.8</v>
      </c>
    </row>
    <row r="31" spans="1:8" s="25" customFormat="1" ht="12.75">
      <c r="A31" s="26" t="s">
        <v>52</v>
      </c>
      <c r="B31" s="27">
        <v>72007</v>
      </c>
      <c r="C31" s="28">
        <v>40258</v>
      </c>
      <c r="D31" s="29">
        <f t="shared" si="0"/>
        <v>40153</v>
      </c>
      <c r="E31" s="29">
        <v>105</v>
      </c>
      <c r="F31" s="29">
        <v>14491</v>
      </c>
      <c r="G31" s="129">
        <f t="shared" si="1"/>
        <v>17258</v>
      </c>
      <c r="H31" s="132">
        <v>172.3</v>
      </c>
    </row>
    <row r="32" spans="1:8" s="25" customFormat="1" ht="12.75">
      <c r="A32" s="26" t="s">
        <v>53</v>
      </c>
      <c r="B32" s="27">
        <v>25550</v>
      </c>
      <c r="C32" s="28">
        <v>15015</v>
      </c>
      <c r="D32" s="29">
        <f t="shared" si="0"/>
        <v>14935</v>
      </c>
      <c r="E32" s="29">
        <v>80</v>
      </c>
      <c r="F32" s="29">
        <v>5404</v>
      </c>
      <c r="G32" s="129">
        <f t="shared" si="1"/>
        <v>5131</v>
      </c>
      <c r="H32" s="132">
        <v>58</v>
      </c>
    </row>
    <row r="33" spans="1:8" s="25" customFormat="1" ht="12.75">
      <c r="A33" s="26" t="s">
        <v>54</v>
      </c>
      <c r="B33" s="27">
        <v>24514</v>
      </c>
      <c r="C33" s="28">
        <v>14478</v>
      </c>
      <c r="D33" s="29">
        <f t="shared" si="0"/>
        <v>14406</v>
      </c>
      <c r="E33" s="29">
        <v>72</v>
      </c>
      <c r="F33" s="29">
        <v>5211</v>
      </c>
      <c r="G33" s="129">
        <f t="shared" si="1"/>
        <v>4825</v>
      </c>
      <c r="H33" s="132">
        <v>54.72</v>
      </c>
    </row>
    <row r="34" spans="1:8" s="25" customFormat="1" ht="12.75">
      <c r="A34" s="26" t="s">
        <v>55</v>
      </c>
      <c r="B34" s="27">
        <v>30796</v>
      </c>
      <c r="C34" s="28">
        <v>17493</v>
      </c>
      <c r="D34" s="29">
        <f t="shared" si="0"/>
        <v>17446</v>
      </c>
      <c r="E34" s="29">
        <v>47</v>
      </c>
      <c r="F34" s="29">
        <v>6297</v>
      </c>
      <c r="G34" s="129">
        <f t="shared" si="1"/>
        <v>7006</v>
      </c>
      <c r="H34" s="132">
        <v>60.2</v>
      </c>
    </row>
    <row r="35" spans="1:8" s="25" customFormat="1" ht="12.75">
      <c r="A35" s="26" t="s">
        <v>56</v>
      </c>
      <c r="B35" s="27">
        <v>19266</v>
      </c>
      <c r="C35" s="28">
        <v>11188</v>
      </c>
      <c r="D35" s="29">
        <f t="shared" si="0"/>
        <v>11093</v>
      </c>
      <c r="E35" s="29">
        <v>95</v>
      </c>
      <c r="F35" s="29">
        <v>4026</v>
      </c>
      <c r="G35" s="129">
        <f t="shared" si="1"/>
        <v>4052</v>
      </c>
      <c r="H35" s="132">
        <v>43.17</v>
      </c>
    </row>
    <row r="36" spans="1:8" s="25" customFormat="1" ht="12.75">
      <c r="A36" s="26" t="s">
        <v>57</v>
      </c>
      <c r="B36" s="27">
        <v>20225</v>
      </c>
      <c r="C36" s="28">
        <v>11781</v>
      </c>
      <c r="D36" s="29">
        <f t="shared" si="0"/>
        <v>11781</v>
      </c>
      <c r="E36" s="29">
        <v>0</v>
      </c>
      <c r="F36" s="29">
        <v>4241</v>
      </c>
      <c r="G36" s="129">
        <f t="shared" si="1"/>
        <v>4203</v>
      </c>
      <c r="H36" s="132">
        <v>43</v>
      </c>
    </row>
    <row r="37" spans="1:8" s="25" customFormat="1" ht="12.75">
      <c r="A37" s="26" t="s">
        <v>58</v>
      </c>
      <c r="B37" s="27">
        <v>23681</v>
      </c>
      <c r="C37" s="28">
        <v>13720</v>
      </c>
      <c r="D37" s="29">
        <f t="shared" si="0"/>
        <v>13620</v>
      </c>
      <c r="E37" s="29">
        <v>100</v>
      </c>
      <c r="F37" s="29">
        <v>4937</v>
      </c>
      <c r="G37" s="129">
        <f t="shared" si="1"/>
        <v>5024</v>
      </c>
      <c r="H37" s="132">
        <v>45</v>
      </c>
    </row>
    <row r="38" spans="1:8" s="25" customFormat="1" ht="12.75">
      <c r="A38" s="26" t="s">
        <v>59</v>
      </c>
      <c r="B38" s="27">
        <v>46949</v>
      </c>
      <c r="C38" s="28">
        <v>30014</v>
      </c>
      <c r="D38" s="29">
        <f t="shared" si="0"/>
        <v>29700</v>
      </c>
      <c r="E38" s="29">
        <v>314</v>
      </c>
      <c r="F38" s="29">
        <v>10799</v>
      </c>
      <c r="G38" s="129">
        <f t="shared" si="1"/>
        <v>6136</v>
      </c>
      <c r="H38" s="132">
        <v>100</v>
      </c>
    </row>
    <row r="39" spans="1:8" s="25" customFormat="1" ht="12.75">
      <c r="A39" s="26" t="s">
        <v>60</v>
      </c>
      <c r="B39" s="27">
        <v>21616</v>
      </c>
      <c r="C39" s="28">
        <v>13009</v>
      </c>
      <c r="D39" s="29">
        <f t="shared" si="0"/>
        <v>13009</v>
      </c>
      <c r="E39" s="29">
        <v>0</v>
      </c>
      <c r="F39" s="29">
        <v>4683</v>
      </c>
      <c r="G39" s="129">
        <f t="shared" si="1"/>
        <v>3924</v>
      </c>
      <c r="H39" s="132">
        <v>47.9</v>
      </c>
    </row>
    <row r="40" spans="1:8" s="25" customFormat="1" ht="12.75">
      <c r="A40" s="26" t="s">
        <v>61</v>
      </c>
      <c r="B40" s="27">
        <v>53467</v>
      </c>
      <c r="C40" s="28">
        <v>33338</v>
      </c>
      <c r="D40" s="29">
        <f t="shared" si="0"/>
        <v>33038</v>
      </c>
      <c r="E40" s="29">
        <v>300</v>
      </c>
      <c r="F40" s="29">
        <v>11996</v>
      </c>
      <c r="G40" s="129">
        <f t="shared" si="1"/>
        <v>8133</v>
      </c>
      <c r="H40" s="132">
        <v>122</v>
      </c>
    </row>
    <row r="41" spans="1:8" s="25" customFormat="1" ht="12.75">
      <c r="A41" s="26" t="s">
        <v>62</v>
      </c>
      <c r="B41" s="27">
        <v>20000</v>
      </c>
      <c r="C41" s="28">
        <v>11586</v>
      </c>
      <c r="D41" s="29">
        <f t="shared" si="0"/>
        <v>11572</v>
      </c>
      <c r="E41" s="29">
        <v>14</v>
      </c>
      <c r="F41" s="29">
        <v>4171</v>
      </c>
      <c r="G41" s="129">
        <f t="shared" si="1"/>
        <v>4243</v>
      </c>
      <c r="H41" s="132">
        <v>45.99</v>
      </c>
    </row>
    <row r="42" spans="1:8" s="25" customFormat="1" ht="12.75">
      <c r="A42" s="26" t="s">
        <v>63</v>
      </c>
      <c r="B42" s="27">
        <v>35359</v>
      </c>
      <c r="C42" s="28">
        <v>21322</v>
      </c>
      <c r="D42" s="29">
        <f t="shared" si="0"/>
        <v>21122</v>
      </c>
      <c r="E42" s="29">
        <v>200</v>
      </c>
      <c r="F42" s="29">
        <v>7672</v>
      </c>
      <c r="G42" s="129">
        <f t="shared" si="1"/>
        <v>6365</v>
      </c>
      <c r="H42" s="132">
        <v>76</v>
      </c>
    </row>
    <row r="43" spans="1:8" s="25" customFormat="1" ht="12.75">
      <c r="A43" s="26" t="s">
        <v>64</v>
      </c>
      <c r="B43" s="27">
        <v>16973</v>
      </c>
      <c r="C43" s="28">
        <v>9866</v>
      </c>
      <c r="D43" s="29">
        <f t="shared" si="0"/>
        <v>9856</v>
      </c>
      <c r="E43" s="29">
        <v>10</v>
      </c>
      <c r="F43" s="29">
        <v>3552</v>
      </c>
      <c r="G43" s="129">
        <f t="shared" si="1"/>
        <v>3555</v>
      </c>
      <c r="H43" s="132">
        <v>29.46</v>
      </c>
    </row>
    <row r="44" spans="1:8" s="25" customFormat="1" ht="12.75">
      <c r="A44" s="26" t="s">
        <v>65</v>
      </c>
      <c r="B44" s="27">
        <v>14916</v>
      </c>
      <c r="C44" s="28">
        <v>8502</v>
      </c>
      <c r="D44" s="29">
        <f t="shared" si="0"/>
        <v>8482</v>
      </c>
      <c r="E44" s="29">
        <v>20</v>
      </c>
      <c r="F44" s="29">
        <v>3060</v>
      </c>
      <c r="G44" s="129">
        <f t="shared" si="1"/>
        <v>3354</v>
      </c>
      <c r="H44" s="132">
        <v>33.81</v>
      </c>
    </row>
    <row r="45" spans="1:8" s="25" customFormat="1" ht="12.75">
      <c r="A45" s="26" t="s">
        <v>66</v>
      </c>
      <c r="B45" s="27">
        <v>26310</v>
      </c>
      <c r="C45" s="28">
        <v>13132</v>
      </c>
      <c r="D45" s="29">
        <f t="shared" si="0"/>
        <v>12962</v>
      </c>
      <c r="E45" s="29">
        <v>170</v>
      </c>
      <c r="F45" s="29">
        <v>4724</v>
      </c>
      <c r="G45" s="129">
        <f t="shared" si="1"/>
        <v>8454</v>
      </c>
      <c r="H45" s="132">
        <v>53.02</v>
      </c>
    </row>
    <row r="46" spans="1:8" s="25" customFormat="1" ht="12.75">
      <c r="A46" s="26" t="s">
        <v>67</v>
      </c>
      <c r="B46" s="27">
        <v>12399</v>
      </c>
      <c r="C46" s="28">
        <v>7200</v>
      </c>
      <c r="D46" s="29">
        <f t="shared" si="0"/>
        <v>7200</v>
      </c>
      <c r="E46" s="29">
        <v>0</v>
      </c>
      <c r="F46" s="29">
        <v>2592</v>
      </c>
      <c r="G46" s="129">
        <f t="shared" si="1"/>
        <v>2607</v>
      </c>
      <c r="H46" s="132">
        <v>23.65</v>
      </c>
    </row>
    <row r="47" spans="1:8" s="25" customFormat="1" ht="12.75">
      <c r="A47" s="26" t="s">
        <v>68</v>
      </c>
      <c r="B47" s="27">
        <v>36849</v>
      </c>
      <c r="C47" s="28">
        <v>21293</v>
      </c>
      <c r="D47" s="29">
        <f t="shared" si="0"/>
        <v>21043</v>
      </c>
      <c r="E47" s="29">
        <v>250</v>
      </c>
      <c r="F47" s="29">
        <v>7660</v>
      </c>
      <c r="G47" s="129">
        <f t="shared" si="1"/>
        <v>7896</v>
      </c>
      <c r="H47" s="132">
        <v>97.27</v>
      </c>
    </row>
    <row r="48" spans="1:8" s="25" customFormat="1" ht="12.75">
      <c r="A48" s="26" t="s">
        <v>69</v>
      </c>
      <c r="B48" s="27">
        <v>27643</v>
      </c>
      <c r="C48" s="28">
        <v>16030</v>
      </c>
      <c r="D48" s="29">
        <f t="shared" si="0"/>
        <v>15990</v>
      </c>
      <c r="E48" s="29">
        <v>40</v>
      </c>
      <c r="F48" s="29">
        <v>5770</v>
      </c>
      <c r="G48" s="129">
        <f t="shared" si="1"/>
        <v>5843</v>
      </c>
      <c r="H48" s="132">
        <v>54.35</v>
      </c>
    </row>
    <row r="49" spans="1:8" s="25" customFormat="1" ht="12.75">
      <c r="A49" s="26" t="s">
        <v>70</v>
      </c>
      <c r="B49" s="27">
        <v>16071</v>
      </c>
      <c r="C49" s="28">
        <v>9427</v>
      </c>
      <c r="D49" s="29">
        <f t="shared" si="0"/>
        <v>9347</v>
      </c>
      <c r="E49" s="29">
        <v>80</v>
      </c>
      <c r="F49" s="29">
        <v>3392</v>
      </c>
      <c r="G49" s="129">
        <f t="shared" si="1"/>
        <v>3252</v>
      </c>
      <c r="H49" s="132">
        <v>36.8</v>
      </c>
    </row>
    <row r="50" spans="1:8" s="25" customFormat="1" ht="12.75">
      <c r="A50" s="26" t="s">
        <v>71</v>
      </c>
      <c r="B50" s="27">
        <v>23888</v>
      </c>
      <c r="C50" s="28">
        <v>13543</v>
      </c>
      <c r="D50" s="29">
        <f t="shared" si="0"/>
        <v>13293</v>
      </c>
      <c r="E50" s="29">
        <v>250</v>
      </c>
      <c r="F50" s="29">
        <v>4870</v>
      </c>
      <c r="G50" s="129">
        <f t="shared" si="1"/>
        <v>5475</v>
      </c>
      <c r="H50" s="132">
        <v>51.55</v>
      </c>
    </row>
    <row r="51" spans="1:8" s="25" customFormat="1" ht="12.75">
      <c r="A51" s="26" t="s">
        <v>72</v>
      </c>
      <c r="B51" s="27">
        <v>19739</v>
      </c>
      <c r="C51" s="28">
        <v>11458</v>
      </c>
      <c r="D51" s="29">
        <f t="shared" si="0"/>
        <v>11346</v>
      </c>
      <c r="E51" s="29">
        <v>112</v>
      </c>
      <c r="F51" s="29">
        <v>4123</v>
      </c>
      <c r="G51" s="129">
        <f t="shared" si="1"/>
        <v>4158</v>
      </c>
      <c r="H51" s="132">
        <v>40.06</v>
      </c>
    </row>
    <row r="52" spans="1:8" s="25" customFormat="1" ht="12.75">
      <c r="A52" s="26" t="s">
        <v>73</v>
      </c>
      <c r="B52" s="27">
        <v>34027</v>
      </c>
      <c r="C52" s="28">
        <v>19504</v>
      </c>
      <c r="D52" s="29">
        <f t="shared" si="0"/>
        <v>19264</v>
      </c>
      <c r="E52" s="29">
        <v>240</v>
      </c>
      <c r="F52" s="29">
        <v>7017</v>
      </c>
      <c r="G52" s="129">
        <f t="shared" si="1"/>
        <v>7506</v>
      </c>
      <c r="H52" s="132">
        <v>74.7</v>
      </c>
    </row>
    <row r="53" spans="1:8" s="25" customFormat="1" ht="12.75">
      <c r="A53" s="26" t="s">
        <v>74</v>
      </c>
      <c r="B53" s="27">
        <v>5535</v>
      </c>
      <c r="C53" s="28">
        <v>3716</v>
      </c>
      <c r="D53" s="29">
        <f t="shared" si="0"/>
        <v>3559</v>
      </c>
      <c r="E53" s="29">
        <v>157</v>
      </c>
      <c r="F53" s="29">
        <v>1335</v>
      </c>
      <c r="G53" s="129">
        <f t="shared" si="1"/>
        <v>484</v>
      </c>
      <c r="H53" s="132">
        <v>10.75</v>
      </c>
    </row>
    <row r="54" spans="1:8" s="25" customFormat="1" ht="12.75">
      <c r="A54" s="30" t="s">
        <v>75</v>
      </c>
      <c r="B54" s="27">
        <v>30909</v>
      </c>
      <c r="C54" s="28">
        <v>18218</v>
      </c>
      <c r="D54" s="29">
        <f t="shared" si="0"/>
        <v>18002</v>
      </c>
      <c r="E54" s="29">
        <v>216</v>
      </c>
      <c r="F54" s="29">
        <v>6554</v>
      </c>
      <c r="G54" s="129">
        <f t="shared" si="1"/>
        <v>6137</v>
      </c>
      <c r="H54" s="132">
        <v>72.99</v>
      </c>
    </row>
    <row r="55" spans="1:8" s="25" customFormat="1" ht="12.75">
      <c r="A55" s="31" t="s">
        <v>76</v>
      </c>
      <c r="B55" s="27">
        <v>70127</v>
      </c>
      <c r="C55" s="28">
        <v>46880</v>
      </c>
      <c r="D55" s="29">
        <f t="shared" si="0"/>
        <v>46632</v>
      </c>
      <c r="E55" s="29">
        <v>248</v>
      </c>
      <c r="F55" s="29">
        <v>16872</v>
      </c>
      <c r="G55" s="129">
        <f t="shared" si="1"/>
        <v>6375</v>
      </c>
      <c r="H55" s="132">
        <v>164.1</v>
      </c>
    </row>
    <row r="56" spans="1:8" s="25" customFormat="1" ht="12.75">
      <c r="A56" s="26" t="s">
        <v>77</v>
      </c>
      <c r="B56" s="27">
        <v>34316</v>
      </c>
      <c r="C56" s="28">
        <v>23146</v>
      </c>
      <c r="D56" s="29">
        <f t="shared" si="0"/>
        <v>22948</v>
      </c>
      <c r="E56" s="29">
        <v>198</v>
      </c>
      <c r="F56" s="29">
        <v>8329</v>
      </c>
      <c r="G56" s="129">
        <f t="shared" si="1"/>
        <v>2841</v>
      </c>
      <c r="H56" s="132">
        <v>65.67</v>
      </c>
    </row>
    <row r="57" spans="1:8" s="25" customFormat="1" ht="12.75">
      <c r="A57" s="32" t="s">
        <v>78</v>
      </c>
      <c r="B57" s="27">
        <v>18438</v>
      </c>
      <c r="C57" s="28">
        <v>12016</v>
      </c>
      <c r="D57" s="29">
        <f t="shared" si="0"/>
        <v>12011</v>
      </c>
      <c r="E57" s="29">
        <v>5</v>
      </c>
      <c r="F57" s="29">
        <v>4326</v>
      </c>
      <c r="G57" s="129">
        <f t="shared" si="1"/>
        <v>2096</v>
      </c>
      <c r="H57" s="132">
        <v>40</v>
      </c>
    </row>
    <row r="58" spans="1:8" s="25" customFormat="1" ht="12.75">
      <c r="A58" s="26" t="s">
        <v>79</v>
      </c>
      <c r="B58" s="27">
        <v>32920</v>
      </c>
      <c r="C58" s="28">
        <v>21188</v>
      </c>
      <c r="D58" s="29">
        <f t="shared" si="0"/>
        <v>21098</v>
      </c>
      <c r="E58" s="29">
        <v>90</v>
      </c>
      <c r="F58" s="29">
        <v>7626</v>
      </c>
      <c r="G58" s="129">
        <f t="shared" si="1"/>
        <v>4106</v>
      </c>
      <c r="H58" s="132">
        <v>72</v>
      </c>
    </row>
    <row r="59" spans="1:8" s="25" customFormat="1" ht="12.75">
      <c r="A59" s="26" t="s">
        <v>80</v>
      </c>
      <c r="B59" s="27">
        <v>24216</v>
      </c>
      <c r="C59" s="28">
        <v>13915</v>
      </c>
      <c r="D59" s="29">
        <f t="shared" si="0"/>
        <v>13858</v>
      </c>
      <c r="E59" s="29">
        <v>57</v>
      </c>
      <c r="F59" s="29">
        <v>5008</v>
      </c>
      <c r="G59" s="129">
        <f t="shared" si="1"/>
        <v>5293</v>
      </c>
      <c r="H59" s="132">
        <v>53.56</v>
      </c>
    </row>
    <row r="60" spans="1:8" s="25" customFormat="1" ht="12.75">
      <c r="A60" s="26" t="s">
        <v>81</v>
      </c>
      <c r="B60" s="27">
        <v>25343</v>
      </c>
      <c r="C60" s="28">
        <v>15276</v>
      </c>
      <c r="D60" s="29">
        <f t="shared" si="0"/>
        <v>15226</v>
      </c>
      <c r="E60" s="29">
        <v>50</v>
      </c>
      <c r="F60" s="29">
        <v>5498</v>
      </c>
      <c r="G60" s="129">
        <f t="shared" si="1"/>
        <v>4569</v>
      </c>
      <c r="H60" s="132">
        <v>44</v>
      </c>
    </row>
    <row r="61" spans="1:8" s="25" customFormat="1" ht="12.75">
      <c r="A61" s="30" t="s">
        <v>82</v>
      </c>
      <c r="B61" s="27">
        <v>20591</v>
      </c>
      <c r="C61" s="28">
        <v>12048</v>
      </c>
      <c r="D61" s="29">
        <f t="shared" si="0"/>
        <v>11938</v>
      </c>
      <c r="E61" s="29">
        <v>110</v>
      </c>
      <c r="F61" s="29">
        <v>4335</v>
      </c>
      <c r="G61" s="129">
        <f t="shared" si="1"/>
        <v>4208</v>
      </c>
      <c r="H61" s="132">
        <v>54.78</v>
      </c>
    </row>
    <row r="62" spans="1:8" s="25" customFormat="1" ht="12.75">
      <c r="A62" s="26" t="s">
        <v>83</v>
      </c>
      <c r="B62" s="27">
        <v>17312</v>
      </c>
      <c r="C62" s="28">
        <v>10677</v>
      </c>
      <c r="D62" s="29">
        <f t="shared" si="0"/>
        <v>10487</v>
      </c>
      <c r="E62" s="29">
        <v>190</v>
      </c>
      <c r="F62" s="29">
        <v>3840</v>
      </c>
      <c r="G62" s="129">
        <f t="shared" si="1"/>
        <v>2795</v>
      </c>
      <c r="H62" s="132">
        <v>42.77</v>
      </c>
    </row>
    <row r="63" spans="1:8" s="25" customFormat="1" ht="12.75">
      <c r="A63" s="34" t="s">
        <v>84</v>
      </c>
      <c r="B63" s="27">
        <v>27813</v>
      </c>
      <c r="C63" s="28">
        <v>18256</v>
      </c>
      <c r="D63" s="29">
        <f aca="true" t="shared" si="2" ref="D63:D79">C63-E63</f>
        <v>17961</v>
      </c>
      <c r="E63" s="29">
        <v>295</v>
      </c>
      <c r="F63" s="29">
        <v>6566</v>
      </c>
      <c r="G63" s="129">
        <f aca="true" t="shared" si="3" ref="G63:G79">B63-C63-F63</f>
        <v>2991</v>
      </c>
      <c r="H63" s="132">
        <v>60.37</v>
      </c>
    </row>
    <row r="64" spans="1:8" s="25" customFormat="1" ht="12.75">
      <c r="A64" s="34" t="s">
        <v>85</v>
      </c>
      <c r="B64" s="27">
        <v>25415</v>
      </c>
      <c r="C64" s="28">
        <v>16016</v>
      </c>
      <c r="D64" s="29">
        <f t="shared" si="2"/>
        <v>15994</v>
      </c>
      <c r="E64" s="29">
        <v>22</v>
      </c>
      <c r="F64" s="29">
        <v>5765</v>
      </c>
      <c r="G64" s="129">
        <f t="shared" si="3"/>
        <v>3634</v>
      </c>
      <c r="H64" s="132">
        <v>67.35</v>
      </c>
    </row>
    <row r="65" spans="1:8" s="25" customFormat="1" ht="12.75">
      <c r="A65" s="34" t="s">
        <v>86</v>
      </c>
      <c r="B65" s="27">
        <v>21969</v>
      </c>
      <c r="C65" s="28">
        <v>12656</v>
      </c>
      <c r="D65" s="29">
        <f t="shared" si="2"/>
        <v>12426</v>
      </c>
      <c r="E65" s="29">
        <v>230</v>
      </c>
      <c r="F65" s="29">
        <v>4552</v>
      </c>
      <c r="G65" s="129">
        <f t="shared" si="3"/>
        <v>4761</v>
      </c>
      <c r="H65" s="132">
        <v>54.05</v>
      </c>
    </row>
    <row r="66" spans="1:8" s="25" customFormat="1" ht="12.75">
      <c r="A66" s="34" t="s">
        <v>87</v>
      </c>
      <c r="B66" s="27">
        <v>16293</v>
      </c>
      <c r="C66" s="28">
        <v>10035</v>
      </c>
      <c r="D66" s="29">
        <f t="shared" si="2"/>
        <v>9895</v>
      </c>
      <c r="E66" s="29">
        <v>140</v>
      </c>
      <c r="F66" s="29">
        <v>3610</v>
      </c>
      <c r="G66" s="129">
        <f t="shared" si="3"/>
        <v>2648</v>
      </c>
      <c r="H66" s="132">
        <v>36.64</v>
      </c>
    </row>
    <row r="67" spans="1:8" s="25" customFormat="1" ht="12.75">
      <c r="A67" s="34" t="s">
        <v>88</v>
      </c>
      <c r="B67" s="27">
        <v>27175</v>
      </c>
      <c r="C67" s="28">
        <v>17011</v>
      </c>
      <c r="D67" s="29">
        <f t="shared" si="2"/>
        <v>17001</v>
      </c>
      <c r="E67" s="29">
        <v>10</v>
      </c>
      <c r="F67" s="29">
        <v>6124</v>
      </c>
      <c r="G67" s="129">
        <f t="shared" si="3"/>
        <v>4040</v>
      </c>
      <c r="H67" s="132">
        <v>49.92</v>
      </c>
    </row>
    <row r="68" spans="1:8" s="25" customFormat="1" ht="12.75">
      <c r="A68" s="34" t="s">
        <v>89</v>
      </c>
      <c r="B68" s="27">
        <v>23669</v>
      </c>
      <c r="C68" s="28">
        <v>14618</v>
      </c>
      <c r="D68" s="29">
        <f t="shared" si="2"/>
        <v>14568</v>
      </c>
      <c r="E68" s="29">
        <v>50</v>
      </c>
      <c r="F68" s="29">
        <v>5261</v>
      </c>
      <c r="G68" s="129">
        <f t="shared" si="3"/>
        <v>3790</v>
      </c>
      <c r="H68" s="132">
        <v>61.4</v>
      </c>
    </row>
    <row r="69" spans="1:8" s="25" customFormat="1" ht="12.75">
      <c r="A69" s="34" t="s">
        <v>90</v>
      </c>
      <c r="B69" s="27">
        <v>17469</v>
      </c>
      <c r="C69" s="28">
        <v>10905</v>
      </c>
      <c r="D69" s="29">
        <f t="shared" si="2"/>
        <v>10835</v>
      </c>
      <c r="E69" s="29">
        <v>70</v>
      </c>
      <c r="F69" s="29">
        <v>3924</v>
      </c>
      <c r="G69" s="129">
        <f t="shared" si="3"/>
        <v>2640</v>
      </c>
      <c r="H69" s="132">
        <v>36.61</v>
      </c>
    </row>
    <row r="70" spans="1:8" s="25" customFormat="1" ht="12.75">
      <c r="A70" s="34" t="s">
        <v>91</v>
      </c>
      <c r="B70" s="27">
        <v>28961</v>
      </c>
      <c r="C70" s="28">
        <v>16978</v>
      </c>
      <c r="D70" s="29">
        <f t="shared" si="2"/>
        <v>16678</v>
      </c>
      <c r="E70" s="29">
        <v>300</v>
      </c>
      <c r="F70" s="29">
        <v>6106</v>
      </c>
      <c r="G70" s="129">
        <f t="shared" si="3"/>
        <v>5877</v>
      </c>
      <c r="H70" s="132">
        <v>61.95</v>
      </c>
    </row>
    <row r="71" spans="1:8" s="25" customFormat="1" ht="12.75">
      <c r="A71" s="34" t="s">
        <v>92</v>
      </c>
      <c r="B71" s="27">
        <v>10482</v>
      </c>
      <c r="C71" s="28">
        <v>6782</v>
      </c>
      <c r="D71" s="29">
        <f t="shared" si="2"/>
        <v>6692</v>
      </c>
      <c r="E71" s="29">
        <v>90</v>
      </c>
      <c r="F71" s="29">
        <v>2440</v>
      </c>
      <c r="G71" s="129">
        <f t="shared" si="3"/>
        <v>1260</v>
      </c>
      <c r="H71" s="132">
        <v>25.62</v>
      </c>
    </row>
    <row r="72" spans="1:8" s="25" customFormat="1" ht="12.75">
      <c r="A72" s="34" t="s">
        <v>93</v>
      </c>
      <c r="B72" s="27">
        <v>50042</v>
      </c>
      <c r="C72" s="28">
        <v>31191</v>
      </c>
      <c r="D72" s="29">
        <f t="shared" si="2"/>
        <v>30791</v>
      </c>
      <c r="E72" s="29">
        <v>400</v>
      </c>
      <c r="F72" s="29">
        <v>11221</v>
      </c>
      <c r="G72" s="129">
        <f t="shared" si="3"/>
        <v>7630</v>
      </c>
      <c r="H72" s="132">
        <v>111.2</v>
      </c>
    </row>
    <row r="73" spans="1:8" s="25" customFormat="1" ht="12.75">
      <c r="A73" s="34" t="s">
        <v>94</v>
      </c>
      <c r="B73" s="27">
        <v>25122</v>
      </c>
      <c r="C73" s="28">
        <v>12969</v>
      </c>
      <c r="D73" s="29">
        <f t="shared" si="2"/>
        <v>12719</v>
      </c>
      <c r="E73" s="29">
        <v>250</v>
      </c>
      <c r="F73" s="29">
        <v>4664</v>
      </c>
      <c r="G73" s="129">
        <f t="shared" si="3"/>
        <v>7489</v>
      </c>
      <c r="H73" s="132">
        <v>58.63</v>
      </c>
    </row>
    <row r="74" spans="1:8" s="25" customFormat="1" ht="12.75">
      <c r="A74" s="34" t="s">
        <v>95</v>
      </c>
      <c r="B74" s="27">
        <v>21723</v>
      </c>
      <c r="C74" s="28">
        <v>12979</v>
      </c>
      <c r="D74" s="29">
        <f t="shared" si="2"/>
        <v>12929</v>
      </c>
      <c r="E74" s="29">
        <v>50</v>
      </c>
      <c r="F74" s="29">
        <v>4671</v>
      </c>
      <c r="G74" s="129">
        <f t="shared" si="3"/>
        <v>4073</v>
      </c>
      <c r="H74" s="132">
        <v>48.31</v>
      </c>
    </row>
    <row r="75" spans="1:8" s="25" customFormat="1" ht="12.75">
      <c r="A75" s="34" t="s">
        <v>96</v>
      </c>
      <c r="B75" s="27">
        <v>14029</v>
      </c>
      <c r="C75" s="28">
        <v>8108</v>
      </c>
      <c r="D75" s="29">
        <f t="shared" si="2"/>
        <v>7968</v>
      </c>
      <c r="E75" s="29">
        <v>140</v>
      </c>
      <c r="F75" s="29">
        <v>2916</v>
      </c>
      <c r="G75" s="129">
        <f t="shared" si="3"/>
        <v>3005</v>
      </c>
      <c r="H75" s="132">
        <v>30.87</v>
      </c>
    </row>
    <row r="76" spans="1:8" s="25" customFormat="1" ht="12.75">
      <c r="A76" s="34" t="s">
        <v>97</v>
      </c>
      <c r="B76" s="27">
        <v>26266</v>
      </c>
      <c r="C76" s="28">
        <v>15083</v>
      </c>
      <c r="D76" s="29">
        <f t="shared" si="2"/>
        <v>14663</v>
      </c>
      <c r="E76" s="29">
        <v>420</v>
      </c>
      <c r="F76" s="29">
        <v>5421</v>
      </c>
      <c r="G76" s="129">
        <f t="shared" si="3"/>
        <v>5762</v>
      </c>
      <c r="H76" s="132">
        <v>51.93</v>
      </c>
    </row>
    <row r="77" spans="1:8" s="25" customFormat="1" ht="12.75">
      <c r="A77" s="26" t="s">
        <v>98</v>
      </c>
      <c r="B77" s="27">
        <v>45280</v>
      </c>
      <c r="C77" s="28">
        <v>29483</v>
      </c>
      <c r="D77" s="29">
        <f t="shared" si="2"/>
        <v>29143</v>
      </c>
      <c r="E77" s="29">
        <v>340</v>
      </c>
      <c r="F77" s="29">
        <v>10607</v>
      </c>
      <c r="G77" s="129">
        <f t="shared" si="3"/>
        <v>5190</v>
      </c>
      <c r="H77" s="132">
        <v>103.5</v>
      </c>
    </row>
    <row r="78" spans="1:8" s="25" customFormat="1" ht="14.25" customHeight="1">
      <c r="A78" s="26" t="s">
        <v>99</v>
      </c>
      <c r="B78" s="27">
        <v>47507</v>
      </c>
      <c r="C78" s="28">
        <v>29343</v>
      </c>
      <c r="D78" s="29">
        <f t="shared" si="2"/>
        <v>28993</v>
      </c>
      <c r="E78" s="29">
        <v>350</v>
      </c>
      <c r="F78" s="29">
        <v>10556</v>
      </c>
      <c r="G78" s="129">
        <f t="shared" si="3"/>
        <v>7608</v>
      </c>
      <c r="H78" s="132">
        <v>91.9</v>
      </c>
    </row>
    <row r="79" spans="1:8" s="25" customFormat="1" ht="14.25" customHeight="1" thickBot="1">
      <c r="A79" s="55" t="s">
        <v>100</v>
      </c>
      <c r="B79" s="126">
        <v>9463</v>
      </c>
      <c r="C79" s="56">
        <v>5908</v>
      </c>
      <c r="D79" s="33">
        <f t="shared" si="2"/>
        <v>5758</v>
      </c>
      <c r="E79" s="33">
        <v>150</v>
      </c>
      <c r="F79" s="33">
        <v>2124</v>
      </c>
      <c r="G79" s="130">
        <f t="shared" si="3"/>
        <v>1431</v>
      </c>
      <c r="H79" s="133">
        <v>18.63</v>
      </c>
    </row>
    <row r="80" spans="1:8" s="25" customFormat="1" ht="15.75" thickBot="1">
      <c r="A80" s="35" t="s">
        <v>101</v>
      </c>
      <c r="B80" s="36">
        <f aca="true" t="shared" si="4" ref="B80:H80">SUM(B63:B79,B7:B62)</f>
        <v>2058506</v>
      </c>
      <c r="C80" s="140">
        <f t="shared" si="4"/>
        <v>1244083</v>
      </c>
      <c r="D80" s="141">
        <f t="shared" si="4"/>
        <v>1231992</v>
      </c>
      <c r="E80" s="141">
        <f t="shared" si="4"/>
        <v>12091</v>
      </c>
      <c r="F80" s="141">
        <f t="shared" si="4"/>
        <v>447630</v>
      </c>
      <c r="G80" s="142">
        <f t="shared" si="4"/>
        <v>366793</v>
      </c>
      <c r="H80" s="37">
        <f t="shared" si="4"/>
        <v>4490.78</v>
      </c>
    </row>
  </sheetData>
  <sheetProtection/>
  <printOptions horizontalCentered="1"/>
  <pageMargins left="0.7874015748031497" right="0.6299212598425197" top="0.984251968503937" bottom="0.5905511811023623" header="0.7480314960629921" footer="0.5118110236220472"/>
  <pageSetup fitToHeight="1" fitToWidth="1" horizontalDpi="600" verticalDpi="600" orientation="portrait" paperSize="9" scale="71" r:id="rId1"/>
  <headerFooter alignWithMargins="0">
    <oddHeader>&amp;R&amp;"Arial,Kurzíva"Kapitola B.3.III&amp;"Arial,Obyčejné"
&amp;"Arial,Tučné"Tabulka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80" zoomScaleNormal="80" workbookViewId="0" topLeftCell="A1">
      <selection activeCell="A54" sqref="A54"/>
    </sheetView>
  </sheetViews>
  <sheetFormatPr defaultColWidth="9.140625" defaultRowHeight="12.75"/>
  <cols>
    <col min="1" max="1" width="9.57421875" style="12" customWidth="1"/>
    <col min="2" max="2" width="38.421875" style="12" customWidth="1"/>
    <col min="3" max="3" width="39.28125" style="12" customWidth="1"/>
    <col min="4" max="7" width="11.8515625" style="12" customWidth="1"/>
    <col min="8" max="8" width="9.140625" style="13" customWidth="1"/>
  </cols>
  <sheetData>
    <row r="1" spans="1:7" ht="18">
      <c r="A1"/>
      <c r="B1" s="57" t="s">
        <v>166</v>
      </c>
      <c r="C1"/>
      <c r="D1"/>
      <c r="E1"/>
      <c r="F1"/>
      <c r="G1" s="59" t="s">
        <v>167</v>
      </c>
    </row>
    <row r="2" spans="1:7" ht="13.5" thickBot="1">
      <c r="A2"/>
      <c r="B2"/>
      <c r="C2"/>
      <c r="D2"/>
      <c r="E2"/>
      <c r="F2"/>
      <c r="G2" s="60" t="s">
        <v>134</v>
      </c>
    </row>
    <row r="3" spans="1:7" ht="16.5" thickBot="1">
      <c r="A3" s="97" t="s">
        <v>135</v>
      </c>
      <c r="B3" s="98" t="s">
        <v>136</v>
      </c>
      <c r="C3" s="99" t="s">
        <v>137</v>
      </c>
      <c r="D3" s="99" t="s">
        <v>138</v>
      </c>
      <c r="E3" s="99" t="s">
        <v>139</v>
      </c>
      <c r="F3" s="99" t="s">
        <v>140</v>
      </c>
      <c r="G3" s="100" t="s">
        <v>141</v>
      </c>
    </row>
    <row r="4" spans="1:7" ht="15">
      <c r="A4" s="101">
        <v>1</v>
      </c>
      <c r="B4" s="102" t="s">
        <v>168</v>
      </c>
      <c r="C4" s="103" t="s">
        <v>149</v>
      </c>
      <c r="D4" s="104"/>
      <c r="E4" s="104"/>
      <c r="F4" s="104"/>
      <c r="G4" s="105"/>
    </row>
    <row r="5" spans="1:7" ht="15">
      <c r="A5" s="72">
        <v>2</v>
      </c>
      <c r="B5" s="73" t="s">
        <v>169</v>
      </c>
      <c r="C5" s="106" t="s">
        <v>170</v>
      </c>
      <c r="D5" s="75">
        <v>74732.365</v>
      </c>
      <c r="E5" s="75">
        <v>38763.865</v>
      </c>
      <c r="F5" s="75">
        <v>13989.69</v>
      </c>
      <c r="G5" s="86">
        <v>21978.81</v>
      </c>
    </row>
    <row r="6" spans="1:7" ht="15">
      <c r="A6" s="72">
        <v>3</v>
      </c>
      <c r="B6" s="73" t="s">
        <v>171</v>
      </c>
      <c r="C6" s="106" t="s">
        <v>170</v>
      </c>
      <c r="D6" s="75">
        <v>63108.325</v>
      </c>
      <c r="E6" s="75">
        <v>31664.955</v>
      </c>
      <c r="F6" s="75">
        <v>11427.57</v>
      </c>
      <c r="G6" s="86">
        <v>20015.8</v>
      </c>
    </row>
    <row r="7" spans="1:7" ht="15">
      <c r="A7" s="72">
        <v>4</v>
      </c>
      <c r="B7" s="73" t="s">
        <v>172</v>
      </c>
      <c r="C7" s="106" t="s">
        <v>170</v>
      </c>
      <c r="D7" s="75">
        <v>77935.445</v>
      </c>
      <c r="E7" s="75">
        <v>31664.955</v>
      </c>
      <c r="F7" s="75">
        <v>11427.57</v>
      </c>
      <c r="G7" s="86">
        <v>34842.92</v>
      </c>
    </row>
    <row r="8" spans="1:7" ht="15">
      <c r="A8" s="72">
        <v>5</v>
      </c>
      <c r="B8" s="73" t="s">
        <v>173</v>
      </c>
      <c r="C8" s="106" t="s">
        <v>170</v>
      </c>
      <c r="D8" s="75">
        <v>31090.51</v>
      </c>
      <c r="E8" s="75">
        <v>8142.33</v>
      </c>
      <c r="F8" s="75">
        <v>2932.38</v>
      </c>
      <c r="G8" s="86">
        <v>20015.8</v>
      </c>
    </row>
    <row r="9" spans="1:7" ht="15">
      <c r="A9" s="72">
        <v>6</v>
      </c>
      <c r="B9" s="73" t="s">
        <v>174</v>
      </c>
      <c r="C9" s="74" t="s">
        <v>175</v>
      </c>
      <c r="D9" s="75">
        <v>64809.185000000005</v>
      </c>
      <c r="E9" s="75">
        <v>47622.785</v>
      </c>
      <c r="F9" s="75">
        <v>17186.4</v>
      </c>
      <c r="G9" s="86">
        <v>0</v>
      </c>
    </row>
    <row r="10" spans="1:7" ht="15">
      <c r="A10" s="72">
        <v>7</v>
      </c>
      <c r="B10" s="73" t="s">
        <v>176</v>
      </c>
      <c r="C10" s="74" t="s">
        <v>175</v>
      </c>
      <c r="D10" s="75">
        <v>29852.22</v>
      </c>
      <c r="E10" s="75">
        <v>21936.18</v>
      </c>
      <c r="F10" s="75">
        <v>7916.04</v>
      </c>
      <c r="G10" s="86">
        <v>0</v>
      </c>
    </row>
    <row r="11" spans="1:7" ht="15">
      <c r="A11" s="72">
        <v>8</v>
      </c>
      <c r="B11" s="73" t="s">
        <v>177</v>
      </c>
      <c r="C11" s="74" t="s">
        <v>175</v>
      </c>
      <c r="D11" s="75">
        <v>8202.1</v>
      </c>
      <c r="E11" s="75">
        <v>6027.07</v>
      </c>
      <c r="F11" s="75">
        <v>2175.03</v>
      </c>
      <c r="G11" s="86">
        <v>0</v>
      </c>
    </row>
    <row r="12" spans="1:7" ht="15">
      <c r="A12" s="72">
        <v>9</v>
      </c>
      <c r="B12" s="73" t="s">
        <v>178</v>
      </c>
      <c r="C12" s="74" t="s">
        <v>175</v>
      </c>
      <c r="D12" s="75">
        <v>26981.745</v>
      </c>
      <c r="E12" s="75">
        <v>0</v>
      </c>
      <c r="F12" s="75">
        <v>0</v>
      </c>
      <c r="G12" s="86">
        <v>26981.745</v>
      </c>
    </row>
    <row r="13" spans="1:7" ht="15">
      <c r="A13" s="72">
        <v>10</v>
      </c>
      <c r="B13" s="73" t="s">
        <v>179</v>
      </c>
      <c r="C13" s="74" t="s">
        <v>175</v>
      </c>
      <c r="D13" s="75">
        <v>6259.505</v>
      </c>
      <c r="E13" s="75">
        <v>0</v>
      </c>
      <c r="F13" s="75">
        <v>0</v>
      </c>
      <c r="G13" s="86">
        <v>6259.505</v>
      </c>
    </row>
    <row r="14" spans="1:7" ht="15">
      <c r="A14" s="72">
        <v>11</v>
      </c>
      <c r="B14" s="73" t="s">
        <v>180</v>
      </c>
      <c r="C14" s="74" t="s">
        <v>175</v>
      </c>
      <c r="D14" s="75">
        <v>4619.265</v>
      </c>
      <c r="E14" s="75">
        <v>0</v>
      </c>
      <c r="F14" s="75">
        <v>0</v>
      </c>
      <c r="G14" s="86">
        <v>4619.265</v>
      </c>
    </row>
    <row r="15" spans="1:7" ht="15">
      <c r="A15" s="72">
        <v>12</v>
      </c>
      <c r="B15" s="73" t="s">
        <v>181</v>
      </c>
      <c r="C15" s="74" t="s">
        <v>175</v>
      </c>
      <c r="D15" s="75">
        <v>15364.055</v>
      </c>
      <c r="E15" s="75">
        <v>0</v>
      </c>
      <c r="F15" s="75">
        <v>0</v>
      </c>
      <c r="G15" s="86">
        <v>15364.055</v>
      </c>
    </row>
    <row r="16" spans="1:7" ht="15">
      <c r="A16" s="72">
        <v>13</v>
      </c>
      <c r="B16" s="73" t="s">
        <v>182</v>
      </c>
      <c r="C16" s="74" t="s">
        <v>175</v>
      </c>
      <c r="D16" s="75">
        <v>9338</v>
      </c>
      <c r="E16" s="75">
        <v>0</v>
      </c>
      <c r="F16" s="75">
        <v>0</v>
      </c>
      <c r="G16" s="86">
        <v>9338</v>
      </c>
    </row>
    <row r="17" spans="1:7" ht="15">
      <c r="A17" s="72">
        <v>14</v>
      </c>
      <c r="B17" s="73" t="s">
        <v>183</v>
      </c>
      <c r="C17" s="74" t="s">
        <v>184</v>
      </c>
      <c r="D17" s="75">
        <v>13294.765</v>
      </c>
      <c r="E17" s="75">
        <v>9769.375</v>
      </c>
      <c r="F17" s="75">
        <v>3525.39</v>
      </c>
      <c r="G17" s="86">
        <v>0</v>
      </c>
    </row>
    <row r="18" spans="1:7" ht="15">
      <c r="A18" s="72">
        <v>15</v>
      </c>
      <c r="B18" s="73" t="s">
        <v>185</v>
      </c>
      <c r="C18" s="74" t="s">
        <v>184</v>
      </c>
      <c r="D18" s="75">
        <v>21298.235</v>
      </c>
      <c r="E18" s="75">
        <v>15650.285</v>
      </c>
      <c r="F18" s="75">
        <v>5647.95</v>
      </c>
      <c r="G18" s="86">
        <v>0</v>
      </c>
    </row>
    <row r="19" spans="1:7" ht="15.75" thickBot="1">
      <c r="A19" s="78">
        <v>16</v>
      </c>
      <c r="B19" s="79" t="s">
        <v>186</v>
      </c>
      <c r="C19" s="80" t="s">
        <v>184</v>
      </c>
      <c r="D19" s="75">
        <v>22973.94</v>
      </c>
      <c r="E19" s="75">
        <v>16881.48</v>
      </c>
      <c r="F19" s="75">
        <v>6092.46</v>
      </c>
      <c r="G19" s="86">
        <v>0</v>
      </c>
    </row>
    <row r="21" spans="1:7" ht="18">
      <c r="A21"/>
      <c r="B21" s="57" t="s">
        <v>159</v>
      </c>
      <c r="C21"/>
      <c r="D21"/>
      <c r="E21"/>
      <c r="F21"/>
      <c r="G21" s="59" t="s">
        <v>160</v>
      </c>
    </row>
    <row r="22" spans="1:7" ht="13.5" thickBot="1">
      <c r="A22"/>
      <c r="B22"/>
      <c r="C22"/>
      <c r="D22"/>
      <c r="E22"/>
      <c r="F22"/>
      <c r="G22" s="60" t="s">
        <v>134</v>
      </c>
    </row>
    <row r="23" spans="1:7" ht="16.5" thickBot="1">
      <c r="A23" s="97" t="s">
        <v>135</v>
      </c>
      <c r="B23" s="98" t="s">
        <v>136</v>
      </c>
      <c r="C23" s="99" t="s">
        <v>137</v>
      </c>
      <c r="D23" s="99" t="s">
        <v>138</v>
      </c>
      <c r="E23" s="99" t="s">
        <v>139</v>
      </c>
      <c r="F23" s="99" t="s">
        <v>140</v>
      </c>
      <c r="G23" s="100" t="s">
        <v>141</v>
      </c>
    </row>
    <row r="24" spans="1:7" ht="15">
      <c r="A24" s="101">
        <v>1</v>
      </c>
      <c r="B24" s="102" t="s">
        <v>142</v>
      </c>
      <c r="C24" s="103" t="s">
        <v>143</v>
      </c>
      <c r="D24" s="75"/>
      <c r="E24" s="104"/>
      <c r="F24" s="104"/>
      <c r="G24" s="105"/>
    </row>
    <row r="25" spans="1:7" ht="15">
      <c r="A25" s="72">
        <v>2</v>
      </c>
      <c r="B25" s="73" t="s">
        <v>161</v>
      </c>
      <c r="C25" s="103" t="s">
        <v>162</v>
      </c>
      <c r="D25" s="75">
        <v>18469.095</v>
      </c>
      <c r="E25" s="75">
        <v>13571.565</v>
      </c>
      <c r="F25" s="75">
        <v>4897.53</v>
      </c>
      <c r="G25" s="86">
        <v>0</v>
      </c>
    </row>
    <row r="26" spans="1:7" ht="15">
      <c r="A26" s="72">
        <v>3</v>
      </c>
      <c r="B26" s="73" t="s">
        <v>163</v>
      </c>
      <c r="C26" s="103" t="s">
        <v>147</v>
      </c>
      <c r="D26" s="75">
        <v>38854.295</v>
      </c>
      <c r="E26" s="75">
        <v>23155.195</v>
      </c>
      <c r="F26" s="75">
        <v>8356.59</v>
      </c>
      <c r="G26" s="86">
        <v>7342.51</v>
      </c>
    </row>
    <row r="27" spans="1:7" ht="15">
      <c r="A27" s="72">
        <v>4</v>
      </c>
      <c r="B27" s="73" t="s">
        <v>156</v>
      </c>
      <c r="C27" s="103" t="s">
        <v>147</v>
      </c>
      <c r="D27" s="75">
        <v>24236.715</v>
      </c>
      <c r="E27" s="75">
        <v>6955.795</v>
      </c>
      <c r="F27" s="75">
        <v>2510.64</v>
      </c>
      <c r="G27" s="86">
        <v>14770.28</v>
      </c>
    </row>
    <row r="28" spans="1:7" ht="15">
      <c r="A28" s="72">
        <v>5</v>
      </c>
      <c r="B28" s="73" t="s">
        <v>158</v>
      </c>
      <c r="C28" s="103" t="s">
        <v>147</v>
      </c>
      <c r="D28" s="75">
        <v>78389.27</v>
      </c>
      <c r="E28" s="75">
        <v>57601.25</v>
      </c>
      <c r="F28" s="75">
        <v>20788.02</v>
      </c>
      <c r="G28" s="86">
        <v>0</v>
      </c>
    </row>
    <row r="29" spans="1:7" ht="15.75" thickBot="1">
      <c r="A29" s="78">
        <v>6</v>
      </c>
      <c r="B29" s="79" t="s">
        <v>164</v>
      </c>
      <c r="C29" s="80" t="s">
        <v>165</v>
      </c>
      <c r="D29" s="75">
        <v>105007.41500000001</v>
      </c>
      <c r="E29" s="75">
        <v>12854.975</v>
      </c>
      <c r="F29" s="75">
        <v>4639.14</v>
      </c>
      <c r="G29" s="86">
        <v>87513.3</v>
      </c>
    </row>
    <row r="31" spans="1:7" ht="18">
      <c r="A31"/>
      <c r="B31" s="57" t="s">
        <v>153</v>
      </c>
      <c r="C31"/>
      <c r="D31"/>
      <c r="E31"/>
      <c r="F31"/>
      <c r="G31" s="59" t="s">
        <v>154</v>
      </c>
    </row>
    <row r="32" spans="1:7" ht="13.5" thickBot="1">
      <c r="A32"/>
      <c r="B32"/>
      <c r="C32"/>
      <c r="D32"/>
      <c r="E32"/>
      <c r="F32"/>
      <c r="G32" s="60" t="s">
        <v>134</v>
      </c>
    </row>
    <row r="33" spans="1:7" ht="16.5" thickBot="1">
      <c r="A33" s="61" t="s">
        <v>135</v>
      </c>
      <c r="B33" s="62" t="s">
        <v>136</v>
      </c>
      <c r="C33" s="63" t="s">
        <v>137</v>
      </c>
      <c r="D33" s="64" t="s">
        <v>138</v>
      </c>
      <c r="E33" s="65" t="s">
        <v>139</v>
      </c>
      <c r="F33" s="65" t="s">
        <v>140</v>
      </c>
      <c r="G33" s="66" t="s">
        <v>141</v>
      </c>
    </row>
    <row r="34" spans="1:7" ht="15">
      <c r="A34" s="67">
        <v>1</v>
      </c>
      <c r="B34" s="68" t="s">
        <v>142</v>
      </c>
      <c r="C34" s="81" t="s">
        <v>143</v>
      </c>
      <c r="D34" s="82"/>
      <c r="E34" s="70"/>
      <c r="F34" s="70"/>
      <c r="G34" s="71"/>
    </row>
    <row r="35" spans="1:7" ht="15">
      <c r="A35" s="72">
        <v>2</v>
      </c>
      <c r="B35" s="73" t="s">
        <v>155</v>
      </c>
      <c r="C35" s="84" t="s">
        <v>145</v>
      </c>
      <c r="D35" s="85">
        <v>56927.705</v>
      </c>
      <c r="E35" s="75">
        <v>41831.195</v>
      </c>
      <c r="F35" s="75">
        <v>15096.51</v>
      </c>
      <c r="G35" s="86">
        <v>0</v>
      </c>
    </row>
    <row r="36" spans="1:7" ht="15">
      <c r="A36" s="72">
        <v>3</v>
      </c>
      <c r="B36" s="73" t="s">
        <v>146</v>
      </c>
      <c r="C36" s="84" t="s">
        <v>147</v>
      </c>
      <c r="D36" s="85">
        <v>46469.34</v>
      </c>
      <c r="E36" s="75">
        <v>19312.405</v>
      </c>
      <c r="F36" s="75">
        <v>6969.6</v>
      </c>
      <c r="G36" s="86">
        <v>20187.335</v>
      </c>
    </row>
    <row r="37" spans="1:7" ht="15">
      <c r="A37" s="72">
        <v>4</v>
      </c>
      <c r="B37" s="73" t="s">
        <v>156</v>
      </c>
      <c r="C37" s="84" t="s">
        <v>157</v>
      </c>
      <c r="D37" s="85">
        <v>17305.75</v>
      </c>
      <c r="E37" s="75">
        <v>0</v>
      </c>
      <c r="F37" s="75">
        <v>0</v>
      </c>
      <c r="G37" s="86">
        <v>17305.75</v>
      </c>
    </row>
    <row r="38" spans="1:7" ht="15">
      <c r="A38" s="72">
        <v>5</v>
      </c>
      <c r="B38" s="73" t="s">
        <v>158</v>
      </c>
      <c r="C38" s="84" t="s">
        <v>147</v>
      </c>
      <c r="D38" s="85">
        <v>30659.809999999998</v>
      </c>
      <c r="E38" s="75">
        <v>22528.94</v>
      </c>
      <c r="F38" s="75">
        <v>8130.87</v>
      </c>
      <c r="G38" s="86">
        <v>0</v>
      </c>
    </row>
    <row r="39" spans="1:7" ht="15">
      <c r="A39" s="72">
        <v>6</v>
      </c>
      <c r="B39" s="73" t="s">
        <v>151</v>
      </c>
      <c r="C39" s="84" t="s">
        <v>152</v>
      </c>
      <c r="D39" s="85">
        <v>292903.505</v>
      </c>
      <c r="E39" s="75">
        <v>209064.625</v>
      </c>
      <c r="F39" s="75">
        <v>75448.89</v>
      </c>
      <c r="G39" s="86">
        <v>8389.99</v>
      </c>
    </row>
    <row r="40" spans="1:7" ht="15">
      <c r="A40" s="72">
        <v>7</v>
      </c>
      <c r="B40" s="76" t="s">
        <v>148</v>
      </c>
      <c r="C40" s="87" t="s">
        <v>149</v>
      </c>
      <c r="D40" s="85">
        <v>58714.705</v>
      </c>
      <c r="E40" s="75">
        <v>37868.635</v>
      </c>
      <c r="F40" s="75">
        <v>13665.96</v>
      </c>
      <c r="G40" s="86">
        <v>7180.11</v>
      </c>
    </row>
    <row r="41" spans="1:7" ht="15.75" thickBot="1">
      <c r="A41" s="78">
        <v>8</v>
      </c>
      <c r="B41" s="88" t="s">
        <v>150</v>
      </c>
      <c r="C41" s="89" t="s">
        <v>149</v>
      </c>
      <c r="D41" s="90"/>
      <c r="E41" s="91"/>
      <c r="F41" s="91"/>
      <c r="G41" s="92"/>
    </row>
    <row r="42" spans="1:7" ht="15">
      <c r="A42" s="93"/>
      <c r="B42" s="94"/>
      <c r="C42" s="95"/>
      <c r="D42" s="83"/>
      <c r="E42" s="96"/>
      <c r="F42" s="96"/>
      <c r="G42" s="96"/>
    </row>
    <row r="43" spans="1:8" ht="20.25">
      <c r="A43"/>
      <c r="B43" s="57" t="s">
        <v>132</v>
      </c>
      <c r="C43" s="58"/>
      <c r="D43"/>
      <c r="E43"/>
      <c r="F43"/>
      <c r="G43" s="59" t="s">
        <v>133</v>
      </c>
      <c r="H43" s="59"/>
    </row>
    <row r="44" spans="1:7" ht="13.5" thickBot="1">
      <c r="A44"/>
      <c r="B44"/>
      <c r="C44"/>
      <c r="D44"/>
      <c r="E44"/>
      <c r="F44"/>
      <c r="G44" s="60" t="s">
        <v>134</v>
      </c>
    </row>
    <row r="45" spans="1:7" ht="16.5" thickBot="1">
      <c r="A45" s="61" t="s">
        <v>135</v>
      </c>
      <c r="B45" s="62" t="s">
        <v>136</v>
      </c>
      <c r="C45" s="63" t="s">
        <v>137</v>
      </c>
      <c r="D45" s="64" t="s">
        <v>138</v>
      </c>
      <c r="E45" s="65" t="s">
        <v>139</v>
      </c>
      <c r="F45" s="65" t="s">
        <v>140</v>
      </c>
      <c r="G45" s="66" t="s">
        <v>141</v>
      </c>
    </row>
    <row r="46" spans="1:7" ht="15">
      <c r="A46" s="67">
        <v>1</v>
      </c>
      <c r="B46" s="68" t="s">
        <v>142</v>
      </c>
      <c r="C46" s="69" t="s">
        <v>143</v>
      </c>
      <c r="D46" s="70"/>
      <c r="E46" s="70"/>
      <c r="F46" s="70"/>
      <c r="G46" s="71"/>
    </row>
    <row r="47" spans="1:7" ht="15">
      <c r="A47" s="72">
        <v>2</v>
      </c>
      <c r="B47" s="73" t="s">
        <v>144</v>
      </c>
      <c r="C47" s="74" t="s">
        <v>145</v>
      </c>
      <c r="D47" s="75">
        <v>56927.705</v>
      </c>
      <c r="E47" s="75">
        <v>41831.195</v>
      </c>
      <c r="F47" s="75">
        <v>15096.51</v>
      </c>
      <c r="G47" s="75">
        <v>0</v>
      </c>
    </row>
    <row r="48" spans="1:7" ht="15">
      <c r="A48" s="72">
        <v>3</v>
      </c>
      <c r="B48" s="73" t="s">
        <v>146</v>
      </c>
      <c r="C48" s="74" t="s">
        <v>147</v>
      </c>
      <c r="D48" s="75">
        <v>46469.34</v>
      </c>
      <c r="E48" s="75">
        <v>19312.405</v>
      </c>
      <c r="F48" s="75">
        <v>6969.6</v>
      </c>
      <c r="G48" s="75">
        <v>20187.335</v>
      </c>
    </row>
    <row r="49" spans="1:7" ht="15">
      <c r="A49" s="72">
        <v>4</v>
      </c>
      <c r="B49" s="76" t="s">
        <v>148</v>
      </c>
      <c r="C49" s="77" t="s">
        <v>149</v>
      </c>
      <c r="D49" s="75">
        <v>58714.705</v>
      </c>
      <c r="E49" s="75">
        <v>37868.635</v>
      </c>
      <c r="F49" s="75">
        <v>13665.96</v>
      </c>
      <c r="G49" s="75">
        <v>7180.11</v>
      </c>
    </row>
    <row r="50" spans="1:7" ht="15">
      <c r="A50" s="72">
        <v>5</v>
      </c>
      <c r="B50" s="76" t="s">
        <v>150</v>
      </c>
      <c r="C50" s="77" t="s">
        <v>149</v>
      </c>
      <c r="D50" s="75">
        <v>0</v>
      </c>
      <c r="E50" s="75">
        <v>0</v>
      </c>
      <c r="F50" s="75">
        <v>0</v>
      </c>
      <c r="G50" s="75">
        <v>0</v>
      </c>
    </row>
    <row r="51" spans="1:7" ht="15.75" thickBot="1">
      <c r="A51" s="78">
        <v>6</v>
      </c>
      <c r="B51" s="79" t="s">
        <v>151</v>
      </c>
      <c r="C51" s="80" t="s">
        <v>152</v>
      </c>
      <c r="D51" s="75">
        <v>152712.29499999998</v>
      </c>
      <c r="E51" s="75">
        <v>112215.355</v>
      </c>
      <c r="F51" s="75">
        <v>40496.94</v>
      </c>
      <c r="G51" s="75">
        <v>0</v>
      </c>
    </row>
    <row r="53" spans="1:7" ht="18">
      <c r="A53"/>
      <c r="B53" s="57" t="s">
        <v>187</v>
      </c>
      <c r="C53"/>
      <c r="G53" s="107" t="s">
        <v>188</v>
      </c>
    </row>
    <row r="54" spans="1:7" ht="13.5" thickBot="1">
      <c r="A54"/>
      <c r="B54"/>
      <c r="C54"/>
      <c r="G54" s="108" t="s">
        <v>134</v>
      </c>
    </row>
    <row r="55" spans="1:7" ht="16.5" thickBot="1">
      <c r="A55" s="61" t="s">
        <v>135</v>
      </c>
      <c r="B55" s="62" t="s">
        <v>136</v>
      </c>
      <c r="C55" s="63" t="s">
        <v>137</v>
      </c>
      <c r="D55" s="109" t="s">
        <v>138</v>
      </c>
      <c r="E55" s="110" t="s">
        <v>139</v>
      </c>
      <c r="F55" s="110" t="s">
        <v>140</v>
      </c>
      <c r="G55" s="111" t="s">
        <v>141</v>
      </c>
    </row>
    <row r="56" spans="1:7" ht="15">
      <c r="A56" s="112">
        <v>1</v>
      </c>
      <c r="B56" s="113" t="s">
        <v>142</v>
      </c>
      <c r="C56" s="69" t="s">
        <v>143</v>
      </c>
      <c r="D56" s="70"/>
      <c r="E56" s="70"/>
      <c r="F56" s="70"/>
      <c r="G56" s="71"/>
    </row>
    <row r="57" spans="1:7" ht="15">
      <c r="A57" s="114">
        <v>2</v>
      </c>
      <c r="B57" s="106" t="s">
        <v>189</v>
      </c>
      <c r="C57" s="74" t="s">
        <v>145</v>
      </c>
      <c r="D57" s="75">
        <v>72524.795</v>
      </c>
      <c r="E57" s="75">
        <v>0</v>
      </c>
      <c r="F57" s="75">
        <v>0</v>
      </c>
      <c r="G57" s="86">
        <v>72524.795</v>
      </c>
    </row>
    <row r="58" spans="1:7" ht="15">
      <c r="A58" s="114">
        <v>3</v>
      </c>
      <c r="B58" s="106" t="s">
        <v>190</v>
      </c>
      <c r="C58" s="74" t="s">
        <v>145</v>
      </c>
      <c r="D58" s="75">
        <v>71177.275</v>
      </c>
      <c r="E58" s="75">
        <v>52301.935</v>
      </c>
      <c r="F58" s="75">
        <v>18875.34</v>
      </c>
      <c r="G58" s="86">
        <v>0</v>
      </c>
    </row>
    <row r="59" spans="1:7" ht="15">
      <c r="A59" s="114">
        <v>4</v>
      </c>
      <c r="B59" s="115" t="s">
        <v>164</v>
      </c>
      <c r="C59" s="77" t="s">
        <v>191</v>
      </c>
      <c r="D59" s="75">
        <v>217988.01</v>
      </c>
      <c r="E59" s="75">
        <v>112767.515</v>
      </c>
      <c r="F59" s="75">
        <v>40695.93</v>
      </c>
      <c r="G59" s="86">
        <v>64524.565</v>
      </c>
    </row>
    <row r="60" spans="1:7" ht="15">
      <c r="A60" s="114">
        <v>5</v>
      </c>
      <c r="B60" s="115" t="s">
        <v>192</v>
      </c>
      <c r="C60" s="77" t="s">
        <v>193</v>
      </c>
      <c r="D60" s="75">
        <v>299606.75</v>
      </c>
      <c r="E60" s="75">
        <v>168281.925</v>
      </c>
      <c r="F60" s="75">
        <v>60730.56</v>
      </c>
      <c r="G60" s="86">
        <v>70594.265</v>
      </c>
    </row>
    <row r="61" spans="1:7" ht="15">
      <c r="A61" s="114">
        <v>6</v>
      </c>
      <c r="B61" s="106" t="s">
        <v>151</v>
      </c>
      <c r="C61" s="74" t="s">
        <v>152</v>
      </c>
      <c r="D61" s="75">
        <v>137469.6</v>
      </c>
      <c r="E61" s="75">
        <v>101014.83</v>
      </c>
      <c r="F61" s="75">
        <v>36454.77</v>
      </c>
      <c r="G61" s="86">
        <v>0</v>
      </c>
    </row>
    <row r="62" spans="1:7" ht="15.75" thickBot="1">
      <c r="A62" s="116">
        <v>7</v>
      </c>
      <c r="B62" s="117" t="s">
        <v>194</v>
      </c>
      <c r="C62" s="118" t="s">
        <v>149</v>
      </c>
      <c r="D62" s="119">
        <v>79671.785</v>
      </c>
      <c r="E62" s="119">
        <v>51748.76</v>
      </c>
      <c r="F62" s="119">
        <v>18675.36</v>
      </c>
      <c r="G62" s="120">
        <v>9247.665</v>
      </c>
    </row>
  </sheetData>
  <sheetProtection/>
  <printOptions horizontalCentered="1"/>
  <pageMargins left="0.984251968503937" right="0.6299212598425197" top="0.984251968503937" bottom="0.7874015748031497" header="0.5511811023622047" footer="0.5118110236220472"/>
  <pageSetup fitToHeight="1" fitToWidth="1" horizontalDpi="600" verticalDpi="600" orientation="portrait" paperSize="9" scale="64" r:id="rId1"/>
  <headerFooter scaleWithDoc="0" alignWithMargins="0">
    <oddHeader>&amp;R&amp;"Arial,Kurzíva"Kapitola B.3.III&amp;"Arial,Obyčejné"
&amp;"Arial,Tučné"Tabulka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2010-03-16T14:05:23Z</cp:lastPrinted>
  <dcterms:created xsi:type="dcterms:W3CDTF">2005-03-23T13:09:30Z</dcterms:created>
  <dcterms:modified xsi:type="dcterms:W3CDTF">2010-03-26T13:31:56Z</dcterms:modified>
  <cp:category/>
  <cp:version/>
  <cp:contentType/>
  <cp:contentStatus/>
</cp:coreProperties>
</file>