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5356" windowWidth="15480" windowHeight="10665" tabRatio="812" activeTab="0"/>
  </bookViews>
  <sheets>
    <sheet name="Obsah" sheetId="1" r:id="rId1"/>
    <sheet name="Úvod" sheetId="2" r:id="rId2"/>
    <sheet name="B8.1.1" sheetId="3" r:id="rId3"/>
    <sheet name="B8.1.2" sheetId="4" r:id="rId4"/>
    <sheet name="B8.1.3" sheetId="5" r:id="rId5"/>
    <sheet name="B8.2.1" sheetId="6" r:id="rId6"/>
    <sheet name="B8.2.2" sheetId="7" r:id="rId7"/>
    <sheet name="B8.2.3" sheetId="8" r:id="rId8"/>
    <sheet name="B8.2.4" sheetId="9" r:id="rId9"/>
    <sheet name="B8.2.5" sheetId="10" r:id="rId10"/>
    <sheet name="B8.3.1" sheetId="11" r:id="rId11"/>
    <sheet name="B8.3.2" sheetId="12" r:id="rId12"/>
    <sheet name="B8.4.1" sheetId="13" r:id="rId13"/>
    <sheet name="B8.5.1" sheetId="14" r:id="rId14"/>
    <sheet name="B8.5.2" sheetId="15" r:id="rId15"/>
  </sheets>
  <definedNames>
    <definedName name="data_1">'B8.1.1'!$K$13:$P$38</definedName>
    <definedName name="data_10">'B8.3.1'!$K$12:$P$18</definedName>
    <definedName name="data_11">'B8.3.2'!$K$13:$P$14</definedName>
    <definedName name="data_12">#REF!</definedName>
    <definedName name="data_13">'B8.4.1'!$K$12:$P$20</definedName>
    <definedName name="data_14">#REF!</definedName>
    <definedName name="data_15" localSheetId="14">'B8.5.2'!$K$12:$P$29</definedName>
    <definedName name="data_15">'B8.5.1'!$K$12:$P$29</definedName>
    <definedName name="data_16">#REF!</definedName>
    <definedName name="data_2">'B8.1.2'!$K$13:$P$35</definedName>
    <definedName name="data_3">#REF!</definedName>
    <definedName name="data_4">'B8.1.3'!$K$12:$P$63</definedName>
    <definedName name="data_5">'B8.2.1'!$K$12:$P$19</definedName>
    <definedName name="data_6">'B8.2.2'!$K$12:$P$22</definedName>
    <definedName name="data_7">'B8.2.3'!$K$12:$P$30</definedName>
    <definedName name="data_8">'B8.2.4'!$K$12:$P$20</definedName>
    <definedName name="data_9">'B8.2.5'!$K$13:$P$16</definedName>
    <definedName name="Datova_oblast" localSheetId="2">'B8.1.1'!$J$13:$P$38</definedName>
    <definedName name="Datova_oblast" localSheetId="3">'B8.1.2'!$J$13:$P$35</definedName>
    <definedName name="Datova_oblast" localSheetId="4">'B8.1.3'!$J$14:$P$63</definedName>
    <definedName name="Datova_oblast" localSheetId="5">'B8.2.1'!$J$13:$P$19</definedName>
    <definedName name="Datova_oblast" localSheetId="6">'B8.2.2'!$J$13:$P$22</definedName>
    <definedName name="Datova_oblast" localSheetId="7">'B8.2.3'!$J$13:$P$30</definedName>
    <definedName name="Datova_oblast" localSheetId="8">'B8.2.4'!$J$13:$P$20</definedName>
    <definedName name="Datova_oblast" localSheetId="9">'B8.2.5'!$J$13:$P$16</definedName>
    <definedName name="Datova_oblast" localSheetId="10">'B8.3.1'!$J$13:$P$18</definedName>
    <definedName name="Datova_oblast" localSheetId="11">'B8.3.2'!$J$13:$P$14</definedName>
    <definedName name="Datova_oblast" localSheetId="12">'B8.4.1'!$J$13:$P$20</definedName>
    <definedName name="Datova_oblast" localSheetId="13">'B8.5.1'!$J$13:$P$29</definedName>
    <definedName name="Datova_oblast" localSheetId="14">'B8.5.2'!$J$13:$P$29</definedName>
    <definedName name="_xlnm.Print_Titles" localSheetId="0">'Obsah'!$2:$4</definedName>
    <definedName name="Novy_rok" localSheetId="2">'B8.1.1'!$P$12:$P$38</definedName>
    <definedName name="Novy_rok" localSheetId="3">'B8.1.2'!$P$12:$P$35</definedName>
    <definedName name="Novy_rok" localSheetId="4">'B8.1.3'!$P$12:$P$63</definedName>
    <definedName name="Novy_rok" localSheetId="5">'B8.2.1'!$P$12:$P$19</definedName>
    <definedName name="Novy_rok" localSheetId="6">'B8.2.2'!$P$12:$P$22</definedName>
    <definedName name="Novy_rok" localSheetId="7">'B8.2.3'!$P$12:$P$30</definedName>
    <definedName name="Novy_rok" localSheetId="8">'B8.2.4'!$P$12:$P$20</definedName>
    <definedName name="Novy_rok" localSheetId="9">'B8.2.5'!$P$13:$P$16</definedName>
    <definedName name="Novy_rok" localSheetId="10">'B8.3.1'!$P$12:$P$18</definedName>
    <definedName name="Novy_rok" localSheetId="11">'B8.3.2'!$P$13:$P$14</definedName>
    <definedName name="Novy_rok" localSheetId="12">'B8.4.1'!$P$12:$P$20</definedName>
    <definedName name="Novy_rok" localSheetId="13">'B8.5.1'!$P$12:$P$29</definedName>
    <definedName name="Novy_rok" localSheetId="14">'B8.5.2'!$P$12:$P$29</definedName>
    <definedName name="_xlnm.Print_Area" localSheetId="2">'B8.1.1'!$D$4:$P$42</definedName>
    <definedName name="_xlnm.Print_Area" localSheetId="3">'B8.1.2'!$D$4:$P$37</definedName>
    <definedName name="_xlnm.Print_Area" localSheetId="4">'B8.1.3'!$D$4:$P$64</definedName>
    <definedName name="_xlnm.Print_Area" localSheetId="5">'B8.2.1'!$D$4:$P$22</definedName>
    <definedName name="_xlnm.Print_Area" localSheetId="6">'B8.2.2'!$D$4:$P$25</definedName>
    <definedName name="_xlnm.Print_Area" localSheetId="7">'B8.2.3'!$D$4:$P$31</definedName>
    <definedName name="_xlnm.Print_Area" localSheetId="8">'B8.2.4'!$D$4:$P$22</definedName>
    <definedName name="_xlnm.Print_Area" localSheetId="9">'B8.2.5'!$D$4:$P$18</definedName>
    <definedName name="_xlnm.Print_Area" localSheetId="10">'B8.3.1'!$D$4:$P$21</definedName>
    <definedName name="_xlnm.Print_Area" localSheetId="11">'B8.3.2'!$D$4:$P$16</definedName>
    <definedName name="_xlnm.Print_Area" localSheetId="12">'B8.4.1'!$D$4:$P$24</definedName>
    <definedName name="_xlnm.Print_Area" localSheetId="13">'B8.5.1'!$D$4:$P$30</definedName>
    <definedName name="_xlnm.Print_Area" localSheetId="14">'B8.5.2'!$D$4:$P$30</definedName>
    <definedName name="_xlnm.Print_Area" localSheetId="0">'Obsah'!$C$2:$G$33</definedName>
    <definedName name="_xlnm.Print_Area" localSheetId="1">'Úvod'!$D$3:$D$97</definedName>
  </definedNames>
  <calcPr fullCalcOnLoad="1"/>
</workbook>
</file>

<file path=xl/sharedStrings.xml><?xml version="1.0" encoding="utf-8"?>
<sst xmlns="http://schemas.openxmlformats.org/spreadsheetml/2006/main" count="528" uniqueCount="253">
  <si>
    <r>
      <t xml:space="preserve">Ve školním roce 2009/10 existuje celkem 229 </t>
    </r>
    <r>
      <rPr>
        <b/>
        <sz val="10"/>
        <color indexed="18"/>
        <rFont val="Arial Narrow"/>
        <family val="2"/>
      </rPr>
      <t>výchovných zařízení</t>
    </r>
    <r>
      <rPr>
        <sz val="10"/>
        <color indexed="18"/>
        <rFont val="Arial Narrow"/>
        <family val="2"/>
      </rPr>
      <t xml:space="preserve"> (z toho 151 dětských domovů, tj. 65,9 % z celkového počtu zařízení). Ve srovnání se školním rokem 2003/04 je ve školním roce 2009/10 navíc 31 výchovných zařízení. Největší nárůst byl zaznamenán u dětských domovů se školou, kterých je v tomto školním roce 151 (o 12,7 % více než ve školním roce 2003/04) a u dětských domovů, kterých je 31 (o 82,4 % více než ve školním roce 2003/04).</t>
    </r>
  </si>
  <si>
    <t>Ve školním roce 2009/10 z celkového počtu dětí umístěných v zařízeních pro výkon ústavní a ochranné výchovy 6,4 % tvoří děti, které ještě nezahájily povinnou školní docházku, 51,8 % představují děti, které plní povinnou školní docházku, a konečně 41,8 % je těch, které již povinnou školní docházku ukončily.</t>
  </si>
  <si>
    <t>Účastníci se vykazovali do školního roku 2006/07 jako děti a mládež do 15 let, mládež nad 15 let, dospělí a rodiče s dětmi, 
od školního roku se sledují v kategoriích děti, žáci, studenti a ostatní.</t>
  </si>
  <si>
    <r>
      <t xml:space="preserve">V roce 2009 dosáhly </t>
    </r>
    <r>
      <rPr>
        <b/>
        <sz val="10"/>
        <color indexed="18"/>
        <rFont val="Arial Narrow"/>
        <family val="2"/>
      </rPr>
      <t xml:space="preserve">výdaje na školská zařízení, ZUŠ a jazykové školy s právem státní jazykové zkoušky </t>
    </r>
    <r>
      <rPr>
        <sz val="10"/>
        <color indexed="18"/>
        <rFont val="Arial Narrow"/>
        <family val="2"/>
      </rPr>
      <t>16,9 mld. Kč, což představuje meziroční nárůst o 8,2 %. Podíl investičních výdajů se od roku 2008 zvyšuje a v roce  2009 tvořily investiční výdaje 11,3 % celkových výdajů. Nízké výdaje na tato zařízení byly jak v roce 2003, tak v roce 2004 (oproti jiným rokům) způsobeny především chybným zaúčtováním stravování žáků při některých základních školách na paragraf  "Základních škol". Od roku 2005 došlo k opětovnému vzestupu výdajů, které tak reálně vyjadřují skutečný stav. V roce 2007 přes růst výdajů v absolutním vyjádření dochází k jejich poklesu v relaci k celkovým výdajům na vzdělávání, v dalších letech se podíl na celkových výdajích zvyšoval a v roce 2009 dosáhl 10,6 %. Dotace z rozpočtu MŠMT na církevní zařízení činily v roce 2009 celkem 182,6 mil. Kč, dotace na soukromá zařízení neuvádíme, neboť je od roku 2008 nemáme k dispozici v dostatečném členění.</t>
    </r>
  </si>
  <si>
    <r>
      <t>Průměrná měsíční nominální mzda</t>
    </r>
    <r>
      <rPr>
        <sz val="10"/>
        <color indexed="18"/>
        <rFont val="Arial Narrow"/>
        <family val="2"/>
      </rPr>
      <t xml:space="preserve"> ve školských zařízeních, jazykových školách s právem státní jazykové zkoušky a základních uměleckých školách byla v roce 2009 nejvyšší u zaměstnanců speciálně pedagogických center. Jejich mzda činila 26 193 Kč (tj. 111,0 % průměrné republikové mzdy). U pedagogických pracovníků speciálně pedagogických center činila mzda dokonce 27 513 Kč (116,6 % průměrné republikové mzdy). Nad úrovní průměrné republikové mzdy se v roce 2009 pohybovaly mzdy pedagogických pracovníků základních uměleckých škol (108,4 % průměrné republikové mzdy), jazykových škol s právem státní jazykové zkoušky (111,1 % průměrné republikové mzdy), středisek výchovné péče (105,3 % průměrné republikové mzdy), výchovných a diagnostických ústavů pro mládež (104,0 % průměrné republikové mzdy) a dětských domovů, výchovných a diagnostických ústavů (101,4 % průměrné republikové mzdy). </t>
    </r>
  </si>
  <si>
    <r>
      <t>Školní družiny a kluby</t>
    </r>
    <r>
      <rPr>
        <sz val="10"/>
        <color indexed="18"/>
        <rFont val="Arial Narrow"/>
        <family val="2"/>
      </rPr>
      <t xml:space="preserve"> pečují o děti a mládež v jejich volném čase. Školní družiny jsou určeny pro žáky 1. stupně základní školy. Existují především při základních školách, jsou však zřizovány i jako samostatná zařízení. Školní kluby jsou určeny žákům 2. stupně základních škol a žákům odpovídajících ročníků víceletých středních škol. Existují především při základních školách a víceletých středních školách. </t>
    </r>
  </si>
  <si>
    <r>
      <t xml:space="preserve">Do soustavy škol, které zabezpečují další vzdělávání dětí a mládeže ve volném čase, patří také </t>
    </r>
    <r>
      <rPr>
        <b/>
        <sz val="10"/>
        <color indexed="18"/>
        <rFont val="Arial Narrow"/>
        <family val="2"/>
      </rPr>
      <t>základní umělecké školy</t>
    </r>
    <r>
      <rPr>
        <sz val="10"/>
        <color indexed="18"/>
        <rFont val="Arial Narrow"/>
        <family val="2"/>
      </rPr>
      <t xml:space="preserve">, které nabízejí další vzdělávání žákům i dospělým v oblasti hudební, výtvarné, literárně dramatické a taneční. Jsou vlastně nástupnickými organizacemi bývalých Lidových škol umění. </t>
    </r>
  </si>
  <si>
    <r>
      <t xml:space="preserve">V současné době existuje v České republice mnoho škol i jiných organizací, které se zabývají organizováním jazykových kurzů. V rámci školské soustavy nabízejí studium cizích jazyků ve volném čase </t>
    </r>
    <r>
      <rPr>
        <b/>
        <sz val="10"/>
        <color indexed="18"/>
        <rFont val="Arial Narrow"/>
        <family val="2"/>
      </rPr>
      <t>jazykové školy s právem státní jazykové zkoušky</t>
    </r>
    <r>
      <rPr>
        <sz val="10"/>
        <color indexed="18"/>
        <rFont val="Arial Narrow"/>
        <family val="2"/>
      </rPr>
      <t xml:space="preserve"> (školy zařazené v rejstříku škol a školských zařízení). Nabízejí vzdělávání na úrovni základních, středních a vyšších kurzů a v posledních několika letech jednoleté pomaturitní studium jazyků. Tyto pomaturitní kurzy nabízejí i některé soukromé jazykové školy, jejichž seznam je každoročně zveřejňován ve vyhlášce MŠMT. </t>
    </r>
  </si>
  <si>
    <r>
      <t>Ve školním roce 2003/04 byli v České republice</t>
    </r>
    <r>
      <rPr>
        <b/>
        <sz val="10"/>
        <color indexed="18"/>
        <rFont val="Arial Narrow"/>
        <family val="2"/>
      </rPr>
      <t xml:space="preserve"> žáci ubytováni v</t>
    </r>
    <r>
      <rPr>
        <sz val="10"/>
        <color indexed="18"/>
        <rFont val="Arial Narrow"/>
        <family val="2"/>
      </rPr>
      <t xml:space="preserve"> 544 </t>
    </r>
    <r>
      <rPr>
        <b/>
        <sz val="10"/>
        <color indexed="18"/>
        <rFont val="Arial Narrow"/>
        <family val="2"/>
      </rPr>
      <t>domovech mládeže</t>
    </r>
    <r>
      <rPr>
        <sz val="10"/>
        <color indexed="18"/>
        <rFont val="Arial Narrow"/>
        <family val="2"/>
      </rPr>
      <t xml:space="preserve">. V dalších letech počet těchto zařízení klesal. Ve školním roce 2009/10 jich bylo 474, což je o 70 méně než na začátku sledovaného období. </t>
    </r>
  </si>
  <si>
    <r>
      <t xml:space="preserve">Internáty škol </t>
    </r>
    <r>
      <rPr>
        <sz val="10"/>
        <color indexed="18"/>
        <rFont val="Arial Narrow"/>
        <family val="2"/>
      </rPr>
      <t>poskytují ubytování dětem a žákům škol samostatně zřízených pro děti/žáky se zdravotním postižením a dětem přípravného stupně základní školy speciální. Ve školním roce 2009/10 existují při 88 školách a ubytovávají 3 094 dětí a žáků. Od školního roku 2003/04 poklesl celkový počet ubytovaných žáků přibližně o třetinu. Ve školním roce 2003/04 připadlo v průměru na jeden internát 42,0 ubytovaných, v tomto školním roce 2009/10 je to 35,2 ubytovaného.</t>
    </r>
  </si>
  <si>
    <t>V současné době existuje několik typů školských zařízení pro výkon ústavní a ochranné výchovy, která poskytují a zabezpečují:</t>
  </si>
  <si>
    <r>
      <t xml:space="preserve">V zařízeních pro výkon ústavní a ochranné výchovy bylo ve školním roce 2009/10 umístěno celkem 7 878 dětí, z toho většina (59,7 %, tj. 4 704 dětí) v dětských domovech. Jejich počet zůstává po celou sledovanou dobu víceméně stejný. K většímu nárůstu došlo pouze u počtu dětí v diagnostických ústavech, </t>
    </r>
    <r>
      <rPr>
        <b/>
        <sz val="10"/>
        <color indexed="18"/>
        <rFont val="Arial Narrow"/>
        <family val="2"/>
      </rPr>
      <t xml:space="preserve">počty dětí </t>
    </r>
    <r>
      <rPr>
        <sz val="10"/>
        <color indexed="18"/>
        <rFont val="Arial Narrow"/>
        <family val="2"/>
      </rPr>
      <t>v dětských domovech se školou v časové řadě kolísají.</t>
    </r>
  </si>
  <si>
    <t>děti a žáci</t>
  </si>
  <si>
    <t xml:space="preserve"> studenti a ostatní</t>
  </si>
  <si>
    <r>
      <t>Průměrný počet členů na jedno středisko pro volný čas dětí</t>
    </r>
    <r>
      <rPr>
        <sz val="10"/>
        <color indexed="18"/>
        <rFont val="Arial Narrow"/>
        <family val="2"/>
      </rPr>
      <t xml:space="preserve"> a mládeže včetně samostatných stanic dosáhl ve školním roce 2009/10 celkem 814 členů, průměrně navštěvuje jedno středisko pro volný čas dětí a mládeže 676 členů mladších 15 let a 138 členů starších 15 let. </t>
    </r>
  </si>
  <si>
    <r>
      <t>zařízení školního stravování</t>
    </r>
    <r>
      <rPr>
        <vertAlign val="superscript"/>
        <sz val="10"/>
        <rFont val="Arial Narrow"/>
        <family val="2"/>
      </rPr>
      <t>1)</t>
    </r>
  </si>
  <si>
    <t>Učitelé odborného výcviku.</t>
  </si>
  <si>
    <t xml:space="preserve">Ve všech těchto zařízeních jsou rozmístěny problémové děti a mládež ve věku 3–18 let buď na základě rozhodnutí soudu, nebo na žádost rodičů nebo jejich zákonných zástupců. Tato zařízení mají za úkol zajistit plné zaopatření a výchovu, pokud je v daných případech neplní rodina. </t>
  </si>
  <si>
    <t>Zahrnuty jsou výdaje na zařízení ústavní a ochranné výchovy, dětské domovy, školní stravování, ubytování dětí/žáků/studentů, výdaje pro školní družiny a kluby, školy v přírodě, zařízení výchovného poradenství a preventivně výchovné péče. Dále jsou zahrnuty výdaje na zájmové vzdělávání v ZUŠ a výdaje související s využitím volného času dětí a mládeže.</t>
  </si>
  <si>
    <r>
      <t xml:space="preserve">Školní jídelny </t>
    </r>
    <r>
      <rPr>
        <sz val="10"/>
        <color indexed="18"/>
        <rFont val="Arial Narrow"/>
        <family val="2"/>
      </rPr>
      <t xml:space="preserve">zajišťují stravování dětí, žáků a studentů a také pracovníků v mateřských, základních, středních školách a školách pro žáky se speciálními vzdělávacími potřebami. </t>
    </r>
  </si>
  <si>
    <r>
      <t>náhradní rodinnou péči – </t>
    </r>
    <r>
      <rPr>
        <b/>
        <sz val="10"/>
        <color indexed="18"/>
        <rFont val="Arial Narrow"/>
        <family val="2"/>
      </rPr>
      <t>dětské domovy a dětské domovy se školou;</t>
    </r>
  </si>
  <si>
    <r>
      <t>výkon ústavní a ochranné výchovy – </t>
    </r>
    <r>
      <rPr>
        <b/>
        <sz val="10"/>
        <color indexed="18"/>
        <rFont val="Arial Narrow"/>
        <family val="2"/>
      </rPr>
      <t>výchovné ústavy</t>
    </r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</si>
  <si>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</si>
  <si>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</si>
  <si>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</si>
  <si>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</si>
  <si>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</si>
  <si>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</si>
  <si>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</si>
  <si>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</si>
  <si>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</si>
  <si>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</si>
  <si>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</si>
  <si>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</si>
  <si>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</si>
  <si>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</si>
  <si>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</si>
  <si>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</si>
  <si>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</si>
  <si>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 xml:space="preserve"> církevním zařízením</t>
  </si>
  <si>
    <t>1)</t>
  </si>
  <si>
    <r>
      <t>Školská zařízení</t>
    </r>
    <r>
      <rPr>
        <b/>
        <vertAlign val="superscript"/>
        <sz val="10"/>
        <rFont val="Arial Narrow"/>
        <family val="2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</si>
  <si>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</si>
  <si>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</si>
  <si>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</si>
  <si>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</si>
  <si>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</si>
  <si>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</si>
  <si>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</si>
  <si>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</si>
  <si>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</si>
  <si>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</si>
  <si>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</si>
  <si>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</si>
  <si>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</si>
  <si>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</si>
  <si>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</si>
  <si>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</si>
  <si>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</si>
  <si>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</si>
  <si>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</si>
  <si>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</si>
  <si>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</si>
  <si>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</si>
  <si>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</si>
  <si>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</si>
  <si>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 xml:space="preserve"> dobrovolní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</si>
  <si>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</si>
  <si>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</si>
  <si>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</si>
  <si>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</si>
  <si>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</si>
  <si>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</si>
  <si>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</si>
  <si>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</si>
  <si>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</si>
  <si>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</si>
  <si>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</si>
  <si>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</si>
  <si>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</si>
  <si>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</si>
  <si>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</si>
  <si>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</si>
  <si>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</si>
  <si>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</si>
  <si>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</si>
  <si>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</si>
  <si>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</si>
  <si>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</si>
  <si>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</si>
  <si>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</si>
  <si>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</si>
  <si>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</si>
  <si>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</si>
  <si>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</si>
  <si>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</si>
  <si>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Zdroj: databáze ÚIV</t>
  </si>
  <si>
    <t>Tab. B8.1.3:</t>
  </si>
  <si>
    <t>Zdroj: databáze ÚIV, ČSÚ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</si>
  <si>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</si>
  <si>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</si>
  <si>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</si>
  <si>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</si>
  <si>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</si>
  <si>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</si>
  <si>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</si>
  <si>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</si>
  <si>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</si>
  <si>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</si>
  <si>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</si>
  <si>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</si>
  <si>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</si>
  <si>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t>Tab. B8.5.1:</t>
  </si>
  <si>
    <t>Text</t>
  </si>
  <si>
    <t>Úvod</t>
  </si>
  <si>
    <t>Zdroje dat jsou uvedeny v zápatí jednotlivých tabulek</t>
  </si>
  <si>
    <t>KrRo.muj</t>
  </si>
  <si>
    <t>KrRo.soft</t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</si>
  <si>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</si>
  <si>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</si>
  <si>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</si>
  <si>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</si>
  <si>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</si>
  <si>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</si>
  <si>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 – průměrné měsíční mzdy </t>
  </si>
  <si>
    <t>B8.1 Školská zařízení a školy pro mimoškolní vzdělávání celkem</t>
  </si>
  <si>
    <t>B.8.2 Zařízení a školy pro mimoškolní výchovu a zájmové vzdělávání ve volném čase</t>
  </si>
  <si>
    <t>B.8.3 Zařízení zajišťující ubytování žáků a studentů</t>
  </si>
  <si>
    <t>B.8.4 Zařízení zajišťující stravování dětí, žáků a studentů</t>
  </si>
  <si>
    <t>Ve školním roce 2004/05 nastala změna ve vykazování typů zařízení. Místo dřívějších 10 typů se zařízení pro výkon ústavní a ochranné výchovy dělí pouze na 4 typy: Dětský domov, Dětský domov se školou, Výchovný ústav a Diagnostický ústav.</t>
  </si>
  <si>
    <t>B8 Vývoj školských zařízení a škol pro mimoškolní vzdělávání</t>
  </si>
  <si>
    <t>2008/09</t>
  </si>
  <si>
    <t>2]</t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</si>
  <si>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</si>
  <si>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Bez náhradního stravování.</t>
  </si>
  <si>
    <t>index spotřebitelských cen (rok 2000 = 100)</t>
  </si>
  <si>
    <t xml:space="preserve"> z toho jednoleté kurzy</t>
  </si>
  <si>
    <t>Počet jazykových škol nezařazených ve školském rejstříku s 1letým kurzem</t>
  </si>
  <si>
    <t>Počet jazykových škol zařazených ve školském rejstříku s 1letým kurzem</t>
  </si>
  <si>
    <t>Ve školním roce 2003/04 a 2004/05 se data o pedagogických pracovnících vykazovala v jiném členění.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</si>
  <si>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</si>
  <si>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</si>
  <si>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</si>
  <si>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</si>
  <si>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</si>
  <si>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</rPr>
      <t>1)</t>
    </r>
  </si>
  <si>
    <t>Každý žák je započten tolikrát, kolika cizím jazykům se učí.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</si>
  <si>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</si>
  <si>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t>Stravující se děti/žáci/studenti/dospělí ve školních jídelnách i výdejnách stravovacích zařízení.</t>
  </si>
  <si>
    <t>Žáci celkem</t>
  </si>
  <si>
    <t xml:space="preserve">Školská zařízení a ZUŠ – výdaje </t>
  </si>
  <si>
    <t xml:space="preserve">Školní družiny a školní kluby – zařízení a zapsaní účastníci 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</si>
  <si>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</si>
  <si>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</si>
  <si>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</si>
  <si>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Podíl na počtu žáků 1. stupně ZŠ</t>
  </si>
  <si>
    <r>
      <t>ubytování žákům a studentům</t>
    </r>
    <r>
      <rPr>
        <sz val="10"/>
        <color indexed="18"/>
        <rFont val="Arial Narrow"/>
        <family val="2"/>
      </rPr>
      <t xml:space="preserve"> – domovy mládeže, internáty speciálních škol;</t>
    </r>
  </si>
  <si>
    <r>
      <t>služby v oblasti stravování dětí a mládeže</t>
    </r>
    <r>
      <rPr>
        <sz val="10"/>
        <color indexed="18"/>
        <rFont val="Arial Narrow"/>
        <family val="2"/>
      </rPr>
      <t xml:space="preserve"> – školní jídelny;</t>
    </r>
  </si>
  <si>
    <t>Výdaje z rozpočtů kapitoly 333-MŠMT</t>
  </si>
  <si>
    <t>Zahrnuty jsou celkové výdaje kapitoly 333-MŠMT a kapitoly 700-Obce a DSO; KÚ. Nejsou zahrnuty výdaje Ministerstva obrany.</t>
  </si>
  <si>
    <t>Zdroj: Státní závěrečný účet, ZÚ - kapitola 333-MŠMT, 700-Obce a DSO; KÚ; ČSÚ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</si>
  <si>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</si>
  <si>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</si>
  <si>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</si>
  <si>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</rPr>
      <t>1)</t>
    </r>
  </si>
  <si>
    <r>
      <t>Domovy mládeže</t>
    </r>
    <r>
      <rPr>
        <b/>
        <vertAlign val="superscript"/>
        <sz val="10"/>
        <rFont val="Arial Narrow"/>
        <family val="2"/>
      </rPr>
      <t>1)</t>
    </r>
  </si>
  <si>
    <r>
      <t>Jiné osoby</t>
    </r>
    <r>
      <rPr>
        <vertAlign val="superscript"/>
        <sz val="10"/>
        <rFont val="Arial Narrow"/>
        <family val="2"/>
      </rPr>
      <t>2)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</si>
  <si>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</si>
  <si>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</si>
  <si>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</rPr>
      <t xml:space="preserve">1) </t>
    </r>
  </si>
  <si>
    <t xml:space="preserve">Zařízení pro výkon ústavní a ochranné výchovy </t>
  </si>
  <si>
    <t>3]</t>
  </si>
  <si>
    <t>Od školního roku 2005/06 se nesleduje.</t>
  </si>
  <si>
    <t>Podíl  na počtu žáků 2. stupně ZŠ, nižších ročníků víceletých středních škol a konzervatoří</t>
  </si>
  <si>
    <t>Ve školním roce 2003/04 a 2004/05 podíl počtu zapsaných žáků ve školních družinách na počtu žáků 1. stupně ZŠ a podíl počtu zapsaných žáků ve školních klubech na počtu žáků 2. stupně ZŠ, nižších ročníků víceletých středních škol a konzervatoří, neboť systém ročníků na základních školách speciálních (do šk. roku 2004/05 v pomocných školách) byl jiný a jednoznačně nelze žáky k tomuto stupni přiřadit.</t>
  </si>
  <si>
    <t>B8 Vývoj škol pro mimoškolní vzdělávání a školských zařízení  – úvod</t>
  </si>
  <si>
    <t>Tato zařízení a školy přímo či nepřímo souvisejí se vzděláváním dětí, žáků a studentů a poskytují:</t>
  </si>
  <si>
    <r>
      <t>diagnostické úkoly při výkonu ústavní a ochranné výchovy – </t>
    </r>
    <r>
      <rPr>
        <b/>
        <sz val="10"/>
        <color indexed="18"/>
        <rFont val="Arial Narrow"/>
        <family val="2"/>
      </rPr>
      <t>diagnostické ústavy</t>
    </r>
    <r>
      <rPr>
        <sz val="10"/>
        <color indexed="18"/>
        <rFont val="Arial Narrow"/>
        <family val="2"/>
      </rPr>
      <t xml:space="preserve"> </t>
    </r>
  </si>
  <si>
    <t>Tab. B8.5.2:</t>
  </si>
  <si>
    <t>Děti před zahájením povinné školní docházky</t>
  </si>
  <si>
    <t>Děti plnící povinnou školní docházku</t>
  </si>
  <si>
    <t>Děti po ukončení povinné školní docházky</t>
  </si>
  <si>
    <t>Všichni zřizovatelé (bez jiných resortů) – zaměstnanci celkem</t>
  </si>
  <si>
    <t>Reálná mzda (ve stálých cenách roku 2000) – zaměstnanci celkem</t>
  </si>
  <si>
    <t>Nominální mzda (v běžných cenách) – zaměstnanci celkem</t>
  </si>
  <si>
    <t>V roce 2005/06 poskytovalo služby 119 školních družin s klubem. Tyto družiny jsou započteny pouze v kategorii školní družiny, žáci jsou sledováni odděleně v příslušné kategorii.</t>
  </si>
  <si>
    <t>Náhradní stravování – stravující se žáci</t>
  </si>
  <si>
    <r>
      <t>Náhradní stravování – stravující se dospělí</t>
    </r>
    <r>
      <rPr>
        <vertAlign val="superscript"/>
        <sz val="10"/>
        <rFont val="Arial Narrow"/>
        <family val="2"/>
      </rPr>
      <t>3)</t>
    </r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</si>
  <si>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</si>
  <si>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>Jazykové školy – jednoleté</t>
    </r>
    <r>
      <rPr>
        <b/>
        <vertAlign val="super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jazykové kurzy</t>
    </r>
  </si>
  <si>
    <t>– počty dětí – ve školním roce 2003/04 až 2009/10</t>
  </si>
  <si>
    <t>2009/10</t>
  </si>
  <si>
    <t>– počty zařízení a dětí/dívek – ve školním roce 2003/04 až 2009/10</t>
  </si>
  <si>
    <t>ve školním roce 2003/04 až 2009/10</t>
  </si>
  <si>
    <t>školy, žáci ve školním roce 2003/04 až 2009/10</t>
  </si>
  <si>
    <t>ve školním roce  2003/04 až 2009/10</t>
  </si>
  <si>
    <t>a učitelé ve školním roce 2003/04 až 2009/10</t>
  </si>
  <si>
    <t>pracovníci ve školním roce 2003/04 až 2009/10</t>
  </si>
  <si>
    <t>zaměstnanců v letech 2003 až 2009</t>
  </si>
  <si>
    <t>v letech 2003 až 2009</t>
  </si>
  <si>
    <t>20085/09</t>
  </si>
  <si>
    <t>Všichni zřizovatelé (bez jiných resortů)</t>
  </si>
  <si>
    <t>Vychovatelé (fyzické osoby)</t>
  </si>
  <si>
    <t>,</t>
  </si>
  <si>
    <r>
      <t>Počet středisek pro volný čas dětí a mládeže včetně samostatných stanic</t>
    </r>
    <r>
      <rPr>
        <sz val="10"/>
        <color indexed="18"/>
        <rFont val="Arial Narrow"/>
        <family val="2"/>
      </rPr>
      <t xml:space="preserve"> zůstal ve školním roce 2009/10 stejný jako v předchozím roce, tj. 296 středisek (ve školním roce 2006/07 bylo v ČR 301 takovýchto středisek, což je nejvíce ve sledovaném období). Ve školním roce 2009/10 navštěvovalo střediska pro volný čas dětí a mládeže 241,1 tis. členů. Počet členů se oproti předchozímu školnímu roku zvýšil o 6,3 tis. členů, i když počet středisek zůstal stejný.</t>
    </r>
  </si>
  <si>
    <t xml:space="preserve">Střediska pro volný čas dětí a mládeže se zaměřují především na děti do patnácti let, které tvoří v celém sledovaném období většinu jejich členů (ve školním roce 2009/10 je to 83,1 %). Počet členů mladších patnácti let od začátku sledovaného období (školního roku 2003/04) do školního roku 2009/10 vzrostl o 12,8 % členů. </t>
  </si>
  <si>
    <r>
      <t xml:space="preserve">Počet školních jídelen </t>
    </r>
    <r>
      <rPr>
        <sz val="10"/>
        <color indexed="18"/>
        <rFont val="Arial Narrow"/>
        <family val="2"/>
      </rPr>
      <t>ve sledovaném období 2003/04 až 2009/10 roste. Ve školním roce 2003/04 bylo 7 627 jídelen, ve školním roce 2008/09 jejich počet vzrostl na 7 962. Počet stravujících se dětí/žáků/studentů se ve sledovaném období snižoval. Ve školním roce 2009/10 se stravovalo ve školních jídelnách 1 262,6 tis. dětí/žáků/studentů žáků, tj. o 5,3 % méně než ve školním roce 2003/04. Počet dospělých, kteří se stravují ve školních jídelnách, stagnuje.</t>
    </r>
  </si>
  <si>
    <t xml:space="preserve">V rejstříku škol a školských zařízení, jak již jeho název napovídá, jsou zařazena kromě škol jazykových a jazykových škol s právem státní jazykové zkoušky a základních uměleckých škol také školská zařízení. </t>
  </si>
  <si>
    <r>
      <t>péči o děti a mládež v jejich volném čase a nabízejí zájmové vzdělávání dětí a mládeže</t>
    </r>
    <r>
      <rPr>
        <sz val="10"/>
        <color indexed="18"/>
        <rFont val="Arial Narrow"/>
        <family val="2"/>
      </rPr>
      <t xml:space="preserve"> – školní  družiny a kluby, střediska pro volný čas dětí a mládeže, řadíme sem i základní umělecké školy, jazykové školy s právem státní jazykové zkoušky, i když se nejedná o zařízení;</t>
    </r>
  </si>
  <si>
    <r>
      <t>rodinnou péči</t>
    </r>
    <r>
      <rPr>
        <sz val="10"/>
        <color indexed="18"/>
        <rFont val="Arial Narrow"/>
        <family val="2"/>
      </rPr>
      <t xml:space="preserve"> (dětské domovy, dětské domovy se školou), </t>
    </r>
    <r>
      <rPr>
        <b/>
        <sz val="10"/>
        <color indexed="18"/>
        <rFont val="Arial Narrow"/>
        <family val="2"/>
      </rPr>
      <t>ochrannou a preventivně výchovnou péči</t>
    </r>
    <r>
      <rPr>
        <sz val="10"/>
        <color indexed="18"/>
        <rFont val="Arial Narrow"/>
        <family val="2"/>
      </rPr>
      <t xml:space="preserve"> (výchovné ústavy a diagnostické ústavy).</t>
    </r>
  </si>
  <si>
    <t>Výkony jednotlivých druhů škol a školských zařízení jsou zahrnuty v následujících podkapitolách, v této podkapitole uvádíme pouze souhrnné údaje o pracovnících a jejich mzdách a o financování.</t>
  </si>
  <si>
    <r>
      <t xml:space="preserve">V ročence uvádíme </t>
    </r>
    <r>
      <rPr>
        <sz val="10"/>
        <color indexed="18"/>
        <rFont val="Arial Narrow"/>
        <family val="2"/>
      </rPr>
      <t>údaje o </t>
    </r>
    <r>
      <rPr>
        <b/>
        <sz val="10"/>
        <color indexed="18"/>
        <rFont val="Arial Narrow"/>
        <family val="2"/>
      </rPr>
      <t>přepočtených počtech zaměstnanců</t>
    </r>
    <r>
      <rPr>
        <b/>
        <sz val="10"/>
        <color indexed="18"/>
        <rFont val="Arial Narrow"/>
        <family val="2"/>
      </rPr>
      <t xml:space="preserve"> podle druhu školských zařízení a jazykových škol s právem státní jazykové zkoušky, základních uměleckých škol </t>
    </r>
    <r>
      <rPr>
        <sz val="10"/>
        <color indexed="18"/>
        <rFont val="Arial Narrow"/>
        <family val="2"/>
      </rPr>
      <t>zřizovaných jak MŠMT, obcemi a kraji, tak všemi ostatními zřizovateli. Jak bylo zmíněno výše, nezabýváme se kolejemi a menzami. Od roku 2003 do roku 2009 vzrostly počty přepočtených zaměstnanců u školských zařízení nejvíce v dětských domovech, výchovných a diagnostických ústavech (o 1,3 tis.). Mírný nárůst počtu zaměstnanců zaznamenala i speciální pedagogická centra a střediska pro volný čas dětí a mládeže. Naopak od roku 2003 se nejvíce snížil v procentech, ale ne absolutně, počet zaměstnanců v jazykových školách s právem státní jazykové zkoušky (o 56,5 %, tj. 0,3 tis. zaměstnanců) a v internátech škol pro děti se SVP (o 43,0 %, tj. 0,7 tis. zaměstnanců). Výraznější pokles počtu zaměstnanců byl zaznamenán v zařízeních školního stravování (o 1,4 tis., tj. o 5,8 %) a v domovech mládeže (o 1,52 tis., tj. o 19,4 %).</t>
    </r>
  </si>
  <si>
    <t>B.8.5 Zařízení pro výkon ústavní a ochranné výchovy</t>
  </si>
  <si>
    <r>
      <t>Počet školních družin</t>
    </r>
    <r>
      <rPr>
        <sz val="10"/>
        <color indexed="18"/>
        <rFont val="Arial Narrow"/>
        <family val="2"/>
      </rPr>
      <t xml:space="preserve"> ve školním roce 2009/10 je o 140 nižší (pokles o 3,4 %) než ve školním roce 2003/04. Ve školním roce 2009/10 jejich počet činil 3 976. Počet žáků se ve sledovaném období naopak zvyšoval. Ve školním roce 2003/04 činil 215,2 tis. žáků a ve školním roce 2009/10 se počet dětí v družinách zvýšil na 239,9 tis. Podíl dětí navštěvujících školní družiny na počtu žáků 1. stupně základní školy a odpovídajících ročníků škol pro žáky se speciálními vzdělávacími potřebami se zvýšil ze 43,1 % ve školním roce 2005/06 na 52,1 % žáků ve školním roce 2009/10. Jednu školní družinu navštěvuje ve školním roce 2009/10 v průměru 60,3 dítěte.</t>
    </r>
  </si>
  <si>
    <t>V současné době (2009/10) vyučuje jedna základní umělecká škola (včetně poboček) v průměru 195 žáků, z toho 126 v hudebních oborech a 69 v ostatních oborech. Ve sledovaném období se příliš nezměnila struktura žáků podle oborů. Ve školním roce 2003/04 bylo zapsáno v hudebních oborech 64,9 % žáků, ve školním roce 2009/10 to bylo 64,6 % žáků.</t>
  </si>
  <si>
    <t>Údaje o jazykových školách s právem státní jazykové zkoušky, které jsou v této kapitole ročenky uvedeny, nevypovídají o zájmu populace ČR o studium cizích jazyků. Vedle těchto jazykových škol totiž existuje velké množství organizací a škol, které poskytují obdobnou nabídku studia cizích jazyků, ale které nejsou zařazené v rejstříku škol a školských zařízení spravovaném MŠMT. Tyto školy nemají povinnost vykazovat své počty žáků pro účely statistického sledování v rámci působnosti MŠMT.</t>
  </si>
  <si>
    <r>
      <t xml:space="preserve">Ve školním roce 2003/04 navštěvovalo </t>
    </r>
    <r>
      <rPr>
        <b/>
        <sz val="10"/>
        <color indexed="18"/>
        <rFont val="Arial Narrow"/>
        <family val="2"/>
      </rPr>
      <t>jednoleté pomaturitní jazykové kurzy</t>
    </r>
    <r>
      <rPr>
        <sz val="10"/>
        <color indexed="18"/>
        <rFont val="Arial Narrow"/>
        <family val="2"/>
      </rPr>
      <t xml:space="preserve"> 8 328 žáků (z toho na jazykových školách s právem státní jazykové zkoušky 2 091 a na jazykových školách nezařazených v rejstříku škol 6 237 žáků). Od počátku sledovaného období dochází k neustálému úbytku žáků a ve školním roce 2009/10 se vzdělává v jednoletých pomaturitních kurzech již pouze 4 965 žáků (744 žáků jazykových škol s právem státní jazykové zkoušky, 4 221 žáků jazykových škol nezařazených do rejstříku škol a školských zařízení spravovaného MŠMT). </t>
    </r>
  </si>
  <si>
    <t>Ve školním roce 2009/10 bylo ubytováno v domovech mládeže celkem 46,2 tis. osob, z toho 44,2 žáků. Počet ubytovaných žáků se ve sledovaném období neustále snižuje, ve srovnání se školním rokem 2003/04 je to ve školním roce 2009/10 pokles o 22,3 % (12,7 tis. žáků). Ve školním roce 2003/04 připadalo na jeden domov mládeže v průměru 104,5 žáka, ve školním roce 2009/10 to je pouze 95,5 žáka.</t>
  </si>
  <si>
    <r>
      <t>Počet školních klubů</t>
    </r>
    <r>
      <rPr>
        <sz val="10"/>
        <color indexed="18"/>
        <rFont val="Arial Narrow"/>
        <family val="2"/>
      </rPr>
      <t xml:space="preserve"> vzrostl od školního roku 2003/04 o 2,2 %, ale počet žáků navštěvujících školní kluby se snížil o 15,7 % (o 7,7 tis.). Počet klubů od školního roku 2003/04 až do školního roku 2004/05 klesal. Od školního roku 2004/05 se do školního roku 2008/09 počet klubů zvýšil o 39, za poslední rok se počet zvýšil o sedm klubů. Situace v </t>
    </r>
    <r>
      <rPr>
        <b/>
        <sz val="10"/>
        <color indexed="18"/>
        <rFont val="Arial Narrow"/>
        <family val="2"/>
      </rPr>
      <t>počtech žáků</t>
    </r>
    <r>
      <rPr>
        <sz val="10"/>
        <color indexed="18"/>
        <rFont val="Arial Narrow"/>
        <family val="2"/>
      </rPr>
      <t xml:space="preserve"> navštěvujících školní kluby je obdobná. Ve školním roce 2009/10 navštěvuje školní kluby více než 41 tis. žáků. V průměru navštěvuje jeden školní klub 82 žáků. Při porovnání počtu členů školních klubů k odpovídající populaci, pro kterou jsou kluby určeny, se dostáváme na 11 % žáků 2. stupně základních škol a nižších ročníků víceletých gymnázií.</t>
    </r>
  </si>
  <si>
    <r>
      <t>Střediska pro volný čas dětí a mládeže</t>
    </r>
    <r>
      <rPr>
        <sz val="10"/>
        <color indexed="18"/>
        <rFont val="Arial Narrow"/>
        <family val="2"/>
      </rPr>
      <t xml:space="preserve"> jsou zařízení nabízející zájmové vzdělávání a zájmové aktivity pro děti a mládež v jejich volném čase. Jejich aktivity jsou jak pravidelné (různé dlouhodobé kurzy, kroužky apod.), tak jednorázové (přednášky, tábory apod.). Některé samostatné stanice středisek pro volný čas dětí a mládeže jsou velice úzce specializované (technika, turistika). Zájmové útvary jsou určeny jak pro děti ve věku povinné školní docházky (do patnácti let), tak pro mládež starší patnácti let a rodiče s dětmi. Všechna data týkající se těchto středisek jsou za školní roky 2003/04–2008/09 za střediska pro volný čas dětí a mládeže včetně samostatných stanic. Údaje bohužel nepodchycují další instituce, které se sice volným časem dětí a mládeže zabývají, ale nespadají do resortu MŠMT.</t>
    </r>
  </si>
  <si>
    <r>
      <t>Celkový počet základních uměleckých škol</t>
    </r>
    <r>
      <rPr>
        <sz val="10"/>
        <color indexed="18"/>
        <rFont val="Arial Narrow"/>
        <family val="2"/>
      </rPr>
      <t xml:space="preserve"> v celém sledovaném období mírně rostl, od školního roku 2003/04 se zvýšil o 1,7 %. V současné době (ve školním roce 2009/10) mají základní umělecké školy 230,4 tis. žáků, což je více o 9 tis. od počátku sledovaného období.</t>
    </r>
  </si>
  <si>
    <r>
      <t xml:space="preserve">Počet jazykových škol s právem státní jazykové zkoušky </t>
    </r>
    <r>
      <rPr>
        <sz val="10"/>
        <color indexed="18"/>
        <rFont val="Arial Narrow"/>
        <family val="2"/>
      </rPr>
      <t>se v celém sledovaném období pohyboval od 34 do 40 škol včetně samostatných poboček. Počet žáků jazykových škol s právem státní jazykové zkoušky v průběhu celého období klesal. Ve školním roce 2003/04 činil 25,6 tis. žáků, ve školním roce 2009/10 studovalo na jazykových školách s právem státní jazykové zkoušky celkem už jen 10,1 tis. žáků. Meziročně oproti školnímu roku 2009/10 poklesl počet žáků o 22 % (o 2,9 tis.). Od začátku sledovaného období (2003/04) poklesl počet žáků jazykových škol s právem státní jazykové zkoušky o 60,7 %.</t>
    </r>
  </si>
  <si>
    <r>
      <t>Účastníci</t>
    </r>
    <r>
      <rPr>
        <b/>
        <vertAlign val="superscript"/>
        <sz val="10"/>
        <rFont val="Arial Narrow"/>
        <family val="2"/>
      </rPr>
      <t>2)</t>
    </r>
  </si>
  <si>
    <t>B8.1.1</t>
  </si>
  <si>
    <t>B8.1.2</t>
  </si>
  <si>
    <t>B8.1.3</t>
  </si>
  <si>
    <t>B8.1.4</t>
  </si>
  <si>
    <t>B8.2.1</t>
  </si>
  <si>
    <t>B8.2.2</t>
  </si>
  <si>
    <t>B8.2.3</t>
  </si>
  <si>
    <t>B8.2.4</t>
  </si>
  <si>
    <t>B8.3.1</t>
  </si>
  <si>
    <t>B8.3.2</t>
  </si>
  <si>
    <t>B8.4.1</t>
  </si>
  <si>
    <t>B8.5.1</t>
  </si>
  <si>
    <t>B8.5.2</t>
  </si>
  <si>
    <t>Školská zařízení a ZUŠ – výdaje  v letech 2003 až 2009</t>
  </si>
  <si>
    <t>Školská zařízení celkem a jazykové školy a ZUŠ – přepočtené počty  zaměstnanců v letech 2003 až 2009</t>
  </si>
  <si>
    <t>Školská zařízení celkem a jazykové školy a ZUŠ – průměrné měsíční mzdy  zaměstnanců v letech 2003 až 2009</t>
  </si>
  <si>
    <t>Školní družiny a školní kluby – zařízení a zapsaní účastníci  ve školním roce 2003/04 až 2009/10</t>
  </si>
  <si>
    <t>Střediska volného času – střediska, účastníci a pedagogičtí  pracovníci ve školním roce 2003/04 až 2009/10</t>
  </si>
  <si>
    <t>Základní umělecké školy – školy, žáci/dívky a učitelé ve školním roce 2003/04 až 2009/10</t>
  </si>
  <si>
    <t>Jazykové školy s právem státní jazykové zkoušky – školy, žáci, učitelé   ve školním roce  2003/04 až 2009/10</t>
  </si>
  <si>
    <t>Jazykové školy – jednoleté jazykové kurzy školy, žáci ve školním roce 2003/04 až 2009/10</t>
  </si>
  <si>
    <t>Ubytovací zařízení – domovy mládeže, ubytovaní a pracovníci ve školním roce 2003/04 až 2009/10</t>
  </si>
  <si>
    <t>Ubytovací zařízení – internáty a ubytovaní žáci ve školním roce 2003/04 až 2009/10</t>
  </si>
  <si>
    <t>Stravovací zařízení – školní jídelny, strávníci a pracovníci ve školním roce 2003/04 až 2009/10</t>
  </si>
  <si>
    <t>Zařízení pro výkon ústavní a ochranné výchovy  – počty zařízení a dětí/dívek – ve školním roce 2003/04 až 2009/10</t>
  </si>
  <si>
    <t>Zařízení pro výkon ústavní a ochranné výchovy  – počty dětí – ve školním roce 2003/04 až 2009/10</t>
  </si>
  <si>
    <t>Stránkování</t>
  </si>
  <si>
    <r>
      <t xml:space="preserve">Z pohledu financování, zaměstnanců a mzdových prostředků v této kapitole uvádíme pouze údaje za výdaje zařízení v rámci regionálního školství. 
Uvedené výdaje </t>
    </r>
    <r>
      <rPr>
        <sz val="10"/>
        <color indexed="18"/>
        <rFont val="Arial Narrow"/>
        <family val="2"/>
      </rPr>
      <t xml:space="preserve">na školní stravování, na ústavní a ochrannou výchovu, domovy mládeže a internáty, školní družiny a kluby, ZUŠ, ostatní zařízení pro zájmové vzdělávání, střediska pro volný čas dětí a mládeže (domy dětí a mládeže a stanice zájmových činností), na školy v přírodě a na dětské domovy představují výdaje na školská zařízení. Jedná se o výdaje z rozpočtu kapitoly 333-MŠMT a dále pak i výdaje z kapitoly 700-Obce, DSO a krajské úřady (a to pouze za část vzdělávání). Od roku 2003 jsou z kapitoly 700-Obce a DSO, KÚ započteny i paragrafy 3421 – využití volného času domů dětí a mládeže a 4322 – ústavy péče o mládež (dětské domovy). </t>
    </r>
  </si>
  <si>
    <r>
      <t xml:space="preserve">Největší nárůst </t>
    </r>
    <r>
      <rPr>
        <b/>
        <sz val="10"/>
        <color indexed="18"/>
        <rFont val="Arial Narrow"/>
        <family val="2"/>
      </rPr>
      <t xml:space="preserve">přepočteného počtu pedagogických pracovníků </t>
    </r>
    <r>
      <rPr>
        <sz val="10"/>
        <color indexed="18"/>
        <rFont val="Arial Narrow"/>
        <family val="2"/>
      </rPr>
      <t>byl od roku 2003 do roku 2009 v dětských domovech, výchovných a diagnostických ústavech, a to o 92,3 % (o 1,5 tis.), ve speciálně pedagogických centrech o 58,9 % (o 0,1 tis.) a výchovných a diagnostických ústavech pro mládež o 29,6 % (o 0,2 tis.). Největší pokles za výše uvedené sledované období byl u pedagogických pracovníků jazykových škol s právem státní jazykové zkoušky, a to o 59,3 % (o 0,2 tis.), a pedagogických pracovníků internátů škol pro děti se SVP o 30,9 % (o 0,2 tis.).</t>
    </r>
  </si>
  <si>
    <r>
      <t>Průměrná měsíční reálná mzda</t>
    </r>
    <r>
      <rPr>
        <sz val="10"/>
        <color indexed="18"/>
        <rFont val="Arial Narrow"/>
        <family val="2"/>
      </rPr>
      <t xml:space="preserve"> zaměstnanců školských zařízení a jazykových škol s právem státní jazykové zkoušky a základních uměleckých škol ve sledovaném období let 2003–2009 do roku 2007 rostla. V roce 2008 došlo k meziročnímu poklesu průměrné měsíční reálné mzdy všech zaměstnanců školských zařízení a jazykových škol s právem státní jazykové zkoušky a základních uměleckých škol kromě zaměstnanců středisek výchovné péče (meziroční nárůst o 0,5 %). V roce 2009 vzrostla průměrná reálná mzda u všech zaměstnanců. U zaměstnanců jazykových škol s právem státní jazykové zkoušky reálná měsíční mzda v letech 2004–2006 meziročně mírně klesala (a to o 0,1 % v roce 2004, o 0,5 % v roce 2005 a o 1,9 % v roce 2006).</t>
    </r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</si>
</sst>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;;;"/>
    <numFmt numFmtId="199" formatCode="0.00000"/>
    <numFmt numFmtId="200" formatCode="0.0"/>
  </numFmts>
  <fonts count="2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b/>
      <sz val="11"/>
      <color indexed="18"/>
      <name val="Arial Narrow"/>
      <family val="2"/>
    </font>
    <font>
      <i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2"/>
      <name val="Arial Narrow"/>
      <family val="2"/>
    </font>
    <font>
      <sz val="8"/>
      <name val="Arial CE"/>
      <family val="0"/>
    </font>
    <font>
      <b/>
      <sz val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5" fillId="2" borderId="0" xfId="20" applyFont="1" applyFill="1" applyAlignment="1" applyProtection="1">
      <alignment horizontal="center" wrapText="1"/>
      <protection hidden="1"/>
    </xf>
    <xf numFmtId="0" fontId="5" fillId="2" borderId="0" xfId="20" applyFont="1" applyFill="1" applyAlignment="1" applyProtection="1">
      <alignment horizontal="left" wrapText="1"/>
      <protection hidden="1"/>
    </xf>
    <xf numFmtId="0" fontId="5" fillId="2" borderId="0" xfId="20" applyFont="1" applyFill="1" applyAlignment="1" applyProtection="1">
      <alignment horizontal="justify" wrapText="1"/>
      <protection hidden="1"/>
    </xf>
    <xf numFmtId="0" fontId="2" fillId="2" borderId="0" xfId="20" applyFont="1" applyFill="1" applyAlignment="1" applyProtection="1">
      <alignment horizontal="justify" wrapText="1"/>
      <protection hidden="1"/>
    </xf>
    <xf numFmtId="0" fontId="6" fillId="2" borderId="0" xfId="20" applyFont="1" applyFill="1" applyAlignment="1" applyProtection="1">
      <alignment horizontal="center" wrapText="1"/>
      <protection hidden="1"/>
    </xf>
    <xf numFmtId="0" fontId="1" fillId="2" borderId="0" xfId="20" applyFont="1" applyFill="1" applyAlignment="1" applyProtection="1">
      <alignment horizontal="left" wrapText="1" indent="4"/>
      <protection hidden="1"/>
    </xf>
    <xf numFmtId="0" fontId="5" fillId="2" borderId="0" xfId="20" applyFont="1" applyFill="1" applyAlignment="1" applyProtection="1">
      <alignment horizontal="left" wrapText="1" indent="4"/>
      <protection hidden="1"/>
    </xf>
    <xf numFmtId="0" fontId="1" fillId="2" borderId="0" xfId="20" applyFont="1" applyFill="1" applyAlignment="1" applyProtection="1">
      <alignment horizontal="justify" vertical="center" wrapText="1"/>
      <protection hidden="1"/>
    </xf>
    <xf numFmtId="0" fontId="7" fillId="2" borderId="0" xfId="20" applyFont="1" applyFill="1" applyAlignment="1" applyProtection="1">
      <alignment horizontal="justify" wrapText="1"/>
      <protection hidden="1"/>
    </xf>
    <xf numFmtId="0" fontId="5" fillId="2" borderId="0" xfId="20" applyFont="1" applyFill="1" applyAlignment="1" applyProtection="1">
      <alignment horizontal="justify" vertical="center" wrapText="1"/>
      <protection hidden="1"/>
    </xf>
    <xf numFmtId="0" fontId="5" fillId="2" borderId="0" xfId="20" applyFont="1" applyFill="1" applyAlignment="1" applyProtection="1">
      <alignment horizontal="justify" wrapText="1"/>
      <protection hidden="1"/>
    </xf>
    <xf numFmtId="0" fontId="1" fillId="2" borderId="0" xfId="20" applyFont="1" applyFill="1" applyAlignment="1" applyProtection="1">
      <alignment horizontal="justify" wrapText="1"/>
      <protection hidden="1"/>
    </xf>
    <xf numFmtId="0" fontId="5" fillId="2" borderId="0" xfId="20" applyFont="1" applyFill="1" applyAlignment="1" applyProtection="1">
      <alignment horizontal="left" wrapText="1" indent="2"/>
      <protection hidden="1"/>
    </xf>
    <xf numFmtId="0" fontId="5" fillId="2" borderId="0" xfId="20" applyFont="1" applyFill="1" applyAlignment="1" applyProtection="1">
      <alignment vertical="center" wrapText="1"/>
      <protection hidden="1"/>
    </xf>
    <xf numFmtId="0" fontId="5" fillId="2" borderId="0" xfId="20" applyFont="1" applyFill="1" applyAlignment="1" applyProtection="1">
      <alignment wrapText="1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49" fontId="13" fillId="0" borderId="1" xfId="0" applyNumberFormat="1" applyFont="1" applyFill="1" applyBorder="1" applyAlignment="1" applyProtection="1">
      <alignment horizontal="right" vertical="center"/>
      <protection/>
    </xf>
    <xf numFmtId="0" fontId="14" fillId="4" borderId="2" xfId="0" applyNumberFormat="1" applyFont="1" applyFill="1" applyBorder="1" applyAlignment="1" applyProtection="1">
      <alignment horizontal="center" vertical="top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49" fontId="8" fillId="4" borderId="4" xfId="0" applyNumberFormat="1" applyFont="1" applyFill="1" applyBorder="1" applyAlignment="1" applyProtection="1">
      <alignment horizontal="centerContinuous" vertical="center"/>
      <protection/>
    </xf>
    <xf numFmtId="49" fontId="8" fillId="4" borderId="5" xfId="0" applyNumberFormat="1" applyFont="1" applyFill="1" applyBorder="1" applyAlignment="1" applyProtection="1">
      <alignment horizontal="centerContinuous" vertical="center"/>
      <protection/>
    </xf>
    <xf numFmtId="49" fontId="8" fillId="4" borderId="6" xfId="0" applyNumberFormat="1" applyFont="1" applyFill="1" applyBorder="1" applyAlignment="1" applyProtection="1">
      <alignment horizontal="centerContinuous"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0" fontId="9" fillId="3" borderId="8" xfId="0" applyFont="1" applyFill="1" applyBorder="1" applyAlignment="1" applyProtection="1">
      <alignment vertical="center"/>
      <protection/>
    </xf>
    <xf numFmtId="49" fontId="8" fillId="4" borderId="9" xfId="0" applyNumberFormat="1" applyFont="1" applyFill="1" applyBorder="1" applyAlignment="1" applyProtection="1">
      <alignment vertical="center"/>
      <protection/>
    </xf>
    <xf numFmtId="49" fontId="8" fillId="4" borderId="10" xfId="0" applyNumberFormat="1" applyFont="1" applyFill="1" applyBorder="1" applyAlignment="1" applyProtection="1">
      <alignment horizontal="left" vertical="center"/>
      <protection/>
    </xf>
    <xf numFmtId="49" fontId="8" fillId="4" borderId="10" xfId="0" applyNumberFormat="1" applyFont="1" applyFill="1" applyBorder="1" applyAlignment="1" applyProtection="1">
      <alignment horizontal="right" vertical="center"/>
      <protection/>
    </xf>
    <xf numFmtId="49" fontId="8" fillId="4" borderId="11" xfId="0" applyNumberFormat="1" applyFont="1" applyFill="1" applyBorder="1" applyAlignment="1" applyProtection="1">
      <alignment horizontal="left" vertical="center"/>
      <protection/>
    </xf>
    <xf numFmtId="49" fontId="9" fillId="4" borderId="12" xfId="0" applyNumberFormat="1" applyFont="1" applyFill="1" applyBorder="1" applyAlignment="1" applyProtection="1">
      <alignment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49" fontId="9" fillId="4" borderId="15" xfId="0" applyNumberFormat="1" applyFont="1" applyFill="1" applyBorder="1" applyAlignment="1" applyProtection="1">
      <alignment vertical="center"/>
      <protection/>
    </xf>
    <xf numFmtId="49" fontId="9" fillId="4" borderId="16" xfId="0" applyNumberFormat="1" applyFont="1" applyFill="1" applyBorder="1" applyAlignment="1" applyProtection="1">
      <alignment horizontal="left" vertical="center"/>
      <protection/>
    </xf>
    <xf numFmtId="49" fontId="9" fillId="4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49" fontId="9" fillId="4" borderId="19" xfId="0" applyNumberFormat="1" applyFont="1" applyFill="1" applyBorder="1" applyAlignment="1" applyProtection="1">
      <alignment horizontal="right" vertical="center"/>
      <protection/>
    </xf>
    <xf numFmtId="49" fontId="9" fillId="4" borderId="20" xfId="0" applyNumberFormat="1" applyFont="1" applyFill="1" applyBorder="1" applyAlignment="1" applyProtection="1">
      <alignment horizontal="left" vertical="center"/>
      <protection/>
    </xf>
    <xf numFmtId="49" fontId="8" fillId="4" borderId="21" xfId="0" applyNumberFormat="1" applyFont="1" applyFill="1" applyBorder="1" applyAlignment="1" applyProtection="1">
      <alignment horizontal="centerContinuous" vertical="center"/>
      <protection/>
    </xf>
    <xf numFmtId="49" fontId="8" fillId="4" borderId="22" xfId="0" applyNumberFormat="1" applyFont="1" applyFill="1" applyBorder="1" applyAlignment="1" applyProtection="1">
      <alignment horizontal="centerContinuous" vertical="center"/>
      <protection/>
    </xf>
    <xf numFmtId="49" fontId="8" fillId="4" borderId="23" xfId="0" applyNumberFormat="1" applyFont="1" applyFill="1" applyBorder="1" applyAlignment="1" applyProtection="1">
      <alignment horizontal="centerContinuous" vertical="center"/>
      <protection/>
    </xf>
    <xf numFmtId="49" fontId="8" fillId="4" borderId="24" xfId="0" applyNumberFormat="1" applyFont="1" applyFill="1" applyBorder="1" applyAlignment="1" applyProtection="1">
      <alignment horizontal="centerContinuous" vertical="center"/>
      <protection/>
    </xf>
    <xf numFmtId="49" fontId="9" fillId="4" borderId="25" xfId="0" applyNumberFormat="1" applyFont="1" applyFill="1" applyBorder="1" applyAlignment="1" applyProtection="1">
      <alignment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49" fontId="9" fillId="4" borderId="28" xfId="0" applyNumberFormat="1" applyFont="1" applyFill="1" applyBorder="1" applyAlignment="1" applyProtection="1">
      <alignment horizontal="right" vertical="center"/>
      <protection/>
    </xf>
    <xf numFmtId="49" fontId="9" fillId="4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Fill="1" applyBorder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1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vertical="center"/>
      <protection/>
    </xf>
    <xf numFmtId="0" fontId="9" fillId="3" borderId="31" xfId="0" applyFont="1" applyFill="1" applyBorder="1" applyAlignment="1" applyProtection="1">
      <alignment vertical="center"/>
      <protection/>
    </xf>
    <xf numFmtId="0" fontId="17" fillId="0" borderId="30" xfId="0" applyFont="1" applyFill="1" applyBorder="1" applyAlignment="1" applyProtection="1">
      <alignment/>
      <protection/>
    </xf>
    <xf numFmtId="0" fontId="18" fillId="0" borderId="30" xfId="0" applyFont="1" applyFill="1" applyBorder="1" applyAlignment="1" applyProtection="1">
      <alignment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33" xfId="0" applyNumberFormat="1" applyFont="1" applyFill="1" applyBorder="1" applyAlignment="1" applyProtection="1">
      <alignment horizontal="left" vertical="center"/>
      <protection/>
    </xf>
    <xf numFmtId="49" fontId="9" fillId="4" borderId="33" xfId="0" applyNumberFormat="1" applyFont="1" applyFill="1" applyBorder="1" applyAlignment="1" applyProtection="1">
      <alignment horizontal="right" vertical="center"/>
      <protection/>
    </xf>
    <xf numFmtId="49" fontId="9" fillId="4" borderId="34" xfId="0" applyNumberFormat="1" applyFont="1" applyFill="1" applyBorder="1" applyAlignment="1" applyProtection="1">
      <alignment horizontal="left" vertical="center"/>
      <protection/>
    </xf>
    <xf numFmtId="49" fontId="9" fillId="4" borderId="35" xfId="0" applyNumberFormat="1" applyFont="1" applyFill="1" applyBorder="1" applyAlignment="1" applyProtection="1">
      <alignment vertical="center"/>
      <protection/>
    </xf>
    <xf numFmtId="49" fontId="9" fillId="4" borderId="36" xfId="0" applyNumberFormat="1" applyFont="1" applyFill="1" applyBorder="1" applyAlignment="1" applyProtection="1">
      <alignment horizontal="left" vertical="center"/>
      <protection/>
    </xf>
    <xf numFmtId="49" fontId="9" fillId="4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vertical="center"/>
      <protection/>
    </xf>
    <xf numFmtId="0" fontId="18" fillId="0" borderId="3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left" vertical="top"/>
      <protection/>
    </xf>
    <xf numFmtId="49" fontId="8" fillId="4" borderId="22" xfId="0" applyNumberFormat="1" applyFont="1" applyFill="1" applyBorder="1" applyAlignment="1" applyProtection="1">
      <alignment horizontal="centerContinuous" vertical="center"/>
      <protection/>
    </xf>
    <xf numFmtId="49" fontId="8" fillId="4" borderId="39" xfId="0" applyNumberFormat="1" applyFont="1" applyFill="1" applyBorder="1" applyAlignment="1" applyProtection="1">
      <alignment horizontal="centerContinuous" vertical="center"/>
      <protection/>
    </xf>
    <xf numFmtId="194" fontId="8" fillId="4" borderId="23" xfId="0" applyNumberFormat="1" applyFont="1" applyFill="1" applyBorder="1" applyAlignment="1" applyProtection="1">
      <alignment horizontal="centerContinuous" vertical="center"/>
      <protection/>
    </xf>
    <xf numFmtId="194" fontId="8" fillId="4" borderId="24" xfId="0" applyNumberFormat="1" applyFont="1" applyFill="1" applyBorder="1" applyAlignment="1" applyProtection="1">
      <alignment horizontal="centerContinuous"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horizontal="centerContinuous" vertical="center"/>
      <protection/>
    </xf>
    <xf numFmtId="49" fontId="8" fillId="4" borderId="7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49" fontId="8" fillId="4" borderId="21" xfId="0" applyNumberFormat="1" applyFont="1" applyFill="1" applyBorder="1" applyAlignment="1" applyProtection="1">
      <alignment vertical="center"/>
      <protection/>
    </xf>
    <xf numFmtId="49" fontId="8" fillId="4" borderId="22" xfId="0" applyNumberFormat="1" applyFont="1" applyFill="1" applyBorder="1" applyAlignment="1" applyProtection="1">
      <alignment horizontal="left" vertical="center"/>
      <protection/>
    </xf>
    <xf numFmtId="49" fontId="8" fillId="4" borderId="22" xfId="0" applyNumberFormat="1" applyFont="1" applyFill="1" applyBorder="1" applyAlignment="1" applyProtection="1">
      <alignment horizontal="right" vertical="center"/>
      <protection/>
    </xf>
    <xf numFmtId="49" fontId="8" fillId="4" borderId="40" xfId="0" applyNumberFormat="1" applyFont="1" applyFill="1" applyBorder="1" applyAlignment="1" applyProtection="1">
      <alignment horizontal="left" vertical="center"/>
      <protection/>
    </xf>
    <xf numFmtId="49" fontId="9" fillId="4" borderId="41" xfId="0" applyNumberFormat="1" applyFont="1" applyFill="1" applyBorder="1" applyAlignment="1" applyProtection="1">
      <alignment horizontal="left" vertical="center"/>
      <protection/>
    </xf>
    <xf numFmtId="49" fontId="9" fillId="4" borderId="42" xfId="0" applyNumberFormat="1" applyFont="1" applyFill="1" applyBorder="1" applyAlignment="1" applyProtection="1">
      <alignment horizontal="left" vertical="center"/>
      <protection/>
    </xf>
    <xf numFmtId="49" fontId="9" fillId="4" borderId="1" xfId="0" applyNumberFormat="1" applyFont="1" applyFill="1" applyBorder="1" applyAlignment="1" applyProtection="1">
      <alignment horizontal="right"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31" xfId="0" applyNumberFormat="1" applyFont="1" applyFill="1" applyBorder="1" applyAlignment="1" applyProtection="1">
      <alignment vertical="center"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49" fontId="8" fillId="4" borderId="38" xfId="0" applyNumberFormat="1" applyFont="1" applyFill="1" applyBorder="1" applyAlignment="1" applyProtection="1">
      <alignment vertical="center"/>
      <protection/>
    </xf>
    <xf numFmtId="49" fontId="8" fillId="4" borderId="19" xfId="0" applyNumberFormat="1" applyFont="1" applyFill="1" applyBorder="1" applyAlignment="1" applyProtection="1">
      <alignment horizontal="left" vertical="center"/>
      <protection/>
    </xf>
    <xf numFmtId="49" fontId="8" fillId="4" borderId="19" xfId="0" applyNumberFormat="1" applyFont="1" applyFill="1" applyBorder="1" applyAlignment="1" applyProtection="1">
      <alignment horizontal="right" vertical="center"/>
      <protection/>
    </xf>
    <xf numFmtId="49" fontId="8" fillId="4" borderId="20" xfId="0" applyNumberFormat="1" applyFont="1" applyFill="1" applyBorder="1" applyAlignment="1" applyProtection="1">
      <alignment horizontal="left" vertical="center"/>
      <protection/>
    </xf>
    <xf numFmtId="49" fontId="9" fillId="4" borderId="9" xfId="0" applyNumberFormat="1" applyFont="1" applyFill="1" applyBorder="1" applyAlignment="1" applyProtection="1">
      <alignment vertical="center"/>
      <protection/>
    </xf>
    <xf numFmtId="49" fontId="9" fillId="4" borderId="10" xfId="0" applyNumberFormat="1" applyFont="1" applyFill="1" applyBorder="1" applyAlignment="1" applyProtection="1">
      <alignment horizontal="left" vertical="center"/>
      <protection/>
    </xf>
    <xf numFmtId="49" fontId="9" fillId="4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horizontal="left" vertical="center"/>
      <protection/>
    </xf>
    <xf numFmtId="49" fontId="9" fillId="4" borderId="44" xfId="0" applyNumberFormat="1" applyFont="1" applyFill="1" applyBorder="1" applyAlignment="1" applyProtection="1">
      <alignment vertical="center"/>
      <protection/>
    </xf>
    <xf numFmtId="49" fontId="9" fillId="4" borderId="45" xfId="0" applyNumberFormat="1" applyFont="1" applyFill="1" applyBorder="1" applyAlignment="1" applyProtection="1">
      <alignment horizontal="left" vertical="center"/>
      <protection/>
    </xf>
    <xf numFmtId="49" fontId="9" fillId="4" borderId="45" xfId="0" applyNumberFormat="1" applyFont="1" applyFill="1" applyBorder="1" applyAlignment="1" applyProtection="1">
      <alignment horizontal="right" vertical="center"/>
      <protection/>
    </xf>
    <xf numFmtId="49" fontId="9" fillId="4" borderId="46" xfId="0" applyNumberFormat="1" applyFont="1" applyFill="1" applyBorder="1" applyAlignment="1" applyProtection="1">
      <alignment horizontal="left" vertical="center"/>
      <protection/>
    </xf>
    <xf numFmtId="49" fontId="9" fillId="4" borderId="47" xfId="0" applyNumberFormat="1" applyFont="1" applyFill="1" applyBorder="1" applyAlignment="1" applyProtection="1">
      <alignment horizontal="left" vertical="center"/>
      <protection/>
    </xf>
    <xf numFmtId="49" fontId="9" fillId="4" borderId="47" xfId="0" applyNumberFormat="1" applyFont="1" applyFill="1" applyBorder="1" applyAlignment="1" applyProtection="1">
      <alignment horizontal="right" vertical="center"/>
      <protection/>
    </xf>
    <xf numFmtId="49" fontId="9" fillId="4" borderId="48" xfId="0" applyNumberFormat="1" applyFont="1" applyFill="1" applyBorder="1" applyAlignment="1" applyProtection="1">
      <alignment horizontal="left" vertical="center"/>
      <protection/>
    </xf>
    <xf numFmtId="49" fontId="9" fillId="4" borderId="49" xfId="0" applyNumberFormat="1" applyFont="1" applyFill="1" applyBorder="1" applyAlignment="1" applyProtection="1">
      <alignment vertical="center"/>
      <protection/>
    </xf>
    <xf numFmtId="49" fontId="9" fillId="4" borderId="50" xfId="0" applyNumberFormat="1" applyFont="1" applyFill="1" applyBorder="1" applyAlignment="1" applyProtection="1">
      <alignment horizontal="left" vertical="center"/>
      <protection/>
    </xf>
    <xf numFmtId="49" fontId="9" fillId="4" borderId="50" xfId="0" applyNumberFormat="1" applyFont="1" applyFill="1" applyBorder="1" applyAlignment="1" applyProtection="1">
      <alignment horizontal="right" vertical="center"/>
      <protection/>
    </xf>
    <xf numFmtId="49" fontId="9" fillId="4" borderId="51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4" fillId="4" borderId="52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49" fontId="9" fillId="4" borderId="53" xfId="0" applyNumberFormat="1" applyFont="1" applyFill="1" applyBorder="1" applyAlignment="1" applyProtection="1">
      <alignment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righ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6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9" fillId="5" borderId="0" xfId="0" applyFont="1" applyFill="1" applyAlignment="1" applyProtection="1">
      <alignment vertical="center"/>
      <protection/>
    </xf>
    <xf numFmtId="49" fontId="8" fillId="4" borderId="57" xfId="0" applyNumberFormat="1" applyFont="1" applyFill="1" applyBorder="1" applyAlignment="1" applyProtection="1">
      <alignment horizontal="centerContinuous" vertical="center"/>
      <protection/>
    </xf>
    <xf numFmtId="49" fontId="8" fillId="4" borderId="58" xfId="0" applyNumberFormat="1" applyFont="1" applyFill="1" applyBorder="1" applyAlignment="1" applyProtection="1">
      <alignment horizontal="centerContinuous" vertical="center"/>
      <protection/>
    </xf>
    <xf numFmtId="49" fontId="8" fillId="4" borderId="59" xfId="0" applyNumberFormat="1" applyFont="1" applyFill="1" applyBorder="1" applyAlignment="1" applyProtection="1">
      <alignment horizontal="centerContinuous" vertical="center"/>
      <protection/>
    </xf>
    <xf numFmtId="49" fontId="8" fillId="4" borderId="60" xfId="0" applyNumberFormat="1" applyFont="1" applyFill="1" applyBorder="1" applyAlignment="1" applyProtection="1">
      <alignment horizontal="centerContinuous" vertical="center"/>
      <protection/>
    </xf>
    <xf numFmtId="0" fontId="9" fillId="3" borderId="0" xfId="0" applyFont="1" applyFill="1" applyAlignment="1" applyProtection="1">
      <alignment vertical="center"/>
      <protection hidden="1"/>
    </xf>
    <xf numFmtId="49" fontId="8" fillId="4" borderId="31" xfId="0" applyNumberFormat="1" applyFont="1" applyFill="1" applyBorder="1" applyAlignment="1" applyProtection="1">
      <alignment vertical="center"/>
      <protection/>
    </xf>
    <xf numFmtId="49" fontId="8" fillId="4" borderId="0" xfId="0" applyNumberFormat="1" applyFont="1" applyFill="1" applyBorder="1" applyAlignment="1" applyProtection="1">
      <alignment horizontal="left" vertical="center"/>
      <protection/>
    </xf>
    <xf numFmtId="49" fontId="8" fillId="4" borderId="0" xfId="0" applyNumberFormat="1" applyFont="1" applyFill="1" applyBorder="1" applyAlignment="1" applyProtection="1">
      <alignment horizontal="right" vertical="center"/>
      <protection/>
    </xf>
    <xf numFmtId="49" fontId="8" fillId="4" borderId="6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 quotePrefix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1" xfId="0" applyNumberFormat="1" applyFont="1" applyFill="1" applyBorder="1" applyAlignment="1" applyProtection="1" quotePrefix="1">
      <alignment vertical="center"/>
      <protection/>
    </xf>
    <xf numFmtId="0" fontId="12" fillId="4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0" fontId="9" fillId="3" borderId="0" xfId="0" applyNumberFormat="1" applyFont="1" applyFill="1" applyAlignment="1" applyProtection="1">
      <alignment vertical="center"/>
      <protection/>
    </xf>
    <xf numFmtId="0" fontId="10" fillId="5" borderId="0" xfId="0" applyNumberFormat="1" applyFont="1" applyFill="1" applyAlignment="1" applyProtection="1">
      <alignment vertical="center"/>
      <protection/>
    </xf>
    <xf numFmtId="49" fontId="10" fillId="5" borderId="0" xfId="0" applyNumberFormat="1" applyFont="1" applyFill="1" applyAlignment="1" applyProtection="1">
      <alignment vertical="center"/>
      <protection/>
    </xf>
    <xf numFmtId="0" fontId="10" fillId="5" borderId="0" xfId="0" applyFont="1" applyFill="1" applyAlignment="1" applyProtection="1">
      <alignment vertical="center"/>
      <protection/>
    </xf>
    <xf numFmtId="0" fontId="10" fillId="5" borderId="0" xfId="0" applyNumberFormat="1" applyFont="1" applyFill="1" applyAlignment="1" applyProtection="1" quotePrefix="1">
      <alignment vertical="top"/>
      <protection/>
    </xf>
    <xf numFmtId="49" fontId="10" fillId="5" borderId="0" xfId="0" applyNumberFormat="1" applyFont="1" applyFill="1" applyAlignment="1" applyProtection="1">
      <alignment vertical="top"/>
      <protection/>
    </xf>
    <xf numFmtId="0" fontId="9" fillId="5" borderId="1" xfId="0" applyNumberFormat="1" applyFont="1" applyFill="1" applyBorder="1" applyAlignment="1" applyProtection="1">
      <alignment vertical="center"/>
      <protection/>
    </xf>
    <xf numFmtId="49" fontId="9" fillId="5" borderId="1" xfId="0" applyNumberFormat="1" applyFont="1" applyFill="1" applyBorder="1" applyAlignment="1" applyProtection="1">
      <alignment vertical="center"/>
      <protection/>
    </xf>
    <xf numFmtId="49" fontId="12" fillId="5" borderId="1" xfId="0" applyNumberFormat="1" applyFont="1" applyFill="1" applyBorder="1" applyAlignment="1" applyProtection="1">
      <alignment vertical="center"/>
      <protection/>
    </xf>
    <xf numFmtId="49" fontId="13" fillId="5" borderId="1" xfId="0" applyNumberFormat="1" applyFont="1" applyFill="1" applyBorder="1" applyAlignment="1" applyProtection="1">
      <alignment horizontal="right" vertical="center"/>
      <protection/>
    </xf>
    <xf numFmtId="0" fontId="0" fillId="3" borderId="0" xfId="0" applyNumberFormat="1" applyFill="1" applyBorder="1" applyAlignment="1">
      <alignment/>
    </xf>
    <xf numFmtId="0" fontId="19" fillId="0" borderId="0" xfId="0" applyFont="1" applyFill="1" applyAlignment="1" applyProtection="1">
      <alignment horizontal="center" vertical="top"/>
      <protection locked="0"/>
    </xf>
    <xf numFmtId="0" fontId="14" fillId="4" borderId="62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8" fillId="4" borderId="57" xfId="0" applyNumberFormat="1" applyFont="1" applyFill="1" applyBorder="1" applyAlignment="1" applyProtection="1">
      <alignment horizontal="centerContinuous" vertical="center"/>
      <protection/>
    </xf>
    <xf numFmtId="49" fontId="8" fillId="4" borderId="0" xfId="0" applyNumberFormat="1" applyFont="1" applyFill="1" applyBorder="1" applyAlignment="1" applyProtection="1">
      <alignment horizontal="centerContinuous" vertical="center"/>
      <protection/>
    </xf>
    <xf numFmtId="49" fontId="8" fillId="4" borderId="63" xfId="0" applyNumberFormat="1" applyFont="1" applyFill="1" applyBorder="1" applyAlignment="1" applyProtection="1">
      <alignment horizontal="centerContinuous" vertical="center"/>
      <protection/>
    </xf>
    <xf numFmtId="49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8" fillId="4" borderId="65" xfId="0" applyNumberFormat="1" applyFont="1" applyFill="1" applyBorder="1" applyAlignment="1" applyProtection="1">
      <alignment horizontal="centerContinuous" vertical="center"/>
      <protection/>
    </xf>
    <xf numFmtId="49" fontId="8" fillId="4" borderId="53" xfId="0" applyNumberFormat="1" applyFont="1" applyFill="1" applyBorder="1" applyAlignment="1" applyProtection="1">
      <alignment horizontal="centerContinuous" vertical="center"/>
      <protection/>
    </xf>
    <xf numFmtId="10" fontId="9" fillId="3" borderId="0" xfId="0" applyNumberFormat="1" applyFont="1" applyFill="1" applyAlignment="1" applyProtection="1">
      <alignment vertical="center"/>
      <protection/>
    </xf>
    <xf numFmtId="200" fontId="9" fillId="3" borderId="0" xfId="0" applyNumberFormat="1" applyFont="1" applyFill="1" applyAlignment="1" applyProtection="1">
      <alignment vertical="center"/>
      <protection/>
    </xf>
    <xf numFmtId="194" fontId="8" fillId="0" borderId="66" xfId="0" applyNumberFormat="1" applyFont="1" applyFill="1" applyBorder="1" applyAlignment="1" applyProtection="1">
      <alignment horizontal="right" vertical="center"/>
      <protection/>
    </xf>
    <xf numFmtId="194" fontId="8" fillId="0" borderId="67" xfId="0" applyNumberFormat="1" applyFont="1" applyFill="1" applyBorder="1" applyAlignment="1" applyProtection="1">
      <alignment horizontal="right" vertical="center"/>
      <protection/>
    </xf>
    <xf numFmtId="194" fontId="8" fillId="0" borderId="68" xfId="0" applyNumberFormat="1" applyFont="1" applyFill="1" applyBorder="1" applyAlignment="1" applyProtection="1">
      <alignment horizontal="right" vertical="center"/>
      <protection/>
    </xf>
    <xf numFmtId="194" fontId="9" fillId="0" borderId="69" xfId="0" applyNumberFormat="1" applyFont="1" applyFill="1" applyBorder="1" applyAlignment="1" applyProtection="1">
      <alignment horizontal="right" vertical="center"/>
      <protection/>
    </xf>
    <xf numFmtId="194" fontId="9" fillId="0" borderId="41" xfId="0" applyNumberFormat="1" applyFont="1" applyFill="1" applyBorder="1" applyAlignment="1" applyProtection="1">
      <alignment horizontal="right" vertical="center"/>
      <protection/>
    </xf>
    <xf numFmtId="194" fontId="9" fillId="0" borderId="70" xfId="0" applyNumberFormat="1" applyFont="1" applyFill="1" applyBorder="1" applyAlignment="1" applyProtection="1">
      <alignment horizontal="right" vertical="center"/>
      <protection/>
    </xf>
    <xf numFmtId="194" fontId="9" fillId="0" borderId="71" xfId="0" applyNumberFormat="1" applyFont="1" applyFill="1" applyBorder="1" applyAlignment="1" applyProtection="1">
      <alignment horizontal="right" vertical="center"/>
      <protection/>
    </xf>
    <xf numFmtId="194" fontId="9" fillId="0" borderId="72" xfId="0" applyNumberFormat="1" applyFont="1" applyFill="1" applyBorder="1" applyAlignment="1" applyProtection="1">
      <alignment horizontal="right" vertical="center"/>
      <protection/>
    </xf>
    <xf numFmtId="194" fontId="9" fillId="0" borderId="73" xfId="0" applyNumberFormat="1" applyFont="1" applyFill="1" applyBorder="1" applyAlignment="1" applyProtection="1">
      <alignment horizontal="right" vertical="center"/>
      <protection/>
    </xf>
    <xf numFmtId="195" fontId="9" fillId="0" borderId="69" xfId="0" applyNumberFormat="1" applyFont="1" applyFill="1" applyBorder="1" applyAlignment="1" applyProtection="1">
      <alignment horizontal="right" vertical="center"/>
      <protection/>
    </xf>
    <xf numFmtId="195" fontId="9" fillId="0" borderId="41" xfId="0" applyNumberFormat="1" applyFont="1" applyFill="1" applyBorder="1" applyAlignment="1" applyProtection="1">
      <alignment horizontal="right" vertical="center"/>
      <protection/>
    </xf>
    <xf numFmtId="195" fontId="9" fillId="0" borderId="70" xfId="0" applyNumberFormat="1" applyFont="1" applyFill="1" applyBorder="1" applyAlignment="1" applyProtection="1">
      <alignment horizontal="right" vertical="center"/>
      <protection/>
    </xf>
    <xf numFmtId="195" fontId="9" fillId="0" borderId="74" xfId="0" applyNumberFormat="1" applyFont="1" applyFill="1" applyBorder="1" applyAlignment="1" applyProtection="1">
      <alignment horizontal="right" vertical="center"/>
      <protection/>
    </xf>
    <xf numFmtId="195" fontId="9" fillId="0" borderId="42" xfId="0" applyNumberFormat="1" applyFont="1" applyFill="1" applyBorder="1" applyAlignment="1" applyProtection="1">
      <alignment horizontal="right" vertical="center"/>
      <protection/>
    </xf>
    <xf numFmtId="195" fontId="9" fillId="0" borderId="75" xfId="0" applyNumberFormat="1" applyFont="1" applyFill="1" applyBorder="1" applyAlignment="1" applyProtection="1">
      <alignment horizontal="right" vertical="center"/>
      <protection/>
    </xf>
    <xf numFmtId="196" fontId="9" fillId="0" borderId="76" xfId="0" applyNumberFormat="1" applyFont="1" applyFill="1" applyBorder="1" applyAlignment="1" applyProtection="1">
      <alignment horizontal="right" vertical="center"/>
      <protection/>
    </xf>
    <xf numFmtId="196" fontId="9" fillId="0" borderId="77" xfId="0" applyNumberFormat="1" applyFont="1" applyFill="1" applyBorder="1" applyAlignment="1" applyProtection="1">
      <alignment horizontal="right" vertical="center"/>
      <protection/>
    </xf>
    <xf numFmtId="196" fontId="9" fillId="0" borderId="78" xfId="0" applyNumberFormat="1" applyFont="1" applyFill="1" applyBorder="1" applyAlignment="1" applyProtection="1">
      <alignment horizontal="right" vertical="center"/>
      <protection/>
    </xf>
    <xf numFmtId="195" fontId="9" fillId="0" borderId="71" xfId="0" applyNumberFormat="1" applyFont="1" applyFill="1" applyBorder="1" applyAlignment="1" applyProtection="1">
      <alignment horizontal="right" vertical="center"/>
      <protection/>
    </xf>
    <xf numFmtId="195" fontId="9" fillId="0" borderId="72" xfId="0" applyNumberFormat="1" applyFont="1" applyFill="1" applyBorder="1" applyAlignment="1" applyProtection="1">
      <alignment horizontal="right" vertical="center"/>
      <protection/>
    </xf>
    <xf numFmtId="195" fontId="9" fillId="0" borderId="73" xfId="0" applyNumberFormat="1" applyFont="1" applyFill="1" applyBorder="1" applyAlignment="1" applyProtection="1">
      <alignment horizontal="right" vertical="center"/>
      <protection/>
    </xf>
    <xf numFmtId="196" fontId="9" fillId="0" borderId="69" xfId="0" applyNumberFormat="1" applyFont="1" applyFill="1" applyBorder="1" applyAlignment="1" applyProtection="1">
      <alignment horizontal="right" vertical="center"/>
      <protection/>
    </xf>
    <xf numFmtId="196" fontId="9" fillId="0" borderId="41" xfId="0" applyNumberFormat="1" applyFont="1" applyFill="1" applyBorder="1" applyAlignment="1" applyProtection="1">
      <alignment horizontal="right" vertical="center"/>
      <protection/>
    </xf>
    <xf numFmtId="196" fontId="9" fillId="0" borderId="70" xfId="0" applyNumberFormat="1" applyFont="1" applyFill="1" applyBorder="1" applyAlignment="1" applyProtection="1">
      <alignment horizontal="right" vertical="center"/>
      <protection/>
    </xf>
    <xf numFmtId="195" fontId="9" fillId="0" borderId="79" xfId="0" applyNumberFormat="1" applyFont="1" applyFill="1" applyBorder="1" applyAlignment="1" applyProtection="1">
      <alignment horizontal="right" vertical="center"/>
      <protection/>
    </xf>
    <xf numFmtId="195" fontId="9" fillId="0" borderId="80" xfId="0" applyNumberFormat="1" applyFont="1" applyFill="1" applyBorder="1" applyAlignment="1" applyProtection="1">
      <alignment horizontal="right" vertical="center"/>
      <protection/>
    </xf>
    <xf numFmtId="194" fontId="8" fillId="0" borderId="67" xfId="0" applyNumberFormat="1" applyFont="1" applyFill="1" applyBorder="1" applyAlignment="1" applyProtection="1">
      <alignment horizontal="right" vertical="center"/>
      <protection/>
    </xf>
    <xf numFmtId="194" fontId="8" fillId="0" borderId="68" xfId="0" applyNumberFormat="1" applyFont="1" applyFill="1" applyBorder="1" applyAlignment="1" applyProtection="1">
      <alignment horizontal="right" vertical="center"/>
      <protection/>
    </xf>
    <xf numFmtId="194" fontId="8" fillId="0" borderId="41" xfId="0" applyNumberFormat="1" applyFont="1" applyFill="1" applyBorder="1" applyAlignment="1" applyProtection="1">
      <alignment horizontal="right" vertical="center"/>
      <protection/>
    </xf>
    <xf numFmtId="194" fontId="8" fillId="0" borderId="70" xfId="0" applyNumberFormat="1" applyFont="1" applyFill="1" applyBorder="1" applyAlignment="1" applyProtection="1">
      <alignment horizontal="right" vertical="center"/>
      <protection/>
    </xf>
    <xf numFmtId="194" fontId="9" fillId="0" borderId="74" xfId="0" applyNumberFormat="1" applyFont="1" applyFill="1" applyBorder="1" applyAlignment="1" applyProtection="1">
      <alignment horizontal="right" vertical="center"/>
      <protection/>
    </xf>
    <xf numFmtId="194" fontId="9" fillId="0" borderId="42" xfId="0" applyNumberFormat="1" applyFont="1" applyFill="1" applyBorder="1" applyAlignment="1" applyProtection="1">
      <alignment horizontal="right" vertical="center"/>
      <protection/>
    </xf>
    <xf numFmtId="194" fontId="9" fillId="0" borderId="75" xfId="0" applyNumberFormat="1" applyFont="1" applyFill="1" applyBorder="1" applyAlignment="1" applyProtection="1">
      <alignment horizontal="right" vertical="center"/>
      <protection/>
    </xf>
    <xf numFmtId="194" fontId="9" fillId="0" borderId="76" xfId="0" applyNumberFormat="1" applyFont="1" applyFill="1" applyBorder="1" applyAlignment="1" applyProtection="1">
      <alignment horizontal="right" vertical="center"/>
      <protection/>
    </xf>
    <xf numFmtId="194" fontId="9" fillId="0" borderId="77" xfId="0" applyNumberFormat="1" applyFont="1" applyFill="1" applyBorder="1" applyAlignment="1" applyProtection="1">
      <alignment horizontal="right" vertical="center"/>
      <protection/>
    </xf>
    <xf numFmtId="194" fontId="9" fillId="0" borderId="78" xfId="0" applyNumberFormat="1" applyFont="1" applyFill="1" applyBorder="1" applyAlignment="1" applyProtection="1">
      <alignment horizontal="right" vertical="center"/>
      <protection/>
    </xf>
    <xf numFmtId="194" fontId="9" fillId="0" borderId="81" xfId="0" applyNumberFormat="1" applyFont="1" applyFill="1" applyBorder="1" applyAlignment="1" applyProtection="1">
      <alignment horizontal="right" vertical="center"/>
      <protection/>
    </xf>
    <xf numFmtId="194" fontId="9" fillId="0" borderId="82" xfId="0" applyNumberFormat="1" applyFont="1" applyFill="1" applyBorder="1" applyAlignment="1" applyProtection="1">
      <alignment horizontal="right" vertical="center"/>
      <protection/>
    </xf>
    <xf numFmtId="194" fontId="9" fillId="0" borderId="83" xfId="0" applyNumberFormat="1" applyFont="1" applyFill="1" applyBorder="1" applyAlignment="1" applyProtection="1">
      <alignment horizontal="right" vertical="center"/>
      <protection/>
    </xf>
    <xf numFmtId="197" fontId="9" fillId="0" borderId="76" xfId="0" applyNumberFormat="1" applyFont="1" applyFill="1" applyBorder="1" applyAlignment="1" applyProtection="1">
      <alignment horizontal="right" vertical="center"/>
      <protection/>
    </xf>
    <xf numFmtId="197" fontId="9" fillId="0" borderId="77" xfId="0" applyNumberFormat="1" applyFont="1" applyFill="1" applyBorder="1" applyAlignment="1" applyProtection="1">
      <alignment horizontal="right" vertical="center"/>
      <protection/>
    </xf>
    <xf numFmtId="197" fontId="9" fillId="0" borderId="78" xfId="0" applyNumberFormat="1" applyFont="1" applyFill="1" applyBorder="1" applyAlignment="1" applyProtection="1">
      <alignment horizontal="right" vertical="center"/>
      <protection/>
    </xf>
    <xf numFmtId="197" fontId="9" fillId="0" borderId="81" xfId="0" applyNumberFormat="1" applyFont="1" applyFill="1" applyBorder="1" applyAlignment="1" applyProtection="1">
      <alignment horizontal="right" vertical="center"/>
      <protection/>
    </xf>
    <xf numFmtId="197" fontId="9" fillId="0" borderId="82" xfId="0" applyNumberFormat="1" applyFont="1" applyFill="1" applyBorder="1" applyAlignment="1" applyProtection="1">
      <alignment horizontal="right" vertical="center"/>
      <protection/>
    </xf>
    <xf numFmtId="197" fontId="9" fillId="0" borderId="83" xfId="0" applyNumberFormat="1" applyFont="1" applyFill="1" applyBorder="1" applyAlignment="1" applyProtection="1">
      <alignment horizontal="right" vertical="center"/>
      <protection/>
    </xf>
    <xf numFmtId="197" fontId="9" fillId="0" borderId="74" xfId="0" applyNumberFormat="1" applyFont="1" applyFill="1" applyBorder="1" applyAlignment="1" applyProtection="1">
      <alignment horizontal="right" vertical="center"/>
      <protection/>
    </xf>
    <xf numFmtId="197" fontId="9" fillId="0" borderId="42" xfId="0" applyNumberFormat="1" applyFont="1" applyFill="1" applyBorder="1" applyAlignment="1" applyProtection="1">
      <alignment horizontal="right" vertical="center"/>
      <protection/>
    </xf>
    <xf numFmtId="197" fontId="9" fillId="0" borderId="75" xfId="0" applyNumberFormat="1" applyFont="1" applyFill="1" applyBorder="1" applyAlignment="1" applyProtection="1">
      <alignment horizontal="right" vertical="center"/>
      <protection/>
    </xf>
    <xf numFmtId="195" fontId="8" fillId="0" borderId="74" xfId="0" applyNumberFormat="1" applyFont="1" applyFill="1" applyBorder="1" applyAlignment="1" applyProtection="1">
      <alignment horizontal="right" vertical="center"/>
      <protection/>
    </xf>
    <xf numFmtId="194" fontId="8" fillId="0" borderId="23" xfId="0" applyNumberFormat="1" applyFont="1" applyFill="1" applyBorder="1" applyAlignment="1" applyProtection="1">
      <alignment horizontal="right" vertical="center"/>
      <protection/>
    </xf>
    <xf numFmtId="194" fontId="8" fillId="0" borderId="58" xfId="0" applyNumberFormat="1" applyFont="1" applyFill="1" applyBorder="1" applyAlignment="1" applyProtection="1">
      <alignment horizontal="right" vertical="center"/>
      <protection/>
    </xf>
    <xf numFmtId="194" fontId="8" fillId="0" borderId="60" xfId="0" applyNumberFormat="1" applyFont="1" applyFill="1" applyBorder="1" applyAlignment="1" applyProtection="1">
      <alignment horizontal="right" vertical="center"/>
      <protection/>
    </xf>
    <xf numFmtId="194" fontId="8" fillId="0" borderId="24" xfId="0" applyNumberFormat="1" applyFont="1" applyFill="1" applyBorder="1" applyAlignment="1" applyProtection="1">
      <alignment horizontal="right" vertical="center"/>
      <protection/>
    </xf>
    <xf numFmtId="194" fontId="8" fillId="0" borderId="84" xfId="0" applyNumberFormat="1" applyFont="1" applyFill="1" applyBorder="1" applyAlignment="1" applyProtection="1">
      <alignment horizontal="right" vertical="center"/>
      <protection/>
    </xf>
    <xf numFmtId="194" fontId="9" fillId="0" borderId="85" xfId="0" applyNumberFormat="1" applyFont="1" applyFill="1" applyBorder="1" applyAlignment="1" applyProtection="1">
      <alignment horizontal="right" vertical="center"/>
      <protection/>
    </xf>
    <xf numFmtId="194" fontId="9" fillId="0" borderId="86" xfId="0" applyNumberFormat="1" applyFont="1" applyFill="1" applyBorder="1" applyAlignment="1" applyProtection="1">
      <alignment horizontal="right" vertical="center"/>
      <protection/>
    </xf>
    <xf numFmtId="194" fontId="8" fillId="0" borderId="87" xfId="0" applyNumberFormat="1" applyFont="1" applyFill="1" applyBorder="1" applyAlignment="1" applyProtection="1">
      <alignment horizontal="right" vertical="center"/>
      <protection/>
    </xf>
    <xf numFmtId="194" fontId="8" fillId="0" borderId="10" xfId="0" applyNumberFormat="1" applyFont="1" applyFill="1" applyBorder="1" applyAlignment="1" applyProtection="1">
      <alignment horizontal="right" vertical="center"/>
      <protection/>
    </xf>
    <xf numFmtId="194" fontId="9" fillId="0" borderId="88" xfId="0" applyNumberFormat="1" applyFont="1" applyFill="1" applyBorder="1" applyAlignment="1" applyProtection="1">
      <alignment horizontal="right" vertical="center"/>
      <protection/>
    </xf>
    <xf numFmtId="194" fontId="9" fillId="0" borderId="13" xfId="0" applyNumberFormat="1" applyFont="1" applyFill="1" applyBorder="1" applyAlignment="1" applyProtection="1">
      <alignment horizontal="right" vertical="center"/>
      <protection/>
    </xf>
    <xf numFmtId="194" fontId="9" fillId="0" borderId="89" xfId="0" applyNumberFormat="1" applyFont="1" applyFill="1" applyBorder="1" applyAlignment="1" applyProtection="1">
      <alignment horizontal="right" vertical="center"/>
      <protection/>
    </xf>
    <xf numFmtId="194" fontId="9" fillId="0" borderId="90" xfId="0" applyNumberFormat="1" applyFont="1" applyFill="1" applyBorder="1" applyAlignment="1" applyProtection="1">
      <alignment horizontal="right" vertical="center"/>
      <protection/>
    </xf>
    <xf numFmtId="194" fontId="9" fillId="0" borderId="36" xfId="0" applyNumberFormat="1" applyFont="1" applyFill="1" applyBorder="1" applyAlignment="1" applyProtection="1">
      <alignment horizontal="right" vertical="center"/>
      <protection/>
    </xf>
    <xf numFmtId="194" fontId="9" fillId="0" borderId="91" xfId="0" applyNumberFormat="1" applyFont="1" applyFill="1" applyBorder="1" applyAlignment="1" applyProtection="1">
      <alignment horizontal="right" vertical="center"/>
      <protection/>
    </xf>
    <xf numFmtId="194" fontId="8" fillId="0" borderId="86" xfId="0" applyNumberFormat="1" applyFont="1" applyFill="1" applyBorder="1" applyAlignment="1" applyProtection="1">
      <alignment horizontal="right" vertical="center"/>
      <protection/>
    </xf>
    <xf numFmtId="194" fontId="8" fillId="0" borderId="92" xfId="0" applyNumberFormat="1" applyFont="1" applyFill="1" applyBorder="1" applyAlignment="1" applyProtection="1">
      <alignment horizontal="right" vertical="center"/>
      <protection/>
    </xf>
    <xf numFmtId="194" fontId="8" fillId="0" borderId="19" xfId="0" applyNumberFormat="1" applyFont="1" applyFill="1" applyBorder="1" applyAlignment="1" applyProtection="1">
      <alignment horizontal="right" vertical="center"/>
      <protection/>
    </xf>
    <xf numFmtId="194" fontId="8" fillId="0" borderId="75" xfId="0" applyNumberFormat="1" applyFont="1" applyFill="1" applyBorder="1" applyAlignment="1" applyProtection="1">
      <alignment horizontal="right" vertical="center"/>
      <protection/>
    </xf>
    <xf numFmtId="194" fontId="8" fillId="0" borderId="76" xfId="0" applyNumberFormat="1" applyFont="1" applyFill="1" applyBorder="1" applyAlignment="1" applyProtection="1">
      <alignment horizontal="right" vertical="center"/>
      <protection/>
    </xf>
    <xf numFmtId="194" fontId="8" fillId="0" borderId="77" xfId="0" applyNumberFormat="1" applyFont="1" applyFill="1" applyBorder="1" applyAlignment="1" applyProtection="1">
      <alignment horizontal="right" vertical="center"/>
      <protection/>
    </xf>
    <xf numFmtId="194" fontId="8" fillId="0" borderId="78" xfId="0" applyNumberFormat="1" applyFont="1" applyFill="1" applyBorder="1" applyAlignment="1" applyProtection="1">
      <alignment horizontal="right" vertical="center"/>
      <protection/>
    </xf>
    <xf numFmtId="194" fontId="8" fillId="0" borderId="74" xfId="0" applyNumberFormat="1" applyFont="1" applyFill="1" applyBorder="1" applyAlignment="1" applyProtection="1">
      <alignment horizontal="right" vertical="center"/>
      <protection/>
    </xf>
    <xf numFmtId="194" fontId="8" fillId="0" borderId="42" xfId="0" applyNumberFormat="1" applyFont="1" applyFill="1" applyBorder="1" applyAlignment="1" applyProtection="1">
      <alignment horizontal="right" vertical="center"/>
      <protection/>
    </xf>
    <xf numFmtId="194" fontId="8" fillId="0" borderId="93" xfId="0" applyNumberFormat="1" applyFont="1" applyFill="1" applyBorder="1" applyAlignment="1" applyProtection="1">
      <alignment horizontal="right" vertical="center"/>
      <protection/>
    </xf>
    <xf numFmtId="194" fontId="8" fillId="0" borderId="94" xfId="0" applyNumberFormat="1" applyFont="1" applyFill="1" applyBorder="1" applyAlignment="1" applyProtection="1">
      <alignment horizontal="right" vertical="center"/>
      <protection/>
    </xf>
    <xf numFmtId="194" fontId="8" fillId="0" borderId="95" xfId="0" applyNumberFormat="1" applyFont="1" applyFill="1" applyBorder="1" applyAlignment="1" applyProtection="1">
      <alignment horizontal="right" vertical="center"/>
      <protection/>
    </xf>
    <xf numFmtId="194" fontId="9" fillId="0" borderId="96" xfId="0" applyNumberFormat="1" applyFont="1" applyFill="1" applyBorder="1" applyAlignment="1" applyProtection="1">
      <alignment horizontal="right" vertical="center"/>
      <protection/>
    </xf>
    <xf numFmtId="194" fontId="9" fillId="0" borderId="97" xfId="0" applyNumberFormat="1" applyFont="1" applyFill="1" applyBorder="1" applyAlignment="1" applyProtection="1">
      <alignment horizontal="right" vertical="center"/>
      <protection/>
    </xf>
    <xf numFmtId="194" fontId="9" fillId="0" borderId="98" xfId="0" applyNumberFormat="1" applyFont="1" applyFill="1" applyBorder="1" applyAlignment="1" applyProtection="1">
      <alignment horizontal="right" vertical="center"/>
      <protection/>
    </xf>
    <xf numFmtId="194" fontId="9" fillId="0" borderId="99" xfId="0" applyNumberFormat="1" applyFont="1" applyFill="1" applyBorder="1" applyAlignment="1" applyProtection="1">
      <alignment horizontal="right" vertical="center"/>
      <protection/>
    </xf>
    <xf numFmtId="194" fontId="9" fillId="0" borderId="100" xfId="0" applyNumberFormat="1" applyFont="1" applyFill="1" applyBorder="1" applyAlignment="1" applyProtection="1">
      <alignment horizontal="right" vertical="center"/>
      <protection/>
    </xf>
    <xf numFmtId="194" fontId="9" fillId="0" borderId="101" xfId="0" applyNumberFormat="1" applyFont="1" applyFill="1" applyBorder="1" applyAlignment="1" applyProtection="1">
      <alignment horizontal="right" vertical="center"/>
      <protection/>
    </xf>
    <xf numFmtId="194" fontId="9" fillId="0" borderId="102" xfId="0" applyNumberFormat="1" applyFont="1" applyFill="1" applyBorder="1" applyAlignment="1" applyProtection="1">
      <alignment horizontal="right" vertical="center"/>
      <protection/>
    </xf>
    <xf numFmtId="194" fontId="9" fillId="0" borderId="103" xfId="0" applyNumberFormat="1" applyFont="1" applyFill="1" applyBorder="1" applyAlignment="1" applyProtection="1">
      <alignment horizontal="right" vertical="center"/>
      <protection/>
    </xf>
    <xf numFmtId="194" fontId="9" fillId="0" borderId="104" xfId="0" applyNumberFormat="1" applyFont="1" applyFill="1" applyBorder="1" applyAlignment="1" applyProtection="1">
      <alignment horizontal="right" vertical="center"/>
      <protection/>
    </xf>
    <xf numFmtId="194" fontId="9" fillId="0" borderId="105" xfId="0" applyNumberFormat="1" applyFont="1" applyFill="1" applyBorder="1" applyAlignment="1" applyProtection="1">
      <alignment horizontal="right" vertical="center"/>
      <protection/>
    </xf>
    <xf numFmtId="194" fontId="8" fillId="0" borderId="66" xfId="0" applyNumberFormat="1" applyFont="1" applyFill="1" applyBorder="1" applyAlignment="1" applyProtection="1">
      <alignment horizontal="right" vertical="center"/>
      <protection/>
    </xf>
    <xf numFmtId="194" fontId="9" fillId="0" borderId="106" xfId="0" applyNumberFormat="1" applyFont="1" applyFill="1" applyBorder="1" applyAlignment="1" applyProtection="1">
      <alignment horizontal="right" vertical="center"/>
      <protection/>
    </xf>
    <xf numFmtId="194" fontId="9" fillId="0" borderId="107" xfId="0" applyNumberFormat="1" applyFont="1" applyFill="1" applyBorder="1" applyAlignment="1" applyProtection="1">
      <alignment horizontal="right" vertical="center"/>
      <protection/>
    </xf>
    <xf numFmtId="194" fontId="9" fillId="0" borderId="108" xfId="0" applyNumberFormat="1" applyFont="1" applyFill="1" applyBorder="1" applyAlignment="1" applyProtection="1">
      <alignment horizontal="right" vertical="center"/>
      <protection/>
    </xf>
    <xf numFmtId="194" fontId="9" fillId="0" borderId="109" xfId="0" applyNumberFormat="1" applyFont="1" applyFill="1" applyBorder="1" applyAlignment="1" applyProtection="1">
      <alignment horizontal="right" vertical="center"/>
      <protection/>
    </xf>
    <xf numFmtId="194" fontId="8" fillId="0" borderId="76" xfId="0" applyNumberFormat="1" applyFont="1" applyFill="1" applyBorder="1" applyAlignment="1" applyProtection="1">
      <alignment horizontal="right" vertical="center"/>
      <protection/>
    </xf>
    <xf numFmtId="194" fontId="8" fillId="0" borderId="77" xfId="0" applyNumberFormat="1" applyFont="1" applyFill="1" applyBorder="1" applyAlignment="1" applyProtection="1">
      <alignment horizontal="right" vertical="center"/>
      <protection/>
    </xf>
    <xf numFmtId="194" fontId="8" fillId="0" borderId="78" xfId="0" applyNumberFormat="1" applyFont="1" applyFill="1" applyBorder="1" applyAlignment="1" applyProtection="1">
      <alignment horizontal="right" vertical="center"/>
      <protection/>
    </xf>
    <xf numFmtId="194" fontId="8" fillId="0" borderId="71" xfId="0" applyNumberFormat="1" applyFont="1" applyFill="1" applyBorder="1" applyAlignment="1" applyProtection="1">
      <alignment horizontal="right" vertical="center"/>
      <protection/>
    </xf>
    <xf numFmtId="194" fontId="8" fillId="0" borderId="72" xfId="0" applyNumberFormat="1" applyFont="1" applyFill="1" applyBorder="1" applyAlignment="1" applyProtection="1">
      <alignment horizontal="right" vertical="center"/>
      <protection/>
    </xf>
    <xf numFmtId="194" fontId="8" fillId="0" borderId="73" xfId="0" applyNumberFormat="1" applyFont="1" applyFill="1" applyBorder="1" applyAlignment="1" applyProtection="1">
      <alignment horizontal="right" vertical="center"/>
      <protection/>
    </xf>
    <xf numFmtId="194" fontId="8" fillId="0" borderId="74" xfId="0" applyNumberFormat="1" applyFont="1" applyFill="1" applyBorder="1" applyAlignment="1" applyProtection="1">
      <alignment horizontal="right" vertical="center"/>
      <protection/>
    </xf>
    <xf numFmtId="194" fontId="8" fillId="0" borderId="42" xfId="0" applyNumberFormat="1" applyFont="1" applyFill="1" applyBorder="1" applyAlignment="1" applyProtection="1">
      <alignment horizontal="right" vertical="center"/>
      <protection/>
    </xf>
    <xf numFmtId="194" fontId="8" fillId="0" borderId="75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/>
      <protection hidden="1" locked="0"/>
    </xf>
    <xf numFmtId="0" fontId="8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22" fillId="2" borderId="0" xfId="0" applyFont="1" applyFill="1" applyAlignment="1" applyProtection="1">
      <alignment horizontal="centerContinuous" vertical="center"/>
      <protection hidden="1"/>
    </xf>
    <xf numFmtId="0" fontId="10" fillId="2" borderId="0" xfId="0" applyFont="1" applyFill="1" applyAlignment="1" applyProtection="1">
      <alignment horizontal="centerContinuous" vertical="top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right"/>
      <protection hidden="1" locked="0"/>
    </xf>
    <xf numFmtId="0" fontId="22" fillId="2" borderId="0" xfId="0" applyFont="1" applyFill="1" applyBorder="1" applyAlignment="1" applyProtection="1">
      <alignment horizontal="centerContinuous" vertical="center"/>
      <protection hidden="1"/>
    </xf>
    <xf numFmtId="0" fontId="10" fillId="2" borderId="0" xfId="0" applyFont="1" applyFill="1" applyBorder="1" applyAlignment="1" applyProtection="1">
      <alignment horizontal="centerContinuous" vertical="top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49" fontId="11" fillId="4" borderId="110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11" xfId="0" applyNumberFormat="1" applyFont="1" applyFill="1" applyBorder="1" applyAlignment="1" applyProtection="1">
      <alignment horizontal="center" vertical="center" textRotation="90" shrinkToFit="1"/>
      <protection/>
    </xf>
    <xf numFmtId="49" fontId="9" fillId="4" borderId="16" xfId="0" applyNumberFormat="1" applyFont="1" applyFill="1" applyBorder="1" applyAlignment="1" applyProtection="1">
      <alignment horizontal="left" vertical="center" wrapText="1"/>
      <protection/>
    </xf>
    <xf numFmtId="49" fontId="9" fillId="4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49" fontId="11" fillId="4" borderId="112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12" xfId="0" applyFont="1" applyFill="1" applyBorder="1" applyAlignment="1" applyProtection="1">
      <alignment horizontal="center" vertical="center" textRotation="90" shrinkToFit="1"/>
      <protection/>
    </xf>
    <xf numFmtId="49" fontId="8" fillId="4" borderId="113" xfId="0" applyNumberFormat="1" applyFont="1" applyFill="1" applyBorder="1" applyAlignment="1" applyProtection="1">
      <alignment horizontal="center" vertical="center" wrapText="1"/>
      <protection/>
    </xf>
    <xf numFmtId="49" fontId="8" fillId="4" borderId="30" xfId="0" applyNumberFormat="1" applyFont="1" applyFill="1" applyBorder="1" applyAlignment="1" applyProtection="1">
      <alignment horizontal="center" vertical="center" wrapText="1"/>
      <protection/>
    </xf>
    <xf numFmtId="49" fontId="8" fillId="4" borderId="114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61" xfId="0" applyNumberFormat="1" applyFont="1" applyFill="1" applyBorder="1" applyAlignment="1" applyProtection="1">
      <alignment horizontal="center" vertical="center" wrapText="1"/>
      <protection/>
    </xf>
    <xf numFmtId="49" fontId="8" fillId="4" borderId="115" xfId="0" applyNumberFormat="1" applyFont="1" applyFill="1" applyBorder="1" applyAlignment="1" applyProtection="1">
      <alignment horizontal="center" vertical="center" wrapText="1"/>
      <protection/>
    </xf>
    <xf numFmtId="49" fontId="8" fillId="4" borderId="116" xfId="0" applyNumberFormat="1" applyFont="1" applyFill="1" applyBorder="1" applyAlignment="1" applyProtection="1">
      <alignment horizontal="center" vertical="center" wrapText="1"/>
      <protection/>
    </xf>
    <xf numFmtId="49" fontId="8" fillId="4" borderId="117" xfId="0" applyNumberFormat="1" applyFont="1" applyFill="1" applyBorder="1" applyAlignment="1" applyProtection="1">
      <alignment horizontal="center" vertical="center" wrapText="1"/>
      <protection/>
    </xf>
    <xf numFmtId="0" fontId="0" fillId="4" borderId="112" xfId="0" applyFill="1" applyBorder="1" applyAlignment="1" applyProtection="1">
      <alignment horizontal="center" vertical="center" textRotation="90" shrinkToFit="1"/>
      <protection/>
    </xf>
    <xf numFmtId="0" fontId="8" fillId="4" borderId="93" xfId="0" applyNumberFormat="1" applyFont="1" applyFill="1" applyBorder="1" applyAlignment="1" applyProtection="1">
      <alignment horizontal="center"/>
      <protection/>
    </xf>
    <xf numFmtId="0" fontId="8" fillId="4" borderId="63" xfId="0" applyNumberFormat="1" applyFont="1" applyFill="1" applyBorder="1" applyAlignment="1" applyProtection="1">
      <alignment horizontal="center"/>
      <protection/>
    </xf>
    <xf numFmtId="0" fontId="8" fillId="4" borderId="95" xfId="0" applyNumberFormat="1" applyFont="1" applyFill="1" applyBorder="1" applyAlignment="1" applyProtection="1">
      <alignment horizontal="center"/>
      <protection/>
    </xf>
    <xf numFmtId="0" fontId="8" fillId="4" borderId="65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0" fontId="8" fillId="4" borderId="94" xfId="0" applyNumberFormat="1" applyFont="1" applyFill="1" applyBorder="1" applyAlignment="1" applyProtection="1">
      <alignment horizontal="center"/>
      <protection/>
    </xf>
    <xf numFmtId="0" fontId="8" fillId="4" borderId="64" xfId="0" applyNumberFormat="1" applyFont="1" applyFill="1" applyBorder="1" applyAlignment="1" applyProtection="1">
      <alignment horizontal="center"/>
      <protection/>
    </xf>
    <xf numFmtId="49" fontId="9" fillId="4" borderId="19" xfId="0" applyNumberFormat="1" applyFont="1" applyFill="1" applyBorder="1" applyAlignment="1" applyProtection="1">
      <alignment horizontal="left" vertical="center" wrapText="1"/>
      <protection/>
    </xf>
    <xf numFmtId="0" fontId="8" fillId="4" borderId="118" xfId="0" applyNumberFormat="1" applyFont="1" applyFill="1" applyBorder="1" applyAlignment="1" applyProtection="1">
      <alignment horizontal="center"/>
      <protection/>
    </xf>
    <xf numFmtId="0" fontId="8" fillId="4" borderId="119" xfId="0" applyNumberFormat="1" applyFont="1" applyFill="1" applyBorder="1" applyAlignment="1" applyProtection="1">
      <alignment horizontal="center"/>
      <protection/>
    </xf>
    <xf numFmtId="0" fontId="15" fillId="4" borderId="120" xfId="0" applyFont="1" applyFill="1" applyBorder="1" applyAlignment="1" applyProtection="1">
      <alignment horizontal="center" vertical="center" textRotation="90" shrinkToFit="1"/>
      <protection/>
    </xf>
    <xf numFmtId="0" fontId="17" fillId="0" borderId="0" xfId="0" applyFont="1" applyFill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wrapText="1"/>
      <protection/>
    </xf>
    <xf numFmtId="0" fontId="21" fillId="0" borderId="0" xfId="0" applyFont="1" applyAlignment="1">
      <alignment wrapText="1"/>
    </xf>
    <xf numFmtId="49" fontId="11" fillId="4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8" fillId="2" borderId="121" xfId="0" applyFont="1" applyFill="1" applyBorder="1" applyAlignment="1" applyProtection="1">
      <alignment horizontal="right" vertical="center" wrapText="1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33"/>
  <sheetViews>
    <sheetView showGridLines="0" tabSelected="1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70" hidden="1" customWidth="1"/>
    <col min="2" max="2" width="2.75390625" style="270" customWidth="1"/>
    <col min="3" max="3" width="9.75390625" style="270" customWidth="1"/>
    <col min="4" max="4" width="3.75390625" style="280" customWidth="1"/>
    <col min="5" max="5" width="72.75390625" style="280" customWidth="1"/>
    <col min="6" max="6" width="2.00390625" style="270" customWidth="1"/>
    <col min="7" max="7" width="10.75390625" style="270" customWidth="1"/>
    <col min="8" max="8" width="2.75390625" style="270" customWidth="1"/>
    <col min="9" max="12" width="9.125" style="270" customWidth="1"/>
    <col min="13" max="54" width="0" style="270" hidden="1" customWidth="1"/>
    <col min="55" max="16384" width="9.125" style="270" customWidth="1"/>
  </cols>
  <sheetData>
    <row r="1" spans="5:26" ht="18" customHeight="1" hidden="1">
      <c r="E1" s="281">
        <v>100</v>
      </c>
      <c r="Z1" s="271"/>
    </row>
    <row r="2" spans="2:5" s="272" customFormat="1" ht="18" customHeight="1">
      <c r="B2" s="273"/>
      <c r="C2" s="273"/>
      <c r="D2" s="273"/>
      <c r="E2" s="273"/>
    </row>
    <row r="3" spans="2:7" s="272" customFormat="1" ht="24" customHeight="1">
      <c r="B3" s="273"/>
      <c r="C3" s="274" t="s">
        <v>130</v>
      </c>
      <c r="D3" s="282"/>
      <c r="E3" s="282"/>
      <c r="F3" s="274"/>
      <c r="G3" s="274"/>
    </row>
    <row r="4" spans="2:8" s="272" customFormat="1" ht="36" customHeight="1">
      <c r="B4" s="273"/>
      <c r="C4" s="275" t="s">
        <v>115</v>
      </c>
      <c r="D4" s="283"/>
      <c r="E4" s="283"/>
      <c r="F4" s="275"/>
      <c r="G4" s="275"/>
      <c r="H4" s="272" t="s">
        <v>249</v>
      </c>
    </row>
    <row r="5" spans="4:8" s="272" customFormat="1" ht="18" customHeight="1">
      <c r="D5" s="273"/>
      <c r="E5" s="273"/>
      <c r="G5" s="273"/>
      <c r="H5" s="273"/>
    </row>
    <row r="6" spans="3:9" s="272" customFormat="1" ht="21.75" customHeight="1">
      <c r="C6" s="320" t="s">
        <v>113</v>
      </c>
      <c r="D6" s="273"/>
      <c r="E6" s="273" t="s">
        <v>114</v>
      </c>
      <c r="G6" s="276"/>
      <c r="H6" s="273"/>
      <c r="I6" s="277"/>
    </row>
    <row r="7" spans="3:9" s="272" customFormat="1" ht="30" customHeight="1">
      <c r="C7" s="277"/>
      <c r="D7" s="284" t="s">
        <v>22</v>
      </c>
      <c r="E7" s="278"/>
      <c r="G7" s="273"/>
      <c r="H7" s="273"/>
      <c r="I7" s="273"/>
    </row>
    <row r="8" spans="3:9" s="272" customFormat="1" ht="21.75" customHeight="1">
      <c r="C8" s="320" t="s">
        <v>223</v>
      </c>
      <c r="D8" s="273"/>
      <c r="E8" s="318" t="s">
        <v>236</v>
      </c>
      <c r="G8" s="276"/>
      <c r="H8" s="273"/>
      <c r="I8" s="273"/>
    </row>
    <row r="9" spans="3:9" s="272" customFormat="1" ht="6" customHeight="1">
      <c r="C9" s="277"/>
      <c r="D9" s="284"/>
      <c r="E9" s="319"/>
      <c r="G9" s="273"/>
      <c r="H9" s="273"/>
      <c r="I9" s="273"/>
    </row>
    <row r="10" spans="3:8" s="272" customFormat="1" ht="25.5">
      <c r="C10" s="320" t="s">
        <v>224</v>
      </c>
      <c r="D10" s="273"/>
      <c r="E10" s="318" t="s">
        <v>237</v>
      </c>
      <c r="G10" s="276"/>
      <c r="H10" s="273"/>
    </row>
    <row r="11" spans="3:8" s="272" customFormat="1" ht="6" customHeight="1">
      <c r="C11" s="277"/>
      <c r="D11" s="284"/>
      <c r="E11" s="319"/>
      <c r="G11" s="273"/>
      <c r="H11" s="273"/>
    </row>
    <row r="12" spans="3:8" s="272" customFormat="1" ht="25.5">
      <c r="C12" s="320" t="s">
        <v>225</v>
      </c>
      <c r="D12" s="273"/>
      <c r="E12" s="318" t="s">
        <v>238</v>
      </c>
      <c r="G12" s="276"/>
      <c r="H12" s="273"/>
    </row>
    <row r="13" spans="3:7" s="272" customFormat="1" ht="30" customHeight="1">
      <c r="C13" s="277"/>
      <c r="D13" s="284" t="s">
        <v>23</v>
      </c>
      <c r="E13" s="319"/>
      <c r="G13" s="273"/>
    </row>
    <row r="14" spans="3:7" s="272" customFormat="1" ht="21.75" customHeight="1">
      <c r="C14" s="320" t="s">
        <v>226</v>
      </c>
      <c r="D14" s="273"/>
      <c r="E14" s="318" t="s">
        <v>239</v>
      </c>
      <c r="G14" s="276"/>
    </row>
    <row r="15" spans="3:7" s="272" customFormat="1" ht="6" customHeight="1">
      <c r="C15" s="277"/>
      <c r="D15" s="284"/>
      <c r="E15" s="319"/>
      <c r="G15" s="273"/>
    </row>
    <row r="16" spans="3:7" s="272" customFormat="1" ht="25.5">
      <c r="C16" s="320" t="s">
        <v>227</v>
      </c>
      <c r="D16" s="273"/>
      <c r="E16" s="318" t="s">
        <v>240</v>
      </c>
      <c r="G16" s="276"/>
    </row>
    <row r="17" spans="3:7" s="272" customFormat="1" ht="6" customHeight="1">
      <c r="C17" s="277"/>
      <c r="D17" s="284"/>
      <c r="E17" s="319"/>
      <c r="G17" s="273"/>
    </row>
    <row r="18" spans="3:7" s="272" customFormat="1" ht="18" customHeight="1">
      <c r="C18" s="320" t="s">
        <v>228</v>
      </c>
      <c r="D18" s="273"/>
      <c r="E18" s="318" t="s">
        <v>241</v>
      </c>
      <c r="G18" s="276"/>
    </row>
    <row r="19" spans="3:7" s="272" customFormat="1" ht="6" customHeight="1">
      <c r="C19" s="277"/>
      <c r="D19" s="284"/>
      <c r="E19" s="319"/>
      <c r="G19" s="273"/>
    </row>
    <row r="20" spans="3:8" s="272" customFormat="1" ht="25.5">
      <c r="C20" s="320" t="s">
        <v>229</v>
      </c>
      <c r="D20" s="273"/>
      <c r="E20" s="318" t="s">
        <v>242</v>
      </c>
      <c r="G20" s="276"/>
      <c r="H20" s="273"/>
    </row>
    <row r="21" spans="3:8" s="272" customFormat="1" ht="6" customHeight="1">
      <c r="C21" s="277"/>
      <c r="D21" s="284"/>
      <c r="E21" s="319"/>
      <c r="G21" s="273"/>
      <c r="H21" s="273"/>
    </row>
    <row r="22" spans="3:8" s="272" customFormat="1" ht="21.75" customHeight="1">
      <c r="C22" s="320" t="s">
        <v>230</v>
      </c>
      <c r="D22" s="273"/>
      <c r="E22" s="318" t="s">
        <v>243</v>
      </c>
      <c r="G22" s="276"/>
      <c r="H22" s="273"/>
    </row>
    <row r="23" spans="3:8" s="272" customFormat="1" ht="30" customHeight="1">
      <c r="C23" s="277"/>
      <c r="D23" s="284" t="s">
        <v>24</v>
      </c>
      <c r="E23" s="319"/>
      <c r="G23" s="273"/>
      <c r="H23" s="273"/>
    </row>
    <row r="24" spans="3:8" s="272" customFormat="1" ht="21.75" customHeight="1">
      <c r="C24" s="320" t="s">
        <v>231</v>
      </c>
      <c r="D24" s="273"/>
      <c r="E24" s="318" t="s">
        <v>244</v>
      </c>
      <c r="G24" s="276"/>
      <c r="H24" s="273"/>
    </row>
    <row r="25" spans="3:8" s="272" customFormat="1" ht="6" customHeight="1">
      <c r="C25" s="277"/>
      <c r="D25" s="284"/>
      <c r="E25" s="319"/>
      <c r="G25" s="273"/>
      <c r="H25" s="273"/>
    </row>
    <row r="26" spans="3:8" s="272" customFormat="1" ht="21.75" customHeight="1">
      <c r="C26" s="320" t="s">
        <v>232</v>
      </c>
      <c r="D26" s="273"/>
      <c r="E26" s="318" t="s">
        <v>245</v>
      </c>
      <c r="G26" s="276"/>
      <c r="H26" s="273"/>
    </row>
    <row r="27" spans="3:8" s="272" customFormat="1" ht="30" customHeight="1">
      <c r="C27" s="277"/>
      <c r="D27" s="284" t="s">
        <v>25</v>
      </c>
      <c r="E27" s="319"/>
      <c r="G27" s="273"/>
      <c r="H27" s="273"/>
    </row>
    <row r="28" spans="3:8" s="272" customFormat="1" ht="21.75" customHeight="1">
      <c r="C28" s="320" t="s">
        <v>233</v>
      </c>
      <c r="D28" s="273"/>
      <c r="E28" s="318" t="s">
        <v>246</v>
      </c>
      <c r="G28" s="276"/>
      <c r="H28" s="273"/>
    </row>
    <row r="29" spans="3:8" s="272" customFormat="1" ht="30" customHeight="1">
      <c r="C29" s="277"/>
      <c r="D29" s="284" t="s">
        <v>26</v>
      </c>
      <c r="E29" s="319"/>
      <c r="G29" s="273"/>
      <c r="H29" s="273"/>
    </row>
    <row r="30" spans="3:8" s="272" customFormat="1" ht="25.5" customHeight="1">
      <c r="C30" s="320" t="s">
        <v>234</v>
      </c>
      <c r="D30" s="273"/>
      <c r="E30" s="318" t="s">
        <v>247</v>
      </c>
      <c r="G30" s="276"/>
      <c r="H30" s="273"/>
    </row>
    <row r="31" spans="3:8" s="272" customFormat="1" ht="8.25" customHeight="1">
      <c r="C31" s="277"/>
      <c r="D31" s="284"/>
      <c r="E31" s="319"/>
      <c r="G31" s="273"/>
      <c r="H31" s="273"/>
    </row>
    <row r="32" spans="3:8" s="272" customFormat="1" ht="21.75" customHeight="1">
      <c r="C32" s="320" t="s">
        <v>235</v>
      </c>
      <c r="D32" s="273"/>
      <c r="E32" s="318" t="s">
        <v>248</v>
      </c>
      <c r="G32" s="276"/>
      <c r="H32" s="273"/>
    </row>
    <row r="33" ht="30" customHeight="1">
      <c r="G33" s="279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C3:P18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32.25390625" style="56" customWidth="1"/>
    <col min="9" max="9" width="1.12109375" style="56" customWidth="1"/>
    <col min="10" max="16" width="6.75390625" style="56" customWidth="1"/>
    <col min="17" max="27" width="8.253906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8.75">
      <c r="D4" s="17" t="s">
        <v>108</v>
      </c>
      <c r="E4" s="58"/>
      <c r="F4" s="58"/>
      <c r="G4" s="58"/>
      <c r="H4" s="17" t="s">
        <v>189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43" t="s">
        <v>194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4:16" s="57" customFormat="1" ht="8.25" customHeight="1">
      <c r="D6" s="143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4:16" s="61" customFormat="1" ht="8.25" customHeight="1" thickBot="1">
      <c r="D7" s="18"/>
      <c r="E7" s="62"/>
      <c r="F7" s="62"/>
      <c r="G7" s="62"/>
      <c r="H7" s="62"/>
      <c r="I7" s="63"/>
      <c r="J7" s="63"/>
      <c r="K7" s="63"/>
      <c r="L7" s="63"/>
      <c r="M7" s="63"/>
      <c r="N7" s="63"/>
      <c r="O7" s="63"/>
      <c r="P7" s="19"/>
    </row>
    <row r="8" spans="3:16" ht="6" customHeight="1">
      <c r="C8" s="26"/>
      <c r="D8" s="293"/>
      <c r="E8" s="294"/>
      <c r="F8" s="294"/>
      <c r="G8" s="294"/>
      <c r="H8" s="294"/>
      <c r="I8" s="295"/>
      <c r="J8" s="303" t="s">
        <v>100</v>
      </c>
      <c r="K8" s="303" t="s">
        <v>101</v>
      </c>
      <c r="L8" s="303" t="s">
        <v>102</v>
      </c>
      <c r="M8" s="308" t="s">
        <v>103</v>
      </c>
      <c r="N8" s="308" t="s">
        <v>120</v>
      </c>
      <c r="O8" s="308" t="s">
        <v>131</v>
      </c>
      <c r="P8" s="305" t="s">
        <v>191</v>
      </c>
    </row>
    <row r="9" spans="3:16" ht="6" customHeight="1">
      <c r="C9" s="26"/>
      <c r="D9" s="296"/>
      <c r="E9" s="297"/>
      <c r="F9" s="297"/>
      <c r="G9" s="297"/>
      <c r="H9" s="297"/>
      <c r="I9" s="298"/>
      <c r="J9" s="304"/>
      <c r="K9" s="304"/>
      <c r="L9" s="304"/>
      <c r="M9" s="309"/>
      <c r="N9" s="309"/>
      <c r="O9" s="309"/>
      <c r="P9" s="306"/>
    </row>
    <row r="10" spans="3:16" ht="6" customHeight="1">
      <c r="C10" s="26"/>
      <c r="D10" s="296"/>
      <c r="E10" s="297"/>
      <c r="F10" s="297"/>
      <c r="G10" s="297"/>
      <c r="H10" s="297"/>
      <c r="I10" s="298"/>
      <c r="J10" s="304"/>
      <c r="K10" s="304"/>
      <c r="L10" s="304"/>
      <c r="M10" s="309"/>
      <c r="N10" s="309"/>
      <c r="O10" s="309"/>
      <c r="P10" s="306"/>
    </row>
    <row r="11" spans="3:16" ht="6" customHeight="1">
      <c r="C11" s="26"/>
      <c r="D11" s="296"/>
      <c r="E11" s="297"/>
      <c r="F11" s="297"/>
      <c r="G11" s="297"/>
      <c r="H11" s="297"/>
      <c r="I11" s="298"/>
      <c r="J11" s="304"/>
      <c r="K11" s="304"/>
      <c r="L11" s="304"/>
      <c r="M11" s="309"/>
      <c r="N11" s="309"/>
      <c r="O11" s="309"/>
      <c r="P11" s="306"/>
    </row>
    <row r="12" spans="3:16" ht="15" customHeight="1" thickBot="1">
      <c r="C12" s="26"/>
      <c r="D12" s="299"/>
      <c r="E12" s="300"/>
      <c r="F12" s="300"/>
      <c r="G12" s="300"/>
      <c r="H12" s="300"/>
      <c r="I12" s="301"/>
      <c r="J12" s="20"/>
      <c r="K12" s="20"/>
      <c r="L12" s="20"/>
      <c r="M12" s="20"/>
      <c r="N12" s="119"/>
      <c r="O12" s="119"/>
      <c r="P12" s="21"/>
    </row>
    <row r="13" spans="3:16" ht="13.5" thickTop="1">
      <c r="C13" s="26"/>
      <c r="D13" s="125"/>
      <c r="E13" s="126" t="s">
        <v>137</v>
      </c>
      <c r="F13" s="126"/>
      <c r="G13" s="126"/>
      <c r="H13" s="127"/>
      <c r="I13" s="128"/>
      <c r="J13" s="250">
        <v>111</v>
      </c>
      <c r="K13" s="250">
        <v>100</v>
      </c>
      <c r="L13" s="250">
        <v>112</v>
      </c>
      <c r="M13" s="250">
        <v>115</v>
      </c>
      <c r="N13" s="250">
        <v>113</v>
      </c>
      <c r="O13" s="251">
        <v>107</v>
      </c>
      <c r="P13" s="252">
        <v>116</v>
      </c>
    </row>
    <row r="14" spans="3:16" ht="12.75">
      <c r="C14" s="26"/>
      <c r="D14" s="48"/>
      <c r="E14" s="36" t="s">
        <v>138</v>
      </c>
      <c r="F14" s="36"/>
      <c r="G14" s="36"/>
      <c r="H14" s="37"/>
      <c r="I14" s="38"/>
      <c r="J14" s="176">
        <v>27</v>
      </c>
      <c r="K14" s="176">
        <v>25</v>
      </c>
      <c r="L14" s="176">
        <v>25</v>
      </c>
      <c r="M14" s="176">
        <v>25</v>
      </c>
      <c r="N14" s="176">
        <v>23</v>
      </c>
      <c r="O14" s="177">
        <v>19</v>
      </c>
      <c r="P14" s="178">
        <v>17</v>
      </c>
    </row>
    <row r="15" spans="3:16" ht="15">
      <c r="C15" s="26"/>
      <c r="D15" s="129"/>
      <c r="E15" s="111" t="s">
        <v>144</v>
      </c>
      <c r="F15" s="111"/>
      <c r="G15" s="111"/>
      <c r="H15" s="112"/>
      <c r="I15" s="113"/>
      <c r="J15" s="253">
        <v>6237</v>
      </c>
      <c r="K15" s="253">
        <v>5753</v>
      </c>
      <c r="L15" s="253">
        <v>4843</v>
      </c>
      <c r="M15" s="253">
        <v>4931</v>
      </c>
      <c r="N15" s="253">
        <v>4577</v>
      </c>
      <c r="O15" s="254">
        <v>4429</v>
      </c>
      <c r="P15" s="255">
        <v>4221</v>
      </c>
    </row>
    <row r="16" spans="3:16" ht="15.75" thickBot="1">
      <c r="C16" s="26"/>
      <c r="D16" s="75"/>
      <c r="E16" s="40" t="s">
        <v>145</v>
      </c>
      <c r="F16" s="40"/>
      <c r="G16" s="40"/>
      <c r="H16" s="41"/>
      <c r="I16" s="42"/>
      <c r="J16" s="200">
        <v>2091</v>
      </c>
      <c r="K16" s="200">
        <v>1975</v>
      </c>
      <c r="L16" s="200">
        <v>1416</v>
      </c>
      <c r="M16" s="200">
        <v>1250</v>
      </c>
      <c r="N16" s="200">
        <v>893</v>
      </c>
      <c r="O16" s="201">
        <v>793</v>
      </c>
      <c r="P16" s="202">
        <v>744</v>
      </c>
    </row>
    <row r="17" spans="3:16" ht="13.5">
      <c r="C17" s="82"/>
      <c r="D17" s="65" t="s">
        <v>94</v>
      </c>
      <c r="E17" s="120"/>
      <c r="F17" s="120"/>
      <c r="G17" s="120"/>
      <c r="H17" s="121"/>
      <c r="I17" s="120"/>
      <c r="J17" s="122"/>
      <c r="K17" s="122"/>
      <c r="L17" s="122"/>
      <c r="M17" s="122"/>
      <c r="N17" s="123"/>
      <c r="O17" s="123"/>
      <c r="P17" s="118" t="s">
        <v>96</v>
      </c>
    </row>
    <row r="18" spans="4:16" ht="13.5">
      <c r="D18" s="130" t="s">
        <v>40</v>
      </c>
      <c r="E18" s="123" t="s">
        <v>146</v>
      </c>
      <c r="F18" s="132"/>
      <c r="G18" s="124"/>
      <c r="H18" s="124"/>
      <c r="I18" s="123"/>
      <c r="J18" s="123"/>
      <c r="K18" s="123"/>
      <c r="L18" s="123"/>
      <c r="M18" s="123"/>
      <c r="N18" s="123"/>
      <c r="O18" s="123"/>
      <c r="P18" s="118"/>
    </row>
  </sheetData>
  <sheetProtection/>
  <mergeCells count="8">
    <mergeCell ref="D8:I12"/>
    <mergeCell ref="M8:M11"/>
    <mergeCell ref="N8:N11"/>
    <mergeCell ref="P8:P11"/>
    <mergeCell ref="L8:L11"/>
    <mergeCell ref="J8:J11"/>
    <mergeCell ref="K8:K11"/>
    <mergeCell ref="O8:O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C3:S21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625" style="56" customWidth="1"/>
    <col min="9" max="9" width="1.12109375" style="56" customWidth="1"/>
    <col min="10" max="16" width="6.75390625" style="56" customWidth="1"/>
    <col min="17" max="27" width="7.1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5.75">
      <c r="D4" s="17" t="s">
        <v>109</v>
      </c>
      <c r="E4" s="58"/>
      <c r="F4" s="58"/>
      <c r="G4" s="58"/>
      <c r="H4" s="17" t="s">
        <v>152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43" t="s">
        <v>193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6" s="61" customFormat="1" ht="21" customHeight="1" thickBot="1">
      <c r="C6" s="57"/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19"/>
    </row>
    <row r="7" spans="3:16" ht="6" customHeight="1">
      <c r="C7" s="26"/>
      <c r="D7" s="293"/>
      <c r="E7" s="294"/>
      <c r="F7" s="294"/>
      <c r="G7" s="294"/>
      <c r="H7" s="294"/>
      <c r="I7" s="295"/>
      <c r="J7" s="303" t="s">
        <v>100</v>
      </c>
      <c r="K7" s="303" t="s">
        <v>101</v>
      </c>
      <c r="L7" s="303" t="s">
        <v>102</v>
      </c>
      <c r="M7" s="308" t="s">
        <v>103</v>
      </c>
      <c r="N7" s="308" t="s">
        <v>120</v>
      </c>
      <c r="O7" s="308" t="s">
        <v>131</v>
      </c>
      <c r="P7" s="305" t="s">
        <v>191</v>
      </c>
    </row>
    <row r="8" spans="3:16" ht="6" customHeight="1">
      <c r="C8" s="26"/>
      <c r="D8" s="296"/>
      <c r="E8" s="297"/>
      <c r="F8" s="297"/>
      <c r="G8" s="297"/>
      <c r="H8" s="297"/>
      <c r="I8" s="298"/>
      <c r="J8" s="304"/>
      <c r="K8" s="304"/>
      <c r="L8" s="304"/>
      <c r="M8" s="309"/>
      <c r="N8" s="309"/>
      <c r="O8" s="309"/>
      <c r="P8" s="306"/>
    </row>
    <row r="9" spans="3:16" ht="6" customHeight="1">
      <c r="C9" s="26"/>
      <c r="D9" s="296"/>
      <c r="E9" s="297"/>
      <c r="F9" s="297"/>
      <c r="G9" s="297"/>
      <c r="H9" s="297"/>
      <c r="I9" s="298"/>
      <c r="J9" s="304"/>
      <c r="K9" s="304"/>
      <c r="L9" s="304"/>
      <c r="M9" s="309"/>
      <c r="N9" s="309"/>
      <c r="O9" s="309"/>
      <c r="P9" s="306"/>
    </row>
    <row r="10" spans="3:16" ht="6" customHeight="1">
      <c r="C10" s="26"/>
      <c r="D10" s="296"/>
      <c r="E10" s="297"/>
      <c r="F10" s="297"/>
      <c r="G10" s="297"/>
      <c r="H10" s="297"/>
      <c r="I10" s="298"/>
      <c r="J10" s="304"/>
      <c r="K10" s="304"/>
      <c r="L10" s="304"/>
      <c r="M10" s="309"/>
      <c r="N10" s="309"/>
      <c r="O10" s="309"/>
      <c r="P10" s="306"/>
    </row>
    <row r="11" spans="3:16" ht="15" customHeight="1" thickBot="1">
      <c r="C11" s="26"/>
      <c r="D11" s="299"/>
      <c r="E11" s="300"/>
      <c r="F11" s="300"/>
      <c r="G11" s="300"/>
      <c r="H11" s="300"/>
      <c r="I11" s="301"/>
      <c r="J11" s="20"/>
      <c r="K11" s="20"/>
      <c r="L11" s="20"/>
      <c r="M11" s="20"/>
      <c r="N11" s="119"/>
      <c r="O11" s="119"/>
      <c r="P11" s="21"/>
    </row>
    <row r="12" spans="3:16" ht="16.5" thickBot="1" thickTop="1">
      <c r="C12" s="26"/>
      <c r="D12" s="22" t="s">
        <v>165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133"/>
      <c r="P12" s="25"/>
    </row>
    <row r="13" spans="3:16" ht="13.5" thickBot="1">
      <c r="C13" s="26"/>
      <c r="D13" s="67"/>
      <c r="E13" s="96" t="s">
        <v>28</v>
      </c>
      <c r="F13" s="96"/>
      <c r="G13" s="96"/>
      <c r="H13" s="97"/>
      <c r="I13" s="98"/>
      <c r="J13" s="219">
        <v>544</v>
      </c>
      <c r="K13" s="219">
        <v>528</v>
      </c>
      <c r="L13" s="219">
        <v>507</v>
      </c>
      <c r="M13" s="219">
        <v>519</v>
      </c>
      <c r="N13" s="219">
        <v>479</v>
      </c>
      <c r="O13" s="220">
        <v>474</v>
      </c>
      <c r="P13" s="222">
        <v>463</v>
      </c>
    </row>
    <row r="14" spans="3:16" ht="13.5" thickBot="1">
      <c r="C14" s="26"/>
      <c r="D14" s="43" t="s">
        <v>79</v>
      </c>
      <c r="E14" s="44"/>
      <c r="F14" s="44"/>
      <c r="G14" s="44"/>
      <c r="H14" s="44"/>
      <c r="I14" s="44"/>
      <c r="J14" s="45"/>
      <c r="K14" s="45"/>
      <c r="L14" s="45"/>
      <c r="M14" s="45"/>
      <c r="N14" s="46"/>
      <c r="O14" s="46"/>
      <c r="P14" s="46"/>
    </row>
    <row r="15" spans="3:18" ht="12.75">
      <c r="C15" s="26"/>
      <c r="D15" s="103"/>
      <c r="E15" s="104" t="s">
        <v>149</v>
      </c>
      <c r="F15" s="104"/>
      <c r="G15" s="104"/>
      <c r="H15" s="105"/>
      <c r="I15" s="106"/>
      <c r="J15" s="256">
        <v>56860</v>
      </c>
      <c r="K15" s="256">
        <v>56243</v>
      </c>
      <c r="L15" s="256">
        <v>53694</v>
      </c>
      <c r="M15" s="256">
        <v>52128</v>
      </c>
      <c r="N15" s="256">
        <v>48916</v>
      </c>
      <c r="O15" s="196">
        <v>46159</v>
      </c>
      <c r="P15" s="197">
        <v>44204</v>
      </c>
      <c r="R15" s="146"/>
    </row>
    <row r="16" spans="3:16" ht="15.75" thickBot="1">
      <c r="C16" s="26"/>
      <c r="D16" s="107"/>
      <c r="E16" s="108" t="s">
        <v>166</v>
      </c>
      <c r="F16" s="108"/>
      <c r="G16" s="108"/>
      <c r="H16" s="109"/>
      <c r="I16" s="110"/>
      <c r="J16" s="247">
        <v>2759</v>
      </c>
      <c r="K16" s="247">
        <v>3039</v>
      </c>
      <c r="L16" s="247">
        <v>2210</v>
      </c>
      <c r="M16" s="247">
        <v>1910</v>
      </c>
      <c r="N16" s="247">
        <v>2580</v>
      </c>
      <c r="O16" s="248">
        <v>2369</v>
      </c>
      <c r="P16" s="249">
        <v>1961</v>
      </c>
    </row>
    <row r="17" spans="3:16" ht="13.5" thickBot="1">
      <c r="C17" s="26"/>
      <c r="D17" s="43" t="s">
        <v>202</v>
      </c>
      <c r="E17" s="44"/>
      <c r="F17" s="44"/>
      <c r="G17" s="44"/>
      <c r="H17" s="44"/>
      <c r="I17" s="44"/>
      <c r="J17" s="45"/>
      <c r="K17" s="45"/>
      <c r="L17" s="45"/>
      <c r="M17" s="45"/>
      <c r="N17" s="46"/>
      <c r="O17" s="46"/>
      <c r="P17" s="46"/>
    </row>
    <row r="18" spans="3:16" ht="13.5" thickBot="1">
      <c r="C18" s="26"/>
      <c r="D18" s="103"/>
      <c r="E18" s="28" t="s">
        <v>28</v>
      </c>
      <c r="F18" s="28"/>
      <c r="G18" s="28"/>
      <c r="H18" s="29"/>
      <c r="I18" s="30"/>
      <c r="J18" s="170">
        <v>2943</v>
      </c>
      <c r="K18" s="219">
        <v>2891</v>
      </c>
      <c r="L18" s="219">
        <v>2833</v>
      </c>
      <c r="M18" s="226">
        <v>3150</v>
      </c>
      <c r="N18" s="226">
        <v>2575</v>
      </c>
      <c r="O18" s="227">
        <v>2503</v>
      </c>
      <c r="P18" s="172">
        <v>2347</v>
      </c>
    </row>
    <row r="19" spans="4:16" ht="13.5">
      <c r="D19" s="65" t="s">
        <v>94</v>
      </c>
      <c r="E19" s="66"/>
      <c r="F19" s="66"/>
      <c r="G19" s="66"/>
      <c r="H19" s="66"/>
      <c r="I19" s="65"/>
      <c r="J19" s="65"/>
      <c r="K19" s="65"/>
      <c r="L19" s="65"/>
      <c r="M19" s="65"/>
      <c r="N19" s="65"/>
      <c r="O19" s="65"/>
      <c r="P19" s="53" t="s">
        <v>96</v>
      </c>
    </row>
    <row r="20" spans="4:16" ht="26.25" customHeight="1">
      <c r="D20" s="54" t="s">
        <v>40</v>
      </c>
      <c r="E20" s="315" t="s">
        <v>168</v>
      </c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</row>
    <row r="21" spans="4:19" ht="12.75">
      <c r="D21" s="54" t="s">
        <v>121</v>
      </c>
      <c r="E21" s="123" t="s">
        <v>167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61"/>
      <c r="S21" s="56" t="s">
        <v>29</v>
      </c>
    </row>
  </sheetData>
  <sheetProtection/>
  <mergeCells count="9">
    <mergeCell ref="D7:I11"/>
    <mergeCell ref="E20:P20"/>
    <mergeCell ref="J7:J10"/>
    <mergeCell ref="P7:P10"/>
    <mergeCell ref="K7:K10"/>
    <mergeCell ref="L7:L10"/>
    <mergeCell ref="M7:M10"/>
    <mergeCell ref="N7:N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C3:P16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2.625" style="56" customWidth="1"/>
    <col min="9" max="10" width="8.00390625" style="56" customWidth="1"/>
    <col min="11" max="16" width="6.375" style="56" customWidth="1"/>
    <col min="17" max="27" width="14.003906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5.75">
      <c r="D4" s="17" t="s">
        <v>110</v>
      </c>
      <c r="E4" s="58"/>
      <c r="F4" s="58"/>
      <c r="G4" s="58"/>
      <c r="H4" s="17" t="s">
        <v>153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43" t="s">
        <v>193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4:16" s="57" customFormat="1" ht="15.75">
      <c r="D6" s="143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4:16" s="61" customFormat="1" ht="1.5" customHeight="1" thickBot="1">
      <c r="D7" s="18"/>
      <c r="E7" s="62"/>
      <c r="F7" s="62"/>
      <c r="G7" s="62"/>
      <c r="H7" s="62"/>
      <c r="I7" s="63"/>
      <c r="J7" s="63"/>
      <c r="K7" s="63"/>
      <c r="L7" s="63"/>
      <c r="M7" s="63"/>
      <c r="N7" s="63"/>
      <c r="O7" s="63"/>
      <c r="P7" s="19"/>
    </row>
    <row r="8" spans="3:16" ht="6" customHeight="1">
      <c r="C8" s="26"/>
      <c r="D8" s="293"/>
      <c r="E8" s="294"/>
      <c r="F8" s="294"/>
      <c r="G8" s="294"/>
      <c r="H8" s="294"/>
      <c r="I8" s="295"/>
      <c r="J8" s="303" t="s">
        <v>100</v>
      </c>
      <c r="K8" s="303" t="s">
        <v>101</v>
      </c>
      <c r="L8" s="303" t="s">
        <v>102</v>
      </c>
      <c r="M8" s="305" t="s">
        <v>103</v>
      </c>
      <c r="N8" s="311" t="s">
        <v>120</v>
      </c>
      <c r="O8" s="308" t="s">
        <v>200</v>
      </c>
      <c r="P8" s="305" t="s">
        <v>191</v>
      </c>
    </row>
    <row r="9" spans="3:16" ht="6" customHeight="1">
      <c r="C9" s="26"/>
      <c r="D9" s="296"/>
      <c r="E9" s="297"/>
      <c r="F9" s="297"/>
      <c r="G9" s="297"/>
      <c r="H9" s="297"/>
      <c r="I9" s="298"/>
      <c r="J9" s="304"/>
      <c r="K9" s="304"/>
      <c r="L9" s="304"/>
      <c r="M9" s="306"/>
      <c r="N9" s="312"/>
      <c r="O9" s="309"/>
      <c r="P9" s="306"/>
    </row>
    <row r="10" spans="3:16" ht="6" customHeight="1">
      <c r="C10" s="26"/>
      <c r="D10" s="296"/>
      <c r="E10" s="297"/>
      <c r="F10" s="297"/>
      <c r="G10" s="297"/>
      <c r="H10" s="297"/>
      <c r="I10" s="298"/>
      <c r="J10" s="304"/>
      <c r="K10" s="304"/>
      <c r="L10" s="304"/>
      <c r="M10" s="306"/>
      <c r="N10" s="312"/>
      <c r="O10" s="309"/>
      <c r="P10" s="306"/>
    </row>
    <row r="11" spans="3:16" ht="6" customHeight="1">
      <c r="C11" s="26"/>
      <c r="D11" s="296"/>
      <c r="E11" s="297"/>
      <c r="F11" s="297"/>
      <c r="G11" s="297"/>
      <c r="H11" s="297"/>
      <c r="I11" s="298"/>
      <c r="J11" s="304"/>
      <c r="K11" s="304"/>
      <c r="L11" s="304"/>
      <c r="M11" s="306"/>
      <c r="N11" s="312"/>
      <c r="O11" s="309"/>
      <c r="P11" s="306"/>
    </row>
    <row r="12" spans="3:16" ht="15" customHeight="1" thickBot="1">
      <c r="C12" s="26"/>
      <c r="D12" s="299"/>
      <c r="E12" s="300"/>
      <c r="F12" s="300"/>
      <c r="G12" s="300"/>
      <c r="H12" s="300"/>
      <c r="I12" s="301"/>
      <c r="J12" s="20"/>
      <c r="K12" s="20"/>
      <c r="L12" s="20"/>
      <c r="M12" s="21"/>
      <c r="N12" s="160"/>
      <c r="O12" s="119"/>
      <c r="P12" s="21"/>
    </row>
    <row r="13" spans="3:16" ht="15.75" thickTop="1">
      <c r="C13" s="26"/>
      <c r="D13" s="114"/>
      <c r="E13" s="115" t="s">
        <v>169</v>
      </c>
      <c r="F13" s="115"/>
      <c r="G13" s="115"/>
      <c r="H13" s="116"/>
      <c r="I13" s="117"/>
      <c r="J13" s="257">
        <v>110</v>
      </c>
      <c r="K13" s="257">
        <v>100</v>
      </c>
      <c r="L13" s="257">
        <v>98</v>
      </c>
      <c r="M13" s="258">
        <v>92</v>
      </c>
      <c r="N13" s="259">
        <v>88</v>
      </c>
      <c r="O13" s="260">
        <v>87</v>
      </c>
      <c r="P13" s="258">
        <v>88</v>
      </c>
    </row>
    <row r="14" spans="3:16" ht="13.5" thickBot="1">
      <c r="C14" s="26"/>
      <c r="D14" s="75"/>
      <c r="E14" s="40" t="s">
        <v>80</v>
      </c>
      <c r="F14" s="40"/>
      <c r="G14" s="40"/>
      <c r="H14" s="41"/>
      <c r="I14" s="42"/>
      <c r="J14" s="200">
        <v>4624</v>
      </c>
      <c r="K14" s="200">
        <v>4163</v>
      </c>
      <c r="L14" s="200">
        <v>3825</v>
      </c>
      <c r="M14" s="202">
        <v>3541</v>
      </c>
      <c r="N14" s="225">
        <v>3348</v>
      </c>
      <c r="O14" s="201">
        <v>3133</v>
      </c>
      <c r="P14" s="202">
        <v>3094</v>
      </c>
    </row>
    <row r="15" spans="4:16" ht="13.5">
      <c r="D15" s="65" t="s">
        <v>94</v>
      </c>
      <c r="E15" s="66"/>
      <c r="F15" s="66"/>
      <c r="G15" s="66"/>
      <c r="H15" s="66"/>
      <c r="I15" s="65"/>
      <c r="J15" s="65"/>
      <c r="K15" s="65"/>
      <c r="L15" s="65"/>
      <c r="M15" s="65"/>
      <c r="N15" s="65"/>
      <c r="O15" s="65"/>
      <c r="P15" s="53" t="s">
        <v>96</v>
      </c>
    </row>
    <row r="16" spans="4:16" ht="25.5" customHeight="1">
      <c r="D16" s="54" t="s">
        <v>40</v>
      </c>
      <c r="E16" s="315" t="s">
        <v>168</v>
      </c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</row>
  </sheetData>
  <sheetProtection/>
  <mergeCells count="9">
    <mergeCell ref="E16:P16"/>
    <mergeCell ref="P8:P11"/>
    <mergeCell ref="J8:J11"/>
    <mergeCell ref="K8:K11"/>
    <mergeCell ref="D8:I12"/>
    <mergeCell ref="L8:L11"/>
    <mergeCell ref="M8:M11"/>
    <mergeCell ref="N8:N11"/>
    <mergeCell ref="O8:O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4"/>
  <dimension ref="C3:P27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9.625" style="56" customWidth="1"/>
    <col min="9" max="9" width="1.12109375" style="56" customWidth="1"/>
    <col min="10" max="13" width="9.125" style="56" bestFit="1" customWidth="1"/>
    <col min="14" max="16" width="8.25390625" style="56" customWidth="1"/>
    <col min="17" max="25" width="7.75390625" style="56" customWidth="1"/>
    <col min="26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5.75">
      <c r="D4" s="17" t="s">
        <v>111</v>
      </c>
      <c r="E4" s="58"/>
      <c r="F4" s="58"/>
      <c r="G4" s="58"/>
      <c r="H4" s="17" t="s">
        <v>81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43" t="s">
        <v>193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6" s="61" customFormat="1" ht="21" customHeight="1" thickBot="1">
      <c r="C6" s="57"/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19"/>
    </row>
    <row r="7" spans="3:16" ht="6" customHeight="1">
      <c r="C7" s="26"/>
      <c r="D7" s="293"/>
      <c r="E7" s="294"/>
      <c r="F7" s="294"/>
      <c r="G7" s="294"/>
      <c r="H7" s="294"/>
      <c r="I7" s="295"/>
      <c r="J7" s="303" t="s">
        <v>100</v>
      </c>
      <c r="K7" s="303" t="s">
        <v>101</v>
      </c>
      <c r="L7" s="303" t="s">
        <v>102</v>
      </c>
      <c r="M7" s="308" t="s">
        <v>103</v>
      </c>
      <c r="N7" s="308" t="s">
        <v>120</v>
      </c>
      <c r="O7" s="308" t="s">
        <v>131</v>
      </c>
      <c r="P7" s="305" t="s">
        <v>191</v>
      </c>
    </row>
    <row r="8" spans="3:16" ht="6" customHeight="1">
      <c r="C8" s="26"/>
      <c r="D8" s="296"/>
      <c r="E8" s="297"/>
      <c r="F8" s="297"/>
      <c r="G8" s="297"/>
      <c r="H8" s="297"/>
      <c r="I8" s="298"/>
      <c r="J8" s="304"/>
      <c r="K8" s="304"/>
      <c r="L8" s="304"/>
      <c r="M8" s="309"/>
      <c r="N8" s="309"/>
      <c r="O8" s="309"/>
      <c r="P8" s="306"/>
    </row>
    <row r="9" spans="3:16" ht="6" customHeight="1">
      <c r="C9" s="26"/>
      <c r="D9" s="296"/>
      <c r="E9" s="297"/>
      <c r="F9" s="297"/>
      <c r="G9" s="297"/>
      <c r="H9" s="297"/>
      <c r="I9" s="298"/>
      <c r="J9" s="304"/>
      <c r="K9" s="304"/>
      <c r="L9" s="304"/>
      <c r="M9" s="309"/>
      <c r="N9" s="309"/>
      <c r="O9" s="309"/>
      <c r="P9" s="306"/>
    </row>
    <row r="10" spans="3:16" ht="6" customHeight="1">
      <c r="C10" s="26"/>
      <c r="D10" s="296"/>
      <c r="E10" s="297"/>
      <c r="F10" s="297"/>
      <c r="G10" s="297"/>
      <c r="H10" s="297"/>
      <c r="I10" s="298"/>
      <c r="J10" s="304"/>
      <c r="K10" s="304"/>
      <c r="L10" s="304"/>
      <c r="M10" s="309"/>
      <c r="N10" s="309"/>
      <c r="O10" s="309"/>
      <c r="P10" s="306"/>
    </row>
    <row r="11" spans="3:16" ht="15" customHeight="1" thickBot="1">
      <c r="C11" s="26"/>
      <c r="D11" s="299"/>
      <c r="E11" s="300"/>
      <c r="F11" s="300"/>
      <c r="G11" s="300"/>
      <c r="H11" s="300"/>
      <c r="I11" s="301"/>
      <c r="J11" s="20"/>
      <c r="K11" s="20"/>
      <c r="L11" s="20"/>
      <c r="M11" s="20"/>
      <c r="N11" s="119"/>
      <c r="O11" s="119"/>
      <c r="P11" s="21"/>
    </row>
    <row r="12" spans="3:16" ht="14.25" customHeight="1" thickBot="1" thickTop="1">
      <c r="C12" s="26"/>
      <c r="D12" s="22" t="s">
        <v>147</v>
      </c>
      <c r="E12" s="23"/>
      <c r="F12" s="23"/>
      <c r="G12" s="23"/>
      <c r="H12" s="23"/>
      <c r="I12" s="23"/>
      <c r="J12" s="83"/>
      <c r="K12" s="83"/>
      <c r="L12" s="83"/>
      <c r="M12" s="83"/>
      <c r="N12" s="83"/>
      <c r="O12" s="162"/>
      <c r="P12" s="84"/>
    </row>
    <row r="13" spans="3:16" ht="14.25" customHeight="1" thickBot="1">
      <c r="C13" s="26"/>
      <c r="D13" s="86"/>
      <c r="E13" s="87" t="s">
        <v>28</v>
      </c>
      <c r="F13" s="87"/>
      <c r="G13" s="87"/>
      <c r="H13" s="88"/>
      <c r="I13" s="89"/>
      <c r="J13" s="219">
        <v>7627</v>
      </c>
      <c r="K13" s="219">
        <v>7843</v>
      </c>
      <c r="L13" s="219">
        <v>7984</v>
      </c>
      <c r="M13" s="219">
        <v>7958</v>
      </c>
      <c r="N13" s="219">
        <v>7955</v>
      </c>
      <c r="O13" s="220">
        <v>7962</v>
      </c>
      <c r="P13" s="222">
        <v>8036</v>
      </c>
    </row>
    <row r="14" spans="3:16" ht="14.25" customHeight="1" thickBot="1">
      <c r="C14" s="26"/>
      <c r="D14" s="43" t="s">
        <v>133</v>
      </c>
      <c r="E14" s="44"/>
      <c r="F14" s="44"/>
      <c r="G14" s="44"/>
      <c r="H14" s="44"/>
      <c r="I14" s="44"/>
      <c r="J14" s="45"/>
      <c r="K14" s="45"/>
      <c r="L14" s="45"/>
      <c r="M14" s="45"/>
      <c r="N14" s="46"/>
      <c r="O14" s="46"/>
      <c r="P14" s="46"/>
    </row>
    <row r="15" spans="3:16" ht="14.25" customHeight="1">
      <c r="C15" s="26"/>
      <c r="D15" s="67"/>
      <c r="E15" s="68" t="s">
        <v>82</v>
      </c>
      <c r="F15" s="68"/>
      <c r="G15" s="68"/>
      <c r="H15" s="69"/>
      <c r="I15" s="70"/>
      <c r="J15" s="261">
        <v>1322019</v>
      </c>
      <c r="K15" s="261">
        <v>1298056</v>
      </c>
      <c r="L15" s="261">
        <v>1279431</v>
      </c>
      <c r="M15" s="261">
        <v>1262691</v>
      </c>
      <c r="N15" s="261">
        <v>1262230</v>
      </c>
      <c r="O15" s="262">
        <v>1262449</v>
      </c>
      <c r="P15" s="263">
        <v>1262640</v>
      </c>
    </row>
    <row r="16" spans="3:16" ht="14.25" customHeight="1">
      <c r="C16" s="26"/>
      <c r="D16" s="48"/>
      <c r="E16" s="36" t="s">
        <v>83</v>
      </c>
      <c r="F16" s="36"/>
      <c r="G16" s="36"/>
      <c r="H16" s="37"/>
      <c r="I16" s="38"/>
      <c r="J16" s="264">
        <v>358733</v>
      </c>
      <c r="K16" s="264">
        <v>352790</v>
      </c>
      <c r="L16" s="264">
        <v>339402</v>
      </c>
      <c r="M16" s="264">
        <v>336059</v>
      </c>
      <c r="N16" s="264">
        <v>341104</v>
      </c>
      <c r="O16" s="265">
        <v>345365</v>
      </c>
      <c r="P16" s="266">
        <v>349054</v>
      </c>
    </row>
    <row r="17" spans="3:16" ht="14.25" customHeight="1">
      <c r="C17" s="26"/>
      <c r="D17" s="47"/>
      <c r="E17" s="32" t="s">
        <v>186</v>
      </c>
      <c r="F17" s="32"/>
      <c r="G17" s="32"/>
      <c r="H17" s="33"/>
      <c r="I17" s="34"/>
      <c r="J17" s="173">
        <v>18660</v>
      </c>
      <c r="K17" s="173">
        <v>17752</v>
      </c>
      <c r="L17" s="173">
        <v>17301</v>
      </c>
      <c r="M17" s="173">
        <v>10700</v>
      </c>
      <c r="N17" s="173">
        <v>8419</v>
      </c>
      <c r="O17" s="174">
        <v>6646</v>
      </c>
      <c r="P17" s="175">
        <v>6420</v>
      </c>
    </row>
    <row r="18" spans="3:16" ht="14.25" customHeight="1" thickBot="1">
      <c r="C18" s="26"/>
      <c r="D18" s="75"/>
      <c r="E18" s="40" t="s">
        <v>187</v>
      </c>
      <c r="F18" s="40"/>
      <c r="G18" s="40"/>
      <c r="H18" s="41"/>
      <c r="I18" s="42"/>
      <c r="J18" s="200">
        <v>3050</v>
      </c>
      <c r="K18" s="200">
        <v>2890</v>
      </c>
      <c r="L18" s="267" t="s">
        <v>29</v>
      </c>
      <c r="M18" s="267" t="s">
        <v>29</v>
      </c>
      <c r="N18" s="267" t="s">
        <v>29</v>
      </c>
      <c r="O18" s="268" t="s">
        <v>29</v>
      </c>
      <c r="P18" s="269" t="s">
        <v>29</v>
      </c>
    </row>
    <row r="19" spans="3:16" ht="14.25" customHeight="1" thickBot="1">
      <c r="C19" s="26"/>
      <c r="D19" s="43" t="s">
        <v>84</v>
      </c>
      <c r="E19" s="44"/>
      <c r="F19" s="44"/>
      <c r="G19" s="44"/>
      <c r="H19" s="44"/>
      <c r="I19" s="44"/>
      <c r="J19" s="45"/>
      <c r="K19" s="45"/>
      <c r="L19" s="45"/>
      <c r="M19" s="45"/>
      <c r="N19" s="46"/>
      <c r="O19" s="46"/>
      <c r="P19" s="46"/>
    </row>
    <row r="20" spans="3:16" ht="14.25" customHeight="1" thickBot="1">
      <c r="C20" s="26"/>
      <c r="D20" s="86"/>
      <c r="E20" s="87" t="s">
        <v>28</v>
      </c>
      <c r="F20" s="87"/>
      <c r="G20" s="87"/>
      <c r="H20" s="88"/>
      <c r="I20" s="89"/>
      <c r="J20" s="219">
        <v>33756</v>
      </c>
      <c r="K20" s="219">
        <v>33354</v>
      </c>
      <c r="L20" s="219">
        <v>32865</v>
      </c>
      <c r="M20" s="219">
        <v>32799</v>
      </c>
      <c r="N20" s="219">
        <v>32686</v>
      </c>
      <c r="O20" s="220">
        <v>32823</v>
      </c>
      <c r="P20" s="222">
        <v>32892</v>
      </c>
    </row>
    <row r="21" spans="3:16" ht="13.5">
      <c r="C21" s="82"/>
      <c r="D21" s="65" t="s">
        <v>94</v>
      </c>
      <c r="E21" s="66"/>
      <c r="F21" s="66"/>
      <c r="G21" s="66"/>
      <c r="H21" s="66"/>
      <c r="I21" s="65"/>
      <c r="J21" s="65"/>
      <c r="K21" s="65"/>
      <c r="L21" s="118"/>
      <c r="M21" s="118"/>
      <c r="N21" s="118"/>
      <c r="O21" s="118"/>
      <c r="P21" s="118" t="s">
        <v>96</v>
      </c>
    </row>
    <row r="22" spans="3:16" ht="13.5">
      <c r="C22" s="82"/>
      <c r="D22" s="85" t="s">
        <v>67</v>
      </c>
      <c r="E22" s="77" t="s">
        <v>134</v>
      </c>
      <c r="F22" s="77"/>
      <c r="G22" s="77"/>
      <c r="H22" s="77"/>
      <c r="I22" s="77"/>
      <c r="J22" s="77"/>
      <c r="K22" s="77"/>
      <c r="L22" s="118"/>
      <c r="M22" s="118"/>
      <c r="N22" s="118"/>
      <c r="O22" s="118"/>
      <c r="P22" s="118"/>
    </row>
    <row r="23" spans="3:16" ht="12.75">
      <c r="C23" s="82"/>
      <c r="D23" s="85" t="s">
        <v>132</v>
      </c>
      <c r="E23" s="77" t="s">
        <v>148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4:16" ht="12.75">
      <c r="D24" s="85" t="s">
        <v>171</v>
      </c>
      <c r="E24" s="77" t="s">
        <v>172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ht="12.75">
      <c r="P25" s="146"/>
    </row>
    <row r="27" spans="15:16" ht="12.75">
      <c r="O27" s="146"/>
      <c r="P27" s="146"/>
    </row>
  </sheetData>
  <sheetProtection/>
  <mergeCells count="8">
    <mergeCell ref="P7:P10"/>
    <mergeCell ref="J7:J10"/>
    <mergeCell ref="K7:K10"/>
    <mergeCell ref="D7:I11"/>
    <mergeCell ref="L7:L10"/>
    <mergeCell ref="M7:M10"/>
    <mergeCell ref="N7:N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7"/>
  <dimension ref="C3:Q30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3.75390625" style="56" customWidth="1"/>
    <col min="9" max="9" width="1.12109375" style="56" customWidth="1"/>
    <col min="10" max="16" width="6.375" style="56" customWidth="1"/>
    <col min="17" max="31" width="12.75390625" style="56" customWidth="1"/>
    <col min="32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5.75">
      <c r="D4" s="17" t="s">
        <v>112</v>
      </c>
      <c r="E4" s="58"/>
      <c r="F4" s="58"/>
      <c r="G4" s="58"/>
      <c r="H4" s="17" t="s">
        <v>170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43" t="s">
        <v>192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6" s="61" customFormat="1" ht="11.25" customHeight="1" thickBot="1">
      <c r="C6" s="57"/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19"/>
    </row>
    <row r="7" spans="3:16" ht="6" customHeight="1">
      <c r="C7" s="26"/>
      <c r="D7" s="293"/>
      <c r="E7" s="294"/>
      <c r="F7" s="294"/>
      <c r="G7" s="294"/>
      <c r="H7" s="294"/>
      <c r="I7" s="295"/>
      <c r="J7" s="303" t="s">
        <v>100</v>
      </c>
      <c r="K7" s="303" t="s">
        <v>101</v>
      </c>
      <c r="L7" s="303" t="s">
        <v>102</v>
      </c>
      <c r="M7" s="308" t="s">
        <v>103</v>
      </c>
      <c r="N7" s="308" t="s">
        <v>120</v>
      </c>
      <c r="O7" s="308" t="s">
        <v>131</v>
      </c>
      <c r="P7" s="305" t="s">
        <v>191</v>
      </c>
    </row>
    <row r="8" spans="3:16" ht="6" customHeight="1">
      <c r="C8" s="26"/>
      <c r="D8" s="296"/>
      <c r="E8" s="297"/>
      <c r="F8" s="297"/>
      <c r="G8" s="297"/>
      <c r="H8" s="297"/>
      <c r="I8" s="298"/>
      <c r="J8" s="304"/>
      <c r="K8" s="304"/>
      <c r="L8" s="304"/>
      <c r="M8" s="309"/>
      <c r="N8" s="309"/>
      <c r="O8" s="309"/>
      <c r="P8" s="306"/>
    </row>
    <row r="9" spans="3:16" ht="6" customHeight="1">
      <c r="C9" s="26"/>
      <c r="D9" s="296"/>
      <c r="E9" s="297"/>
      <c r="F9" s="297"/>
      <c r="G9" s="297"/>
      <c r="H9" s="297"/>
      <c r="I9" s="298"/>
      <c r="J9" s="304"/>
      <c r="K9" s="304"/>
      <c r="L9" s="304"/>
      <c r="M9" s="309"/>
      <c r="N9" s="309"/>
      <c r="O9" s="309"/>
      <c r="P9" s="306"/>
    </row>
    <row r="10" spans="3:16" ht="6" customHeight="1">
      <c r="C10" s="26"/>
      <c r="D10" s="296"/>
      <c r="E10" s="297"/>
      <c r="F10" s="297"/>
      <c r="G10" s="297"/>
      <c r="H10" s="297"/>
      <c r="I10" s="298"/>
      <c r="J10" s="304"/>
      <c r="K10" s="304"/>
      <c r="L10" s="304"/>
      <c r="M10" s="309"/>
      <c r="N10" s="309"/>
      <c r="O10" s="309"/>
      <c r="P10" s="306"/>
    </row>
    <row r="11" spans="3:16" ht="15" customHeight="1" thickBot="1">
      <c r="C11" s="26"/>
      <c r="D11" s="299"/>
      <c r="E11" s="300"/>
      <c r="F11" s="300"/>
      <c r="G11" s="300"/>
      <c r="H11" s="300"/>
      <c r="I11" s="301"/>
      <c r="J11" s="20"/>
      <c r="K11" s="20"/>
      <c r="L11" s="20"/>
      <c r="M11" s="20"/>
      <c r="N11" s="119"/>
      <c r="O11" s="119"/>
      <c r="P11" s="21"/>
    </row>
    <row r="12" spans="3:16" ht="14.25" thickBot="1" thickTop="1">
      <c r="C12" s="26"/>
      <c r="D12" s="22" t="s">
        <v>85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133"/>
      <c r="P12" s="25"/>
    </row>
    <row r="13" spans="3:17" ht="12.75">
      <c r="C13" s="26"/>
      <c r="D13" s="27"/>
      <c r="E13" s="28" t="s">
        <v>28</v>
      </c>
      <c r="F13" s="28"/>
      <c r="G13" s="28"/>
      <c r="H13" s="29"/>
      <c r="I13" s="30"/>
      <c r="J13" s="170">
        <v>198</v>
      </c>
      <c r="K13" s="170">
        <v>219</v>
      </c>
      <c r="L13" s="170">
        <v>225</v>
      </c>
      <c r="M13" s="170">
        <v>229</v>
      </c>
      <c r="N13" s="171">
        <v>230</v>
      </c>
      <c r="O13" s="171">
        <v>232</v>
      </c>
      <c r="P13" s="172">
        <v>229</v>
      </c>
      <c r="Q13" s="146"/>
    </row>
    <row r="14" spans="3:17" ht="12.75">
      <c r="C14" s="26"/>
      <c r="D14" s="31"/>
      <c r="E14" s="286" t="s">
        <v>86</v>
      </c>
      <c r="F14" s="32" t="s">
        <v>87</v>
      </c>
      <c r="G14" s="32"/>
      <c r="H14" s="33"/>
      <c r="I14" s="34"/>
      <c r="J14" s="173">
        <v>134</v>
      </c>
      <c r="K14" s="173">
        <v>148</v>
      </c>
      <c r="L14" s="173">
        <v>149</v>
      </c>
      <c r="M14" s="173">
        <v>153</v>
      </c>
      <c r="N14" s="174">
        <v>155</v>
      </c>
      <c r="O14" s="174">
        <v>155</v>
      </c>
      <c r="P14" s="175">
        <v>151</v>
      </c>
      <c r="Q14" s="168"/>
    </row>
    <row r="15" spans="3:16" ht="12.75">
      <c r="C15" s="26"/>
      <c r="D15" s="94"/>
      <c r="E15" s="313"/>
      <c r="F15" s="50" t="s">
        <v>88</v>
      </c>
      <c r="G15" s="50"/>
      <c r="H15" s="51"/>
      <c r="I15" s="52"/>
      <c r="J15" s="206">
        <v>35</v>
      </c>
      <c r="K15" s="206">
        <v>33</v>
      </c>
      <c r="L15" s="206">
        <v>34</v>
      </c>
      <c r="M15" s="206">
        <v>34</v>
      </c>
      <c r="N15" s="207">
        <v>33</v>
      </c>
      <c r="O15" s="207">
        <v>34</v>
      </c>
      <c r="P15" s="208">
        <v>33</v>
      </c>
    </row>
    <row r="16" spans="3:16" ht="12.75">
      <c r="C16" s="26"/>
      <c r="D16" s="94"/>
      <c r="E16" s="313"/>
      <c r="F16" s="72" t="s">
        <v>89</v>
      </c>
      <c r="G16" s="72"/>
      <c r="H16" s="73"/>
      <c r="I16" s="74"/>
      <c r="J16" s="206">
        <v>12</v>
      </c>
      <c r="K16" s="206">
        <v>14</v>
      </c>
      <c r="L16" s="206">
        <v>13</v>
      </c>
      <c r="M16" s="206">
        <v>14</v>
      </c>
      <c r="N16" s="207">
        <v>14</v>
      </c>
      <c r="O16" s="207">
        <v>14</v>
      </c>
      <c r="P16" s="208">
        <v>14</v>
      </c>
    </row>
    <row r="17" spans="3:17" ht="13.5" thickBot="1">
      <c r="C17" s="26"/>
      <c r="D17" s="39"/>
      <c r="E17" s="292"/>
      <c r="F17" s="40" t="s">
        <v>90</v>
      </c>
      <c r="G17" s="40"/>
      <c r="H17" s="41"/>
      <c r="I17" s="42"/>
      <c r="J17" s="200">
        <v>17</v>
      </c>
      <c r="K17" s="200">
        <v>24</v>
      </c>
      <c r="L17" s="200">
        <v>29</v>
      </c>
      <c r="M17" s="200">
        <v>28</v>
      </c>
      <c r="N17" s="201">
        <v>28</v>
      </c>
      <c r="O17" s="201">
        <v>29</v>
      </c>
      <c r="P17" s="202">
        <v>31</v>
      </c>
      <c r="Q17" s="168"/>
    </row>
    <row r="18" spans="3:16" ht="13.5" thickBot="1">
      <c r="C18" s="26"/>
      <c r="D18" s="43" t="s">
        <v>91</v>
      </c>
      <c r="E18" s="44"/>
      <c r="F18" s="44"/>
      <c r="G18" s="44"/>
      <c r="H18" s="44"/>
      <c r="I18" s="44"/>
      <c r="J18" s="45"/>
      <c r="K18" s="45"/>
      <c r="L18" s="45"/>
      <c r="M18" s="46"/>
      <c r="N18" s="134"/>
      <c r="O18" s="134"/>
      <c r="P18" s="46"/>
    </row>
    <row r="19" spans="3:16" ht="12.75">
      <c r="C19" s="26"/>
      <c r="D19" s="27"/>
      <c r="E19" s="28" t="s">
        <v>28</v>
      </c>
      <c r="F19" s="104"/>
      <c r="G19" s="104"/>
      <c r="H19" s="105"/>
      <c r="I19" s="106"/>
      <c r="J19" s="170">
        <v>7250</v>
      </c>
      <c r="K19" s="170">
        <v>7590</v>
      </c>
      <c r="L19" s="170">
        <v>7621</v>
      </c>
      <c r="M19" s="170">
        <v>7459</v>
      </c>
      <c r="N19" s="171">
        <v>7427</v>
      </c>
      <c r="O19" s="171">
        <v>7820</v>
      </c>
      <c r="P19" s="172">
        <v>7878</v>
      </c>
    </row>
    <row r="20" spans="3:16" ht="12.75">
      <c r="C20" s="26"/>
      <c r="D20" s="31"/>
      <c r="E20" s="286" t="s">
        <v>86</v>
      </c>
      <c r="F20" s="32" t="s">
        <v>87</v>
      </c>
      <c r="G20" s="32"/>
      <c r="H20" s="33"/>
      <c r="I20" s="34"/>
      <c r="J20" s="173">
        <v>4657</v>
      </c>
      <c r="K20" s="173">
        <v>4867</v>
      </c>
      <c r="L20" s="173">
        <v>4869</v>
      </c>
      <c r="M20" s="173">
        <v>4815</v>
      </c>
      <c r="N20" s="174">
        <v>4618</v>
      </c>
      <c r="O20" s="174">
        <v>4739</v>
      </c>
      <c r="P20" s="175">
        <v>4704</v>
      </c>
    </row>
    <row r="21" spans="3:16" ht="12.75">
      <c r="C21" s="26"/>
      <c r="D21" s="94"/>
      <c r="E21" s="317"/>
      <c r="F21" s="111" t="s">
        <v>88</v>
      </c>
      <c r="G21" s="111"/>
      <c r="H21" s="112"/>
      <c r="I21" s="113"/>
      <c r="J21" s="206">
        <v>1544</v>
      </c>
      <c r="K21" s="206">
        <v>1479</v>
      </c>
      <c r="L21" s="206">
        <v>1420</v>
      </c>
      <c r="M21" s="206">
        <v>1404</v>
      </c>
      <c r="N21" s="207">
        <v>1430</v>
      </c>
      <c r="O21" s="207">
        <v>1546</v>
      </c>
      <c r="P21" s="208">
        <v>1534</v>
      </c>
    </row>
    <row r="22" spans="3:16" ht="12.75">
      <c r="C22" s="26"/>
      <c r="D22" s="94"/>
      <c r="E22" s="313"/>
      <c r="F22" s="50" t="s">
        <v>89</v>
      </c>
      <c r="G22" s="50"/>
      <c r="H22" s="51"/>
      <c r="I22" s="52"/>
      <c r="J22" s="206">
        <v>494</v>
      </c>
      <c r="K22" s="206">
        <v>501</v>
      </c>
      <c r="L22" s="206">
        <v>537</v>
      </c>
      <c r="M22" s="206">
        <v>516</v>
      </c>
      <c r="N22" s="207">
        <v>705</v>
      </c>
      <c r="O22" s="207">
        <v>793</v>
      </c>
      <c r="P22" s="208">
        <v>853</v>
      </c>
    </row>
    <row r="23" spans="3:16" ht="13.5" thickBot="1">
      <c r="C23" s="26"/>
      <c r="D23" s="39"/>
      <c r="E23" s="292"/>
      <c r="F23" s="40" t="s">
        <v>90</v>
      </c>
      <c r="G23" s="40"/>
      <c r="H23" s="41"/>
      <c r="I23" s="42"/>
      <c r="J23" s="200">
        <v>555</v>
      </c>
      <c r="K23" s="200">
        <v>743</v>
      </c>
      <c r="L23" s="200">
        <v>795</v>
      </c>
      <c r="M23" s="200">
        <v>724</v>
      </c>
      <c r="N23" s="201">
        <v>674</v>
      </c>
      <c r="O23" s="201">
        <v>742</v>
      </c>
      <c r="P23" s="202">
        <v>787</v>
      </c>
    </row>
    <row r="24" spans="3:16" ht="13.5" thickBot="1">
      <c r="C24" s="26"/>
      <c r="D24" s="43" t="s">
        <v>74</v>
      </c>
      <c r="E24" s="44"/>
      <c r="F24" s="44"/>
      <c r="G24" s="44"/>
      <c r="H24" s="44"/>
      <c r="I24" s="44"/>
      <c r="J24" s="78"/>
      <c r="K24" s="78"/>
      <c r="L24" s="78"/>
      <c r="M24" s="78"/>
      <c r="N24" s="78"/>
      <c r="O24" s="78"/>
      <c r="P24" s="46"/>
    </row>
    <row r="25" spans="3:16" ht="12.75">
      <c r="C25" s="26"/>
      <c r="D25" s="27"/>
      <c r="E25" s="28" t="s">
        <v>28</v>
      </c>
      <c r="F25" s="104"/>
      <c r="G25" s="104"/>
      <c r="H25" s="105"/>
      <c r="I25" s="106"/>
      <c r="J25" s="170">
        <v>2909</v>
      </c>
      <c r="K25" s="170">
        <v>3017</v>
      </c>
      <c r="L25" s="170">
        <v>3038</v>
      </c>
      <c r="M25" s="170">
        <v>2980</v>
      </c>
      <c r="N25" s="171">
        <v>2953</v>
      </c>
      <c r="O25" s="171">
        <v>3146</v>
      </c>
      <c r="P25" s="172">
        <v>3210</v>
      </c>
    </row>
    <row r="26" spans="3:16" ht="12.75" customHeight="1">
      <c r="C26" s="26"/>
      <c r="D26" s="31"/>
      <c r="E26" s="286" t="s">
        <v>86</v>
      </c>
      <c r="F26" s="32" t="s">
        <v>87</v>
      </c>
      <c r="G26" s="32"/>
      <c r="H26" s="33"/>
      <c r="I26" s="34"/>
      <c r="J26" s="173">
        <v>2155</v>
      </c>
      <c r="K26" s="173">
        <v>2234</v>
      </c>
      <c r="L26" s="173">
        <v>2227</v>
      </c>
      <c r="M26" s="173">
        <v>2210</v>
      </c>
      <c r="N26" s="174">
        <v>2123</v>
      </c>
      <c r="O26" s="174">
        <v>2178</v>
      </c>
      <c r="P26" s="175">
        <v>2183</v>
      </c>
    </row>
    <row r="27" spans="3:16" ht="12.75" customHeight="1">
      <c r="C27" s="26"/>
      <c r="D27" s="94"/>
      <c r="E27" s="317"/>
      <c r="F27" s="111" t="s">
        <v>88</v>
      </c>
      <c r="G27" s="111"/>
      <c r="H27" s="112"/>
      <c r="I27" s="113"/>
      <c r="J27" s="206">
        <v>404</v>
      </c>
      <c r="K27" s="206">
        <v>393</v>
      </c>
      <c r="L27" s="206">
        <v>386</v>
      </c>
      <c r="M27" s="206">
        <v>387</v>
      </c>
      <c r="N27" s="207">
        <v>384</v>
      </c>
      <c r="O27" s="207">
        <v>426</v>
      </c>
      <c r="P27" s="208">
        <v>435</v>
      </c>
    </row>
    <row r="28" spans="3:16" ht="12.75">
      <c r="C28" s="26"/>
      <c r="D28" s="94"/>
      <c r="E28" s="313"/>
      <c r="F28" s="50" t="s">
        <v>89</v>
      </c>
      <c r="G28" s="50"/>
      <c r="H28" s="51"/>
      <c r="I28" s="52"/>
      <c r="J28" s="206">
        <v>212</v>
      </c>
      <c r="K28" s="206">
        <v>212</v>
      </c>
      <c r="L28" s="206">
        <v>229</v>
      </c>
      <c r="M28" s="206">
        <v>233</v>
      </c>
      <c r="N28" s="207">
        <v>286</v>
      </c>
      <c r="O28" s="207">
        <v>356</v>
      </c>
      <c r="P28" s="208">
        <v>406</v>
      </c>
    </row>
    <row r="29" spans="3:16" ht="13.5" thickBot="1">
      <c r="C29" s="26"/>
      <c r="D29" s="39"/>
      <c r="E29" s="292"/>
      <c r="F29" s="40" t="s">
        <v>90</v>
      </c>
      <c r="G29" s="40"/>
      <c r="H29" s="41"/>
      <c r="I29" s="42"/>
      <c r="J29" s="200">
        <v>138</v>
      </c>
      <c r="K29" s="200">
        <v>178</v>
      </c>
      <c r="L29" s="200">
        <v>196</v>
      </c>
      <c r="M29" s="200">
        <v>150</v>
      </c>
      <c r="N29" s="201">
        <v>160</v>
      </c>
      <c r="O29" s="201">
        <v>186</v>
      </c>
      <c r="P29" s="202">
        <v>186</v>
      </c>
    </row>
    <row r="30" spans="4:16" ht="13.5">
      <c r="D30" s="65" t="s">
        <v>93</v>
      </c>
      <c r="E30" s="66"/>
      <c r="F30" s="66"/>
      <c r="G30" s="66"/>
      <c r="H30" s="66"/>
      <c r="I30" s="65"/>
      <c r="J30" s="65"/>
      <c r="K30" s="65"/>
      <c r="L30" s="65"/>
      <c r="M30" s="65"/>
      <c r="N30" s="65"/>
      <c r="O30" s="65"/>
      <c r="P30" s="53" t="s">
        <v>96</v>
      </c>
    </row>
  </sheetData>
  <sheetProtection/>
  <mergeCells count="11">
    <mergeCell ref="N7:N10"/>
    <mergeCell ref="P7:P10"/>
    <mergeCell ref="J7:J10"/>
    <mergeCell ref="K7:K10"/>
    <mergeCell ref="L7:L10"/>
    <mergeCell ref="M7:M10"/>
    <mergeCell ref="O7:O10"/>
    <mergeCell ref="D7:I11"/>
    <mergeCell ref="E14:E17"/>
    <mergeCell ref="E26:E29"/>
    <mergeCell ref="E20:E23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8"/>
  <dimension ref="C3:P30"/>
  <sheetViews>
    <sheetView showGridLines="0" zoomScale="90" zoomScaleNormal="90" workbookViewId="0" topLeftCell="A1">
      <pane xSplit="9" ySplit="11" topLeftCell="J12" activePane="bottomRight" state="frozen"/>
      <selection pane="topLeft" activeCell="C28" sqref="C28:C29"/>
      <selection pane="topRight" activeCell="C28" sqref="C28:C29"/>
      <selection pane="bottomLeft" activeCell="C28" sqref="C28:C29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3.75390625" style="56" customWidth="1"/>
    <col min="9" max="9" width="1.12109375" style="56" customWidth="1"/>
    <col min="10" max="16" width="6.375" style="56" customWidth="1"/>
    <col min="17" max="31" width="12.75390625" style="56" customWidth="1"/>
    <col min="32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5.75">
      <c r="D4" s="17" t="s">
        <v>178</v>
      </c>
      <c r="E4" s="58"/>
      <c r="F4" s="58"/>
      <c r="G4" s="58"/>
      <c r="H4" s="17" t="s">
        <v>170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43" t="s">
        <v>190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6" s="61" customFormat="1" ht="11.25" customHeight="1" thickBot="1">
      <c r="C6" s="57"/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19"/>
    </row>
    <row r="7" spans="3:16" ht="6" customHeight="1">
      <c r="C7" s="26"/>
      <c r="D7" s="293"/>
      <c r="E7" s="294"/>
      <c r="F7" s="294"/>
      <c r="G7" s="294"/>
      <c r="H7" s="294"/>
      <c r="I7" s="295"/>
      <c r="J7" s="303" t="s">
        <v>100</v>
      </c>
      <c r="K7" s="303" t="s">
        <v>101</v>
      </c>
      <c r="L7" s="303" t="s">
        <v>102</v>
      </c>
      <c r="M7" s="308" t="s">
        <v>103</v>
      </c>
      <c r="N7" s="308" t="s">
        <v>120</v>
      </c>
      <c r="O7" s="308" t="s">
        <v>131</v>
      </c>
      <c r="P7" s="305" t="s">
        <v>191</v>
      </c>
    </row>
    <row r="8" spans="3:16" ht="6" customHeight="1">
      <c r="C8" s="26"/>
      <c r="D8" s="296"/>
      <c r="E8" s="297"/>
      <c r="F8" s="297"/>
      <c r="G8" s="297"/>
      <c r="H8" s="297"/>
      <c r="I8" s="298"/>
      <c r="J8" s="304"/>
      <c r="K8" s="304"/>
      <c r="L8" s="304"/>
      <c r="M8" s="309"/>
      <c r="N8" s="309"/>
      <c r="O8" s="309"/>
      <c r="P8" s="306"/>
    </row>
    <row r="9" spans="3:16" ht="6" customHeight="1">
      <c r="C9" s="26"/>
      <c r="D9" s="296"/>
      <c r="E9" s="297"/>
      <c r="F9" s="297"/>
      <c r="G9" s="297"/>
      <c r="H9" s="297"/>
      <c r="I9" s="298"/>
      <c r="J9" s="304"/>
      <c r="K9" s="304"/>
      <c r="L9" s="304"/>
      <c r="M9" s="309"/>
      <c r="N9" s="309"/>
      <c r="O9" s="309"/>
      <c r="P9" s="306"/>
    </row>
    <row r="10" spans="3:16" ht="6" customHeight="1">
      <c r="C10" s="26"/>
      <c r="D10" s="296"/>
      <c r="E10" s="297"/>
      <c r="F10" s="297"/>
      <c r="G10" s="297"/>
      <c r="H10" s="297"/>
      <c r="I10" s="298"/>
      <c r="J10" s="304"/>
      <c r="K10" s="304"/>
      <c r="L10" s="304"/>
      <c r="M10" s="309"/>
      <c r="N10" s="309"/>
      <c r="O10" s="309"/>
      <c r="P10" s="306"/>
    </row>
    <row r="11" spans="3:16" ht="15" customHeight="1" thickBot="1">
      <c r="C11" s="26"/>
      <c r="D11" s="299"/>
      <c r="E11" s="300"/>
      <c r="F11" s="300"/>
      <c r="G11" s="300"/>
      <c r="H11" s="300"/>
      <c r="I11" s="301"/>
      <c r="J11" s="20"/>
      <c r="K11" s="20"/>
      <c r="L11" s="20"/>
      <c r="M11" s="20"/>
      <c r="N11" s="119"/>
      <c r="O11" s="119"/>
      <c r="P11" s="21"/>
    </row>
    <row r="12" spans="3:16" ht="14.25" thickBot="1" thickTop="1">
      <c r="C12" s="26"/>
      <c r="D12" s="22" t="s">
        <v>179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133"/>
      <c r="P12" s="25"/>
    </row>
    <row r="13" spans="3:16" ht="12.75">
      <c r="C13" s="26"/>
      <c r="D13" s="27"/>
      <c r="E13" s="28" t="s">
        <v>28</v>
      </c>
      <c r="F13" s="28"/>
      <c r="G13" s="28"/>
      <c r="H13" s="29"/>
      <c r="I13" s="30"/>
      <c r="J13" s="170">
        <v>392</v>
      </c>
      <c r="K13" s="170">
        <v>406</v>
      </c>
      <c r="L13" s="170">
        <v>415</v>
      </c>
      <c r="M13" s="170">
        <v>411</v>
      </c>
      <c r="N13" s="171">
        <v>384</v>
      </c>
      <c r="O13" s="171">
        <v>462</v>
      </c>
      <c r="P13" s="172">
        <v>507</v>
      </c>
    </row>
    <row r="14" spans="3:16" ht="12.75">
      <c r="C14" s="26"/>
      <c r="D14" s="31"/>
      <c r="E14" s="286" t="s">
        <v>86</v>
      </c>
      <c r="F14" s="32" t="s">
        <v>87</v>
      </c>
      <c r="G14" s="32"/>
      <c r="H14" s="33"/>
      <c r="I14" s="34"/>
      <c r="J14" s="173">
        <v>386</v>
      </c>
      <c r="K14" s="173">
        <v>371</v>
      </c>
      <c r="L14" s="173">
        <v>378</v>
      </c>
      <c r="M14" s="173">
        <v>371</v>
      </c>
      <c r="N14" s="174">
        <v>343</v>
      </c>
      <c r="O14" s="174">
        <v>409</v>
      </c>
      <c r="P14" s="175">
        <v>426</v>
      </c>
    </row>
    <row r="15" spans="3:16" ht="12.75">
      <c r="C15" s="26"/>
      <c r="D15" s="94"/>
      <c r="E15" s="313"/>
      <c r="F15" s="50" t="s">
        <v>88</v>
      </c>
      <c r="G15" s="50"/>
      <c r="H15" s="51"/>
      <c r="I15" s="52"/>
      <c r="J15" s="206">
        <v>0</v>
      </c>
      <c r="K15" s="206">
        <v>21</v>
      </c>
      <c r="L15" s="206">
        <v>21</v>
      </c>
      <c r="M15" s="206">
        <v>24</v>
      </c>
      <c r="N15" s="207">
        <v>26</v>
      </c>
      <c r="O15" s="207">
        <v>34</v>
      </c>
      <c r="P15" s="208">
        <v>41</v>
      </c>
    </row>
    <row r="16" spans="3:16" ht="12.75">
      <c r="C16" s="26"/>
      <c r="D16" s="94"/>
      <c r="E16" s="313"/>
      <c r="F16" s="72" t="s">
        <v>89</v>
      </c>
      <c r="G16" s="72"/>
      <c r="H16" s="73"/>
      <c r="I16" s="74"/>
      <c r="J16" s="206">
        <v>6</v>
      </c>
      <c r="K16" s="206">
        <v>14</v>
      </c>
      <c r="L16" s="206">
        <v>16</v>
      </c>
      <c r="M16" s="206">
        <v>16</v>
      </c>
      <c r="N16" s="207">
        <v>15</v>
      </c>
      <c r="O16" s="207">
        <v>18</v>
      </c>
      <c r="P16" s="208">
        <v>35</v>
      </c>
    </row>
    <row r="17" spans="3:16" ht="13.5" thickBot="1">
      <c r="C17" s="26"/>
      <c r="D17" s="39"/>
      <c r="E17" s="292"/>
      <c r="F17" s="40" t="s">
        <v>90</v>
      </c>
      <c r="G17" s="40"/>
      <c r="H17" s="41"/>
      <c r="I17" s="42"/>
      <c r="J17" s="200">
        <v>0</v>
      </c>
      <c r="K17" s="200">
        <v>0</v>
      </c>
      <c r="L17" s="200">
        <v>0</v>
      </c>
      <c r="M17" s="200">
        <v>0</v>
      </c>
      <c r="N17" s="201">
        <v>0</v>
      </c>
      <c r="O17" s="201">
        <v>1</v>
      </c>
      <c r="P17" s="202">
        <v>5</v>
      </c>
    </row>
    <row r="18" spans="3:16" ht="13.5" thickBot="1">
      <c r="C18" s="26"/>
      <c r="D18" s="43" t="s">
        <v>180</v>
      </c>
      <c r="E18" s="44"/>
      <c r="F18" s="44"/>
      <c r="G18" s="44"/>
      <c r="H18" s="44"/>
      <c r="I18" s="44"/>
      <c r="J18" s="45"/>
      <c r="K18" s="45"/>
      <c r="L18" s="45"/>
      <c r="M18" s="46"/>
      <c r="N18" s="134"/>
      <c r="O18" s="134"/>
      <c r="P18" s="46"/>
    </row>
    <row r="19" spans="3:16" ht="12.75">
      <c r="C19" s="26"/>
      <c r="D19" s="27"/>
      <c r="E19" s="28" t="s">
        <v>28</v>
      </c>
      <c r="F19" s="104"/>
      <c r="G19" s="104"/>
      <c r="H19" s="105"/>
      <c r="I19" s="106"/>
      <c r="J19" s="170">
        <v>4002</v>
      </c>
      <c r="K19" s="170">
        <v>4273</v>
      </c>
      <c r="L19" s="170">
        <v>4152</v>
      </c>
      <c r="M19" s="170">
        <v>4108</v>
      </c>
      <c r="N19" s="171">
        <v>4097</v>
      </c>
      <c r="O19" s="171">
        <v>4131</v>
      </c>
      <c r="P19" s="172">
        <v>4081</v>
      </c>
    </row>
    <row r="20" spans="3:16" ht="12.75">
      <c r="C20" s="26"/>
      <c r="D20" s="31"/>
      <c r="E20" s="286" t="s">
        <v>86</v>
      </c>
      <c r="F20" s="32" t="s">
        <v>87</v>
      </c>
      <c r="G20" s="32"/>
      <c r="H20" s="33"/>
      <c r="I20" s="34"/>
      <c r="J20" s="173">
        <v>3132</v>
      </c>
      <c r="K20" s="173">
        <v>3262</v>
      </c>
      <c r="L20" s="173">
        <v>3219</v>
      </c>
      <c r="M20" s="173">
        <v>3182</v>
      </c>
      <c r="N20" s="174">
        <v>3000</v>
      </c>
      <c r="O20" s="174">
        <v>2985</v>
      </c>
      <c r="P20" s="175">
        <v>2920</v>
      </c>
    </row>
    <row r="21" spans="3:16" ht="12.75">
      <c r="C21" s="26"/>
      <c r="D21" s="94"/>
      <c r="E21" s="317"/>
      <c r="F21" s="111" t="s">
        <v>88</v>
      </c>
      <c r="G21" s="111"/>
      <c r="H21" s="112"/>
      <c r="I21" s="113"/>
      <c r="J21" s="206">
        <v>175</v>
      </c>
      <c r="K21" s="206">
        <v>162</v>
      </c>
      <c r="L21" s="206">
        <v>79</v>
      </c>
      <c r="M21" s="206">
        <v>69</v>
      </c>
      <c r="N21" s="207">
        <v>48</v>
      </c>
      <c r="O21" s="207">
        <v>56</v>
      </c>
      <c r="P21" s="208">
        <v>28</v>
      </c>
    </row>
    <row r="22" spans="3:16" ht="12.75">
      <c r="C22" s="26"/>
      <c r="D22" s="94"/>
      <c r="E22" s="313"/>
      <c r="F22" s="50" t="s">
        <v>89</v>
      </c>
      <c r="G22" s="50"/>
      <c r="H22" s="51"/>
      <c r="I22" s="52"/>
      <c r="J22" s="206">
        <v>246</v>
      </c>
      <c r="K22" s="206">
        <v>272</v>
      </c>
      <c r="L22" s="206">
        <v>199</v>
      </c>
      <c r="M22" s="206">
        <v>239</v>
      </c>
      <c r="N22" s="207">
        <v>442</v>
      </c>
      <c r="O22" s="207">
        <v>423</v>
      </c>
      <c r="P22" s="208">
        <v>429</v>
      </c>
    </row>
    <row r="23" spans="3:16" ht="13.5" thickBot="1">
      <c r="C23" s="26"/>
      <c r="D23" s="39"/>
      <c r="E23" s="292"/>
      <c r="F23" s="40" t="s">
        <v>90</v>
      </c>
      <c r="G23" s="40"/>
      <c r="H23" s="41"/>
      <c r="I23" s="42"/>
      <c r="J23" s="200">
        <v>449</v>
      </c>
      <c r="K23" s="200">
        <v>577</v>
      </c>
      <c r="L23" s="200">
        <v>655</v>
      </c>
      <c r="M23" s="200">
        <v>618</v>
      </c>
      <c r="N23" s="201">
        <v>607</v>
      </c>
      <c r="O23" s="201">
        <v>667</v>
      </c>
      <c r="P23" s="202">
        <v>704</v>
      </c>
    </row>
    <row r="24" spans="3:16" ht="13.5" thickBot="1">
      <c r="C24" s="26"/>
      <c r="D24" s="43" t="s">
        <v>181</v>
      </c>
      <c r="E24" s="44"/>
      <c r="F24" s="44"/>
      <c r="G24" s="44"/>
      <c r="H24" s="44"/>
      <c r="I24" s="44"/>
      <c r="J24" s="78"/>
      <c r="K24" s="78"/>
      <c r="L24" s="78"/>
      <c r="M24" s="78"/>
      <c r="N24" s="78"/>
      <c r="O24" s="78"/>
      <c r="P24" s="46"/>
    </row>
    <row r="25" spans="3:16" ht="12.75">
      <c r="C25" s="26"/>
      <c r="D25" s="27"/>
      <c r="E25" s="28" t="s">
        <v>28</v>
      </c>
      <c r="F25" s="104"/>
      <c r="G25" s="104"/>
      <c r="H25" s="105"/>
      <c r="I25" s="106"/>
      <c r="J25" s="170">
        <v>2856</v>
      </c>
      <c r="K25" s="170">
        <v>2911</v>
      </c>
      <c r="L25" s="170">
        <v>3054</v>
      </c>
      <c r="M25" s="170">
        <v>2940</v>
      </c>
      <c r="N25" s="171">
        <v>2946</v>
      </c>
      <c r="O25" s="171">
        <v>3227</v>
      </c>
      <c r="P25" s="172">
        <v>3290</v>
      </c>
    </row>
    <row r="26" spans="3:16" ht="12.75" customHeight="1">
      <c r="C26" s="26"/>
      <c r="D26" s="31"/>
      <c r="E26" s="286" t="s">
        <v>86</v>
      </c>
      <c r="F26" s="32" t="s">
        <v>87</v>
      </c>
      <c r="G26" s="32"/>
      <c r="H26" s="33"/>
      <c r="I26" s="34"/>
      <c r="J26" s="173">
        <v>1139</v>
      </c>
      <c r="K26" s="173">
        <v>1234</v>
      </c>
      <c r="L26" s="173">
        <v>1272</v>
      </c>
      <c r="M26" s="173">
        <v>1262</v>
      </c>
      <c r="N26" s="174">
        <v>1275</v>
      </c>
      <c r="O26" s="174">
        <v>1345</v>
      </c>
      <c r="P26" s="175">
        <v>1358</v>
      </c>
    </row>
    <row r="27" spans="3:16" ht="12.75" customHeight="1">
      <c r="C27" s="26"/>
      <c r="D27" s="94"/>
      <c r="E27" s="317"/>
      <c r="F27" s="111" t="s">
        <v>88</v>
      </c>
      <c r="G27" s="111"/>
      <c r="H27" s="112"/>
      <c r="I27" s="113"/>
      <c r="J27" s="206">
        <v>1369</v>
      </c>
      <c r="K27" s="206">
        <v>1296</v>
      </c>
      <c r="L27" s="206">
        <v>1300</v>
      </c>
      <c r="M27" s="206">
        <v>1311</v>
      </c>
      <c r="N27" s="207">
        <v>1356</v>
      </c>
      <c r="O27" s="207">
        <v>1456</v>
      </c>
      <c r="P27" s="208">
        <v>1465</v>
      </c>
    </row>
    <row r="28" spans="3:16" ht="12.75">
      <c r="C28" s="26"/>
      <c r="D28" s="94"/>
      <c r="E28" s="313"/>
      <c r="F28" s="50" t="s">
        <v>89</v>
      </c>
      <c r="G28" s="50"/>
      <c r="H28" s="51"/>
      <c r="I28" s="52"/>
      <c r="J28" s="206">
        <v>242</v>
      </c>
      <c r="K28" s="206">
        <v>215</v>
      </c>
      <c r="L28" s="206">
        <v>322</v>
      </c>
      <c r="M28" s="206">
        <v>261</v>
      </c>
      <c r="N28" s="207">
        <v>248</v>
      </c>
      <c r="O28" s="207">
        <v>352</v>
      </c>
      <c r="P28" s="208">
        <v>389</v>
      </c>
    </row>
    <row r="29" spans="3:16" ht="13.5" thickBot="1">
      <c r="C29" s="26"/>
      <c r="D29" s="39"/>
      <c r="E29" s="292"/>
      <c r="F29" s="40" t="s">
        <v>90</v>
      </c>
      <c r="G29" s="40"/>
      <c r="H29" s="41"/>
      <c r="I29" s="42"/>
      <c r="J29" s="200">
        <v>106</v>
      </c>
      <c r="K29" s="200">
        <v>166</v>
      </c>
      <c r="L29" s="200">
        <v>160</v>
      </c>
      <c r="M29" s="200">
        <v>106</v>
      </c>
      <c r="N29" s="201">
        <v>67</v>
      </c>
      <c r="O29" s="201">
        <v>74</v>
      </c>
      <c r="P29" s="202">
        <v>78</v>
      </c>
    </row>
    <row r="30" spans="4:16" ht="13.5">
      <c r="D30" s="65" t="s">
        <v>93</v>
      </c>
      <c r="E30" s="66"/>
      <c r="F30" s="66"/>
      <c r="G30" s="66"/>
      <c r="H30" s="66"/>
      <c r="I30" s="65"/>
      <c r="J30" s="65"/>
      <c r="K30" s="65"/>
      <c r="L30" s="65"/>
      <c r="M30" s="65"/>
      <c r="N30" s="65"/>
      <c r="O30" s="65"/>
      <c r="P30" s="53" t="s">
        <v>96</v>
      </c>
    </row>
  </sheetData>
  <sheetProtection/>
  <mergeCells count="11">
    <mergeCell ref="D7:I11"/>
    <mergeCell ref="E14:E17"/>
    <mergeCell ref="E26:E29"/>
    <mergeCell ref="E20:E23"/>
    <mergeCell ref="N7:N10"/>
    <mergeCell ref="P7:P10"/>
    <mergeCell ref="J7:J10"/>
    <mergeCell ref="K7:K10"/>
    <mergeCell ref="L7:L10"/>
    <mergeCell ref="M7:M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D1:AB96"/>
  <sheetViews>
    <sheetView showGridLines="0" showOutlineSymbols="0" zoomScale="90" zoomScaleNormal="90" zoomScaleSheetLayoutView="70" workbookViewId="0" topLeftCell="B2">
      <pane ySplit="3" topLeftCell="BM2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" hidden="1" customWidth="1"/>
    <col min="2" max="3" width="1.75390625" style="3" customWidth="1"/>
    <col min="4" max="4" width="97.75390625" style="3" customWidth="1"/>
    <col min="5" max="5" width="1.75390625" style="3" customWidth="1"/>
    <col min="6" max="12" width="9.125" style="3" customWidth="1"/>
    <col min="13" max="26" width="9.125" style="3" hidden="1" customWidth="1"/>
    <col min="27" max="54" width="0" style="3" hidden="1" customWidth="1"/>
    <col min="55" max="16384" width="9.125" style="3" customWidth="1"/>
  </cols>
  <sheetData>
    <row r="1" spans="27:28" s="1" customFormat="1" ht="12.75" hidden="1">
      <c r="AA1" s="1" t="s">
        <v>116</v>
      </c>
      <c r="AB1" s="2" t="s">
        <v>117</v>
      </c>
    </row>
    <row r="2" ht="12.75" customHeight="1"/>
    <row r="3" ht="18" customHeight="1">
      <c r="D3" s="4" t="s">
        <v>175</v>
      </c>
    </row>
    <row r="4" ht="12.75" customHeight="1">
      <c r="D4" s="4"/>
    </row>
    <row r="5" ht="12.75" customHeight="1"/>
    <row r="6" ht="16.5" customHeight="1">
      <c r="D6" s="5" t="s">
        <v>125</v>
      </c>
    </row>
    <row r="7" ht="3.75" customHeight="1"/>
    <row r="8" ht="25.5">
      <c r="D8" s="3" t="s">
        <v>207</v>
      </c>
    </row>
    <row r="10" ht="12.75">
      <c r="D10" s="3" t="s">
        <v>176</v>
      </c>
    </row>
    <row r="11" ht="3.75" customHeight="1"/>
    <row r="12" ht="38.25">
      <c r="D12" s="6" t="s">
        <v>208</v>
      </c>
    </row>
    <row r="13" ht="3.75" customHeight="1">
      <c r="D13" s="7"/>
    </row>
    <row r="14" ht="12.75">
      <c r="D14" s="6" t="s">
        <v>156</v>
      </c>
    </row>
    <row r="15" ht="3.75" customHeight="1">
      <c r="D15" s="7"/>
    </row>
    <row r="16" ht="12.75">
      <c r="D16" s="6" t="s">
        <v>157</v>
      </c>
    </row>
    <row r="17" ht="3.75" customHeight="1">
      <c r="D17" s="7"/>
    </row>
    <row r="18" ht="25.5">
      <c r="D18" s="6" t="s">
        <v>209</v>
      </c>
    </row>
    <row r="20" ht="25.5">
      <c r="D20" s="3" t="s">
        <v>210</v>
      </c>
    </row>
    <row r="21" ht="3.75" customHeight="1"/>
    <row r="22" ht="105" customHeight="1">
      <c r="D22" s="8" t="s">
        <v>250</v>
      </c>
    </row>
    <row r="23" ht="3.75" customHeight="1">
      <c r="D23" s="9"/>
    </row>
    <row r="24" ht="99.75" customHeight="1">
      <c r="D24" s="3" t="s">
        <v>3</v>
      </c>
    </row>
    <row r="25" ht="3.75" customHeight="1">
      <c r="D25" s="9"/>
    </row>
    <row r="26" ht="99.75" customHeight="1">
      <c r="D26" s="10" t="s">
        <v>211</v>
      </c>
    </row>
    <row r="27" ht="3.75" customHeight="1">
      <c r="D27" s="10"/>
    </row>
    <row r="28" ht="54.75" customHeight="1">
      <c r="D28" s="11" t="s">
        <v>251</v>
      </c>
    </row>
    <row r="29" ht="3.75" customHeight="1">
      <c r="D29" s="9"/>
    </row>
    <row r="30" ht="100.5" customHeight="1">
      <c r="D30" s="8" t="s">
        <v>4</v>
      </c>
    </row>
    <row r="31" ht="3.75" customHeight="1"/>
    <row r="32" ht="83.25" customHeight="1">
      <c r="D32" s="12" t="s">
        <v>252</v>
      </c>
    </row>
    <row r="33" ht="25.5" customHeight="1">
      <c r="D33" s="5" t="s">
        <v>126</v>
      </c>
    </row>
    <row r="34" ht="6" customHeight="1"/>
    <row r="35" ht="51" customHeight="1">
      <c r="D35" s="12" t="s">
        <v>5</v>
      </c>
    </row>
    <row r="36" ht="3.75" customHeight="1"/>
    <row r="37" ht="70.5" customHeight="1">
      <c r="D37" s="8" t="s">
        <v>213</v>
      </c>
    </row>
    <row r="38" ht="3.75" customHeight="1">
      <c r="D38" s="3" t="s">
        <v>203</v>
      </c>
    </row>
    <row r="39" ht="81.75" customHeight="1">
      <c r="D39" s="12" t="s">
        <v>218</v>
      </c>
    </row>
    <row r="40" ht="7.5" customHeight="1"/>
    <row r="41" ht="76.5">
      <c r="D41" s="12" t="s">
        <v>219</v>
      </c>
    </row>
    <row r="42" ht="3.75" customHeight="1"/>
    <row r="43" ht="53.25" customHeight="1">
      <c r="D43" s="12" t="s">
        <v>204</v>
      </c>
    </row>
    <row r="44" ht="3.75" customHeight="1"/>
    <row r="45" ht="39.75" customHeight="1">
      <c r="D45" s="3" t="s">
        <v>205</v>
      </c>
    </row>
    <row r="46" ht="3.75" customHeight="1"/>
    <row r="47" ht="30" customHeight="1">
      <c r="D47" s="12" t="s">
        <v>14</v>
      </c>
    </row>
    <row r="48" ht="12.75" customHeight="1"/>
    <row r="49" ht="38.25">
      <c r="D49" s="3" t="s">
        <v>6</v>
      </c>
    </row>
    <row r="50" ht="3.75" customHeight="1"/>
    <row r="51" ht="30" customHeight="1">
      <c r="D51" s="12" t="s">
        <v>220</v>
      </c>
    </row>
    <row r="52" ht="3.75" customHeight="1"/>
    <row r="53" ht="38.25">
      <c r="D53" s="3" t="s">
        <v>214</v>
      </c>
    </row>
    <row r="54" ht="3.75" customHeight="1"/>
    <row r="55" ht="66" customHeight="1">
      <c r="D55" s="3" t="s">
        <v>7</v>
      </c>
    </row>
    <row r="56" ht="3.75" customHeight="1"/>
    <row r="57" ht="53.25" customHeight="1">
      <c r="D57" s="3" t="s">
        <v>215</v>
      </c>
    </row>
    <row r="58" ht="3.75" customHeight="1"/>
    <row r="59" ht="72" customHeight="1">
      <c r="D59" s="8" t="s">
        <v>221</v>
      </c>
    </row>
    <row r="60" ht="3.75" customHeight="1"/>
    <row r="61" ht="60" customHeight="1">
      <c r="D61" s="10" t="s">
        <v>216</v>
      </c>
    </row>
    <row r="63" ht="16.5" customHeight="1">
      <c r="D63" s="5" t="s">
        <v>127</v>
      </c>
    </row>
    <row r="64" ht="6" customHeight="1"/>
    <row r="65" ht="28.5" customHeight="1">
      <c r="D65" s="3" t="s">
        <v>8</v>
      </c>
    </row>
    <row r="66" ht="3.75" customHeight="1"/>
    <row r="67" ht="46.5" customHeight="1">
      <c r="D67" s="10" t="s">
        <v>217</v>
      </c>
    </row>
    <row r="68" ht="3.75" customHeight="1"/>
    <row r="69" ht="45.75" customHeight="1">
      <c r="D69" s="8" t="s">
        <v>9</v>
      </c>
    </row>
    <row r="70" ht="3" customHeight="1"/>
    <row r="71" ht="16.5" customHeight="1">
      <c r="D71" s="5" t="s">
        <v>128</v>
      </c>
    </row>
    <row r="72" ht="6" customHeight="1"/>
    <row r="73" ht="25.5">
      <c r="D73" s="12" t="s">
        <v>19</v>
      </c>
    </row>
    <row r="74" ht="3.75" customHeight="1"/>
    <row r="75" ht="55.5" customHeight="1">
      <c r="D75" s="12" t="s">
        <v>206</v>
      </c>
    </row>
    <row r="76" ht="7.5" customHeight="1"/>
    <row r="77" ht="16.5" customHeight="1">
      <c r="D77" s="5" t="s">
        <v>212</v>
      </c>
    </row>
    <row r="78" ht="6" customHeight="1"/>
    <row r="79" ht="12.75">
      <c r="D79" s="3" t="s">
        <v>10</v>
      </c>
    </row>
    <row r="80" ht="3.75" customHeight="1"/>
    <row r="81" ht="12.75">
      <c r="D81" s="13" t="s">
        <v>20</v>
      </c>
    </row>
    <row r="82" ht="3.75" customHeight="1">
      <c r="D82" s="13"/>
    </row>
    <row r="83" ht="12.75">
      <c r="D83" s="13" t="s">
        <v>21</v>
      </c>
    </row>
    <row r="84" ht="3.75" customHeight="1"/>
    <row r="85" ht="12.75">
      <c r="D85" s="13" t="s">
        <v>177</v>
      </c>
    </row>
    <row r="86" ht="4.5" customHeight="1">
      <c r="D86" s="13"/>
    </row>
    <row r="87" ht="39" customHeight="1">
      <c r="D87" s="14" t="s">
        <v>129</v>
      </c>
    </row>
    <row r="88" ht="3.75" customHeight="1">
      <c r="D88" s="15"/>
    </row>
    <row r="89" ht="3.75" customHeight="1">
      <c r="D89" s="13"/>
    </row>
    <row r="90" ht="29.25" customHeight="1">
      <c r="D90" s="10" t="s">
        <v>17</v>
      </c>
    </row>
    <row r="91" ht="3.75" customHeight="1"/>
    <row r="92" ht="57" customHeight="1">
      <c r="D92" s="3" t="s">
        <v>0</v>
      </c>
    </row>
    <row r="93" ht="3.75" customHeight="1"/>
    <row r="94" ht="48.75" customHeight="1">
      <c r="D94" s="10" t="s">
        <v>11</v>
      </c>
    </row>
    <row r="95" ht="3.75" customHeight="1"/>
    <row r="96" ht="38.25" customHeight="1">
      <c r="D96" s="10" t="s">
        <v>1</v>
      </c>
    </row>
    <row r="97" ht="3.75" customHeight="1"/>
    <row r="98" ht="42.75" customHeight="1"/>
  </sheetData>
  <sheetProtection selectLockedCells="1" selectUnlockedCells="1"/>
  <printOptions horizontalCentered="1"/>
  <pageMargins left="0.590551181102362" right="0.590551181102362" top="0.708661417322835" bottom="0.708661417322835" header="0.511811023622047" footer="0.511811023622047"/>
  <pageSetup blackAndWhite="1" horizontalDpi="600" verticalDpi="600" orientation="portrait" paperSize="9" scale="90" r:id="rId1"/>
  <rowBreaks count="2" manualBreakCount="2">
    <brk id="32" min="3" max="3" man="1"/>
    <brk id="60" min="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C3:Q43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7.625" style="56" customWidth="1"/>
    <col min="9" max="9" width="1.12109375" style="56" customWidth="1"/>
    <col min="10" max="16" width="9.75390625" style="56" customWidth="1"/>
    <col min="17" max="17" width="1.75390625" style="56" customWidth="1"/>
    <col min="18" max="18" width="11.125" style="56" customWidth="1"/>
    <col min="19" max="40" width="1.75390625" style="56" customWidth="1"/>
    <col min="41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5.75">
      <c r="D4" s="17" t="s">
        <v>92</v>
      </c>
      <c r="E4" s="58"/>
      <c r="F4" s="58"/>
      <c r="G4" s="58"/>
      <c r="H4" s="17" t="s">
        <v>150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7" t="s">
        <v>199</v>
      </c>
      <c r="E5" s="58"/>
      <c r="F5" s="58"/>
      <c r="G5" s="58"/>
      <c r="H5" s="17"/>
      <c r="I5" s="59"/>
      <c r="J5" s="58"/>
      <c r="K5" s="58"/>
      <c r="L5" s="58"/>
      <c r="M5" s="58"/>
      <c r="N5" s="58"/>
      <c r="O5" s="58"/>
      <c r="P5" s="58"/>
    </row>
    <row r="6" spans="4:17" s="61" customFormat="1" ht="21" customHeight="1" thickBot="1">
      <c r="D6" s="144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19" t="s">
        <v>27</v>
      </c>
      <c r="Q6" s="16" t="s">
        <v>93</v>
      </c>
    </row>
    <row r="7" spans="3:17" ht="6" customHeight="1">
      <c r="C7" s="26"/>
      <c r="D7" s="293" t="s">
        <v>41</v>
      </c>
      <c r="E7" s="294"/>
      <c r="F7" s="294"/>
      <c r="G7" s="294"/>
      <c r="H7" s="294"/>
      <c r="I7" s="295"/>
      <c r="J7" s="303">
        <v>2003</v>
      </c>
      <c r="K7" s="303">
        <v>2004</v>
      </c>
      <c r="L7" s="303">
        <v>2005</v>
      </c>
      <c r="M7" s="303">
        <v>2006</v>
      </c>
      <c r="N7" s="303">
        <v>2007</v>
      </c>
      <c r="O7" s="303">
        <v>2008</v>
      </c>
      <c r="P7" s="305">
        <v>2009</v>
      </c>
      <c r="Q7" s="64"/>
    </row>
    <row r="8" spans="3:17" ht="6" customHeight="1">
      <c r="C8" s="26"/>
      <c r="D8" s="296"/>
      <c r="E8" s="297"/>
      <c r="F8" s="297"/>
      <c r="G8" s="297"/>
      <c r="H8" s="297"/>
      <c r="I8" s="298"/>
      <c r="J8" s="304"/>
      <c r="K8" s="304"/>
      <c r="L8" s="304"/>
      <c r="M8" s="304"/>
      <c r="N8" s="304"/>
      <c r="O8" s="304"/>
      <c r="P8" s="306"/>
      <c r="Q8" s="64"/>
    </row>
    <row r="9" spans="3:17" ht="6" customHeight="1">
      <c r="C9" s="26"/>
      <c r="D9" s="296"/>
      <c r="E9" s="297"/>
      <c r="F9" s="297"/>
      <c r="G9" s="297"/>
      <c r="H9" s="297"/>
      <c r="I9" s="298"/>
      <c r="J9" s="304"/>
      <c r="K9" s="304"/>
      <c r="L9" s="304"/>
      <c r="M9" s="304"/>
      <c r="N9" s="304"/>
      <c r="O9" s="304"/>
      <c r="P9" s="306"/>
      <c r="Q9" s="64"/>
    </row>
    <row r="10" spans="3:17" ht="6" customHeight="1">
      <c r="C10" s="26"/>
      <c r="D10" s="296"/>
      <c r="E10" s="297"/>
      <c r="F10" s="297"/>
      <c r="G10" s="297"/>
      <c r="H10" s="297"/>
      <c r="I10" s="298"/>
      <c r="J10" s="304"/>
      <c r="K10" s="304"/>
      <c r="L10" s="304"/>
      <c r="M10" s="304"/>
      <c r="N10" s="304"/>
      <c r="O10" s="304"/>
      <c r="P10" s="306"/>
      <c r="Q10" s="64"/>
    </row>
    <row r="11" spans="3:17" ht="15" customHeight="1" thickBot="1">
      <c r="C11" s="26"/>
      <c r="D11" s="299"/>
      <c r="E11" s="300"/>
      <c r="F11" s="300"/>
      <c r="G11" s="300"/>
      <c r="H11" s="300"/>
      <c r="I11" s="301"/>
      <c r="J11" s="20"/>
      <c r="K11" s="20"/>
      <c r="L11" s="20"/>
      <c r="M11" s="20"/>
      <c r="N11" s="20"/>
      <c r="O11" s="20"/>
      <c r="P11" s="21"/>
      <c r="Q11" s="64"/>
    </row>
    <row r="12" spans="3:17" ht="16.5" thickBot="1" thickTop="1">
      <c r="C12" s="26"/>
      <c r="D12" s="22" t="s">
        <v>118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133"/>
      <c r="P12" s="25"/>
      <c r="Q12" s="64"/>
    </row>
    <row r="13" spans="3:17" ht="12.75">
      <c r="C13" s="26"/>
      <c r="D13" s="27"/>
      <c r="E13" s="28" t="s">
        <v>28</v>
      </c>
      <c r="F13" s="28"/>
      <c r="G13" s="28"/>
      <c r="H13" s="29"/>
      <c r="I13" s="30"/>
      <c r="J13" s="170">
        <v>10672430.709999999</v>
      </c>
      <c r="K13" s="170">
        <v>11592410.329999998</v>
      </c>
      <c r="L13" s="170">
        <v>14160885.760000002</v>
      </c>
      <c r="M13" s="170">
        <v>14743795.14</v>
      </c>
      <c r="N13" s="170">
        <v>14950629.980000002</v>
      </c>
      <c r="O13" s="171">
        <v>15598889.590000002</v>
      </c>
      <c r="P13" s="172">
        <f>P14+P15</f>
        <v>16876962.130000003</v>
      </c>
      <c r="Q13" s="64"/>
    </row>
    <row r="14" spans="3:17" ht="13.5" customHeight="1">
      <c r="C14" s="26"/>
      <c r="D14" s="31"/>
      <c r="E14" s="286" t="s">
        <v>30</v>
      </c>
      <c r="F14" s="32" t="s">
        <v>31</v>
      </c>
      <c r="G14" s="32"/>
      <c r="H14" s="33"/>
      <c r="I14" s="34"/>
      <c r="J14" s="173">
        <v>9530972.27</v>
      </c>
      <c r="K14" s="173">
        <v>9985117.239999998</v>
      </c>
      <c r="L14" s="173">
        <v>12329160.110000001</v>
      </c>
      <c r="M14" s="173">
        <v>12859346.370000001</v>
      </c>
      <c r="N14" s="173">
        <v>13638925.040000001</v>
      </c>
      <c r="O14" s="174">
        <v>14132177.620000001</v>
      </c>
      <c r="P14" s="175">
        <f>P20+P26-28091.86</f>
        <v>14977921.010000004</v>
      </c>
      <c r="Q14" s="64"/>
    </row>
    <row r="15" spans="3:17" ht="12.75">
      <c r="C15" s="26"/>
      <c r="D15" s="35"/>
      <c r="E15" s="287"/>
      <c r="F15" s="36" t="s">
        <v>32</v>
      </c>
      <c r="G15" s="36"/>
      <c r="H15" s="37"/>
      <c r="I15" s="38"/>
      <c r="J15" s="176">
        <v>1141458.44</v>
      </c>
      <c r="K15" s="176">
        <v>1607293.09</v>
      </c>
      <c r="L15" s="176">
        <v>1831725.65</v>
      </c>
      <c r="M15" s="176">
        <v>1884448.77</v>
      </c>
      <c r="N15" s="176">
        <v>1311704.94</v>
      </c>
      <c r="O15" s="177">
        <v>1466711.97</v>
      </c>
      <c r="P15" s="178">
        <f>P21+P27</f>
        <v>1899041.12</v>
      </c>
      <c r="Q15" s="64"/>
    </row>
    <row r="16" spans="3:17" ht="12.75">
      <c r="C16" s="26"/>
      <c r="D16" s="31"/>
      <c r="E16" s="286" t="s">
        <v>33</v>
      </c>
      <c r="F16" s="32" t="s">
        <v>31</v>
      </c>
      <c r="G16" s="32"/>
      <c r="H16" s="33"/>
      <c r="I16" s="34"/>
      <c r="J16" s="179">
        <v>0.8930460669160906</v>
      </c>
      <c r="K16" s="179">
        <v>0.8613495343724604</v>
      </c>
      <c r="L16" s="179">
        <v>0.870648935310668</v>
      </c>
      <c r="M16" s="179">
        <v>0.8721869944538582</v>
      </c>
      <c r="N16" s="179">
        <v>0.9122642362392276</v>
      </c>
      <c r="O16" s="180">
        <v>0.9059733090911632</v>
      </c>
      <c r="P16" s="181">
        <f>P14/P13</f>
        <v>0.8874773134304592</v>
      </c>
      <c r="Q16" s="64"/>
    </row>
    <row r="17" spans="3:17" ht="13.5" thickBot="1">
      <c r="C17" s="26"/>
      <c r="D17" s="39"/>
      <c r="E17" s="302"/>
      <c r="F17" s="40" t="s">
        <v>32</v>
      </c>
      <c r="G17" s="40"/>
      <c r="H17" s="41"/>
      <c r="I17" s="42"/>
      <c r="J17" s="182">
        <v>0.10695393308390941</v>
      </c>
      <c r="K17" s="182">
        <v>0.1386504656275396</v>
      </c>
      <c r="L17" s="182">
        <v>0.12935106468933194</v>
      </c>
      <c r="M17" s="182">
        <v>0.1278130055461419</v>
      </c>
      <c r="N17" s="182">
        <v>0.08773576376077229</v>
      </c>
      <c r="O17" s="183">
        <v>0.09402669090883665</v>
      </c>
      <c r="P17" s="184">
        <f>P15/P13</f>
        <v>0.1125226865695408</v>
      </c>
      <c r="Q17" s="64"/>
    </row>
    <row r="18" spans="3:17" ht="13.5" thickBot="1">
      <c r="C18" s="26"/>
      <c r="D18" s="43" t="s">
        <v>158</v>
      </c>
      <c r="E18" s="44"/>
      <c r="F18" s="44"/>
      <c r="G18" s="44"/>
      <c r="H18" s="44"/>
      <c r="I18" s="44"/>
      <c r="J18" s="45"/>
      <c r="K18" s="45"/>
      <c r="L18" s="45"/>
      <c r="M18" s="45"/>
      <c r="N18" s="46"/>
      <c r="O18" s="46"/>
      <c r="P18" s="46"/>
      <c r="Q18" s="64"/>
    </row>
    <row r="19" spans="3:17" ht="12.75">
      <c r="C19" s="26"/>
      <c r="D19" s="27"/>
      <c r="E19" s="28" t="s">
        <v>28</v>
      </c>
      <c r="F19" s="28"/>
      <c r="G19" s="28"/>
      <c r="H19" s="29"/>
      <c r="I19" s="30"/>
      <c r="J19" s="170">
        <v>1742767.56</v>
      </c>
      <c r="K19" s="170">
        <v>1974926.1</v>
      </c>
      <c r="L19" s="170">
        <v>2017791.3</v>
      </c>
      <c r="M19" s="170">
        <v>2093641.09</v>
      </c>
      <c r="N19" s="170">
        <v>2284970.35</v>
      </c>
      <c r="O19" s="171">
        <v>2206076.16</v>
      </c>
      <c r="P19" s="172">
        <f>P20+P21</f>
        <v>2325634.1</v>
      </c>
      <c r="Q19" s="64"/>
    </row>
    <row r="20" spans="3:17" ht="13.5" customHeight="1">
      <c r="C20" s="26"/>
      <c r="D20" s="31"/>
      <c r="E20" s="286" t="s">
        <v>30</v>
      </c>
      <c r="F20" s="32" t="s">
        <v>31</v>
      </c>
      <c r="G20" s="32"/>
      <c r="H20" s="33"/>
      <c r="I20" s="34"/>
      <c r="J20" s="173">
        <v>1301782.36</v>
      </c>
      <c r="K20" s="173">
        <v>1432422.53</v>
      </c>
      <c r="L20" s="173">
        <v>1581926.07</v>
      </c>
      <c r="M20" s="173">
        <v>1656129.88</v>
      </c>
      <c r="N20" s="173">
        <v>1905635.7</v>
      </c>
      <c r="O20" s="174">
        <v>1917549.94</v>
      </c>
      <c r="P20" s="175">
        <f>2026184.5</f>
        <v>2026184.5</v>
      </c>
      <c r="Q20" s="64"/>
    </row>
    <row r="21" spans="3:17" ht="12.75">
      <c r="C21" s="26"/>
      <c r="D21" s="35"/>
      <c r="E21" s="287"/>
      <c r="F21" s="36" t="s">
        <v>32</v>
      </c>
      <c r="G21" s="36"/>
      <c r="H21" s="37"/>
      <c r="I21" s="38"/>
      <c r="J21" s="176">
        <v>440985.2</v>
      </c>
      <c r="K21" s="176">
        <v>542503.57</v>
      </c>
      <c r="L21" s="176">
        <v>435865.23</v>
      </c>
      <c r="M21" s="176">
        <v>437511.21</v>
      </c>
      <c r="N21" s="176">
        <v>379334.65</v>
      </c>
      <c r="O21" s="177">
        <v>288526.22</v>
      </c>
      <c r="P21" s="178">
        <v>299449.6</v>
      </c>
      <c r="Q21" s="64"/>
    </row>
    <row r="22" spans="3:17" ht="12.75" customHeight="1">
      <c r="C22" s="26"/>
      <c r="D22" s="31"/>
      <c r="E22" s="286" t="s">
        <v>33</v>
      </c>
      <c r="F22" s="32" t="s">
        <v>31</v>
      </c>
      <c r="G22" s="32"/>
      <c r="H22" s="33"/>
      <c r="I22" s="34"/>
      <c r="J22" s="179">
        <v>0.7469626988007512</v>
      </c>
      <c r="K22" s="179">
        <v>0.7253043696166657</v>
      </c>
      <c r="L22" s="179">
        <v>0.7839889437525079</v>
      </c>
      <c r="M22" s="179">
        <v>0.7910153284503526</v>
      </c>
      <c r="N22" s="179">
        <v>0.8339870580815195</v>
      </c>
      <c r="O22" s="180">
        <v>0.8692129377799902</v>
      </c>
      <c r="P22" s="181">
        <f>P20/P19</f>
        <v>0.8712395900971696</v>
      </c>
      <c r="Q22" s="64"/>
    </row>
    <row r="23" spans="3:17" ht="13.5" thickBot="1">
      <c r="C23" s="26"/>
      <c r="D23" s="39"/>
      <c r="E23" s="292"/>
      <c r="F23" s="40" t="s">
        <v>32</v>
      </c>
      <c r="G23" s="40"/>
      <c r="H23" s="41"/>
      <c r="I23" s="42"/>
      <c r="J23" s="182">
        <v>0.25303730119924883</v>
      </c>
      <c r="K23" s="182">
        <v>0.2746956303833343</v>
      </c>
      <c r="L23" s="182">
        <v>0.216011056247492</v>
      </c>
      <c r="M23" s="182">
        <v>0.20898467154964742</v>
      </c>
      <c r="N23" s="182">
        <v>0.16601294191848048</v>
      </c>
      <c r="O23" s="183">
        <v>0.13078706222000963</v>
      </c>
      <c r="P23" s="184">
        <f>P21/P19</f>
        <v>0.12876040990283036</v>
      </c>
      <c r="Q23" s="64"/>
    </row>
    <row r="24" spans="3:17" ht="13.5" thickBot="1">
      <c r="C24" s="26"/>
      <c r="D24" s="43" t="s">
        <v>122</v>
      </c>
      <c r="E24" s="44"/>
      <c r="F24" s="44"/>
      <c r="G24" s="44"/>
      <c r="H24" s="44"/>
      <c r="I24" s="44"/>
      <c r="J24" s="45"/>
      <c r="K24" s="45"/>
      <c r="L24" s="45"/>
      <c r="M24" s="45"/>
      <c r="N24" s="46"/>
      <c r="O24" s="46"/>
      <c r="P24" s="46"/>
      <c r="Q24" s="64"/>
    </row>
    <row r="25" spans="3:17" ht="12.75">
      <c r="C25" s="26"/>
      <c r="D25" s="27"/>
      <c r="E25" s="28" t="s">
        <v>28</v>
      </c>
      <c r="F25" s="28"/>
      <c r="G25" s="28"/>
      <c r="H25" s="29"/>
      <c r="I25" s="30"/>
      <c r="J25" s="170">
        <v>8998887.61</v>
      </c>
      <c r="K25" s="170">
        <v>9617484.229999999</v>
      </c>
      <c r="L25" s="170">
        <v>12143094.46</v>
      </c>
      <c r="M25" s="170">
        <v>12650154.05</v>
      </c>
      <c r="N25" s="170">
        <v>12665659.630000003</v>
      </c>
      <c r="O25" s="171">
        <v>13392813.430000002</v>
      </c>
      <c r="P25" s="172">
        <f>P26+P27</f>
        <v>14579419.890000002</v>
      </c>
      <c r="Q25" s="64"/>
    </row>
    <row r="26" spans="3:17" ht="13.5" customHeight="1">
      <c r="C26" s="26"/>
      <c r="D26" s="31"/>
      <c r="E26" s="286" t="s">
        <v>30</v>
      </c>
      <c r="F26" s="32" t="s">
        <v>31</v>
      </c>
      <c r="G26" s="32"/>
      <c r="H26" s="33"/>
      <c r="I26" s="34"/>
      <c r="J26" s="173">
        <v>8247993.74</v>
      </c>
      <c r="K26" s="173">
        <v>8552694.709999999</v>
      </c>
      <c r="L26" s="173">
        <v>10747234.040000001</v>
      </c>
      <c r="M26" s="173">
        <v>11203216.49</v>
      </c>
      <c r="N26" s="173">
        <v>11733289.340000002</v>
      </c>
      <c r="O26" s="174">
        <v>12214627.680000002</v>
      </c>
      <c r="P26" s="175">
        <v>12979828.370000003</v>
      </c>
      <c r="Q26" s="64"/>
    </row>
    <row r="27" spans="3:17" ht="12.75">
      <c r="C27" s="26"/>
      <c r="D27" s="35"/>
      <c r="E27" s="287"/>
      <c r="F27" s="36" t="s">
        <v>32</v>
      </c>
      <c r="G27" s="36"/>
      <c r="H27" s="37"/>
      <c r="I27" s="38"/>
      <c r="J27" s="176">
        <v>750893.87</v>
      </c>
      <c r="K27" s="176">
        <v>1064789.52</v>
      </c>
      <c r="L27" s="176">
        <v>1395860.42</v>
      </c>
      <c r="M27" s="176">
        <v>1446937.56</v>
      </c>
      <c r="N27" s="176">
        <v>932370.29</v>
      </c>
      <c r="O27" s="177">
        <v>1178185.75</v>
      </c>
      <c r="P27" s="178">
        <v>1599591.52</v>
      </c>
      <c r="Q27" s="64"/>
    </row>
    <row r="28" spans="3:17" ht="12.75" customHeight="1">
      <c r="C28" s="26"/>
      <c r="D28" s="31"/>
      <c r="E28" s="286" t="s">
        <v>33</v>
      </c>
      <c r="F28" s="32" t="s">
        <v>31</v>
      </c>
      <c r="G28" s="32"/>
      <c r="H28" s="33"/>
      <c r="I28" s="34"/>
      <c r="J28" s="179">
        <v>0.9165570343199342</v>
      </c>
      <c r="K28" s="179">
        <v>0.8892860654059009</v>
      </c>
      <c r="L28" s="179">
        <v>0.8850490355157791</v>
      </c>
      <c r="M28" s="179">
        <v>0.8805440619336736</v>
      </c>
      <c r="N28" s="179">
        <v>0.9263859666817842</v>
      </c>
      <c r="O28" s="180">
        <v>0.9120285102037743</v>
      </c>
      <c r="P28" s="181">
        <f>P26/P25</f>
        <v>0.8902842820860687</v>
      </c>
      <c r="Q28" s="64"/>
    </row>
    <row r="29" spans="3:17" ht="13.5" thickBot="1">
      <c r="C29" s="26"/>
      <c r="D29" s="39"/>
      <c r="E29" s="292"/>
      <c r="F29" s="40" t="s">
        <v>32</v>
      </c>
      <c r="G29" s="40"/>
      <c r="H29" s="41"/>
      <c r="I29" s="42"/>
      <c r="J29" s="182">
        <v>0.08344296568006586</v>
      </c>
      <c r="K29" s="182">
        <v>0.11071393459409916</v>
      </c>
      <c r="L29" s="182">
        <v>0.11495096448422092</v>
      </c>
      <c r="M29" s="182">
        <v>0.11945593806632636</v>
      </c>
      <c r="N29" s="182">
        <v>0.07361403331821573</v>
      </c>
      <c r="O29" s="183">
        <v>0.08797148979622572</v>
      </c>
      <c r="P29" s="184">
        <f>P27/P25</f>
        <v>0.10971571791393132</v>
      </c>
      <c r="Q29" s="64"/>
    </row>
    <row r="30" spans="3:17" ht="13.5" thickBot="1">
      <c r="C30" s="26"/>
      <c r="D30" s="43" t="s">
        <v>34</v>
      </c>
      <c r="E30" s="44"/>
      <c r="F30" s="44"/>
      <c r="G30" s="44"/>
      <c r="H30" s="44"/>
      <c r="I30" s="44"/>
      <c r="J30" s="45"/>
      <c r="K30" s="45"/>
      <c r="L30" s="45"/>
      <c r="M30" s="45"/>
      <c r="N30" s="46"/>
      <c r="O30" s="46"/>
      <c r="P30" s="46"/>
      <c r="Q30" s="64"/>
    </row>
    <row r="31" spans="3:17" ht="15">
      <c r="C31" s="26"/>
      <c r="D31" s="47"/>
      <c r="E31" s="32" t="s">
        <v>163</v>
      </c>
      <c r="F31" s="32"/>
      <c r="G31" s="32"/>
      <c r="H31" s="33"/>
      <c r="I31" s="34"/>
      <c r="J31" s="185">
        <v>114.24777249999998</v>
      </c>
      <c r="K31" s="185">
        <v>121.34803966999998</v>
      </c>
      <c r="L31" s="185">
        <v>128.55417447999997</v>
      </c>
      <c r="M31" s="185">
        <v>141.24843944</v>
      </c>
      <c r="N31" s="185">
        <v>151.5849897</v>
      </c>
      <c r="O31" s="186">
        <v>149.79972682000005</v>
      </c>
      <c r="P31" s="187">
        <v>159.32468885</v>
      </c>
      <c r="Q31" s="64"/>
    </row>
    <row r="32" spans="3:17" ht="25.5" customHeight="1">
      <c r="C32" s="26"/>
      <c r="D32" s="48"/>
      <c r="E32" s="288" t="s">
        <v>35</v>
      </c>
      <c r="F32" s="288"/>
      <c r="G32" s="288"/>
      <c r="H32" s="288"/>
      <c r="I32" s="289"/>
      <c r="J32" s="188">
        <f aca="true" t="shared" si="0" ref="J32:O32">J13/J31/1000000</f>
        <v>0.09341478154420911</v>
      </c>
      <c r="K32" s="188">
        <f t="shared" si="0"/>
        <v>0.09553026453105454</v>
      </c>
      <c r="L32" s="188">
        <f t="shared" si="0"/>
        <v>0.11015500521302095</v>
      </c>
      <c r="M32" s="188">
        <f t="shared" si="0"/>
        <v>0.10438200378322</v>
      </c>
      <c r="N32" s="188">
        <f t="shared" si="0"/>
        <v>0.09862869674358003</v>
      </c>
      <c r="O32" s="189">
        <f t="shared" si="0"/>
        <v>0.1041316290833006</v>
      </c>
      <c r="P32" s="190">
        <f>P13/1000000/P31</f>
        <v>0.10592810349618331</v>
      </c>
      <c r="Q32" s="64"/>
    </row>
    <row r="33" spans="3:17" ht="12.75">
      <c r="C33" s="26"/>
      <c r="D33" s="47"/>
      <c r="E33" s="32" t="s">
        <v>36</v>
      </c>
      <c r="F33" s="32"/>
      <c r="G33" s="32"/>
      <c r="H33" s="33"/>
      <c r="I33" s="34"/>
      <c r="J33" s="191">
        <v>2577.627</v>
      </c>
      <c r="K33" s="191">
        <v>2811.155</v>
      </c>
      <c r="L33" s="191">
        <v>2982.007</v>
      </c>
      <c r="M33" s="191">
        <v>3225.628</v>
      </c>
      <c r="N33" s="191">
        <v>3539.061</v>
      </c>
      <c r="O33" s="192">
        <v>3687.34</v>
      </c>
      <c r="P33" s="193">
        <v>3630.39</v>
      </c>
      <c r="Q33" s="64"/>
    </row>
    <row r="34" spans="3:17" ht="13.5" thickBot="1">
      <c r="C34" s="26"/>
      <c r="D34" s="49"/>
      <c r="E34" s="50" t="s">
        <v>37</v>
      </c>
      <c r="F34" s="50"/>
      <c r="G34" s="50"/>
      <c r="H34" s="51"/>
      <c r="I34" s="52"/>
      <c r="J34" s="194">
        <f aca="true" t="shared" si="1" ref="J34:O34">J13/1000000/J33</f>
        <v>0.004140409264024624</v>
      </c>
      <c r="K34" s="182">
        <f t="shared" si="1"/>
        <v>0.004123717948672342</v>
      </c>
      <c r="L34" s="182">
        <f t="shared" si="1"/>
        <v>0.004748776833857197</v>
      </c>
      <c r="M34" s="182">
        <f t="shared" si="1"/>
        <v>0.004570829351679735</v>
      </c>
      <c r="N34" s="182">
        <f t="shared" si="1"/>
        <v>0.004224462358800823</v>
      </c>
      <c r="O34" s="182">
        <f t="shared" si="1"/>
        <v>0.004230390902384917</v>
      </c>
      <c r="P34" s="195">
        <f>P13/1000000/P33</f>
        <v>0.004648801404256843</v>
      </c>
      <c r="Q34" s="64"/>
    </row>
    <row r="35" spans="3:17" ht="13.5" thickBot="1">
      <c r="C35" s="26"/>
      <c r="D35" s="43" t="s">
        <v>119</v>
      </c>
      <c r="E35" s="44"/>
      <c r="F35" s="44"/>
      <c r="G35" s="44"/>
      <c r="H35" s="44"/>
      <c r="I35" s="44"/>
      <c r="J35" s="45"/>
      <c r="K35" s="45"/>
      <c r="L35" s="45"/>
      <c r="M35" s="45"/>
      <c r="N35" s="46"/>
      <c r="O35" s="46"/>
      <c r="P35" s="46"/>
      <c r="Q35" s="64"/>
    </row>
    <row r="36" spans="3:17" ht="12.75">
      <c r="C36" s="26"/>
      <c r="D36" s="27"/>
      <c r="E36" s="28" t="s">
        <v>28</v>
      </c>
      <c r="F36" s="28"/>
      <c r="G36" s="28"/>
      <c r="H36" s="29"/>
      <c r="I36" s="30"/>
      <c r="J36" s="170">
        <v>368474.789</v>
      </c>
      <c r="K36" s="170">
        <v>390042.212</v>
      </c>
      <c r="L36" s="170">
        <v>436096.967</v>
      </c>
      <c r="M36" s="170">
        <v>461914.76495</v>
      </c>
      <c r="N36" s="170">
        <v>538123.3</v>
      </c>
      <c r="O36" s="196" t="s">
        <v>29</v>
      </c>
      <c r="P36" s="197" t="s">
        <v>62</v>
      </c>
      <c r="Q36" s="64"/>
    </row>
    <row r="37" spans="3:17" ht="13.5" customHeight="1">
      <c r="C37" s="26"/>
      <c r="D37" s="31"/>
      <c r="E37" s="286" t="s">
        <v>30</v>
      </c>
      <c r="F37" s="32" t="s">
        <v>38</v>
      </c>
      <c r="G37" s="32"/>
      <c r="H37" s="33"/>
      <c r="I37" s="34"/>
      <c r="J37" s="173">
        <v>269509.343</v>
      </c>
      <c r="K37" s="173">
        <v>281636.989</v>
      </c>
      <c r="L37" s="173">
        <v>315614.967</v>
      </c>
      <c r="M37" s="173">
        <v>331322.76495</v>
      </c>
      <c r="N37" s="173">
        <v>381788.3</v>
      </c>
      <c r="O37" s="198" t="s">
        <v>29</v>
      </c>
      <c r="P37" s="199" t="s">
        <v>62</v>
      </c>
      <c r="Q37" s="64"/>
    </row>
    <row r="38" spans="3:17" ht="13.5" thickBot="1">
      <c r="C38" s="26"/>
      <c r="D38" s="39"/>
      <c r="E38" s="291"/>
      <c r="F38" s="50" t="s">
        <v>39</v>
      </c>
      <c r="G38" s="50"/>
      <c r="H38" s="51"/>
      <c r="I38" s="52"/>
      <c r="J38" s="200">
        <v>98965.446</v>
      </c>
      <c r="K38" s="200">
        <v>108405.223</v>
      </c>
      <c r="L38" s="200">
        <v>120482</v>
      </c>
      <c r="M38" s="200">
        <v>130592</v>
      </c>
      <c r="N38" s="200">
        <v>156335</v>
      </c>
      <c r="O38" s="201">
        <v>168442.41765000002</v>
      </c>
      <c r="P38" s="202">
        <v>182642</v>
      </c>
      <c r="Q38" s="64"/>
    </row>
    <row r="39" spans="4:17" ht="13.5">
      <c r="D39" s="65" t="s">
        <v>94</v>
      </c>
      <c r="E39" s="66"/>
      <c r="F39" s="66"/>
      <c r="G39" s="66"/>
      <c r="H39" s="66"/>
      <c r="I39" s="65"/>
      <c r="J39" s="65"/>
      <c r="K39" s="65"/>
      <c r="L39" s="65"/>
      <c r="M39" s="65"/>
      <c r="N39" s="65"/>
      <c r="O39" s="65"/>
      <c r="P39" s="53" t="s">
        <v>160</v>
      </c>
      <c r="Q39" s="56" t="s">
        <v>93</v>
      </c>
    </row>
    <row r="40" spans="4:16" ht="24" customHeight="1">
      <c r="D40" s="54" t="s">
        <v>40</v>
      </c>
      <c r="E40" s="290" t="s">
        <v>18</v>
      </c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</row>
    <row r="41" spans="4:16" ht="15" customHeight="1">
      <c r="D41" s="54" t="s">
        <v>121</v>
      </c>
      <c r="E41" s="290" t="s">
        <v>159</v>
      </c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</row>
    <row r="42" spans="4:16" ht="29.25" customHeight="1">
      <c r="D42" s="159" t="s">
        <v>162</v>
      </c>
      <c r="E42" s="285" t="s">
        <v>188</v>
      </c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</row>
    <row r="43" spans="11:15" ht="12.75">
      <c r="K43" s="82"/>
      <c r="L43" s="158"/>
      <c r="M43" s="158"/>
      <c r="N43" s="82"/>
      <c r="O43" s="82"/>
    </row>
  </sheetData>
  <sheetProtection/>
  <mergeCells count="19">
    <mergeCell ref="N7:N10"/>
    <mergeCell ref="P7:P10"/>
    <mergeCell ref="J7:J10"/>
    <mergeCell ref="K7:K10"/>
    <mergeCell ref="L7:L10"/>
    <mergeCell ref="M7:M10"/>
    <mergeCell ref="O7:O10"/>
    <mergeCell ref="D7:I11"/>
    <mergeCell ref="E14:E15"/>
    <mergeCell ref="E16:E17"/>
    <mergeCell ref="E22:E23"/>
    <mergeCell ref="E42:P42"/>
    <mergeCell ref="E20:E21"/>
    <mergeCell ref="E26:E27"/>
    <mergeCell ref="E32:I32"/>
    <mergeCell ref="E40:P40"/>
    <mergeCell ref="E41:P41"/>
    <mergeCell ref="E37:E38"/>
    <mergeCell ref="E28:E29"/>
  </mergeCells>
  <conditionalFormatting sqref="G6">
    <cfRule type="expression" priority="1" dxfId="0" stopIfTrue="1">
      <formula>Q6="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C3:AT59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23.00390625" style="56" customWidth="1"/>
    <col min="9" max="9" width="1.12109375" style="56" customWidth="1"/>
    <col min="10" max="16" width="6.875" style="56" customWidth="1"/>
    <col min="17" max="20" width="1.75390625" style="56" customWidth="1"/>
    <col min="21" max="21" width="11.75390625" style="56" bestFit="1" customWidth="1"/>
    <col min="22" max="22" width="7.25390625" style="56" bestFit="1" customWidth="1"/>
    <col min="23" max="26" width="6.125" style="56" bestFit="1" customWidth="1"/>
    <col min="27" max="29" width="2.375" style="56" bestFit="1" customWidth="1"/>
    <col min="30" max="30" width="16.125" style="56" bestFit="1" customWidth="1"/>
    <col min="31" max="34" width="4.375" style="56" bestFit="1" customWidth="1"/>
    <col min="35" max="35" width="9.125" style="56" bestFit="1" customWidth="1"/>
    <col min="36" max="38" width="2.375" style="56" bestFit="1" customWidth="1"/>
    <col min="39" max="39" width="10.375" style="56" bestFit="1" customWidth="1"/>
    <col min="40" max="44" width="10.125" style="56" bestFit="1" customWidth="1"/>
    <col min="45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5.75">
      <c r="D4" s="17" t="s">
        <v>95</v>
      </c>
      <c r="E4" s="58"/>
      <c r="F4" s="58"/>
      <c r="G4" s="58"/>
      <c r="H4" s="17" t="s">
        <v>123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42" t="s">
        <v>198</v>
      </c>
      <c r="E5" s="58"/>
      <c r="F5" s="58"/>
      <c r="G5" s="58"/>
      <c r="H5" s="17"/>
      <c r="I5" s="59"/>
      <c r="J5" s="58"/>
      <c r="K5" s="58"/>
      <c r="L5" s="58"/>
      <c r="M5" s="58"/>
      <c r="N5" s="58"/>
      <c r="O5" s="58"/>
      <c r="P5" s="58"/>
    </row>
    <row r="6" spans="3:17" s="61" customFormat="1" ht="21" customHeight="1" thickBot="1">
      <c r="C6" s="57"/>
      <c r="D6" s="131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19"/>
      <c r="Q6" s="16" t="s">
        <v>93</v>
      </c>
    </row>
    <row r="7" spans="3:17" ht="6" customHeight="1">
      <c r="C7" s="26"/>
      <c r="D7" s="293"/>
      <c r="E7" s="294"/>
      <c r="F7" s="294"/>
      <c r="G7" s="294"/>
      <c r="H7" s="294"/>
      <c r="I7" s="295"/>
      <c r="J7" s="303">
        <v>2003</v>
      </c>
      <c r="K7" s="303">
        <v>2004</v>
      </c>
      <c r="L7" s="303">
        <v>2005</v>
      </c>
      <c r="M7" s="303">
        <v>2006</v>
      </c>
      <c r="N7" s="303">
        <v>2007</v>
      </c>
      <c r="O7" s="303">
        <v>2008</v>
      </c>
      <c r="P7" s="305">
        <v>2009</v>
      </c>
      <c r="Q7" s="64"/>
    </row>
    <row r="8" spans="3:17" ht="6" customHeight="1">
      <c r="C8" s="26"/>
      <c r="D8" s="296"/>
      <c r="E8" s="297"/>
      <c r="F8" s="297"/>
      <c r="G8" s="297"/>
      <c r="H8" s="297"/>
      <c r="I8" s="298"/>
      <c r="J8" s="304"/>
      <c r="K8" s="304"/>
      <c r="L8" s="304"/>
      <c r="M8" s="304"/>
      <c r="N8" s="304"/>
      <c r="O8" s="304"/>
      <c r="P8" s="306"/>
      <c r="Q8" s="64"/>
    </row>
    <row r="9" spans="3:17" ht="6" customHeight="1">
      <c r="C9" s="26"/>
      <c r="D9" s="296"/>
      <c r="E9" s="297"/>
      <c r="F9" s="297"/>
      <c r="G9" s="297"/>
      <c r="H9" s="297"/>
      <c r="I9" s="298"/>
      <c r="J9" s="304"/>
      <c r="K9" s="304"/>
      <c r="L9" s="304"/>
      <c r="M9" s="304"/>
      <c r="N9" s="304"/>
      <c r="O9" s="304"/>
      <c r="P9" s="306"/>
      <c r="Q9" s="64"/>
    </row>
    <row r="10" spans="3:17" ht="6" customHeight="1">
      <c r="C10" s="26"/>
      <c r="D10" s="296"/>
      <c r="E10" s="297"/>
      <c r="F10" s="297"/>
      <c r="G10" s="297"/>
      <c r="H10" s="297"/>
      <c r="I10" s="298"/>
      <c r="J10" s="304"/>
      <c r="K10" s="304"/>
      <c r="L10" s="304"/>
      <c r="M10" s="304"/>
      <c r="N10" s="304"/>
      <c r="O10" s="304"/>
      <c r="P10" s="306"/>
      <c r="Q10" s="64"/>
    </row>
    <row r="11" spans="3:17" ht="15" customHeight="1" thickBot="1">
      <c r="C11" s="26"/>
      <c r="D11" s="299"/>
      <c r="E11" s="300"/>
      <c r="F11" s="300"/>
      <c r="G11" s="300"/>
      <c r="H11" s="300"/>
      <c r="I11" s="301"/>
      <c r="J11" s="20"/>
      <c r="K11" s="20"/>
      <c r="L11" s="20"/>
      <c r="M11" s="20"/>
      <c r="N11" s="20"/>
      <c r="O11" s="20"/>
      <c r="P11" s="21"/>
      <c r="Q11" s="64"/>
    </row>
    <row r="12" spans="3:17" ht="14.25" thickBot="1" thickTop="1">
      <c r="C12" s="26"/>
      <c r="D12" s="22" t="s">
        <v>182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133"/>
      <c r="P12" s="25"/>
      <c r="Q12" s="64"/>
    </row>
    <row r="13" spans="3:22" ht="12.75">
      <c r="C13" s="26"/>
      <c r="D13" s="67"/>
      <c r="E13" s="68" t="s">
        <v>42</v>
      </c>
      <c r="F13" s="68"/>
      <c r="G13" s="68"/>
      <c r="H13" s="69"/>
      <c r="I13" s="70"/>
      <c r="J13" s="203">
        <v>7941.941</v>
      </c>
      <c r="K13" s="203">
        <v>7638.398</v>
      </c>
      <c r="L13" s="203">
        <v>7433.444</v>
      </c>
      <c r="M13" s="203">
        <v>7284.116</v>
      </c>
      <c r="N13" s="203">
        <v>7334.292</v>
      </c>
      <c r="O13" s="204">
        <v>7440.608000000008</v>
      </c>
      <c r="P13" s="205">
        <v>7599.10500000001</v>
      </c>
      <c r="Q13" s="64"/>
      <c r="U13" s="146"/>
      <c r="V13" s="168"/>
    </row>
    <row r="14" spans="3:22" ht="12.75">
      <c r="C14" s="26"/>
      <c r="D14" s="49"/>
      <c r="E14" s="50" t="s">
        <v>43</v>
      </c>
      <c r="F14" s="50"/>
      <c r="G14" s="50"/>
      <c r="H14" s="50"/>
      <c r="I14" s="52"/>
      <c r="J14" s="206">
        <v>3800.71</v>
      </c>
      <c r="K14" s="206">
        <v>4208.178</v>
      </c>
      <c r="L14" s="206">
        <v>4921.645</v>
      </c>
      <c r="M14" s="206">
        <v>5022.509</v>
      </c>
      <c r="N14" s="206">
        <v>5024.018</v>
      </c>
      <c r="O14" s="207">
        <v>5045.005000000001</v>
      </c>
      <c r="P14" s="208">
        <v>5082.492999999999</v>
      </c>
      <c r="Q14" s="64"/>
      <c r="U14" s="146"/>
      <c r="V14" s="168"/>
    </row>
    <row r="15" spans="3:22" ht="12.75">
      <c r="C15" s="26"/>
      <c r="D15" s="49"/>
      <c r="E15" s="50" t="s">
        <v>44</v>
      </c>
      <c r="F15" s="50"/>
      <c r="G15" s="50"/>
      <c r="H15" s="51"/>
      <c r="I15" s="52"/>
      <c r="J15" s="206">
        <v>7507.939</v>
      </c>
      <c r="K15" s="206">
        <v>7504.282</v>
      </c>
      <c r="L15" s="206">
        <v>7176.994</v>
      </c>
      <c r="M15" s="206">
        <v>6803.5</v>
      </c>
      <c r="N15" s="206">
        <v>6587.772</v>
      </c>
      <c r="O15" s="207">
        <v>6304.171999999997</v>
      </c>
      <c r="P15" s="208">
        <v>6048.2050000000045</v>
      </c>
      <c r="Q15" s="64"/>
      <c r="U15" s="146"/>
      <c r="V15" s="168"/>
    </row>
    <row r="16" spans="3:22" ht="12.75">
      <c r="C16" s="26"/>
      <c r="D16" s="49"/>
      <c r="E16" s="50" t="s">
        <v>45</v>
      </c>
      <c r="F16" s="50"/>
      <c r="G16" s="50"/>
      <c r="H16" s="51"/>
      <c r="I16" s="52"/>
      <c r="J16" s="206">
        <v>1600.028</v>
      </c>
      <c r="K16" s="206">
        <v>1422.291</v>
      </c>
      <c r="L16" s="206">
        <v>1150.925</v>
      </c>
      <c r="M16" s="206">
        <v>1083.477</v>
      </c>
      <c r="N16" s="206">
        <v>1021.178</v>
      </c>
      <c r="O16" s="207">
        <v>950.1160000000002</v>
      </c>
      <c r="P16" s="208">
        <v>911.6789999999999</v>
      </c>
      <c r="Q16" s="64"/>
      <c r="U16" s="146"/>
      <c r="V16" s="168"/>
    </row>
    <row r="17" spans="3:22" ht="12.75">
      <c r="C17" s="26"/>
      <c r="D17" s="49"/>
      <c r="E17" s="50" t="s">
        <v>46</v>
      </c>
      <c r="F17" s="50"/>
      <c r="G17" s="50"/>
      <c r="H17" s="51"/>
      <c r="I17" s="52"/>
      <c r="J17" s="206">
        <v>354.404</v>
      </c>
      <c r="K17" s="206">
        <v>372.892</v>
      </c>
      <c r="L17" s="206">
        <v>359.271</v>
      </c>
      <c r="M17" s="206">
        <v>367.133</v>
      </c>
      <c r="N17" s="206">
        <v>375.518</v>
      </c>
      <c r="O17" s="207">
        <v>387.325</v>
      </c>
      <c r="P17" s="208">
        <v>406.522</v>
      </c>
      <c r="Q17" s="64"/>
      <c r="U17" s="146"/>
      <c r="V17" s="168"/>
    </row>
    <row r="18" spans="3:22" ht="12.75">
      <c r="C18" s="26"/>
      <c r="D18" s="49"/>
      <c r="E18" s="50" t="s">
        <v>47</v>
      </c>
      <c r="F18" s="50"/>
      <c r="G18" s="50"/>
      <c r="H18" s="51"/>
      <c r="I18" s="52"/>
      <c r="J18" s="206">
        <v>24684.757</v>
      </c>
      <c r="K18" s="206">
        <v>24095.782</v>
      </c>
      <c r="L18" s="206">
        <v>23463.881</v>
      </c>
      <c r="M18" s="206">
        <v>23188.972</v>
      </c>
      <c r="N18" s="206">
        <v>23129.572</v>
      </c>
      <c r="O18" s="207">
        <v>23192.556999999873</v>
      </c>
      <c r="P18" s="208">
        <v>23256.9</v>
      </c>
      <c r="Q18" s="64"/>
      <c r="U18" s="146"/>
      <c r="V18" s="168"/>
    </row>
    <row r="19" spans="3:22" ht="12.75">
      <c r="C19" s="26"/>
      <c r="D19" s="49"/>
      <c r="E19" s="50" t="s">
        <v>48</v>
      </c>
      <c r="F19" s="50"/>
      <c r="G19" s="50"/>
      <c r="H19" s="51"/>
      <c r="I19" s="52"/>
      <c r="J19" s="206">
        <v>2404.32</v>
      </c>
      <c r="K19" s="206">
        <v>2487.921</v>
      </c>
      <c r="L19" s="206">
        <v>2563.404</v>
      </c>
      <c r="M19" s="206">
        <v>2600.227</v>
      </c>
      <c r="N19" s="206">
        <v>2636.244</v>
      </c>
      <c r="O19" s="207">
        <v>2662.820999999998</v>
      </c>
      <c r="P19" s="208">
        <v>2690.1820000000002</v>
      </c>
      <c r="Q19" s="64"/>
      <c r="U19" s="146"/>
      <c r="V19" s="168"/>
    </row>
    <row r="20" spans="3:22" ht="12.75">
      <c r="C20" s="26"/>
      <c r="D20" s="49"/>
      <c r="E20" s="50" t="s">
        <v>49</v>
      </c>
      <c r="F20" s="50"/>
      <c r="G20" s="50"/>
      <c r="H20" s="51"/>
      <c r="I20" s="52"/>
      <c r="J20" s="206">
        <v>8039.417</v>
      </c>
      <c r="K20" s="206">
        <v>8114.743</v>
      </c>
      <c r="L20" s="206">
        <v>8173.653</v>
      </c>
      <c r="M20" s="206">
        <v>8193.412</v>
      </c>
      <c r="N20" s="206">
        <v>8234.883</v>
      </c>
      <c r="O20" s="207">
        <v>8313.132000000003</v>
      </c>
      <c r="P20" s="208">
        <v>8463.250000000011</v>
      </c>
      <c r="Q20" s="64"/>
      <c r="U20" s="146"/>
      <c r="V20" s="168"/>
    </row>
    <row r="21" spans="3:22" ht="12.75">
      <c r="C21" s="26"/>
      <c r="D21" s="49"/>
      <c r="E21" s="50" t="s">
        <v>50</v>
      </c>
      <c r="F21" s="50"/>
      <c r="G21" s="50"/>
      <c r="H21" s="51"/>
      <c r="I21" s="52"/>
      <c r="J21" s="206">
        <v>464.582</v>
      </c>
      <c r="K21" s="206">
        <v>420.738</v>
      </c>
      <c r="L21" s="206">
        <v>388.621</v>
      </c>
      <c r="M21" s="206">
        <v>362.408</v>
      </c>
      <c r="N21" s="206">
        <v>294.211</v>
      </c>
      <c r="O21" s="207">
        <v>241.33799999999997</v>
      </c>
      <c r="P21" s="208">
        <v>202.126</v>
      </c>
      <c r="Q21" s="64"/>
      <c r="U21" s="146"/>
      <c r="V21" s="168"/>
    </row>
    <row r="22" spans="3:22" ht="12.75">
      <c r="C22" s="26"/>
      <c r="D22" s="71"/>
      <c r="E22" s="72" t="s">
        <v>51</v>
      </c>
      <c r="F22" s="72"/>
      <c r="G22" s="72"/>
      <c r="H22" s="73"/>
      <c r="I22" s="74"/>
      <c r="J22" s="206">
        <v>1426.808</v>
      </c>
      <c r="K22" s="206">
        <v>1495.906</v>
      </c>
      <c r="L22" s="206">
        <v>1237.786</v>
      </c>
      <c r="M22" s="206">
        <v>1287.46</v>
      </c>
      <c r="N22" s="206">
        <v>1310.262</v>
      </c>
      <c r="O22" s="207">
        <v>1332.5639999999999</v>
      </c>
      <c r="P22" s="208">
        <v>1333.277</v>
      </c>
      <c r="Q22" s="64"/>
      <c r="U22" s="146"/>
      <c r="V22" s="168"/>
    </row>
    <row r="23" spans="3:22" ht="13.5" thickBot="1">
      <c r="C23" s="26"/>
      <c r="D23" s="75"/>
      <c r="E23" s="40" t="s">
        <v>52</v>
      </c>
      <c r="F23" s="40"/>
      <c r="G23" s="40"/>
      <c r="H23" s="41"/>
      <c r="I23" s="42"/>
      <c r="J23" s="200">
        <v>0</v>
      </c>
      <c r="K23" s="200">
        <v>0</v>
      </c>
      <c r="L23" s="200">
        <v>135.385</v>
      </c>
      <c r="M23" s="200">
        <v>161.033</v>
      </c>
      <c r="N23" s="200">
        <v>153.658</v>
      </c>
      <c r="O23" s="201">
        <v>149.388</v>
      </c>
      <c r="P23" s="202">
        <v>172.99099999999999</v>
      </c>
      <c r="Q23" s="64"/>
      <c r="U23" s="146"/>
      <c r="V23" s="168"/>
    </row>
    <row r="24" spans="3:46" ht="13.5" thickBot="1">
      <c r="C24" s="26"/>
      <c r="D24" s="43" t="s">
        <v>53</v>
      </c>
      <c r="E24" s="44"/>
      <c r="F24" s="44"/>
      <c r="G24" s="44"/>
      <c r="H24" s="44"/>
      <c r="I24" s="44"/>
      <c r="J24" s="45"/>
      <c r="K24" s="45"/>
      <c r="L24" s="45"/>
      <c r="M24" s="45"/>
      <c r="N24" s="46"/>
      <c r="O24" s="46"/>
      <c r="P24" s="46"/>
      <c r="Q24" s="64"/>
      <c r="S24" s="146"/>
      <c r="T24" s="146"/>
      <c r="U24" s="146"/>
      <c r="V24" s="168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</row>
    <row r="25" spans="3:44" ht="12.75">
      <c r="C25" s="26"/>
      <c r="D25" s="67"/>
      <c r="E25" s="68" t="s">
        <v>42</v>
      </c>
      <c r="F25" s="68"/>
      <c r="G25" s="68"/>
      <c r="H25" s="69"/>
      <c r="I25" s="70"/>
      <c r="J25" s="203">
        <v>7894.027</v>
      </c>
      <c r="K25" s="203">
        <v>7595.579</v>
      </c>
      <c r="L25" s="203">
        <v>7407.123</v>
      </c>
      <c r="M25" s="203">
        <v>7262.203</v>
      </c>
      <c r="N25" s="203">
        <v>7312.162</v>
      </c>
      <c r="O25" s="204">
        <v>7419.4020000000055</v>
      </c>
      <c r="P25" s="205">
        <v>7582.421000000012</v>
      </c>
      <c r="Q25" s="64"/>
      <c r="U25" s="146"/>
      <c r="V25" s="168"/>
      <c r="AM25" s="146"/>
      <c r="AN25" s="146"/>
      <c r="AO25" s="146"/>
      <c r="AP25" s="146"/>
      <c r="AQ25" s="146"/>
      <c r="AR25" s="146"/>
    </row>
    <row r="26" spans="3:44" ht="12.75">
      <c r="C26" s="26"/>
      <c r="D26" s="49"/>
      <c r="E26" s="50" t="s">
        <v>43</v>
      </c>
      <c r="F26" s="50"/>
      <c r="G26" s="50"/>
      <c r="H26" s="50"/>
      <c r="I26" s="52"/>
      <c r="J26" s="206">
        <v>1617.705</v>
      </c>
      <c r="K26" s="206">
        <v>1875.88</v>
      </c>
      <c r="L26" s="206">
        <v>2858.925</v>
      </c>
      <c r="M26" s="206">
        <v>3010.346</v>
      </c>
      <c r="N26" s="206">
        <v>3061.095</v>
      </c>
      <c r="O26" s="207">
        <v>3069.1029999999996</v>
      </c>
      <c r="P26" s="208">
        <v>3111.1310000000008</v>
      </c>
      <c r="Q26" s="64"/>
      <c r="U26" s="146"/>
      <c r="V26" s="168"/>
      <c r="AM26" s="146"/>
      <c r="AN26" s="146"/>
      <c r="AO26" s="146"/>
      <c r="AP26" s="146"/>
      <c r="AQ26" s="146"/>
      <c r="AR26" s="146"/>
    </row>
    <row r="27" spans="3:44" ht="12.75">
      <c r="C27" s="26"/>
      <c r="D27" s="49"/>
      <c r="E27" s="50" t="s">
        <v>44</v>
      </c>
      <c r="F27" s="50"/>
      <c r="G27" s="50"/>
      <c r="H27" s="51"/>
      <c r="I27" s="52"/>
      <c r="J27" s="206">
        <v>2847.232</v>
      </c>
      <c r="K27" s="206">
        <v>2869.499</v>
      </c>
      <c r="L27" s="206">
        <v>2777.093</v>
      </c>
      <c r="M27" s="206">
        <v>2656.36</v>
      </c>
      <c r="N27" s="206">
        <v>2543.796</v>
      </c>
      <c r="O27" s="207">
        <v>2407.791</v>
      </c>
      <c r="P27" s="208">
        <v>2290.442</v>
      </c>
      <c r="Q27" s="64"/>
      <c r="U27" s="146"/>
      <c r="V27" s="168"/>
      <c r="AM27" s="146"/>
      <c r="AN27" s="146"/>
      <c r="AO27" s="146"/>
      <c r="AP27" s="146"/>
      <c r="AQ27" s="146"/>
      <c r="AR27" s="146"/>
    </row>
    <row r="28" spans="3:44" ht="12.75">
      <c r="C28" s="26"/>
      <c r="D28" s="49"/>
      <c r="E28" s="50" t="s">
        <v>45</v>
      </c>
      <c r="F28" s="50"/>
      <c r="G28" s="50"/>
      <c r="H28" s="51"/>
      <c r="I28" s="52"/>
      <c r="J28" s="206">
        <v>680.693</v>
      </c>
      <c r="K28" s="206">
        <v>605.218</v>
      </c>
      <c r="L28" s="206">
        <v>588.585</v>
      </c>
      <c r="M28" s="206">
        <v>551.1</v>
      </c>
      <c r="N28" s="206">
        <v>527.521</v>
      </c>
      <c r="O28" s="207">
        <v>494.0139999999999</v>
      </c>
      <c r="P28" s="208">
        <v>470.455</v>
      </c>
      <c r="Q28" s="64"/>
      <c r="U28" s="146"/>
      <c r="V28" s="168"/>
      <c r="AM28" s="146"/>
      <c r="AN28" s="146"/>
      <c r="AO28" s="146"/>
      <c r="AP28" s="146"/>
      <c r="AQ28" s="146"/>
      <c r="AR28" s="146"/>
    </row>
    <row r="29" spans="3:44" ht="12.75">
      <c r="C29" s="26"/>
      <c r="D29" s="49"/>
      <c r="E29" s="50" t="s">
        <v>46</v>
      </c>
      <c r="F29" s="50"/>
      <c r="G29" s="50"/>
      <c r="H29" s="51"/>
      <c r="I29" s="52"/>
      <c r="J29" s="206">
        <v>218.831</v>
      </c>
      <c r="K29" s="206">
        <v>237.392</v>
      </c>
      <c r="L29" s="206">
        <v>289.634</v>
      </c>
      <c r="M29" s="206">
        <v>306.876</v>
      </c>
      <c r="N29" s="206">
        <v>312.083</v>
      </c>
      <c r="O29" s="207">
        <v>327.0670000000001</v>
      </c>
      <c r="P29" s="208">
        <v>347.63800000000003</v>
      </c>
      <c r="Q29" s="64"/>
      <c r="U29" s="146"/>
      <c r="V29" s="168"/>
      <c r="AM29" s="146"/>
      <c r="AN29" s="146"/>
      <c r="AO29" s="146"/>
      <c r="AP29" s="146"/>
      <c r="AQ29" s="146"/>
      <c r="AR29" s="146"/>
    </row>
    <row r="30" spans="3:44" ht="15">
      <c r="C30" s="26"/>
      <c r="D30" s="49"/>
      <c r="E30" s="50" t="s">
        <v>15</v>
      </c>
      <c r="F30" s="50"/>
      <c r="G30" s="50"/>
      <c r="H30" s="51"/>
      <c r="I30" s="52"/>
      <c r="J30" s="206">
        <v>2.801</v>
      </c>
      <c r="K30" s="206">
        <v>2.139</v>
      </c>
      <c r="L30" s="206">
        <v>4.277</v>
      </c>
      <c r="M30" s="206">
        <v>3.633</v>
      </c>
      <c r="N30" s="206">
        <v>3.386</v>
      </c>
      <c r="O30" s="207">
        <v>3.443</v>
      </c>
      <c r="P30" s="208">
        <v>3.617</v>
      </c>
      <c r="Q30" s="64"/>
      <c r="U30" s="146"/>
      <c r="V30" s="168"/>
      <c r="AM30" s="146"/>
      <c r="AN30" s="146"/>
      <c r="AO30" s="146"/>
      <c r="AP30" s="146"/>
      <c r="AQ30" s="146"/>
      <c r="AR30" s="146"/>
    </row>
    <row r="31" spans="3:44" ht="12.75">
      <c r="C31" s="26"/>
      <c r="D31" s="49"/>
      <c r="E31" s="50" t="s">
        <v>48</v>
      </c>
      <c r="F31" s="50"/>
      <c r="G31" s="50"/>
      <c r="H31" s="51"/>
      <c r="I31" s="52"/>
      <c r="J31" s="206">
        <v>1518.463</v>
      </c>
      <c r="K31" s="206">
        <v>1563.261</v>
      </c>
      <c r="L31" s="206">
        <v>1608.131</v>
      </c>
      <c r="M31" s="206">
        <v>1621.213</v>
      </c>
      <c r="N31" s="206">
        <v>1632.406</v>
      </c>
      <c r="O31" s="207">
        <v>1641.738</v>
      </c>
      <c r="P31" s="208">
        <v>1661.22</v>
      </c>
      <c r="Q31" s="64"/>
      <c r="U31" s="146"/>
      <c r="V31" s="168"/>
      <c r="AM31" s="146"/>
      <c r="AN31" s="146"/>
      <c r="AO31" s="146"/>
      <c r="AP31" s="146"/>
      <c r="AQ31" s="146"/>
      <c r="AR31" s="146"/>
    </row>
    <row r="32" spans="3:44" ht="12.75">
      <c r="C32" s="26"/>
      <c r="D32" s="49"/>
      <c r="E32" s="50" t="s">
        <v>49</v>
      </c>
      <c r="F32" s="50"/>
      <c r="G32" s="50"/>
      <c r="H32" s="51"/>
      <c r="I32" s="52"/>
      <c r="J32" s="206">
        <v>6923.376</v>
      </c>
      <c r="K32" s="206">
        <v>7004.446</v>
      </c>
      <c r="L32" s="206">
        <v>7071.297</v>
      </c>
      <c r="M32" s="206">
        <v>7096.226</v>
      </c>
      <c r="N32" s="206">
        <v>7132.881</v>
      </c>
      <c r="O32" s="207">
        <v>7215.885999999997</v>
      </c>
      <c r="P32" s="208">
        <v>7354.589000000012</v>
      </c>
      <c r="Q32" s="64"/>
      <c r="U32" s="146"/>
      <c r="V32" s="168"/>
      <c r="AM32" s="146"/>
      <c r="AN32" s="146"/>
      <c r="AO32" s="146"/>
      <c r="AP32" s="146"/>
      <c r="AQ32" s="146"/>
      <c r="AR32" s="146"/>
    </row>
    <row r="33" spans="3:44" ht="12.75">
      <c r="C33" s="26"/>
      <c r="D33" s="49"/>
      <c r="E33" s="50" t="s">
        <v>50</v>
      </c>
      <c r="F33" s="50"/>
      <c r="G33" s="50"/>
      <c r="H33" s="51"/>
      <c r="I33" s="52"/>
      <c r="J33" s="206">
        <v>392.266</v>
      </c>
      <c r="K33" s="206">
        <v>353.756</v>
      </c>
      <c r="L33" s="206">
        <v>322.973</v>
      </c>
      <c r="M33" s="206">
        <v>298.151</v>
      </c>
      <c r="N33" s="206">
        <v>238.089</v>
      </c>
      <c r="O33" s="207">
        <v>194.427</v>
      </c>
      <c r="P33" s="208">
        <v>159.91799999999995</v>
      </c>
      <c r="Q33" s="64"/>
      <c r="U33" s="146"/>
      <c r="V33" s="168"/>
      <c r="AM33" s="146"/>
      <c r="AN33" s="146"/>
      <c r="AO33" s="146"/>
      <c r="AP33" s="146"/>
      <c r="AQ33" s="146"/>
      <c r="AR33" s="146"/>
    </row>
    <row r="34" spans="3:44" ht="12.75">
      <c r="C34" s="26"/>
      <c r="D34" s="71"/>
      <c r="E34" s="72" t="s">
        <v>51</v>
      </c>
      <c r="F34" s="72"/>
      <c r="G34" s="72"/>
      <c r="H34" s="73"/>
      <c r="I34" s="74"/>
      <c r="J34" s="206">
        <v>689.251</v>
      </c>
      <c r="K34" s="206">
        <v>739.002</v>
      </c>
      <c r="L34" s="206">
        <v>766.146</v>
      </c>
      <c r="M34" s="206">
        <v>822.554</v>
      </c>
      <c r="N34" s="206">
        <v>865.745</v>
      </c>
      <c r="O34" s="207">
        <v>892.107</v>
      </c>
      <c r="P34" s="208">
        <v>893.24</v>
      </c>
      <c r="Q34" s="64"/>
      <c r="U34" s="146"/>
      <c r="V34" s="168"/>
      <c r="AM34" s="146"/>
      <c r="AN34" s="146"/>
      <c r="AO34" s="146"/>
      <c r="AP34" s="146"/>
      <c r="AQ34" s="146"/>
      <c r="AR34" s="146"/>
    </row>
    <row r="35" spans="3:44" ht="13.5" thickBot="1">
      <c r="C35" s="26"/>
      <c r="D35" s="75"/>
      <c r="E35" s="40" t="s">
        <v>52</v>
      </c>
      <c r="F35" s="40"/>
      <c r="G35" s="40"/>
      <c r="H35" s="41"/>
      <c r="I35" s="42"/>
      <c r="J35" s="200">
        <v>0</v>
      </c>
      <c r="K35" s="200">
        <v>0</v>
      </c>
      <c r="L35" s="200">
        <v>94.519</v>
      </c>
      <c r="M35" s="200">
        <v>113.403</v>
      </c>
      <c r="N35" s="200">
        <v>114.24</v>
      </c>
      <c r="O35" s="201">
        <v>110.488</v>
      </c>
      <c r="P35" s="202">
        <v>130.31199999999998</v>
      </c>
      <c r="Q35" s="64"/>
      <c r="U35" s="146"/>
      <c r="V35" s="168"/>
      <c r="AN35" s="146"/>
      <c r="AO35" s="146"/>
      <c r="AP35" s="146"/>
      <c r="AQ35" s="146"/>
      <c r="AR35" s="146"/>
    </row>
    <row r="36" spans="4:44" ht="13.5">
      <c r="D36" s="65" t="s">
        <v>94</v>
      </c>
      <c r="E36" s="66"/>
      <c r="F36" s="66"/>
      <c r="G36" s="66"/>
      <c r="H36" s="66"/>
      <c r="I36" s="65"/>
      <c r="J36" s="65"/>
      <c r="K36" s="65"/>
      <c r="L36" s="65"/>
      <c r="M36" s="65"/>
      <c r="N36" s="65"/>
      <c r="O36" s="65"/>
      <c r="P36" s="76" t="s">
        <v>96</v>
      </c>
      <c r="Q36" s="82"/>
      <c r="U36" s="146"/>
      <c r="V36" s="168"/>
      <c r="AN36" s="146"/>
      <c r="AO36" s="146"/>
      <c r="AP36" s="146"/>
      <c r="AQ36" s="146"/>
      <c r="AR36" s="146"/>
    </row>
    <row r="37" spans="4:17" ht="12.75">
      <c r="D37" s="130" t="s">
        <v>40</v>
      </c>
      <c r="E37" s="290" t="s">
        <v>16</v>
      </c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56" t="s">
        <v>93</v>
      </c>
    </row>
    <row r="40" ht="12.75">
      <c r="P40" s="147"/>
    </row>
    <row r="41" spans="12:16" ht="12.75">
      <c r="L41" s="146"/>
      <c r="P41" s="147"/>
    </row>
    <row r="42" ht="12.75">
      <c r="P42" s="147"/>
    </row>
    <row r="43" ht="12.75">
      <c r="P43" s="147"/>
    </row>
    <row r="44" ht="12.75">
      <c r="P44" s="147"/>
    </row>
    <row r="45" ht="12.75">
      <c r="P45" s="147"/>
    </row>
    <row r="46" ht="12.75">
      <c r="P46" s="147"/>
    </row>
    <row r="47" ht="12.75">
      <c r="P47" s="147"/>
    </row>
    <row r="48" ht="12.75">
      <c r="P48" s="147"/>
    </row>
    <row r="49" ht="12.75">
      <c r="P49" s="147"/>
    </row>
    <row r="50" ht="12.75">
      <c r="P50" s="147"/>
    </row>
    <row r="51" ht="12.75">
      <c r="P51" s="147"/>
    </row>
    <row r="52" ht="12.75">
      <c r="P52" s="147"/>
    </row>
    <row r="53" ht="12.75">
      <c r="P53" s="147"/>
    </row>
    <row r="54" ht="12.75">
      <c r="P54" s="147"/>
    </row>
    <row r="55" ht="12.75">
      <c r="P55" s="147"/>
    </row>
    <row r="56" ht="12.75">
      <c r="P56" s="147"/>
    </row>
    <row r="57" ht="12.75">
      <c r="P57" s="147"/>
    </row>
    <row r="58" ht="12.75">
      <c r="P58" s="147"/>
    </row>
    <row r="59" ht="12.75">
      <c r="P59" s="147"/>
    </row>
  </sheetData>
  <sheetProtection/>
  <mergeCells count="9">
    <mergeCell ref="E37:P37"/>
    <mergeCell ref="D7:I11"/>
    <mergeCell ref="M7:M10"/>
    <mergeCell ref="N7:N10"/>
    <mergeCell ref="P7:P10"/>
    <mergeCell ref="J7:J10"/>
    <mergeCell ref="K7:K10"/>
    <mergeCell ref="L7:L10"/>
    <mergeCell ref="O7:O10"/>
  </mergeCells>
  <conditionalFormatting sqref="G6">
    <cfRule type="expression" priority="1" dxfId="0" stopIfTrue="1">
      <formula>Q6="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U78"/>
  <sheetViews>
    <sheetView showGridLines="0" showOutlineSymbols="0" zoomScale="90" zoomScaleNormal="90" workbookViewId="0" topLeftCell="A1">
      <pane xSplit="9" ySplit="11" topLeftCell="J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14.125" style="56" customWidth="1"/>
    <col min="9" max="9" width="1.12109375" style="56" customWidth="1"/>
    <col min="10" max="16" width="8.875" style="56" customWidth="1"/>
    <col min="17" max="17" width="9.75390625" style="56" customWidth="1"/>
    <col min="18" max="18" width="8.875" style="56" customWidth="1"/>
    <col min="19" max="19" width="7.375" style="56" customWidth="1"/>
    <col min="20" max="40" width="1.75390625" style="56" customWidth="1"/>
    <col min="41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5.75">
      <c r="D4" s="17" t="s">
        <v>97</v>
      </c>
      <c r="E4" s="58"/>
      <c r="F4" s="58"/>
      <c r="G4" s="58"/>
      <c r="H4" s="17" t="s">
        <v>124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42" t="s">
        <v>198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7" s="61" customFormat="1" ht="21" customHeight="1" thickBot="1">
      <c r="C6" s="5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16" t="s">
        <v>93</v>
      </c>
    </row>
    <row r="7" spans="3:17" ht="7.5" customHeight="1">
      <c r="C7" s="26"/>
      <c r="D7" s="293"/>
      <c r="E7" s="294"/>
      <c r="F7" s="294"/>
      <c r="G7" s="294"/>
      <c r="H7" s="294"/>
      <c r="I7" s="295"/>
      <c r="J7" s="303">
        <v>2003</v>
      </c>
      <c r="K7" s="303">
        <v>2004</v>
      </c>
      <c r="L7" s="303">
        <v>2005</v>
      </c>
      <c r="M7" s="303">
        <v>2006</v>
      </c>
      <c r="N7" s="303">
        <v>2007</v>
      </c>
      <c r="O7" s="303">
        <v>2008</v>
      </c>
      <c r="P7" s="305">
        <v>2009</v>
      </c>
      <c r="Q7" s="64"/>
    </row>
    <row r="8" spans="3:17" ht="7.5" customHeight="1">
      <c r="C8" s="26"/>
      <c r="D8" s="296"/>
      <c r="E8" s="297"/>
      <c r="F8" s="297"/>
      <c r="G8" s="297"/>
      <c r="H8" s="297"/>
      <c r="I8" s="298"/>
      <c r="J8" s="304"/>
      <c r="K8" s="304"/>
      <c r="L8" s="304"/>
      <c r="M8" s="304"/>
      <c r="N8" s="304"/>
      <c r="O8" s="304"/>
      <c r="P8" s="306"/>
      <c r="Q8" s="64"/>
    </row>
    <row r="9" spans="3:17" ht="7.5" customHeight="1">
      <c r="C9" s="26"/>
      <c r="D9" s="296"/>
      <c r="E9" s="297"/>
      <c r="F9" s="297"/>
      <c r="G9" s="297"/>
      <c r="H9" s="297"/>
      <c r="I9" s="298"/>
      <c r="J9" s="304"/>
      <c r="K9" s="304"/>
      <c r="L9" s="304"/>
      <c r="M9" s="304"/>
      <c r="N9" s="304"/>
      <c r="O9" s="304"/>
      <c r="P9" s="306"/>
      <c r="Q9" s="64"/>
    </row>
    <row r="10" spans="3:17" ht="7.5" customHeight="1">
      <c r="C10" s="26"/>
      <c r="D10" s="296"/>
      <c r="E10" s="297"/>
      <c r="F10" s="297"/>
      <c r="G10" s="297"/>
      <c r="H10" s="297"/>
      <c r="I10" s="298"/>
      <c r="J10" s="304"/>
      <c r="K10" s="304"/>
      <c r="L10" s="304"/>
      <c r="M10" s="304"/>
      <c r="N10" s="304"/>
      <c r="O10" s="304"/>
      <c r="P10" s="306"/>
      <c r="Q10" s="64"/>
    </row>
    <row r="11" spans="3:17" ht="15" customHeight="1" thickBot="1">
      <c r="C11" s="26"/>
      <c r="D11" s="299"/>
      <c r="E11" s="300"/>
      <c r="F11" s="300"/>
      <c r="G11" s="300"/>
      <c r="H11" s="300"/>
      <c r="I11" s="301"/>
      <c r="J11" s="20"/>
      <c r="K11" s="20"/>
      <c r="L11" s="20"/>
      <c r="M11" s="20"/>
      <c r="N11" s="20"/>
      <c r="O11" s="20"/>
      <c r="P11" s="21"/>
      <c r="Q11" s="64"/>
    </row>
    <row r="12" spans="3:17" ht="14.25" thickBot="1" thickTop="1">
      <c r="C12" s="26"/>
      <c r="D12" s="167" t="s">
        <v>201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133"/>
      <c r="P12" s="25"/>
      <c r="Q12" s="64"/>
    </row>
    <row r="13" spans="3:17" ht="13.5" thickBot="1">
      <c r="C13" s="26"/>
      <c r="D13" s="43" t="s">
        <v>184</v>
      </c>
      <c r="E13" s="163"/>
      <c r="F13" s="163"/>
      <c r="G13" s="163"/>
      <c r="H13" s="163"/>
      <c r="I13" s="163"/>
      <c r="J13" s="164"/>
      <c r="K13" s="164"/>
      <c r="L13" s="164"/>
      <c r="M13" s="164"/>
      <c r="N13" s="164"/>
      <c r="O13" s="165"/>
      <c r="P13" s="166"/>
      <c r="Q13" s="64"/>
    </row>
    <row r="14" spans="3:17" ht="12.75">
      <c r="C14" s="26"/>
      <c r="D14" s="67"/>
      <c r="E14" s="68" t="s">
        <v>42</v>
      </c>
      <c r="F14" s="68"/>
      <c r="G14" s="68"/>
      <c r="H14" s="69"/>
      <c r="I14" s="70"/>
      <c r="J14" s="209">
        <v>13847</v>
      </c>
      <c r="K14" s="209">
        <v>14803</v>
      </c>
      <c r="L14" s="209">
        <v>15736.289139103399</v>
      </c>
      <c r="M14" s="209">
        <v>16857</v>
      </c>
      <c r="N14" s="209">
        <v>17597</v>
      </c>
      <c r="O14" s="210">
        <v>18155.54201574208</v>
      </c>
      <c r="P14" s="211">
        <v>19062.768247050175</v>
      </c>
      <c r="Q14" s="64"/>
    </row>
    <row r="15" spans="3:17" ht="12.75">
      <c r="C15" s="26"/>
      <c r="D15" s="49"/>
      <c r="E15" s="50" t="s">
        <v>43</v>
      </c>
      <c r="F15" s="50"/>
      <c r="G15" s="50"/>
      <c r="H15" s="51"/>
      <c r="I15" s="52"/>
      <c r="J15" s="212">
        <v>15025</v>
      </c>
      <c r="K15" s="212">
        <v>15832</v>
      </c>
      <c r="L15" s="212">
        <v>16989.34412850446</v>
      </c>
      <c r="M15" s="212">
        <v>18020</v>
      </c>
      <c r="N15" s="212">
        <v>19270</v>
      </c>
      <c r="O15" s="213">
        <v>20023.39839108187</v>
      </c>
      <c r="P15" s="214">
        <v>21355.531789878194</v>
      </c>
      <c r="Q15" s="64"/>
    </row>
    <row r="16" spans="3:17" ht="12.75">
      <c r="C16" s="26"/>
      <c r="D16" s="49"/>
      <c r="E16" s="50" t="s">
        <v>44</v>
      </c>
      <c r="F16" s="50"/>
      <c r="G16" s="50"/>
      <c r="H16" s="51"/>
      <c r="I16" s="52"/>
      <c r="J16" s="212">
        <v>12877</v>
      </c>
      <c r="K16" s="212">
        <v>13406</v>
      </c>
      <c r="L16" s="212">
        <v>13895.159705209915</v>
      </c>
      <c r="M16" s="212">
        <v>14727</v>
      </c>
      <c r="N16" s="212">
        <v>15442</v>
      </c>
      <c r="O16" s="213">
        <v>15882.132935142012</v>
      </c>
      <c r="P16" s="214">
        <v>17139.797069268185</v>
      </c>
      <c r="Q16" s="64"/>
    </row>
    <row r="17" spans="3:17" ht="12.75">
      <c r="C17" s="26"/>
      <c r="D17" s="49"/>
      <c r="E17" s="50" t="s">
        <v>45</v>
      </c>
      <c r="F17" s="50"/>
      <c r="G17" s="50"/>
      <c r="H17" s="51"/>
      <c r="I17" s="52"/>
      <c r="J17" s="212">
        <v>13279.64369998525</v>
      </c>
      <c r="K17" s="212">
        <v>13843.804994899074</v>
      </c>
      <c r="L17" s="212">
        <v>14677.31534779996</v>
      </c>
      <c r="M17" s="212">
        <v>15550</v>
      </c>
      <c r="N17" s="212">
        <v>16503</v>
      </c>
      <c r="O17" s="213">
        <v>17204.81613122327</v>
      </c>
      <c r="P17" s="214">
        <v>18462.287804515996</v>
      </c>
      <c r="Q17" s="64"/>
    </row>
    <row r="18" spans="3:17" ht="12.75">
      <c r="C18" s="26"/>
      <c r="D18" s="49"/>
      <c r="E18" s="50" t="s">
        <v>57</v>
      </c>
      <c r="F18" s="50"/>
      <c r="G18" s="50"/>
      <c r="H18" s="51"/>
      <c r="I18" s="52"/>
      <c r="J18" s="212">
        <v>17951.831102357763</v>
      </c>
      <c r="K18" s="212">
        <v>18847.41448819855</v>
      </c>
      <c r="L18" s="212">
        <v>20558.964310135434</v>
      </c>
      <c r="M18" s="212">
        <v>22103</v>
      </c>
      <c r="N18" s="212">
        <v>23699</v>
      </c>
      <c r="O18" s="213">
        <v>24732.093418533106</v>
      </c>
      <c r="P18" s="214">
        <v>26192.98299559024</v>
      </c>
      <c r="Q18" s="64"/>
    </row>
    <row r="19" spans="3:17" ht="12.75">
      <c r="C19" s="26"/>
      <c r="D19" s="49"/>
      <c r="E19" s="50" t="s">
        <v>47</v>
      </c>
      <c r="F19" s="50"/>
      <c r="G19" s="50"/>
      <c r="H19" s="51"/>
      <c r="I19" s="52"/>
      <c r="J19" s="212">
        <v>10092</v>
      </c>
      <c r="K19" s="212">
        <v>10419</v>
      </c>
      <c r="L19" s="212">
        <v>10691.287266870588</v>
      </c>
      <c r="M19" s="212">
        <v>11397</v>
      </c>
      <c r="N19" s="212">
        <v>12076</v>
      </c>
      <c r="O19" s="213">
        <v>12484.291760067805</v>
      </c>
      <c r="P19" s="214">
        <v>13991.051695052542</v>
      </c>
      <c r="Q19" s="64"/>
    </row>
    <row r="20" spans="3:17" ht="12.75">
      <c r="C20" s="26"/>
      <c r="D20" s="49"/>
      <c r="E20" s="50" t="s">
        <v>48</v>
      </c>
      <c r="F20" s="50"/>
      <c r="G20" s="50"/>
      <c r="H20" s="51"/>
      <c r="I20" s="52"/>
      <c r="J20" s="212">
        <v>14937</v>
      </c>
      <c r="K20" s="212">
        <v>15747</v>
      </c>
      <c r="L20" s="212">
        <v>16598.8107675055</v>
      </c>
      <c r="M20" s="212">
        <v>17508</v>
      </c>
      <c r="N20" s="212">
        <v>18614</v>
      </c>
      <c r="O20" s="213">
        <v>19296.737463764937</v>
      </c>
      <c r="P20" s="214">
        <v>20382.404455658896</v>
      </c>
      <c r="Q20" s="64"/>
    </row>
    <row r="21" spans="3:17" ht="12.75">
      <c r="C21" s="26"/>
      <c r="D21" s="49"/>
      <c r="E21" s="50" t="s">
        <v>49</v>
      </c>
      <c r="F21" s="50"/>
      <c r="G21" s="50"/>
      <c r="H21" s="51"/>
      <c r="I21" s="52"/>
      <c r="J21" s="212">
        <v>17185</v>
      </c>
      <c r="K21" s="212">
        <v>19102</v>
      </c>
      <c r="L21" s="212">
        <v>20511.23613273037</v>
      </c>
      <c r="M21" s="212">
        <v>21477</v>
      </c>
      <c r="N21" s="212">
        <v>22574</v>
      </c>
      <c r="O21" s="213">
        <v>23422.220429877285</v>
      </c>
      <c r="P21" s="214">
        <v>24450.17449955195</v>
      </c>
      <c r="Q21" s="64"/>
    </row>
    <row r="22" spans="3:17" ht="12.75">
      <c r="C22" s="26"/>
      <c r="D22" s="49"/>
      <c r="E22" s="50" t="s">
        <v>50</v>
      </c>
      <c r="F22" s="50"/>
      <c r="G22" s="50"/>
      <c r="H22" s="51"/>
      <c r="I22" s="52"/>
      <c r="J22" s="212">
        <v>19409</v>
      </c>
      <c r="K22" s="212">
        <v>20048</v>
      </c>
      <c r="L22" s="212">
        <v>20204.948608884577</v>
      </c>
      <c r="M22" s="212">
        <v>20309</v>
      </c>
      <c r="N22" s="212">
        <v>22092</v>
      </c>
      <c r="O22" s="213">
        <v>22842.385989773677</v>
      </c>
      <c r="P22" s="214">
        <v>24559.59360332994</v>
      </c>
      <c r="Q22" s="64"/>
    </row>
    <row r="23" spans="3:17" ht="12.75">
      <c r="C23" s="26"/>
      <c r="D23" s="71"/>
      <c r="E23" s="72" t="s">
        <v>51</v>
      </c>
      <c r="F23" s="72"/>
      <c r="G23" s="72"/>
      <c r="H23" s="73"/>
      <c r="I23" s="74"/>
      <c r="J23" s="212">
        <v>16711</v>
      </c>
      <c r="K23" s="212">
        <v>17521</v>
      </c>
      <c r="L23" s="212">
        <v>18596.654227790586</v>
      </c>
      <c r="M23" s="212">
        <v>19367</v>
      </c>
      <c r="N23" s="212">
        <v>20683</v>
      </c>
      <c r="O23" s="213">
        <v>21384.729113698602</v>
      </c>
      <c r="P23" s="214">
        <v>22806.681769804778</v>
      </c>
      <c r="Q23" s="64"/>
    </row>
    <row r="24" spans="3:17" ht="13.5" thickBot="1">
      <c r="C24" s="26"/>
      <c r="D24" s="75"/>
      <c r="E24" s="40" t="s">
        <v>52</v>
      </c>
      <c r="F24" s="40"/>
      <c r="G24" s="40"/>
      <c r="H24" s="41"/>
      <c r="I24" s="42"/>
      <c r="J24" s="215" t="s">
        <v>54</v>
      </c>
      <c r="K24" s="215" t="s">
        <v>54</v>
      </c>
      <c r="L24" s="215">
        <v>18540.242641356133</v>
      </c>
      <c r="M24" s="215">
        <v>19172</v>
      </c>
      <c r="N24" s="215">
        <v>20713</v>
      </c>
      <c r="O24" s="216">
        <v>22132.24790478485</v>
      </c>
      <c r="P24" s="217">
        <v>23460.481084757783</v>
      </c>
      <c r="Q24" s="64"/>
    </row>
    <row r="25" spans="3:17" ht="13.5" thickBot="1">
      <c r="C25" s="26"/>
      <c r="D25" s="43" t="s">
        <v>53</v>
      </c>
      <c r="E25" s="44"/>
      <c r="F25" s="44"/>
      <c r="G25" s="44"/>
      <c r="H25" s="44"/>
      <c r="I25" s="44"/>
      <c r="J25" s="80"/>
      <c r="K25" s="80"/>
      <c r="L25" s="80"/>
      <c r="M25" s="80"/>
      <c r="N25" s="81"/>
      <c r="O25" s="81"/>
      <c r="P25" s="81"/>
      <c r="Q25" s="64"/>
    </row>
    <row r="26" spans="3:19" ht="12.75">
      <c r="C26" s="26"/>
      <c r="D26" s="67"/>
      <c r="E26" s="68" t="s">
        <v>42</v>
      </c>
      <c r="F26" s="68"/>
      <c r="G26" s="68"/>
      <c r="H26" s="69"/>
      <c r="I26" s="70"/>
      <c r="J26" s="209">
        <v>13876</v>
      </c>
      <c r="K26" s="209">
        <v>14832</v>
      </c>
      <c r="L26" s="209">
        <v>15751.701807840915</v>
      </c>
      <c r="M26" s="209">
        <v>16873</v>
      </c>
      <c r="N26" s="209">
        <v>17614</v>
      </c>
      <c r="O26" s="210">
        <v>18170.840745206515</v>
      </c>
      <c r="P26" s="211">
        <v>19075.3954442783</v>
      </c>
      <c r="Q26" s="64"/>
      <c r="S26" s="147"/>
    </row>
    <row r="27" spans="3:19" ht="12.75">
      <c r="C27" s="26"/>
      <c r="D27" s="49"/>
      <c r="E27" s="50" t="s">
        <v>43</v>
      </c>
      <c r="F27" s="50"/>
      <c r="G27" s="50"/>
      <c r="H27" s="51"/>
      <c r="I27" s="52"/>
      <c r="J27" s="212">
        <v>18968</v>
      </c>
      <c r="K27" s="212">
        <v>19661</v>
      </c>
      <c r="L27" s="212">
        <v>19730.29501181971</v>
      </c>
      <c r="M27" s="212">
        <v>20631</v>
      </c>
      <c r="N27" s="212">
        <v>21893</v>
      </c>
      <c r="O27" s="213">
        <v>22784.45572425125</v>
      </c>
      <c r="P27" s="214">
        <v>23935.704303890358</v>
      </c>
      <c r="Q27" s="64"/>
      <c r="S27" s="147"/>
    </row>
    <row r="28" spans="3:19" ht="12.75">
      <c r="C28" s="26"/>
      <c r="D28" s="49"/>
      <c r="E28" s="50" t="s">
        <v>44</v>
      </c>
      <c r="F28" s="50"/>
      <c r="G28" s="50"/>
      <c r="H28" s="51"/>
      <c r="I28" s="52"/>
      <c r="J28" s="212">
        <v>16801</v>
      </c>
      <c r="K28" s="212">
        <v>17368</v>
      </c>
      <c r="L28" s="212">
        <v>18338.886772367125</v>
      </c>
      <c r="M28" s="212">
        <v>19446</v>
      </c>
      <c r="N28" s="212">
        <v>20182</v>
      </c>
      <c r="O28" s="213">
        <v>20712.736625950227</v>
      </c>
      <c r="P28" s="214">
        <v>21710.43358297946</v>
      </c>
      <c r="Q28" s="64"/>
      <c r="S28" s="147"/>
    </row>
    <row r="29" spans="3:19" ht="12.75">
      <c r="C29" s="26"/>
      <c r="D29" s="49"/>
      <c r="E29" s="50" t="s">
        <v>45</v>
      </c>
      <c r="F29" s="50"/>
      <c r="G29" s="50"/>
      <c r="H29" s="51"/>
      <c r="I29" s="52"/>
      <c r="J29" s="212">
        <v>16129.071647081233</v>
      </c>
      <c r="K29" s="212">
        <v>16890.828731685662</v>
      </c>
      <c r="L29" s="212">
        <v>17361.976180160895</v>
      </c>
      <c r="M29" s="212">
        <v>18299</v>
      </c>
      <c r="N29" s="212">
        <v>19189</v>
      </c>
      <c r="O29" s="213">
        <v>19932.565676276387</v>
      </c>
      <c r="P29" s="214">
        <v>21073.341410620207</v>
      </c>
      <c r="Q29" s="64"/>
      <c r="S29" s="147"/>
    </row>
    <row r="30" spans="3:19" ht="12.75">
      <c r="C30" s="26"/>
      <c r="D30" s="49"/>
      <c r="E30" s="50" t="s">
        <v>46</v>
      </c>
      <c r="F30" s="50"/>
      <c r="G30" s="50"/>
      <c r="H30" s="51"/>
      <c r="I30" s="52"/>
      <c r="J30" s="212">
        <v>19506.65429791331</v>
      </c>
      <c r="K30" s="212">
        <v>20679.408250207813</v>
      </c>
      <c r="L30" s="212">
        <v>21835.408941399608</v>
      </c>
      <c r="M30" s="212">
        <v>23248</v>
      </c>
      <c r="N30" s="212">
        <v>25077</v>
      </c>
      <c r="O30" s="213">
        <v>26120.95100799937</v>
      </c>
      <c r="P30" s="214">
        <v>27512.597395374883</v>
      </c>
      <c r="Q30" s="64"/>
      <c r="S30" s="147"/>
    </row>
    <row r="31" spans="3:19" ht="12.75">
      <c r="C31" s="26"/>
      <c r="D31" s="49"/>
      <c r="E31" s="50" t="s">
        <v>47</v>
      </c>
      <c r="F31" s="50"/>
      <c r="G31" s="50"/>
      <c r="H31" s="51"/>
      <c r="I31" s="52"/>
      <c r="J31" s="212">
        <v>11902</v>
      </c>
      <c r="K31" s="212">
        <v>13282</v>
      </c>
      <c r="L31" s="212">
        <v>14244.602914815681</v>
      </c>
      <c r="M31" s="212">
        <v>12601</v>
      </c>
      <c r="N31" s="212">
        <v>16246</v>
      </c>
      <c r="O31" s="213">
        <v>19451.85884403137</v>
      </c>
      <c r="P31" s="214">
        <v>19068.19647958713</v>
      </c>
      <c r="Q31" s="64"/>
      <c r="S31" s="147"/>
    </row>
    <row r="32" spans="3:19" ht="12.75">
      <c r="C32" s="26"/>
      <c r="D32" s="49"/>
      <c r="E32" s="50" t="s">
        <v>48</v>
      </c>
      <c r="F32" s="50"/>
      <c r="G32" s="50"/>
      <c r="H32" s="51"/>
      <c r="I32" s="52"/>
      <c r="J32" s="212">
        <v>17187</v>
      </c>
      <c r="K32" s="212">
        <v>18131</v>
      </c>
      <c r="L32" s="212">
        <v>19227.124479701386</v>
      </c>
      <c r="M32" s="212">
        <v>20240</v>
      </c>
      <c r="N32" s="212">
        <v>21566</v>
      </c>
      <c r="O32" s="213">
        <v>22387.417125428452</v>
      </c>
      <c r="P32" s="214">
        <v>23253.425594843946</v>
      </c>
      <c r="Q32" s="64"/>
      <c r="S32" s="147"/>
    </row>
    <row r="33" spans="3:19" ht="12.75">
      <c r="C33" s="26"/>
      <c r="D33" s="49"/>
      <c r="E33" s="50" t="s">
        <v>49</v>
      </c>
      <c r="F33" s="50"/>
      <c r="G33" s="50"/>
      <c r="H33" s="51"/>
      <c r="I33" s="52"/>
      <c r="J33" s="212">
        <v>18066</v>
      </c>
      <c r="K33" s="212">
        <v>20140</v>
      </c>
      <c r="L33" s="212">
        <v>21674.823491833726</v>
      </c>
      <c r="M33" s="212">
        <v>22681</v>
      </c>
      <c r="N33" s="212">
        <v>23833</v>
      </c>
      <c r="O33" s="213">
        <v>24676.491978947583</v>
      </c>
      <c r="P33" s="214">
        <v>25587.22178991459</v>
      </c>
      <c r="Q33" s="64"/>
      <c r="S33" s="147"/>
    </row>
    <row r="34" spans="3:19" ht="12.75">
      <c r="C34" s="26"/>
      <c r="D34" s="49"/>
      <c r="E34" s="50" t="s">
        <v>50</v>
      </c>
      <c r="F34" s="50"/>
      <c r="G34" s="50"/>
      <c r="H34" s="51"/>
      <c r="I34" s="52"/>
      <c r="J34" s="212">
        <v>20639</v>
      </c>
      <c r="K34" s="212">
        <v>21296</v>
      </c>
      <c r="L34" s="212">
        <v>21690.488575412393</v>
      </c>
      <c r="M34" s="212">
        <v>21660</v>
      </c>
      <c r="N34" s="212">
        <v>23842</v>
      </c>
      <c r="O34" s="213">
        <v>24402.018066763707</v>
      </c>
      <c r="P34" s="214">
        <v>26220.316558069368</v>
      </c>
      <c r="Q34" s="64"/>
      <c r="S34" s="147"/>
    </row>
    <row r="35" spans="3:19" ht="12.75">
      <c r="C35" s="26"/>
      <c r="D35" s="71"/>
      <c r="E35" s="72" t="s">
        <v>51</v>
      </c>
      <c r="F35" s="72"/>
      <c r="G35" s="72"/>
      <c r="H35" s="73"/>
      <c r="I35" s="74"/>
      <c r="J35" s="212">
        <v>20244</v>
      </c>
      <c r="K35" s="212">
        <v>21009</v>
      </c>
      <c r="L35" s="212">
        <v>21084.248737620943</v>
      </c>
      <c r="M35" s="212">
        <v>21587</v>
      </c>
      <c r="N35" s="212">
        <v>22819</v>
      </c>
      <c r="O35" s="213">
        <v>23409.86086870746</v>
      </c>
      <c r="P35" s="214">
        <v>24541.025928082046</v>
      </c>
      <c r="Q35" s="64"/>
      <c r="S35" s="147"/>
    </row>
    <row r="36" spans="3:19" ht="13.5" thickBot="1">
      <c r="C36" s="26"/>
      <c r="D36" s="75"/>
      <c r="E36" s="40" t="s">
        <v>52</v>
      </c>
      <c r="F36" s="40"/>
      <c r="G36" s="40"/>
      <c r="H36" s="41"/>
      <c r="I36" s="42"/>
      <c r="J36" s="215" t="s">
        <v>54</v>
      </c>
      <c r="K36" s="215" t="s">
        <v>54</v>
      </c>
      <c r="L36" s="215">
        <v>20473.01865233445</v>
      </c>
      <c r="M36" s="215">
        <v>20870</v>
      </c>
      <c r="N36" s="215">
        <v>22279</v>
      </c>
      <c r="O36" s="216">
        <v>23790.336959669825</v>
      </c>
      <c r="P36" s="217">
        <v>24844.220025784278</v>
      </c>
      <c r="Q36" s="64"/>
      <c r="S36" s="147"/>
    </row>
    <row r="37" spans="3:17" ht="13.5" thickBot="1">
      <c r="C37" s="26"/>
      <c r="D37" s="43" t="s">
        <v>183</v>
      </c>
      <c r="E37" s="44"/>
      <c r="F37" s="44"/>
      <c r="G37" s="44"/>
      <c r="H37" s="44"/>
      <c r="I37" s="44"/>
      <c r="J37" s="80"/>
      <c r="K37" s="80"/>
      <c r="L37" s="80"/>
      <c r="M37" s="80"/>
      <c r="N37" s="81"/>
      <c r="O37" s="81"/>
      <c r="P37" s="81"/>
      <c r="Q37" s="64"/>
    </row>
    <row r="38" spans="3:20" ht="12.75">
      <c r="C38" s="26"/>
      <c r="D38" s="67"/>
      <c r="E38" s="68" t="s">
        <v>42</v>
      </c>
      <c r="F38" s="68"/>
      <c r="G38" s="68"/>
      <c r="H38" s="69"/>
      <c r="I38" s="70"/>
      <c r="J38" s="209">
        <f>J14/J$62*100</f>
        <v>12978.579300543262</v>
      </c>
      <c r="K38" s="209">
        <f>K14/K$62*100</f>
        <v>13496.715311070619</v>
      </c>
      <c r="L38" s="209">
        <f>L14/L$62*100</f>
        <v>14080.12436828484</v>
      </c>
      <c r="M38" s="209">
        <f>M14/M$62*100</f>
        <v>14715.010814042584</v>
      </c>
      <c r="N38" s="209">
        <f>N14/N$62*100</f>
        <v>14942.587862257418</v>
      </c>
      <c r="O38" s="210">
        <v>14503.176707627043</v>
      </c>
      <c r="P38" s="211">
        <v>15074.17238288387</v>
      </c>
      <c r="Q38" s="147"/>
      <c r="R38" s="147"/>
      <c r="T38" s="137"/>
    </row>
    <row r="39" spans="3:18" ht="12.75">
      <c r="C39" s="26"/>
      <c r="D39" s="49"/>
      <c r="E39" s="50" t="s">
        <v>43</v>
      </c>
      <c r="F39" s="50"/>
      <c r="G39" s="50"/>
      <c r="H39" s="51"/>
      <c r="I39" s="52"/>
      <c r="J39" s="212">
        <f aca="true" t="shared" si="0" ref="J39:J47">J15/J$62*100</f>
        <v>14082.700512072111</v>
      </c>
      <c r="K39" s="212">
        <f aca="true" t="shared" si="1" ref="K39:N46">K15/K$62*100</f>
        <v>14434.911626350742</v>
      </c>
      <c r="L39" s="212">
        <f t="shared" si="1"/>
        <v>15201.301663332435</v>
      </c>
      <c r="M39" s="212">
        <f t="shared" si="1"/>
        <v>15730.23046028637</v>
      </c>
      <c r="N39" s="212">
        <f t="shared" si="1"/>
        <v>16363.224873881936</v>
      </c>
      <c r="O39" s="213">
        <v>15995.2748808753</v>
      </c>
      <c r="P39" s="214">
        <v>16887.209840501244</v>
      </c>
      <c r="Q39" s="147"/>
      <c r="R39" s="147"/>
    </row>
    <row r="40" spans="3:18" ht="12.75">
      <c r="C40" s="26"/>
      <c r="D40" s="49"/>
      <c r="E40" s="50" t="s">
        <v>44</v>
      </c>
      <c r="F40" s="50"/>
      <c r="G40" s="50"/>
      <c r="H40" s="51"/>
      <c r="I40" s="52"/>
      <c r="J40" s="212">
        <f t="shared" si="0"/>
        <v>12069.413277467725</v>
      </c>
      <c r="K40" s="212">
        <f t="shared" si="1"/>
        <v>12222.993005486234</v>
      </c>
      <c r="L40" s="212">
        <f t="shared" si="1"/>
        <v>12432.76448704621</v>
      </c>
      <c r="M40" s="212">
        <f t="shared" si="1"/>
        <v>12855.666148093083</v>
      </c>
      <c r="N40" s="212">
        <f t="shared" si="1"/>
        <v>13112.657939931754</v>
      </c>
      <c r="O40" s="213">
        <v>12687.11120013197</v>
      </c>
      <c r="P40" s="214">
        <v>13553.553832338961</v>
      </c>
      <c r="Q40" s="147"/>
      <c r="R40" s="147"/>
    </row>
    <row r="41" spans="3:18" ht="12.75">
      <c r="C41" s="26"/>
      <c r="D41" s="49"/>
      <c r="E41" s="50" t="s">
        <v>45</v>
      </c>
      <c r="F41" s="50"/>
      <c r="G41" s="50"/>
      <c r="H41" s="51"/>
      <c r="I41" s="52"/>
      <c r="J41" s="212">
        <f t="shared" si="0"/>
        <v>12446.80500059351</v>
      </c>
      <c r="K41" s="212">
        <f t="shared" si="1"/>
        <v>12622.16407742554</v>
      </c>
      <c r="L41" s="212">
        <f t="shared" si="1"/>
        <v>13132.602207723161</v>
      </c>
      <c r="M41" s="212">
        <f t="shared" si="1"/>
        <v>13574.088993199393</v>
      </c>
      <c r="N41" s="212">
        <f t="shared" si="1"/>
        <v>14013.611836724109</v>
      </c>
      <c r="O41" s="213">
        <v>13743.709130633983</v>
      </c>
      <c r="P41" s="214">
        <v>14599.333388567746</v>
      </c>
      <c r="Q41" s="147"/>
      <c r="R41" s="147"/>
    </row>
    <row r="42" spans="3:18" ht="12.75">
      <c r="C42" s="26"/>
      <c r="D42" s="49"/>
      <c r="E42" s="50" t="s">
        <v>46</v>
      </c>
      <c r="F42" s="50"/>
      <c r="G42" s="50"/>
      <c r="H42" s="51"/>
      <c r="I42" s="52"/>
      <c r="J42" s="212">
        <f t="shared" si="0"/>
        <v>16825.974113664277</v>
      </c>
      <c r="K42" s="212">
        <f t="shared" si="1"/>
        <v>17184.23209464052</v>
      </c>
      <c r="L42" s="212">
        <f t="shared" si="1"/>
        <v>18395.237391166127</v>
      </c>
      <c r="M42" s="212">
        <f t="shared" si="1"/>
        <v>19294.41086924027</v>
      </c>
      <c r="N42" s="212">
        <f t="shared" si="1"/>
        <v>20124.134213083966</v>
      </c>
      <c r="O42" s="213">
        <v>19756.717859897195</v>
      </c>
      <c r="P42" s="214">
        <v>20712.497564910143</v>
      </c>
      <c r="Q42" s="147"/>
      <c r="R42" s="147"/>
    </row>
    <row r="43" spans="3:18" ht="12.75">
      <c r="C43" s="26"/>
      <c r="D43" s="49"/>
      <c r="E43" s="50" t="s">
        <v>47</v>
      </c>
      <c r="F43" s="50"/>
      <c r="G43" s="50"/>
      <c r="H43" s="51"/>
      <c r="I43" s="52"/>
      <c r="J43" s="212">
        <f t="shared" si="0"/>
        <v>9459.075778225075</v>
      </c>
      <c r="K43" s="212">
        <f t="shared" si="1"/>
        <v>9499.579600489413</v>
      </c>
      <c r="L43" s="212">
        <f t="shared" si="1"/>
        <v>9566.083404030218</v>
      </c>
      <c r="M43" s="212">
        <f t="shared" si="1"/>
        <v>9948.803360481897</v>
      </c>
      <c r="N43" s="212">
        <f t="shared" si="1"/>
        <v>10254.400808354867</v>
      </c>
      <c r="O43" s="213">
        <v>9972.816526702576</v>
      </c>
      <c r="P43" s="214">
        <v>11063.635791810948</v>
      </c>
      <c r="Q43" s="147"/>
      <c r="R43" s="147"/>
    </row>
    <row r="44" spans="3:18" ht="12.75">
      <c r="C44" s="26"/>
      <c r="D44" s="49"/>
      <c r="E44" s="50" t="s">
        <v>48</v>
      </c>
      <c r="F44" s="50"/>
      <c r="G44" s="50"/>
      <c r="H44" s="51"/>
      <c r="I44" s="52"/>
      <c r="J44" s="212">
        <f t="shared" si="0"/>
        <v>14000.219470803404</v>
      </c>
      <c r="K44" s="212">
        <f t="shared" si="1"/>
        <v>14357.412416633728</v>
      </c>
      <c r="L44" s="212">
        <f t="shared" si="1"/>
        <v>14851.869961600056</v>
      </c>
      <c r="M44" s="212">
        <f t="shared" si="1"/>
        <v>15283.28939504405</v>
      </c>
      <c r="N44" s="212">
        <f t="shared" si="1"/>
        <v>15806.178920728511</v>
      </c>
      <c r="O44" s="213">
        <v>15414.796929500028</v>
      </c>
      <c r="P44" s="214">
        <v>16117.694678988022</v>
      </c>
      <c r="Q44" s="147"/>
      <c r="R44" s="147"/>
    </row>
    <row r="45" spans="3:18" ht="12.75">
      <c r="C45" s="26"/>
      <c r="D45" s="49"/>
      <c r="E45" s="50" t="s">
        <v>49</v>
      </c>
      <c r="F45" s="50"/>
      <c r="G45" s="50"/>
      <c r="H45" s="51"/>
      <c r="I45" s="52"/>
      <c r="J45" s="212">
        <f t="shared" si="0"/>
        <v>16107.235161394956</v>
      </c>
      <c r="K45" s="212">
        <f t="shared" si="1"/>
        <v>17416.35181193481</v>
      </c>
      <c r="L45" s="212">
        <f t="shared" si="1"/>
        <v>18352.53236282085</v>
      </c>
      <c r="M45" s="212">
        <f t="shared" si="1"/>
        <v>18747.95558244009</v>
      </c>
      <c r="N45" s="212">
        <f t="shared" si="1"/>
        <v>19168.834369642493</v>
      </c>
      <c r="O45" s="213">
        <v>18710.353096865005</v>
      </c>
      <c r="P45" s="214">
        <v>19334.345380549355</v>
      </c>
      <c r="Q45" s="147"/>
      <c r="R45" s="147"/>
    </row>
    <row r="46" spans="3:21" ht="12.75">
      <c r="C46" s="26"/>
      <c r="D46" s="49"/>
      <c r="E46" s="50" t="s">
        <v>50</v>
      </c>
      <c r="F46" s="50"/>
      <c r="G46" s="50"/>
      <c r="H46" s="51"/>
      <c r="I46" s="52"/>
      <c r="J46" s="212">
        <f t="shared" si="0"/>
        <v>18191.75602254959</v>
      </c>
      <c r="K46" s="212">
        <f t="shared" si="1"/>
        <v>18278.872428314786</v>
      </c>
      <c r="L46" s="212">
        <f t="shared" si="1"/>
        <v>18078.480050354985</v>
      </c>
      <c r="M46" s="212">
        <f t="shared" si="1"/>
        <v>17728.371277356044</v>
      </c>
      <c r="N46" s="212">
        <f t="shared" si="1"/>
        <v>18759.54145894135</v>
      </c>
      <c r="O46" s="213">
        <v>18247.164427603624</v>
      </c>
      <c r="P46" s="214">
        <v>19420.87019221123</v>
      </c>
      <c r="Q46" s="147"/>
      <c r="R46" s="147"/>
      <c r="T46" s="137"/>
      <c r="U46" s="137"/>
    </row>
    <row r="47" spans="3:21" ht="12.75">
      <c r="C47" s="26"/>
      <c r="D47" s="71"/>
      <c r="E47" s="72" t="s">
        <v>51</v>
      </c>
      <c r="F47" s="72"/>
      <c r="G47" s="72"/>
      <c r="H47" s="73"/>
      <c r="I47" s="74"/>
      <c r="J47" s="212">
        <f t="shared" si="0"/>
        <v>15662.96228001578</v>
      </c>
      <c r="K47" s="212">
        <f aca="true" t="shared" si="2" ref="K47:N48">K23/K$62*100</f>
        <v>15974.866511198292</v>
      </c>
      <c r="L47" s="212">
        <f t="shared" si="2"/>
        <v>16639.450511278574</v>
      </c>
      <c r="M47" s="212">
        <f t="shared" si="2"/>
        <v>16906.06955185162</v>
      </c>
      <c r="N47" s="212">
        <f t="shared" si="2"/>
        <v>17563.08147724443</v>
      </c>
      <c r="O47" s="213">
        <v>17082.745583237862</v>
      </c>
      <c r="P47" s="214">
        <v>18034.72864088412</v>
      </c>
      <c r="Q47" s="147"/>
      <c r="R47" s="147"/>
      <c r="T47" s="137"/>
      <c r="U47" s="137"/>
    </row>
    <row r="48" spans="3:21" ht="13.5" thickBot="1">
      <c r="C48" s="26"/>
      <c r="D48" s="75"/>
      <c r="E48" s="40" t="s">
        <v>52</v>
      </c>
      <c r="F48" s="40"/>
      <c r="G48" s="40"/>
      <c r="H48" s="41"/>
      <c r="I48" s="42"/>
      <c r="J48" s="215" t="s">
        <v>54</v>
      </c>
      <c r="K48" s="215" t="s">
        <v>54</v>
      </c>
      <c r="L48" s="215">
        <f t="shared" si="2"/>
        <v>16588.97595874664</v>
      </c>
      <c r="M48" s="215">
        <f t="shared" si="2"/>
        <v>16735.847857081593</v>
      </c>
      <c r="N48" s="215">
        <f t="shared" si="2"/>
        <v>17588.5561397362</v>
      </c>
      <c r="O48" s="216">
        <v>17679.885404786313</v>
      </c>
      <c r="P48" s="217">
        <v>18551.73034020122</v>
      </c>
      <c r="Q48" s="147"/>
      <c r="R48" s="147"/>
      <c r="T48" s="137"/>
      <c r="U48" s="137"/>
    </row>
    <row r="49" spans="3:21" ht="13.5" thickBot="1">
      <c r="C49" s="26"/>
      <c r="D49" s="43" t="s">
        <v>53</v>
      </c>
      <c r="E49" s="44"/>
      <c r="F49" s="44"/>
      <c r="G49" s="44"/>
      <c r="H49" s="44"/>
      <c r="I49" s="44"/>
      <c r="J49" s="80"/>
      <c r="K49" s="80"/>
      <c r="L49" s="80"/>
      <c r="M49" s="80"/>
      <c r="N49" s="81"/>
      <c r="O49" s="81"/>
      <c r="P49" s="81"/>
      <c r="Q49" s="147"/>
      <c r="R49" s="147"/>
      <c r="T49" s="137"/>
      <c r="U49" s="137"/>
    </row>
    <row r="50" spans="3:21" ht="12.75">
      <c r="C50" s="26"/>
      <c r="D50" s="67"/>
      <c r="E50" s="68" t="s">
        <v>42</v>
      </c>
      <c r="F50" s="68"/>
      <c r="G50" s="68"/>
      <c r="H50" s="69"/>
      <c r="I50" s="70"/>
      <c r="J50" s="209">
        <f>J26/J$62*100</f>
        <v>13005.760552779542</v>
      </c>
      <c r="K50" s="209">
        <f>K26/K$62*100</f>
        <v>13523.15621791525</v>
      </c>
      <c r="L50" s="209">
        <f>L26/L$62*100</f>
        <v>14093.914931660554</v>
      </c>
      <c r="M50" s="209">
        <f>M26/M$62*100</f>
        <v>14728.977722331405</v>
      </c>
      <c r="N50" s="209">
        <f>N26/N$62*100</f>
        <v>14957.02350433609</v>
      </c>
      <c r="O50" s="210">
        <v>14515.397779112129</v>
      </c>
      <c r="P50" s="211">
        <v>15084.157530122851</v>
      </c>
      <c r="Q50" s="147"/>
      <c r="R50" s="147"/>
      <c r="T50" s="137"/>
      <c r="U50" s="137"/>
    </row>
    <row r="51" spans="3:21" ht="12.75">
      <c r="C51" s="26"/>
      <c r="D51" s="49"/>
      <c r="E51" s="50" t="s">
        <v>43</v>
      </c>
      <c r="F51" s="50"/>
      <c r="G51" s="50"/>
      <c r="H51" s="51"/>
      <c r="I51" s="52"/>
      <c r="J51" s="212">
        <f aca="true" t="shared" si="3" ref="J51:J59">J27/J$62*100</f>
        <v>17778.413531646176</v>
      </c>
      <c r="K51" s="212">
        <f aca="true" t="shared" si="4" ref="K51:N58">K27/K$62*100</f>
        <v>17926.02308525025</v>
      </c>
      <c r="L51" s="212">
        <f t="shared" si="4"/>
        <v>17653.781341564747</v>
      </c>
      <c r="M51" s="212">
        <f t="shared" si="4"/>
        <v>18009.455306668595</v>
      </c>
      <c r="N51" s="212">
        <f t="shared" si="4"/>
        <v>18590.559531079256</v>
      </c>
      <c r="O51" s="213">
        <v>18200.888041205297</v>
      </c>
      <c r="P51" s="214">
        <v>18927.52029015573</v>
      </c>
      <c r="Q51" s="147"/>
      <c r="R51" s="147"/>
      <c r="T51" s="137"/>
      <c r="U51" s="137"/>
    </row>
    <row r="52" spans="3:21" ht="12.75">
      <c r="C52" s="26"/>
      <c r="D52" s="49"/>
      <c r="E52" s="50" t="s">
        <v>44</v>
      </c>
      <c r="F52" s="50"/>
      <c r="G52" s="50"/>
      <c r="H52" s="51"/>
      <c r="I52" s="52"/>
      <c r="J52" s="212">
        <f t="shared" si="3"/>
        <v>15747.31789040423</v>
      </c>
      <c r="K52" s="212">
        <f t="shared" si="4"/>
        <v>15835.367933707661</v>
      </c>
      <c r="L52" s="212">
        <f t="shared" si="4"/>
        <v>16408.811775654438</v>
      </c>
      <c r="M52" s="212">
        <f t="shared" si="4"/>
        <v>16975.031161527677</v>
      </c>
      <c r="N52" s="212">
        <f t="shared" si="4"/>
        <v>17137.654613631825</v>
      </c>
      <c r="O52" s="213">
        <v>16545.938376514863</v>
      </c>
      <c r="P52" s="214">
        <v>17167.853802536032</v>
      </c>
      <c r="Q52" s="147"/>
      <c r="R52" s="147"/>
      <c r="T52" s="137"/>
      <c r="U52" s="137"/>
    </row>
    <row r="53" spans="3:21" ht="12.75">
      <c r="C53" s="26"/>
      <c r="D53" s="49"/>
      <c r="E53" s="50" t="s">
        <v>45</v>
      </c>
      <c r="F53" s="50"/>
      <c r="G53" s="50"/>
      <c r="H53" s="51"/>
      <c r="I53" s="52"/>
      <c r="J53" s="212">
        <f t="shared" si="3"/>
        <v>15117.529819873454</v>
      </c>
      <c r="K53" s="212">
        <f t="shared" si="4"/>
        <v>15400.304449072042</v>
      </c>
      <c r="L53" s="212">
        <f t="shared" si="4"/>
        <v>15534.716077909636</v>
      </c>
      <c r="M53" s="212">
        <f t="shared" si="4"/>
        <v>15973.778423572714</v>
      </c>
      <c r="N53" s="212">
        <f t="shared" si="4"/>
        <v>16294.443285154151</v>
      </c>
      <c r="O53" s="213">
        <v>15922.71505795648</v>
      </c>
      <c r="P53" s="214">
        <v>16664.06352897933</v>
      </c>
      <c r="Q53" s="147"/>
      <c r="R53" s="147"/>
      <c r="T53" s="137"/>
      <c r="U53" s="137"/>
    </row>
    <row r="54" spans="3:21" ht="12.75">
      <c r="C54" s="26"/>
      <c r="D54" s="49"/>
      <c r="E54" s="50" t="s">
        <v>46</v>
      </c>
      <c r="F54" s="50"/>
      <c r="G54" s="50"/>
      <c r="H54" s="51"/>
      <c r="I54" s="52"/>
      <c r="J54" s="212">
        <f t="shared" si="3"/>
        <v>18283.285888188846</v>
      </c>
      <c r="K54" s="212">
        <f t="shared" si="4"/>
        <v>18854.562315372554</v>
      </c>
      <c r="L54" s="212">
        <f t="shared" si="4"/>
        <v>19537.34268667502</v>
      </c>
      <c r="M54" s="212">
        <f t="shared" si="4"/>
        <v>20293.91774365913</v>
      </c>
      <c r="N54" s="212">
        <f t="shared" si="4"/>
        <v>21294.27037687272</v>
      </c>
      <c r="O54" s="213">
        <v>20866.177826682706</v>
      </c>
      <c r="P54" s="214">
        <v>21756.002615356723</v>
      </c>
      <c r="Q54" s="147"/>
      <c r="R54" s="147"/>
      <c r="T54" s="137"/>
      <c r="U54" s="137"/>
    </row>
    <row r="55" spans="3:21" ht="12.75">
      <c r="C55" s="26"/>
      <c r="D55" s="49"/>
      <c r="E55" s="50" t="s">
        <v>47</v>
      </c>
      <c r="F55" s="50"/>
      <c r="G55" s="50"/>
      <c r="H55" s="51"/>
      <c r="I55" s="52"/>
      <c r="J55" s="212">
        <f t="shared" si="3"/>
        <v>11155.56083159283</v>
      </c>
      <c r="K55" s="212">
        <f t="shared" si="4"/>
        <v>12109.935334840233</v>
      </c>
      <c r="L55" s="212">
        <f t="shared" si="4"/>
        <v>12745.4305678108</v>
      </c>
      <c r="M55" s="212">
        <f t="shared" si="4"/>
        <v>10999.813209215792</v>
      </c>
      <c r="N55" s="212">
        <f t="shared" si="4"/>
        <v>13795.378894711257</v>
      </c>
      <c r="O55" s="213">
        <v>15538.712414214524</v>
      </c>
      <c r="P55" s="214">
        <v>15078.464839883609</v>
      </c>
      <c r="Q55" s="147"/>
      <c r="R55" s="147"/>
      <c r="T55" s="137"/>
      <c r="U55" s="137"/>
    </row>
    <row r="56" spans="3:21" ht="12.75">
      <c r="C56" s="26"/>
      <c r="D56" s="49"/>
      <c r="E56" s="50" t="s">
        <v>48</v>
      </c>
      <c r="F56" s="50"/>
      <c r="G56" s="50"/>
      <c r="H56" s="51"/>
      <c r="I56" s="52"/>
      <c r="J56" s="212">
        <f t="shared" si="3"/>
        <v>16109.1097305147</v>
      </c>
      <c r="K56" s="212">
        <f t="shared" si="4"/>
        <v>16531.037310343945</v>
      </c>
      <c r="L56" s="212">
        <f t="shared" si="4"/>
        <v>17203.566960775493</v>
      </c>
      <c r="M56" s="212">
        <f t="shared" si="4"/>
        <v>17668.138985360496</v>
      </c>
      <c r="N56" s="212">
        <f t="shared" si="4"/>
        <v>18312.885709918934</v>
      </c>
      <c r="O56" s="213">
        <v>17883.72202360677</v>
      </c>
      <c r="P56" s="214">
        <v>18387.9980791081</v>
      </c>
      <c r="Q56" s="147"/>
      <c r="R56" s="147"/>
      <c r="T56" s="137"/>
      <c r="U56" s="137"/>
    </row>
    <row r="57" spans="3:18" ht="12.75">
      <c r="C57" s="26"/>
      <c r="D57" s="49"/>
      <c r="E57" s="50" t="s">
        <v>49</v>
      </c>
      <c r="F57" s="50"/>
      <c r="G57" s="50"/>
      <c r="H57" s="51"/>
      <c r="I57" s="52"/>
      <c r="J57" s="212">
        <f t="shared" si="3"/>
        <v>16932.982858641917</v>
      </c>
      <c r="K57" s="212">
        <f t="shared" si="4"/>
        <v>18362.75392589085</v>
      </c>
      <c r="L57" s="212">
        <f t="shared" si="4"/>
        <v>19393.65804275182</v>
      </c>
      <c r="M57" s="212">
        <f t="shared" si="4"/>
        <v>19798.965431173983</v>
      </c>
      <c r="N57" s="212">
        <f t="shared" si="4"/>
        <v>20237.921038880548</v>
      </c>
      <c r="O57" s="213">
        <v>19712.30180760814</v>
      </c>
      <c r="P57" s="214">
        <v>20233.48272724976</v>
      </c>
      <c r="Q57" s="147"/>
      <c r="R57" s="147"/>
    </row>
    <row r="58" spans="3:18" ht="12.75">
      <c r="C58" s="26"/>
      <c r="D58" s="49"/>
      <c r="E58" s="50" t="s">
        <v>50</v>
      </c>
      <c r="F58" s="50"/>
      <c r="G58" s="50"/>
      <c r="H58" s="51"/>
      <c r="I58" s="52"/>
      <c r="J58" s="212">
        <f t="shared" si="3"/>
        <v>19344.616031191767</v>
      </c>
      <c r="K58" s="212">
        <f t="shared" si="4"/>
        <v>19416.743178042285</v>
      </c>
      <c r="L58" s="212">
        <f t="shared" si="4"/>
        <v>19407.674455584445</v>
      </c>
      <c r="M58" s="212">
        <f t="shared" si="4"/>
        <v>18907.702095993493</v>
      </c>
      <c r="N58" s="212">
        <f t="shared" si="4"/>
        <v>20245.56343762808</v>
      </c>
      <c r="O58" s="213">
        <v>19493.04403790978</v>
      </c>
      <c r="P58" s="214">
        <v>20734.111992956947</v>
      </c>
      <c r="Q58" s="147"/>
      <c r="R58" s="147"/>
    </row>
    <row r="59" spans="3:18" ht="12.75">
      <c r="C59" s="26"/>
      <c r="D59" s="71"/>
      <c r="E59" s="72" t="s">
        <v>51</v>
      </c>
      <c r="F59" s="72"/>
      <c r="G59" s="72"/>
      <c r="H59" s="73"/>
      <c r="I59" s="74"/>
      <c r="J59" s="212">
        <f t="shared" si="3"/>
        <v>18974.388630042453</v>
      </c>
      <c r="K59" s="212">
        <f aca="true" t="shared" si="5" ref="K59:N60">K35/K$62*100</f>
        <v>19155.069375821295</v>
      </c>
      <c r="L59" s="212">
        <f t="shared" si="5"/>
        <v>18865.238291781294</v>
      </c>
      <c r="M59" s="212">
        <f t="shared" si="5"/>
        <v>18843.97807692574</v>
      </c>
      <c r="N59" s="212">
        <f t="shared" si="5"/>
        <v>19376.877446658636</v>
      </c>
      <c r="O59" s="213">
        <v>18700.479918773195</v>
      </c>
      <c r="P59" s="214">
        <v>19406.187522107455</v>
      </c>
      <c r="Q59" s="147"/>
      <c r="R59" s="147"/>
    </row>
    <row r="60" spans="3:18" ht="13.5" thickBot="1">
      <c r="C60" s="26"/>
      <c r="D60" s="75"/>
      <c r="E60" s="40" t="s">
        <v>52</v>
      </c>
      <c r="F60" s="40"/>
      <c r="G60" s="40"/>
      <c r="H60" s="41"/>
      <c r="I60" s="42"/>
      <c r="J60" s="215" t="s">
        <v>54</v>
      </c>
      <c r="K60" s="215" t="s">
        <v>54</v>
      </c>
      <c r="L60" s="215">
        <f t="shared" si="5"/>
        <v>18318.337078770055</v>
      </c>
      <c r="M60" s="215">
        <f t="shared" si="5"/>
        <v>18218.085999232884</v>
      </c>
      <c r="N60" s="215">
        <f t="shared" si="5"/>
        <v>18918.33352180673</v>
      </c>
      <c r="O60" s="216">
        <v>19004.415321829176</v>
      </c>
      <c r="P60" s="217">
        <v>19645.942841744396</v>
      </c>
      <c r="Q60" s="147"/>
      <c r="R60" s="147"/>
    </row>
    <row r="61" spans="3:17" ht="13.5" thickBot="1">
      <c r="C61" s="26"/>
      <c r="D61" s="43" t="s">
        <v>55</v>
      </c>
      <c r="E61" s="44"/>
      <c r="F61" s="44"/>
      <c r="G61" s="44"/>
      <c r="H61" s="44"/>
      <c r="I61" s="44"/>
      <c r="J61" s="45"/>
      <c r="K61" s="45"/>
      <c r="L61" s="45"/>
      <c r="M61" s="45"/>
      <c r="N61" s="46"/>
      <c r="O61" s="46"/>
      <c r="P61" s="46"/>
      <c r="Q61" s="64"/>
    </row>
    <row r="62" spans="3:20" ht="12.75">
      <c r="C62" s="26"/>
      <c r="D62" s="49"/>
      <c r="E62" s="50" t="s">
        <v>135</v>
      </c>
      <c r="F62" s="50"/>
      <c r="G62" s="50"/>
      <c r="H62" s="51"/>
      <c r="I62" s="52"/>
      <c r="J62" s="185">
        <v>106.69118459999999</v>
      </c>
      <c r="K62" s="185">
        <v>109.67853776879998</v>
      </c>
      <c r="L62" s="185">
        <v>111.76242998640717</v>
      </c>
      <c r="M62" s="185">
        <v>114.55649073606735</v>
      </c>
      <c r="N62" s="185">
        <v>117.76407247667723</v>
      </c>
      <c r="O62" s="186">
        <v>125.18320904270789</v>
      </c>
      <c r="P62" s="187">
        <v>126.4598</v>
      </c>
      <c r="Q62" s="64"/>
      <c r="T62" s="137"/>
    </row>
    <row r="63" spans="3:17" ht="13.5" thickBot="1">
      <c r="C63" s="26"/>
      <c r="D63" s="75"/>
      <c r="E63" s="40" t="s">
        <v>56</v>
      </c>
      <c r="F63" s="40"/>
      <c r="G63" s="40"/>
      <c r="H63" s="41"/>
      <c r="I63" s="42"/>
      <c r="J63" s="182">
        <v>0.001</v>
      </c>
      <c r="K63" s="182">
        <v>0.028</v>
      </c>
      <c r="L63" s="182">
        <v>0.019</v>
      </c>
      <c r="M63" s="182">
        <v>0.025</v>
      </c>
      <c r="N63" s="182">
        <v>0.028</v>
      </c>
      <c r="O63" s="183">
        <v>0.063</v>
      </c>
      <c r="P63" s="184">
        <v>0.01</v>
      </c>
      <c r="Q63" s="64"/>
    </row>
    <row r="64" spans="4:17" ht="13.5">
      <c r="D64" s="65" t="s">
        <v>93</v>
      </c>
      <c r="E64" s="66"/>
      <c r="F64" s="66"/>
      <c r="G64" s="66"/>
      <c r="H64" s="66"/>
      <c r="I64" s="65"/>
      <c r="J64" s="65"/>
      <c r="K64" s="65"/>
      <c r="L64" s="65"/>
      <c r="M64" s="65"/>
      <c r="N64" s="65"/>
      <c r="O64" s="65"/>
      <c r="P64" s="53" t="s">
        <v>98</v>
      </c>
      <c r="Q64" s="56" t="s">
        <v>93</v>
      </c>
    </row>
    <row r="68" spans="10:15" ht="12.75">
      <c r="J68" s="148"/>
      <c r="K68" s="148"/>
      <c r="L68" s="148"/>
      <c r="M68" s="148"/>
      <c r="N68" s="148"/>
      <c r="O68" s="148"/>
    </row>
    <row r="69" spans="10:15" ht="12.75">
      <c r="J69" s="148"/>
      <c r="K69" s="148"/>
      <c r="L69" s="148"/>
      <c r="M69" s="148"/>
      <c r="N69" s="148"/>
      <c r="O69" s="148"/>
    </row>
    <row r="70" spans="10:15" ht="12.75">
      <c r="J70" s="148"/>
      <c r="K70" s="148"/>
      <c r="L70" s="148"/>
      <c r="M70" s="148"/>
      <c r="N70" s="148"/>
      <c r="O70" s="148"/>
    </row>
    <row r="71" spans="10:15" ht="12.75">
      <c r="J71" s="148"/>
      <c r="K71" s="148"/>
      <c r="L71" s="148"/>
      <c r="M71" s="148"/>
      <c r="N71" s="148"/>
      <c r="O71" s="148"/>
    </row>
    <row r="72" spans="10:15" ht="12.75">
      <c r="J72" s="148"/>
      <c r="K72" s="148"/>
      <c r="L72" s="148"/>
      <c r="M72" s="148"/>
      <c r="N72" s="148"/>
      <c r="O72" s="148"/>
    </row>
    <row r="73" spans="10:15" ht="12.75">
      <c r="J73" s="148"/>
      <c r="K73" s="148"/>
      <c r="L73" s="148"/>
      <c r="M73" s="148"/>
      <c r="N73" s="148"/>
      <c r="O73" s="148"/>
    </row>
    <row r="74" spans="10:15" ht="12.75">
      <c r="J74" s="148"/>
      <c r="K74" s="148"/>
      <c r="L74" s="148"/>
      <c r="M74" s="148"/>
      <c r="N74" s="148"/>
      <c r="O74" s="148"/>
    </row>
    <row r="75" spans="10:15" ht="12.75">
      <c r="J75" s="148"/>
      <c r="K75" s="148"/>
      <c r="L75" s="148"/>
      <c r="M75" s="148"/>
      <c r="N75" s="148"/>
      <c r="O75" s="148"/>
    </row>
    <row r="76" spans="10:15" ht="12.75">
      <c r="J76" s="148"/>
      <c r="K76" s="148"/>
      <c r="L76" s="148"/>
      <c r="M76" s="148"/>
      <c r="N76" s="148"/>
      <c r="O76" s="148"/>
    </row>
    <row r="77" spans="10:15" ht="12.75">
      <c r="J77" s="148"/>
      <c r="K77" s="148"/>
      <c r="L77" s="148"/>
      <c r="M77" s="148"/>
      <c r="N77" s="148"/>
      <c r="O77" s="148"/>
    </row>
    <row r="78" spans="10:15" ht="12.75">
      <c r="J78" s="148"/>
      <c r="K78" s="148"/>
      <c r="L78" s="148"/>
      <c r="M78" s="148"/>
      <c r="N78" s="148"/>
      <c r="O78" s="148"/>
    </row>
  </sheetData>
  <sheetProtection/>
  <mergeCells count="9">
    <mergeCell ref="D6:P6"/>
    <mergeCell ref="D7:I11"/>
    <mergeCell ref="J7:J10"/>
    <mergeCell ref="P7:P10"/>
    <mergeCell ref="K7:K10"/>
    <mergeCell ref="L7:L10"/>
    <mergeCell ref="M7:M10"/>
    <mergeCell ref="N7:N10"/>
    <mergeCell ref="O7:O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4:R22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9.125" style="56" hidden="1" customWidth="1"/>
    <col min="3" max="3" width="2.2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22.00390625" style="56" customWidth="1"/>
    <col min="9" max="9" width="0.74609375" style="56" customWidth="1"/>
    <col min="10" max="16" width="7.00390625" style="56" customWidth="1"/>
    <col min="17" max="25" width="15.00390625" style="56" customWidth="1"/>
    <col min="26" max="16384" width="9.125" style="56" customWidth="1"/>
  </cols>
  <sheetData>
    <row r="1" ht="12.75" hidden="1"/>
    <row r="2" ht="12.75" hidden="1"/>
    <row r="3" ht="9" customHeight="1"/>
    <row r="4" spans="4:16" s="57" customFormat="1" ht="15.75">
      <c r="D4" s="17" t="s">
        <v>99</v>
      </c>
      <c r="E4" s="58"/>
      <c r="F4" s="58"/>
      <c r="G4" s="58"/>
      <c r="H4" s="17" t="s">
        <v>151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43" t="s">
        <v>193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s="61" customFormat="1" ht="21" customHeight="1" thickBot="1">
      <c r="B6" s="145"/>
      <c r="D6" s="18" t="s">
        <v>93</v>
      </c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19"/>
    </row>
    <row r="7" spans="4:16" ht="7.5" customHeight="1">
      <c r="D7" s="293"/>
      <c r="E7" s="294"/>
      <c r="F7" s="294"/>
      <c r="G7" s="294"/>
      <c r="H7" s="294"/>
      <c r="I7" s="295"/>
      <c r="J7" s="303" t="s">
        <v>100</v>
      </c>
      <c r="K7" s="303" t="s">
        <v>101</v>
      </c>
      <c r="L7" s="303" t="s">
        <v>102</v>
      </c>
      <c r="M7" s="308" t="s">
        <v>103</v>
      </c>
      <c r="N7" s="308" t="s">
        <v>120</v>
      </c>
      <c r="O7" s="303" t="s">
        <v>131</v>
      </c>
      <c r="P7" s="305" t="s">
        <v>191</v>
      </c>
    </row>
    <row r="8" spans="4:16" ht="7.5" customHeight="1">
      <c r="D8" s="296"/>
      <c r="E8" s="297"/>
      <c r="F8" s="297"/>
      <c r="G8" s="297"/>
      <c r="H8" s="297"/>
      <c r="I8" s="298"/>
      <c r="J8" s="304"/>
      <c r="K8" s="304"/>
      <c r="L8" s="304"/>
      <c r="M8" s="309"/>
      <c r="N8" s="309"/>
      <c r="O8" s="304"/>
      <c r="P8" s="306"/>
    </row>
    <row r="9" spans="4:16" ht="7.5" customHeight="1">
      <c r="D9" s="296"/>
      <c r="E9" s="297"/>
      <c r="F9" s="297"/>
      <c r="G9" s="297"/>
      <c r="H9" s="297"/>
      <c r="I9" s="298"/>
      <c r="J9" s="304"/>
      <c r="K9" s="304"/>
      <c r="L9" s="304"/>
      <c r="M9" s="309"/>
      <c r="N9" s="309"/>
      <c r="O9" s="304"/>
      <c r="P9" s="306"/>
    </row>
    <row r="10" spans="4:16" ht="7.5" customHeight="1">
      <c r="D10" s="296"/>
      <c r="E10" s="297"/>
      <c r="F10" s="297"/>
      <c r="G10" s="297"/>
      <c r="H10" s="297"/>
      <c r="I10" s="298"/>
      <c r="J10" s="304"/>
      <c r="K10" s="304"/>
      <c r="L10" s="304"/>
      <c r="M10" s="309"/>
      <c r="N10" s="309"/>
      <c r="O10" s="304"/>
      <c r="P10" s="306"/>
    </row>
    <row r="11" spans="4:16" ht="15" customHeight="1" thickBot="1">
      <c r="D11" s="299"/>
      <c r="E11" s="300"/>
      <c r="F11" s="300"/>
      <c r="G11" s="300"/>
      <c r="H11" s="300"/>
      <c r="I11" s="301"/>
      <c r="J11" s="20" t="s">
        <v>40</v>
      </c>
      <c r="K11" s="20" t="s">
        <v>40</v>
      </c>
      <c r="L11" s="20" t="s">
        <v>121</v>
      </c>
      <c r="M11" s="20"/>
      <c r="N11" s="119"/>
      <c r="O11" s="20"/>
      <c r="P11" s="21"/>
    </row>
    <row r="12" spans="4:16" ht="14.25" customHeight="1" thickBot="1" thickTop="1">
      <c r="D12" s="22" t="s">
        <v>58</v>
      </c>
      <c r="E12" s="23"/>
      <c r="F12" s="23"/>
      <c r="G12" s="23"/>
      <c r="H12" s="23"/>
      <c r="I12" s="23"/>
      <c r="J12" s="83"/>
      <c r="K12" s="83"/>
      <c r="L12" s="83"/>
      <c r="M12" s="83"/>
      <c r="N12" s="83"/>
      <c r="O12" s="162"/>
      <c r="P12" s="84"/>
    </row>
    <row r="13" spans="4:18" ht="14.25" customHeight="1">
      <c r="D13" s="67"/>
      <c r="E13" s="68" t="s">
        <v>140</v>
      </c>
      <c r="F13" s="68"/>
      <c r="G13" s="68"/>
      <c r="H13" s="69"/>
      <c r="I13" s="70"/>
      <c r="J13" s="203">
        <v>4116</v>
      </c>
      <c r="K13" s="203">
        <v>4036</v>
      </c>
      <c r="L13" s="203">
        <v>4065</v>
      </c>
      <c r="M13" s="203">
        <v>4114</v>
      </c>
      <c r="N13" s="203">
        <v>4101</v>
      </c>
      <c r="O13" s="204">
        <v>3963</v>
      </c>
      <c r="P13" s="205">
        <v>3976</v>
      </c>
      <c r="Q13" s="146"/>
      <c r="R13" s="146"/>
    </row>
    <row r="14" spans="4:18" ht="14.25" customHeight="1">
      <c r="D14" s="49"/>
      <c r="E14" s="50" t="s">
        <v>142</v>
      </c>
      <c r="F14" s="50"/>
      <c r="G14" s="50"/>
      <c r="H14" s="51"/>
      <c r="I14" s="52"/>
      <c r="J14" s="206">
        <v>215235</v>
      </c>
      <c r="K14" s="206">
        <v>212664</v>
      </c>
      <c r="L14" s="206">
        <v>215707</v>
      </c>
      <c r="M14" s="206">
        <v>221827</v>
      </c>
      <c r="N14" s="206">
        <v>228135</v>
      </c>
      <c r="O14" s="207">
        <v>234566</v>
      </c>
      <c r="P14" s="208">
        <v>239878</v>
      </c>
      <c r="Q14" s="146"/>
      <c r="R14" s="146"/>
    </row>
    <row r="15" spans="4:18" ht="14.25" customHeight="1" thickBot="1">
      <c r="D15" s="75"/>
      <c r="E15" s="40" t="s">
        <v>155</v>
      </c>
      <c r="F15" s="40"/>
      <c r="G15" s="40"/>
      <c r="H15" s="41"/>
      <c r="I15" s="42"/>
      <c r="J15" s="218" t="s">
        <v>62</v>
      </c>
      <c r="K15" s="218" t="s">
        <v>62</v>
      </c>
      <c r="L15" s="182">
        <v>0.4310545005465442</v>
      </c>
      <c r="M15" s="182">
        <v>0.479</v>
      </c>
      <c r="N15" s="182">
        <v>0.498</v>
      </c>
      <c r="O15" s="183">
        <v>0.5119315230533524</v>
      </c>
      <c r="P15" s="184">
        <v>0.5206205480581829</v>
      </c>
      <c r="Q15" s="146"/>
      <c r="R15" s="146"/>
    </row>
    <row r="16" spans="4:18" ht="14.25" customHeight="1" thickBot="1">
      <c r="D16" s="43" t="s">
        <v>59</v>
      </c>
      <c r="E16" s="44"/>
      <c r="F16" s="44"/>
      <c r="G16" s="44"/>
      <c r="H16" s="44"/>
      <c r="I16" s="44"/>
      <c r="J16" s="45"/>
      <c r="K16" s="45"/>
      <c r="L16" s="45"/>
      <c r="M16" s="45"/>
      <c r="N16" s="46"/>
      <c r="O16" s="46"/>
      <c r="P16" s="46"/>
      <c r="Q16" s="146"/>
      <c r="R16" s="146"/>
    </row>
    <row r="17" spans="4:18" ht="14.25" customHeight="1">
      <c r="D17" s="67"/>
      <c r="E17" s="68" t="s">
        <v>141</v>
      </c>
      <c r="F17" s="68"/>
      <c r="G17" s="68"/>
      <c r="H17" s="69"/>
      <c r="I17" s="70"/>
      <c r="J17" s="203">
        <v>493</v>
      </c>
      <c r="K17" s="203">
        <v>444</v>
      </c>
      <c r="L17" s="203">
        <v>474</v>
      </c>
      <c r="M17" s="203">
        <v>465</v>
      </c>
      <c r="N17" s="204">
        <v>476</v>
      </c>
      <c r="O17" s="204">
        <v>483</v>
      </c>
      <c r="P17" s="205">
        <v>504</v>
      </c>
      <c r="Q17" s="146"/>
      <c r="R17" s="146"/>
    </row>
    <row r="18" spans="4:18" ht="14.25" customHeight="1">
      <c r="D18" s="49"/>
      <c r="E18" s="50" t="s">
        <v>143</v>
      </c>
      <c r="F18" s="50"/>
      <c r="G18" s="50"/>
      <c r="H18" s="51"/>
      <c r="I18" s="52"/>
      <c r="J18" s="206">
        <v>48886</v>
      </c>
      <c r="K18" s="206">
        <v>34680</v>
      </c>
      <c r="L18" s="206">
        <v>35877</v>
      </c>
      <c r="M18" s="206">
        <v>37373</v>
      </c>
      <c r="N18" s="207">
        <v>38044</v>
      </c>
      <c r="O18" s="207">
        <v>38279</v>
      </c>
      <c r="P18" s="208">
        <v>41225</v>
      </c>
      <c r="Q18" s="146"/>
      <c r="R18" s="146"/>
    </row>
    <row r="19" spans="4:18" ht="27" customHeight="1" thickBot="1">
      <c r="D19" s="75"/>
      <c r="E19" s="310" t="s">
        <v>173</v>
      </c>
      <c r="F19" s="310"/>
      <c r="G19" s="310"/>
      <c r="H19" s="310"/>
      <c r="I19" s="42"/>
      <c r="J19" s="218" t="s">
        <v>62</v>
      </c>
      <c r="K19" s="218" t="s">
        <v>62</v>
      </c>
      <c r="L19" s="182">
        <v>0.07259846534893885</v>
      </c>
      <c r="M19" s="182">
        <v>0.082</v>
      </c>
      <c r="N19" s="183">
        <v>0.089</v>
      </c>
      <c r="O19" s="183">
        <v>0.09559497438996677</v>
      </c>
      <c r="P19" s="184">
        <v>0.10975246127714859</v>
      </c>
      <c r="Q19" s="146"/>
      <c r="R19" s="146"/>
    </row>
    <row r="20" spans="4:16" ht="13.5">
      <c r="D20" s="65" t="s">
        <v>94</v>
      </c>
      <c r="E20" s="66"/>
      <c r="F20" s="66"/>
      <c r="G20" s="66"/>
      <c r="H20" s="66"/>
      <c r="I20" s="65"/>
      <c r="J20" s="65"/>
      <c r="K20" s="65"/>
      <c r="L20" s="65"/>
      <c r="M20" s="65"/>
      <c r="N20" s="65"/>
      <c r="O20" s="65"/>
      <c r="P20" s="53" t="s">
        <v>96</v>
      </c>
    </row>
    <row r="21" spans="4:16" ht="35.25" customHeight="1">
      <c r="D21" s="54" t="s">
        <v>40</v>
      </c>
      <c r="E21" s="290" t="s">
        <v>174</v>
      </c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</row>
    <row r="22" spans="4:16" ht="27" customHeight="1">
      <c r="D22" s="54" t="s">
        <v>121</v>
      </c>
      <c r="E22" s="290" t="s">
        <v>185</v>
      </c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</row>
  </sheetData>
  <sheetProtection/>
  <mergeCells count="11">
    <mergeCell ref="E19:H19"/>
    <mergeCell ref="N7:N10"/>
    <mergeCell ref="O7:O10"/>
    <mergeCell ref="E21:P21"/>
    <mergeCell ref="E22:P22"/>
    <mergeCell ref="P7:P10"/>
    <mergeCell ref="K7:K10"/>
    <mergeCell ref="L7:L10"/>
    <mergeCell ref="M7:M10"/>
    <mergeCell ref="J7:J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C3:Q25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1.375" style="56" customWidth="1"/>
    <col min="9" max="9" width="1.12109375" style="56" customWidth="1"/>
    <col min="10" max="16" width="6.375" style="56" customWidth="1"/>
    <col min="17" max="29" width="10.75390625" style="56" customWidth="1"/>
    <col min="30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5.75">
      <c r="D4" s="17" t="s">
        <v>104</v>
      </c>
      <c r="E4" s="58"/>
      <c r="F4" s="58"/>
      <c r="G4" s="58"/>
      <c r="H4" s="17" t="s">
        <v>161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43" t="s">
        <v>197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6" s="61" customFormat="1" ht="21" customHeight="1" thickBot="1">
      <c r="C6" s="5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</row>
    <row r="7" spans="3:16" ht="6" customHeight="1">
      <c r="C7" s="26"/>
      <c r="D7" s="293"/>
      <c r="E7" s="294"/>
      <c r="F7" s="294"/>
      <c r="G7" s="294"/>
      <c r="H7" s="294"/>
      <c r="I7" s="295"/>
      <c r="J7" s="303" t="s">
        <v>100</v>
      </c>
      <c r="K7" s="305" t="s">
        <v>101</v>
      </c>
      <c r="L7" s="311" t="s">
        <v>102</v>
      </c>
      <c r="M7" s="308" t="s">
        <v>103</v>
      </c>
      <c r="N7" s="308" t="s">
        <v>120</v>
      </c>
      <c r="O7" s="308" t="s">
        <v>131</v>
      </c>
      <c r="P7" s="305" t="s">
        <v>191</v>
      </c>
    </row>
    <row r="8" spans="3:16" ht="6" customHeight="1">
      <c r="C8" s="26"/>
      <c r="D8" s="296"/>
      <c r="E8" s="297"/>
      <c r="F8" s="297"/>
      <c r="G8" s="297"/>
      <c r="H8" s="297"/>
      <c r="I8" s="298"/>
      <c r="J8" s="304"/>
      <c r="K8" s="306"/>
      <c r="L8" s="312"/>
      <c r="M8" s="309"/>
      <c r="N8" s="309"/>
      <c r="O8" s="309"/>
      <c r="P8" s="306"/>
    </row>
    <row r="9" spans="3:16" ht="6" customHeight="1">
      <c r="C9" s="26"/>
      <c r="D9" s="296"/>
      <c r="E9" s="297"/>
      <c r="F9" s="297"/>
      <c r="G9" s="297"/>
      <c r="H9" s="297"/>
      <c r="I9" s="298"/>
      <c r="J9" s="304"/>
      <c r="K9" s="306"/>
      <c r="L9" s="312"/>
      <c r="M9" s="309"/>
      <c r="N9" s="309"/>
      <c r="O9" s="309"/>
      <c r="P9" s="306"/>
    </row>
    <row r="10" spans="3:16" ht="6" customHeight="1">
      <c r="C10" s="26"/>
      <c r="D10" s="296"/>
      <c r="E10" s="297"/>
      <c r="F10" s="297"/>
      <c r="G10" s="297"/>
      <c r="H10" s="297"/>
      <c r="I10" s="298"/>
      <c r="J10" s="304"/>
      <c r="K10" s="306"/>
      <c r="L10" s="312"/>
      <c r="M10" s="309"/>
      <c r="N10" s="309"/>
      <c r="O10" s="309"/>
      <c r="P10" s="306"/>
    </row>
    <row r="11" spans="3:16" ht="15" customHeight="1" thickBot="1">
      <c r="C11" s="26"/>
      <c r="D11" s="299"/>
      <c r="E11" s="300"/>
      <c r="F11" s="300"/>
      <c r="G11" s="300"/>
      <c r="H11" s="300"/>
      <c r="I11" s="301"/>
      <c r="J11" s="20" t="s">
        <v>40</v>
      </c>
      <c r="K11" s="21" t="s">
        <v>40</v>
      </c>
      <c r="L11" s="160"/>
      <c r="M11" s="20"/>
      <c r="N11" s="119"/>
      <c r="O11" s="119"/>
      <c r="P11" s="21"/>
    </row>
    <row r="12" spans="3:16" ht="14.25" thickBot="1" thickTop="1">
      <c r="C12" s="26"/>
      <c r="D12" s="22" t="s">
        <v>60</v>
      </c>
      <c r="E12" s="23"/>
      <c r="F12" s="23"/>
      <c r="G12" s="23"/>
      <c r="H12" s="23"/>
      <c r="I12" s="23"/>
      <c r="J12" s="24"/>
      <c r="K12" s="133"/>
      <c r="L12" s="135"/>
      <c r="M12" s="24"/>
      <c r="N12" s="24"/>
      <c r="O12" s="133"/>
      <c r="P12" s="25"/>
    </row>
    <row r="13" spans="3:16" ht="13.5" thickBot="1">
      <c r="C13" s="26"/>
      <c r="D13" s="86"/>
      <c r="E13" s="87" t="s">
        <v>28</v>
      </c>
      <c r="F13" s="87"/>
      <c r="G13" s="87"/>
      <c r="H13" s="88"/>
      <c r="I13" s="89"/>
      <c r="J13" s="219">
        <v>291</v>
      </c>
      <c r="K13" s="220">
        <v>293</v>
      </c>
      <c r="L13" s="221">
        <v>299</v>
      </c>
      <c r="M13" s="219">
        <v>301</v>
      </c>
      <c r="N13" s="219">
        <v>296</v>
      </c>
      <c r="O13" s="220">
        <v>296</v>
      </c>
      <c r="P13" s="222">
        <v>296</v>
      </c>
    </row>
    <row r="14" spans="3:16" ht="15.75" thickBot="1">
      <c r="C14" s="26"/>
      <c r="D14" s="43" t="s">
        <v>222</v>
      </c>
      <c r="E14" s="44"/>
      <c r="F14" s="44"/>
      <c r="G14" s="44"/>
      <c r="H14" s="44"/>
      <c r="I14" s="44"/>
      <c r="J14" s="45"/>
      <c r="K14" s="134"/>
      <c r="L14" s="136"/>
      <c r="M14" s="45"/>
      <c r="N14" s="46"/>
      <c r="O14" s="46"/>
      <c r="P14" s="46"/>
    </row>
    <row r="15" spans="3:17" ht="12.75">
      <c r="C15" s="26"/>
      <c r="D15" s="27"/>
      <c r="E15" s="28" t="s">
        <v>28</v>
      </c>
      <c r="F15" s="28"/>
      <c r="G15" s="28"/>
      <c r="H15" s="29"/>
      <c r="I15" s="30"/>
      <c r="J15" s="170">
        <v>221773</v>
      </c>
      <c r="K15" s="171">
        <v>224065</v>
      </c>
      <c r="L15" s="223">
        <v>217734</v>
      </c>
      <c r="M15" s="170">
        <v>220340</v>
      </c>
      <c r="N15" s="170">
        <v>230254</v>
      </c>
      <c r="O15" s="171">
        <v>234774</v>
      </c>
      <c r="P15" s="172">
        <v>241056</v>
      </c>
      <c r="Q15" s="169"/>
    </row>
    <row r="16" spans="3:17" ht="13.5" customHeight="1">
      <c r="C16" s="26"/>
      <c r="D16" s="31"/>
      <c r="E16" s="286" t="s">
        <v>30</v>
      </c>
      <c r="F16" s="90" t="s">
        <v>12</v>
      </c>
      <c r="G16" s="32"/>
      <c r="H16" s="33"/>
      <c r="I16" s="34"/>
      <c r="J16" s="173">
        <v>177434</v>
      </c>
      <c r="K16" s="174">
        <v>176491</v>
      </c>
      <c r="L16" s="224">
        <v>181917</v>
      </c>
      <c r="M16" s="173">
        <v>171825</v>
      </c>
      <c r="N16" s="173">
        <v>188699</v>
      </c>
      <c r="O16" s="174">
        <v>194275</v>
      </c>
      <c r="P16" s="175">
        <v>200199</v>
      </c>
      <c r="Q16" s="169"/>
    </row>
    <row r="17" spans="3:17" ht="13.5" customHeight="1" thickBot="1">
      <c r="C17" s="26"/>
      <c r="D17" s="39"/>
      <c r="E17" s="292"/>
      <c r="F17" s="91" t="s">
        <v>13</v>
      </c>
      <c r="G17" s="40"/>
      <c r="H17" s="92"/>
      <c r="I17" s="93"/>
      <c r="J17" s="200">
        <v>44339</v>
      </c>
      <c r="K17" s="201">
        <v>47574</v>
      </c>
      <c r="L17" s="225">
        <v>35817</v>
      </c>
      <c r="M17" s="200">
        <v>48515</v>
      </c>
      <c r="N17" s="200">
        <v>41555</v>
      </c>
      <c r="O17" s="201">
        <v>40499</v>
      </c>
      <c r="P17" s="202">
        <v>40857</v>
      </c>
      <c r="Q17" s="169"/>
    </row>
    <row r="18" spans="3:16" ht="13.5" thickBot="1">
      <c r="C18" s="26"/>
      <c r="D18" s="43" t="s">
        <v>61</v>
      </c>
      <c r="E18" s="44"/>
      <c r="F18" s="44"/>
      <c r="G18" s="44"/>
      <c r="H18" s="44"/>
      <c r="I18" s="44"/>
      <c r="J18" s="45"/>
      <c r="K18" s="134"/>
      <c r="L18" s="136"/>
      <c r="M18" s="45"/>
      <c r="N18" s="46"/>
      <c r="O18" s="46"/>
      <c r="P18" s="46"/>
    </row>
    <row r="19" spans="3:16" ht="12.75" customHeight="1">
      <c r="C19" s="26"/>
      <c r="D19" s="27"/>
      <c r="E19" s="28" t="s">
        <v>28</v>
      </c>
      <c r="F19" s="28"/>
      <c r="G19" s="28"/>
      <c r="H19" s="29"/>
      <c r="I19" s="30"/>
      <c r="J19" s="170">
        <v>12267</v>
      </c>
      <c r="K19" s="172">
        <v>12372</v>
      </c>
      <c r="L19" s="223" t="s">
        <v>29</v>
      </c>
      <c r="M19" s="226" t="s">
        <v>29</v>
      </c>
      <c r="N19" s="226" t="s">
        <v>29</v>
      </c>
      <c r="O19" s="227" t="s">
        <v>29</v>
      </c>
      <c r="P19" s="172" t="s">
        <v>29</v>
      </c>
    </row>
    <row r="20" spans="3:16" ht="12.75" customHeight="1">
      <c r="C20" s="26"/>
      <c r="D20" s="31"/>
      <c r="E20" s="286" t="s">
        <v>63</v>
      </c>
      <c r="F20" s="32" t="s">
        <v>64</v>
      </c>
      <c r="G20" s="32"/>
      <c r="H20" s="33"/>
      <c r="I20" s="34"/>
      <c r="J20" s="173">
        <v>1709</v>
      </c>
      <c r="K20" s="174">
        <v>1735</v>
      </c>
      <c r="L20" s="224">
        <v>1783</v>
      </c>
      <c r="M20" s="228">
        <v>1837</v>
      </c>
      <c r="N20" s="228">
        <v>1823</v>
      </c>
      <c r="O20" s="229">
        <v>1861</v>
      </c>
      <c r="P20" s="175">
        <v>1869</v>
      </c>
    </row>
    <row r="21" spans="3:16" ht="12.75" customHeight="1">
      <c r="C21" s="26"/>
      <c r="D21" s="94"/>
      <c r="E21" s="313"/>
      <c r="F21" s="50" t="s">
        <v>65</v>
      </c>
      <c r="G21" s="50"/>
      <c r="H21" s="51"/>
      <c r="I21" s="52"/>
      <c r="J21" s="206">
        <v>8398</v>
      </c>
      <c r="K21" s="207">
        <v>8679</v>
      </c>
      <c r="L21" s="230">
        <v>9414</v>
      </c>
      <c r="M21" s="231">
        <v>9837</v>
      </c>
      <c r="N21" s="231">
        <v>9892</v>
      </c>
      <c r="O21" s="232">
        <v>10320</v>
      </c>
      <c r="P21" s="233">
        <v>10554</v>
      </c>
    </row>
    <row r="22" spans="3:16" ht="13.5" thickBot="1">
      <c r="C22" s="26"/>
      <c r="D22" s="39"/>
      <c r="E22" s="292"/>
      <c r="F22" s="50" t="s">
        <v>66</v>
      </c>
      <c r="G22" s="50"/>
      <c r="H22" s="51"/>
      <c r="I22" s="52"/>
      <c r="J22" s="200">
        <v>2160</v>
      </c>
      <c r="K22" s="201">
        <v>1958</v>
      </c>
      <c r="L22" s="234" t="s">
        <v>29</v>
      </c>
      <c r="M22" s="235" t="s">
        <v>29</v>
      </c>
      <c r="N22" s="235" t="s">
        <v>29</v>
      </c>
      <c r="O22" s="236" t="s">
        <v>29</v>
      </c>
      <c r="P22" s="237" t="s">
        <v>29</v>
      </c>
    </row>
    <row r="23" spans="4:16" ht="13.5">
      <c r="D23" s="65" t="s">
        <v>94</v>
      </c>
      <c r="E23" s="66"/>
      <c r="F23" s="66"/>
      <c r="G23" s="66"/>
      <c r="H23" s="66"/>
      <c r="I23" s="65"/>
      <c r="J23" s="65"/>
      <c r="K23" s="65"/>
      <c r="L23" s="65"/>
      <c r="M23" s="65"/>
      <c r="N23" s="65"/>
      <c r="O23" s="65"/>
      <c r="P23" s="53" t="s">
        <v>96</v>
      </c>
    </row>
    <row r="24" spans="4:16" ht="12.75">
      <c r="D24" s="54" t="s">
        <v>40</v>
      </c>
      <c r="E24" s="314" t="s">
        <v>139</v>
      </c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</row>
    <row r="25" spans="4:16" ht="22.5" customHeight="1">
      <c r="D25" s="54" t="s">
        <v>121</v>
      </c>
      <c r="E25" s="290" t="s">
        <v>2</v>
      </c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</row>
  </sheetData>
  <sheetProtection/>
  <mergeCells count="13">
    <mergeCell ref="D6:P6"/>
    <mergeCell ref="D7:I11"/>
    <mergeCell ref="E25:P25"/>
    <mergeCell ref="E24:P24"/>
    <mergeCell ref="M7:M10"/>
    <mergeCell ref="N7:N10"/>
    <mergeCell ref="P7:P10"/>
    <mergeCell ref="J7:J10"/>
    <mergeCell ref="K7:K10"/>
    <mergeCell ref="E16:E17"/>
    <mergeCell ref="L7:L10"/>
    <mergeCell ref="E20:E22"/>
    <mergeCell ref="O7:O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C3:Q31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1.125" style="56" customWidth="1"/>
    <col min="8" max="8" width="3.625" style="56" customWidth="1"/>
    <col min="9" max="9" width="1.12109375" style="56" customWidth="1"/>
    <col min="10" max="16" width="6.75390625" style="56" customWidth="1"/>
    <col min="17" max="31" width="14.25390625" style="56" customWidth="1"/>
    <col min="32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5.75">
      <c r="D4" s="149" t="s">
        <v>105</v>
      </c>
      <c r="E4" s="150"/>
      <c r="F4" s="150"/>
      <c r="G4" s="150"/>
      <c r="H4" s="151" t="s">
        <v>154</v>
      </c>
      <c r="I4" s="151"/>
      <c r="J4" s="150"/>
      <c r="K4" s="150"/>
      <c r="L4" s="150"/>
      <c r="M4" s="150"/>
      <c r="N4" s="150"/>
      <c r="O4" s="150"/>
      <c r="P4" s="150"/>
    </row>
    <row r="5" spans="4:16" s="57" customFormat="1" ht="15.75">
      <c r="D5" s="152" t="s">
        <v>196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3:16" s="61" customFormat="1" ht="21" customHeight="1" thickBot="1">
      <c r="C6" s="57"/>
      <c r="D6" s="154"/>
      <c r="E6" s="155"/>
      <c r="F6" s="155"/>
      <c r="G6" s="155"/>
      <c r="H6" s="155"/>
      <c r="I6" s="156"/>
      <c r="J6" s="156"/>
      <c r="K6" s="156"/>
      <c r="L6" s="156"/>
      <c r="M6" s="156"/>
      <c r="N6" s="156"/>
      <c r="O6" s="156"/>
      <c r="P6" s="157"/>
    </row>
    <row r="7" spans="3:16" ht="6" customHeight="1">
      <c r="C7" s="26"/>
      <c r="D7" s="293"/>
      <c r="E7" s="294"/>
      <c r="F7" s="294"/>
      <c r="G7" s="294"/>
      <c r="H7" s="294"/>
      <c r="I7" s="295"/>
      <c r="J7" s="303" t="s">
        <v>100</v>
      </c>
      <c r="K7" s="303" t="s">
        <v>101</v>
      </c>
      <c r="L7" s="303" t="s">
        <v>102</v>
      </c>
      <c r="M7" s="308" t="s">
        <v>103</v>
      </c>
      <c r="N7" s="308" t="s">
        <v>120</v>
      </c>
      <c r="O7" s="308" t="s">
        <v>131</v>
      </c>
      <c r="P7" s="305" t="s">
        <v>191</v>
      </c>
    </row>
    <row r="8" spans="3:16" ht="6" customHeight="1">
      <c r="C8" s="26"/>
      <c r="D8" s="296"/>
      <c r="E8" s="297"/>
      <c r="F8" s="297"/>
      <c r="G8" s="297"/>
      <c r="H8" s="297"/>
      <c r="I8" s="298"/>
      <c r="J8" s="304"/>
      <c r="K8" s="304"/>
      <c r="L8" s="304"/>
      <c r="M8" s="309"/>
      <c r="N8" s="309"/>
      <c r="O8" s="309"/>
      <c r="P8" s="306"/>
    </row>
    <row r="9" spans="3:16" ht="6" customHeight="1">
      <c r="C9" s="26"/>
      <c r="D9" s="296"/>
      <c r="E9" s="297"/>
      <c r="F9" s="297"/>
      <c r="G9" s="297"/>
      <c r="H9" s="297"/>
      <c r="I9" s="298"/>
      <c r="J9" s="304"/>
      <c r="K9" s="304"/>
      <c r="L9" s="304"/>
      <c r="M9" s="309"/>
      <c r="N9" s="309"/>
      <c r="O9" s="309"/>
      <c r="P9" s="306"/>
    </row>
    <row r="10" spans="3:16" ht="6" customHeight="1">
      <c r="C10" s="26"/>
      <c r="D10" s="296"/>
      <c r="E10" s="297"/>
      <c r="F10" s="297"/>
      <c r="G10" s="297"/>
      <c r="H10" s="297"/>
      <c r="I10" s="298"/>
      <c r="J10" s="304"/>
      <c r="K10" s="304"/>
      <c r="L10" s="304"/>
      <c r="M10" s="309"/>
      <c r="N10" s="309"/>
      <c r="O10" s="309"/>
      <c r="P10" s="306"/>
    </row>
    <row r="11" spans="3:16" ht="15" customHeight="1" thickBot="1">
      <c r="C11" s="26"/>
      <c r="D11" s="299"/>
      <c r="E11" s="300"/>
      <c r="F11" s="300"/>
      <c r="G11" s="300"/>
      <c r="H11" s="300"/>
      <c r="I11" s="301"/>
      <c r="J11" s="20"/>
      <c r="K11" s="20"/>
      <c r="L11" s="20"/>
      <c r="M11" s="20"/>
      <c r="N11" s="119"/>
      <c r="O11" s="119"/>
      <c r="P11" s="21"/>
    </row>
    <row r="12" spans="3:16" ht="14.25" thickBot="1" thickTop="1">
      <c r="C12" s="26"/>
      <c r="D12" s="22" t="s">
        <v>68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133"/>
      <c r="P12" s="25"/>
    </row>
    <row r="13" spans="3:17" ht="12.75">
      <c r="C13" s="26"/>
      <c r="D13" s="95"/>
      <c r="E13" s="96" t="s">
        <v>69</v>
      </c>
      <c r="F13" s="96"/>
      <c r="G13" s="96"/>
      <c r="H13" s="97"/>
      <c r="I13" s="98"/>
      <c r="J13" s="238">
        <v>474</v>
      </c>
      <c r="K13" s="238">
        <v>473</v>
      </c>
      <c r="L13" s="238">
        <v>474</v>
      </c>
      <c r="M13" s="238">
        <v>476</v>
      </c>
      <c r="N13" s="238">
        <v>478</v>
      </c>
      <c r="O13" s="239">
        <v>478</v>
      </c>
      <c r="P13" s="240">
        <v>482</v>
      </c>
      <c r="Q13" s="168"/>
    </row>
    <row r="14" spans="3:17" ht="13.5" thickBot="1">
      <c r="C14" s="26"/>
      <c r="D14" s="99"/>
      <c r="E14" s="100" t="s">
        <v>70</v>
      </c>
      <c r="F14" s="100"/>
      <c r="G14" s="100"/>
      <c r="H14" s="101"/>
      <c r="I14" s="102"/>
      <c r="J14" s="241">
        <v>459</v>
      </c>
      <c r="K14" s="241">
        <v>516</v>
      </c>
      <c r="L14" s="241">
        <v>625</v>
      </c>
      <c r="M14" s="241">
        <v>556</v>
      </c>
      <c r="N14" s="241">
        <v>738</v>
      </c>
      <c r="O14" s="242">
        <v>710</v>
      </c>
      <c r="P14" s="237">
        <v>696</v>
      </c>
      <c r="Q14" s="146"/>
    </row>
    <row r="15" spans="3:16" ht="13.5" thickBot="1">
      <c r="C15" s="26"/>
      <c r="D15" s="43" t="s">
        <v>71</v>
      </c>
      <c r="E15" s="44"/>
      <c r="F15" s="44"/>
      <c r="G15" s="44"/>
      <c r="H15" s="44"/>
      <c r="I15" s="44"/>
      <c r="J15" s="45"/>
      <c r="K15" s="45"/>
      <c r="L15" s="45"/>
      <c r="M15" s="45"/>
      <c r="N15" s="46"/>
      <c r="O15" s="46"/>
      <c r="P15" s="46"/>
    </row>
    <row r="16" spans="3:17" ht="12.75">
      <c r="C16" s="26"/>
      <c r="D16" s="27"/>
      <c r="E16" s="28" t="s">
        <v>28</v>
      </c>
      <c r="F16" s="28"/>
      <c r="G16" s="28"/>
      <c r="H16" s="29"/>
      <c r="I16" s="30"/>
      <c r="J16" s="170">
        <v>221125</v>
      </c>
      <c r="K16" s="170">
        <v>219416</v>
      </c>
      <c r="L16" s="170">
        <v>216216</v>
      </c>
      <c r="M16" s="170">
        <v>218822</v>
      </c>
      <c r="N16" s="170">
        <v>222517</v>
      </c>
      <c r="O16" s="171">
        <v>225997</v>
      </c>
      <c r="P16" s="172">
        <v>230352</v>
      </c>
      <c r="Q16" s="146"/>
    </row>
    <row r="17" spans="3:16" ht="12.75">
      <c r="C17" s="26"/>
      <c r="D17" s="31"/>
      <c r="E17" s="286" t="s">
        <v>30</v>
      </c>
      <c r="F17" s="32" t="s">
        <v>72</v>
      </c>
      <c r="G17" s="32"/>
      <c r="H17" s="33"/>
      <c r="I17" s="34"/>
      <c r="J17" s="173">
        <v>143451</v>
      </c>
      <c r="K17" s="173">
        <v>143363</v>
      </c>
      <c r="L17" s="173">
        <v>140939</v>
      </c>
      <c r="M17" s="173">
        <v>141170</v>
      </c>
      <c r="N17" s="173">
        <v>143845</v>
      </c>
      <c r="O17" s="174">
        <v>145814</v>
      </c>
      <c r="P17" s="175">
        <v>148786</v>
      </c>
    </row>
    <row r="18" spans="3:16" ht="13.5" thickBot="1">
      <c r="C18" s="26"/>
      <c r="D18" s="39"/>
      <c r="E18" s="292"/>
      <c r="F18" s="50" t="s">
        <v>73</v>
      </c>
      <c r="G18" s="50"/>
      <c r="H18" s="51"/>
      <c r="I18" s="52"/>
      <c r="J18" s="200">
        <v>77674</v>
      </c>
      <c r="K18" s="200">
        <v>76053</v>
      </c>
      <c r="L18" s="200">
        <v>75277</v>
      </c>
      <c r="M18" s="200">
        <v>77652</v>
      </c>
      <c r="N18" s="200">
        <v>78672</v>
      </c>
      <c r="O18" s="201">
        <v>80183</v>
      </c>
      <c r="P18" s="202">
        <v>81566</v>
      </c>
    </row>
    <row r="19" spans="3:16" ht="13.5" thickBot="1">
      <c r="C19" s="26"/>
      <c r="D19" s="43" t="s">
        <v>74</v>
      </c>
      <c r="E19" s="44"/>
      <c r="F19" s="44"/>
      <c r="G19" s="44"/>
      <c r="H19" s="44"/>
      <c r="I19" s="44"/>
      <c r="J19" s="45"/>
      <c r="K19" s="45"/>
      <c r="L19" s="45"/>
      <c r="M19" s="45"/>
      <c r="N19" s="46"/>
      <c r="O19" s="46"/>
      <c r="P19" s="46"/>
    </row>
    <row r="20" spans="3:16" ht="12.75">
      <c r="C20" s="26"/>
      <c r="D20" s="27"/>
      <c r="E20" s="28" t="s">
        <v>28</v>
      </c>
      <c r="F20" s="28"/>
      <c r="G20" s="28"/>
      <c r="H20" s="29"/>
      <c r="I20" s="30"/>
      <c r="J20" s="170">
        <v>158637</v>
      </c>
      <c r="K20" s="170">
        <v>156926</v>
      </c>
      <c r="L20" s="170">
        <v>153743</v>
      </c>
      <c r="M20" s="170">
        <v>155358</v>
      </c>
      <c r="N20" s="170">
        <v>156865</v>
      </c>
      <c r="O20" s="171">
        <v>158883</v>
      </c>
      <c r="P20" s="172">
        <v>161161</v>
      </c>
    </row>
    <row r="21" spans="3:16" ht="12.75">
      <c r="C21" s="26"/>
      <c r="D21" s="31"/>
      <c r="E21" s="286" t="s">
        <v>30</v>
      </c>
      <c r="F21" s="32" t="s">
        <v>72</v>
      </c>
      <c r="G21" s="32"/>
      <c r="H21" s="33"/>
      <c r="I21" s="34"/>
      <c r="J21" s="173">
        <v>96968</v>
      </c>
      <c r="K21" s="173">
        <v>96523</v>
      </c>
      <c r="L21" s="173">
        <v>93998</v>
      </c>
      <c r="M21" s="173">
        <v>93789</v>
      </c>
      <c r="N21" s="173">
        <v>94574</v>
      </c>
      <c r="O21" s="174">
        <v>95528</v>
      </c>
      <c r="P21" s="175">
        <v>96598</v>
      </c>
    </row>
    <row r="22" spans="3:16" ht="13.5" thickBot="1">
      <c r="C22" s="26"/>
      <c r="D22" s="39"/>
      <c r="E22" s="292"/>
      <c r="F22" s="50" t="s">
        <v>73</v>
      </c>
      <c r="G22" s="50"/>
      <c r="H22" s="51"/>
      <c r="I22" s="52"/>
      <c r="J22" s="200">
        <v>61669</v>
      </c>
      <c r="K22" s="200">
        <v>60403</v>
      </c>
      <c r="L22" s="200">
        <v>59745</v>
      </c>
      <c r="M22" s="200">
        <v>61569</v>
      </c>
      <c r="N22" s="200">
        <v>62291</v>
      </c>
      <c r="O22" s="201">
        <v>63355</v>
      </c>
      <c r="P22" s="202">
        <v>64563</v>
      </c>
    </row>
    <row r="23" spans="3:16" ht="13.5" thickBot="1">
      <c r="C23" s="26"/>
      <c r="D23" s="43" t="s">
        <v>75</v>
      </c>
      <c r="E23" s="44"/>
      <c r="F23" s="44"/>
      <c r="G23" s="44"/>
      <c r="H23" s="44"/>
      <c r="I23" s="44"/>
      <c r="J23" s="45"/>
      <c r="K23" s="45"/>
      <c r="L23" s="45"/>
      <c r="M23" s="45"/>
      <c r="N23" s="46"/>
      <c r="O23" s="46"/>
      <c r="P23" s="46"/>
    </row>
    <row r="24" spans="3:16" ht="12.75">
      <c r="C24" s="26"/>
      <c r="D24" s="27"/>
      <c r="E24" s="28" t="s">
        <v>28</v>
      </c>
      <c r="F24" s="28"/>
      <c r="G24" s="28"/>
      <c r="H24" s="29"/>
      <c r="I24" s="30"/>
      <c r="J24" s="170">
        <v>10449</v>
      </c>
      <c r="K24" s="170">
        <v>10467</v>
      </c>
      <c r="L24" s="170">
        <v>10562</v>
      </c>
      <c r="M24" s="170">
        <v>10588</v>
      </c>
      <c r="N24" s="170">
        <v>10735</v>
      </c>
      <c r="O24" s="171">
        <v>10910</v>
      </c>
      <c r="P24" s="172">
        <v>11167</v>
      </c>
    </row>
    <row r="25" spans="3:16" ht="12.75">
      <c r="C25" s="26"/>
      <c r="D25" s="31"/>
      <c r="E25" s="286" t="s">
        <v>30</v>
      </c>
      <c r="F25" s="32" t="s">
        <v>76</v>
      </c>
      <c r="G25" s="32"/>
      <c r="H25" s="33"/>
      <c r="I25" s="34"/>
      <c r="J25" s="173">
        <v>9311</v>
      </c>
      <c r="K25" s="173">
        <v>9348</v>
      </c>
      <c r="L25" s="173">
        <v>9462</v>
      </c>
      <c r="M25" s="173">
        <v>9480</v>
      </c>
      <c r="N25" s="173">
        <v>9632</v>
      </c>
      <c r="O25" s="174">
        <v>9860</v>
      </c>
      <c r="P25" s="175">
        <v>10151</v>
      </c>
    </row>
    <row r="26" spans="3:16" ht="13.5" thickBot="1">
      <c r="C26" s="26"/>
      <c r="D26" s="39"/>
      <c r="E26" s="292"/>
      <c r="F26" s="50" t="s">
        <v>77</v>
      </c>
      <c r="G26" s="50"/>
      <c r="H26" s="51"/>
      <c r="I26" s="52"/>
      <c r="J26" s="200">
        <v>1138</v>
      </c>
      <c r="K26" s="200">
        <v>1128</v>
      </c>
      <c r="L26" s="200">
        <v>1100</v>
      </c>
      <c r="M26" s="200">
        <v>1108</v>
      </c>
      <c r="N26" s="200">
        <v>1103</v>
      </c>
      <c r="O26" s="201">
        <v>1050</v>
      </c>
      <c r="P26" s="202">
        <v>1016</v>
      </c>
    </row>
    <row r="27" spans="3:16" ht="13.5" thickBot="1">
      <c r="C27" s="26"/>
      <c r="D27" s="43" t="s">
        <v>78</v>
      </c>
      <c r="E27" s="44"/>
      <c r="F27" s="44"/>
      <c r="G27" s="44"/>
      <c r="H27" s="44"/>
      <c r="I27" s="44"/>
      <c r="J27" s="78"/>
      <c r="K27" s="78"/>
      <c r="L27" s="78"/>
      <c r="M27" s="78"/>
      <c r="N27" s="78"/>
      <c r="O27" s="78"/>
      <c r="P27" s="79"/>
    </row>
    <row r="28" spans="3:16" ht="12.75" customHeight="1">
      <c r="C28" s="26"/>
      <c r="D28" s="27"/>
      <c r="E28" s="28" t="s">
        <v>28</v>
      </c>
      <c r="F28" s="28"/>
      <c r="G28" s="28"/>
      <c r="H28" s="29"/>
      <c r="I28" s="30"/>
      <c r="J28" s="170">
        <v>6433</v>
      </c>
      <c r="K28" s="170">
        <v>6424</v>
      </c>
      <c r="L28" s="170">
        <v>6472</v>
      </c>
      <c r="M28" s="170">
        <v>6468</v>
      </c>
      <c r="N28" s="170">
        <v>6610</v>
      </c>
      <c r="O28" s="171">
        <v>6679</v>
      </c>
      <c r="P28" s="172">
        <v>6845</v>
      </c>
    </row>
    <row r="29" spans="3:16" ht="12.75">
      <c r="C29" s="26"/>
      <c r="D29" s="31"/>
      <c r="E29" s="286" t="s">
        <v>30</v>
      </c>
      <c r="F29" s="32" t="s">
        <v>76</v>
      </c>
      <c r="G29" s="32"/>
      <c r="H29" s="33"/>
      <c r="I29" s="34"/>
      <c r="J29" s="173">
        <v>5802</v>
      </c>
      <c r="K29" s="173">
        <v>5806</v>
      </c>
      <c r="L29" s="173">
        <v>5860</v>
      </c>
      <c r="M29" s="173">
        <v>5866</v>
      </c>
      <c r="N29" s="173">
        <v>5994</v>
      </c>
      <c r="O29" s="174">
        <v>6087</v>
      </c>
      <c r="P29" s="175">
        <v>6264</v>
      </c>
    </row>
    <row r="30" spans="3:16" ht="13.5" thickBot="1">
      <c r="C30" s="26"/>
      <c r="D30" s="39"/>
      <c r="E30" s="292"/>
      <c r="F30" s="50" t="s">
        <v>77</v>
      </c>
      <c r="G30" s="50"/>
      <c r="H30" s="51"/>
      <c r="I30" s="52"/>
      <c r="J30" s="200">
        <v>631</v>
      </c>
      <c r="K30" s="200">
        <v>618</v>
      </c>
      <c r="L30" s="200">
        <v>612</v>
      </c>
      <c r="M30" s="200">
        <v>602</v>
      </c>
      <c r="N30" s="200">
        <v>616</v>
      </c>
      <c r="O30" s="201">
        <v>592</v>
      </c>
      <c r="P30" s="202">
        <v>581</v>
      </c>
    </row>
    <row r="31" spans="4:16" ht="13.5">
      <c r="D31" s="65" t="s">
        <v>93</v>
      </c>
      <c r="E31" s="66"/>
      <c r="F31" s="66"/>
      <c r="G31" s="66"/>
      <c r="H31" s="66"/>
      <c r="I31" s="65"/>
      <c r="J31" s="65"/>
      <c r="K31" s="65"/>
      <c r="L31" s="65"/>
      <c r="M31" s="65"/>
      <c r="N31" s="65"/>
      <c r="O31" s="65"/>
      <c r="P31" s="53" t="s">
        <v>96</v>
      </c>
    </row>
  </sheetData>
  <sheetProtection/>
  <mergeCells count="12">
    <mergeCell ref="N7:N10"/>
    <mergeCell ref="P7:P10"/>
    <mergeCell ref="J7:J10"/>
    <mergeCell ref="K7:K10"/>
    <mergeCell ref="L7:L10"/>
    <mergeCell ref="M7:M10"/>
    <mergeCell ref="O7:O10"/>
    <mergeCell ref="E29:E30"/>
    <mergeCell ref="E21:E22"/>
    <mergeCell ref="D7:I11"/>
    <mergeCell ref="E17:E18"/>
    <mergeCell ref="E25:E2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C3:Q22"/>
  <sheetViews>
    <sheetView showGridLines="0" zoomScale="90" zoomScaleNormal="9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1.75390625" style="56" customWidth="1"/>
    <col min="7" max="7" width="15.25390625" style="56" customWidth="1"/>
    <col min="8" max="8" width="12.875" style="56" customWidth="1"/>
    <col min="9" max="9" width="1.12109375" style="56" customWidth="1"/>
    <col min="10" max="16" width="7.75390625" style="56" customWidth="1"/>
    <col min="17" max="27" width="17.75390625" style="56" customWidth="1"/>
    <col min="28" max="16384" width="9.125" style="56" customWidth="1"/>
  </cols>
  <sheetData>
    <row r="1" ht="12.75" hidden="1"/>
    <row r="2" ht="12.75" hidden="1"/>
    <row r="3" ht="9" customHeight="1">
      <c r="C3" s="55"/>
    </row>
    <row r="4" spans="4:16" s="57" customFormat="1" ht="15.75">
      <c r="D4" s="17" t="s">
        <v>106</v>
      </c>
      <c r="E4" s="58"/>
      <c r="F4" s="58"/>
      <c r="G4" s="58"/>
      <c r="H4" s="17" t="s">
        <v>107</v>
      </c>
      <c r="I4" s="59"/>
      <c r="J4" s="58"/>
      <c r="K4" s="58"/>
      <c r="L4" s="58"/>
      <c r="M4" s="58"/>
      <c r="N4" s="58"/>
      <c r="O4" s="58"/>
      <c r="P4" s="58"/>
    </row>
    <row r="5" spans="4:16" s="57" customFormat="1" ht="15.75">
      <c r="D5" s="142" t="s">
        <v>195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6" s="61" customFormat="1" ht="21" customHeight="1" thickBot="1">
      <c r="C6" s="57"/>
      <c r="D6" s="18" t="s">
        <v>93</v>
      </c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19"/>
    </row>
    <row r="7" spans="3:16" ht="7.5" customHeight="1">
      <c r="C7" s="26"/>
      <c r="D7" s="293"/>
      <c r="E7" s="294"/>
      <c r="F7" s="294"/>
      <c r="G7" s="294"/>
      <c r="H7" s="294"/>
      <c r="I7" s="295"/>
      <c r="J7" s="303" t="s">
        <v>100</v>
      </c>
      <c r="K7" s="303" t="s">
        <v>101</v>
      </c>
      <c r="L7" s="303" t="s">
        <v>102</v>
      </c>
      <c r="M7" s="308" t="s">
        <v>103</v>
      </c>
      <c r="N7" s="308" t="s">
        <v>120</v>
      </c>
      <c r="O7" s="308" t="s">
        <v>131</v>
      </c>
      <c r="P7" s="305" t="s">
        <v>191</v>
      </c>
    </row>
    <row r="8" spans="3:16" ht="7.5" customHeight="1">
      <c r="C8" s="26"/>
      <c r="D8" s="296"/>
      <c r="E8" s="297"/>
      <c r="F8" s="297"/>
      <c r="G8" s="297"/>
      <c r="H8" s="297"/>
      <c r="I8" s="298"/>
      <c r="J8" s="304"/>
      <c r="K8" s="304"/>
      <c r="L8" s="304"/>
      <c r="M8" s="309"/>
      <c r="N8" s="309"/>
      <c r="O8" s="309"/>
      <c r="P8" s="306"/>
    </row>
    <row r="9" spans="3:16" ht="7.5" customHeight="1">
      <c r="C9" s="26"/>
      <c r="D9" s="296"/>
      <c r="E9" s="297"/>
      <c r="F9" s="297"/>
      <c r="G9" s="297"/>
      <c r="H9" s="297"/>
      <c r="I9" s="298"/>
      <c r="J9" s="304"/>
      <c r="K9" s="304"/>
      <c r="L9" s="304"/>
      <c r="M9" s="309"/>
      <c r="N9" s="309"/>
      <c r="O9" s="309"/>
      <c r="P9" s="306"/>
    </row>
    <row r="10" spans="3:16" ht="7.5" customHeight="1">
      <c r="C10" s="26"/>
      <c r="D10" s="296"/>
      <c r="E10" s="297"/>
      <c r="F10" s="297"/>
      <c r="G10" s="297"/>
      <c r="H10" s="297"/>
      <c r="I10" s="298"/>
      <c r="J10" s="304"/>
      <c r="K10" s="304"/>
      <c r="L10" s="304"/>
      <c r="M10" s="309"/>
      <c r="N10" s="309"/>
      <c r="O10" s="309"/>
      <c r="P10" s="306"/>
    </row>
    <row r="11" spans="3:16" ht="15" customHeight="1" thickBot="1">
      <c r="C11" s="26"/>
      <c r="D11" s="299"/>
      <c r="E11" s="300"/>
      <c r="F11" s="300"/>
      <c r="G11" s="300"/>
      <c r="H11" s="300"/>
      <c r="I11" s="301"/>
      <c r="J11" s="20"/>
      <c r="K11" s="20"/>
      <c r="L11" s="20"/>
      <c r="M11" s="20"/>
      <c r="N11" s="119"/>
      <c r="O11" s="119"/>
      <c r="P11" s="21"/>
    </row>
    <row r="12" spans="3:16" ht="14.25" thickBot="1" thickTop="1">
      <c r="C12" s="26"/>
      <c r="D12" s="22" t="s">
        <v>69</v>
      </c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133"/>
      <c r="P12" s="25"/>
    </row>
    <row r="13" spans="3:16" ht="13.5" thickBot="1">
      <c r="C13" s="26"/>
      <c r="D13" s="95"/>
      <c r="E13" s="96" t="s">
        <v>28</v>
      </c>
      <c r="F13" s="96"/>
      <c r="G13" s="96"/>
      <c r="H13" s="97"/>
      <c r="I13" s="98"/>
      <c r="J13" s="219">
        <v>34</v>
      </c>
      <c r="K13" s="219">
        <v>33</v>
      </c>
      <c r="L13" s="219">
        <v>35</v>
      </c>
      <c r="M13" s="219">
        <v>34</v>
      </c>
      <c r="N13" s="219">
        <v>37</v>
      </c>
      <c r="O13" s="220">
        <v>40</v>
      </c>
      <c r="P13" s="222">
        <v>37</v>
      </c>
    </row>
    <row r="14" spans="3:16" ht="15.75" thickBot="1">
      <c r="C14" s="26"/>
      <c r="D14" s="43" t="s">
        <v>164</v>
      </c>
      <c r="E14" s="44"/>
      <c r="F14" s="44"/>
      <c r="G14" s="44"/>
      <c r="H14" s="44"/>
      <c r="I14" s="44"/>
      <c r="J14" s="45"/>
      <c r="K14" s="45"/>
      <c r="L14" s="45"/>
      <c r="M14" s="45"/>
      <c r="N14" s="46"/>
      <c r="O14" s="46"/>
      <c r="P14" s="46"/>
    </row>
    <row r="15" spans="3:16" ht="12.75">
      <c r="C15" s="26"/>
      <c r="D15" s="138"/>
      <c r="E15" s="139" t="s">
        <v>28</v>
      </c>
      <c r="F15" s="139"/>
      <c r="G15" s="139"/>
      <c r="H15" s="140"/>
      <c r="I15" s="141"/>
      <c r="J15" s="243">
        <v>25592</v>
      </c>
      <c r="K15" s="243">
        <v>21149</v>
      </c>
      <c r="L15" s="243">
        <v>20990</v>
      </c>
      <c r="M15" s="243">
        <v>17849</v>
      </c>
      <c r="N15" s="243">
        <v>14594</v>
      </c>
      <c r="O15" s="244">
        <v>12910</v>
      </c>
      <c r="P15" s="245">
        <v>10058</v>
      </c>
    </row>
    <row r="16" spans="3:17" ht="13.5" thickBot="1">
      <c r="C16" s="26"/>
      <c r="D16" s="107"/>
      <c r="E16" s="108" t="s">
        <v>136</v>
      </c>
      <c r="F16" s="108"/>
      <c r="G16" s="108"/>
      <c r="H16" s="109"/>
      <c r="I16" s="110"/>
      <c r="J16" s="246">
        <v>2091</v>
      </c>
      <c r="K16" s="247">
        <v>1975</v>
      </c>
      <c r="L16" s="247">
        <v>1416</v>
      </c>
      <c r="M16" s="247">
        <v>1250</v>
      </c>
      <c r="N16" s="248">
        <v>893</v>
      </c>
      <c r="O16" s="248">
        <v>793</v>
      </c>
      <c r="P16" s="249">
        <v>744</v>
      </c>
      <c r="Q16" s="168"/>
    </row>
    <row r="17" spans="3:16" ht="13.5" thickBot="1">
      <c r="C17" s="26"/>
      <c r="D17" s="43" t="s">
        <v>75</v>
      </c>
      <c r="E17" s="44"/>
      <c r="F17" s="44"/>
      <c r="G17" s="44"/>
      <c r="H17" s="44"/>
      <c r="I17" s="44"/>
      <c r="J17" s="45"/>
      <c r="K17" s="45"/>
      <c r="L17" s="45"/>
      <c r="M17" s="45"/>
      <c r="N17" s="46"/>
      <c r="O17" s="46"/>
      <c r="P17" s="46"/>
    </row>
    <row r="18" spans="3:16" ht="12.75">
      <c r="C18" s="26"/>
      <c r="D18" s="27"/>
      <c r="E18" s="28" t="s">
        <v>28</v>
      </c>
      <c r="F18" s="28"/>
      <c r="G18" s="28"/>
      <c r="H18" s="29"/>
      <c r="I18" s="30"/>
      <c r="J18" s="170">
        <v>688</v>
      </c>
      <c r="K18" s="170">
        <v>708</v>
      </c>
      <c r="L18" s="170">
        <v>666</v>
      </c>
      <c r="M18" s="170">
        <v>626</v>
      </c>
      <c r="N18" s="170">
        <v>601</v>
      </c>
      <c r="O18" s="171">
        <v>546</v>
      </c>
      <c r="P18" s="172">
        <v>518</v>
      </c>
    </row>
    <row r="19" spans="3:16" ht="12.75">
      <c r="C19" s="26"/>
      <c r="D19" s="31"/>
      <c r="E19" s="286" t="s">
        <v>30</v>
      </c>
      <c r="F19" s="32" t="s">
        <v>76</v>
      </c>
      <c r="G19" s="32"/>
      <c r="H19" s="33"/>
      <c r="I19" s="34"/>
      <c r="J19" s="173">
        <v>544</v>
      </c>
      <c r="K19" s="173">
        <v>516</v>
      </c>
      <c r="L19" s="173">
        <v>478</v>
      </c>
      <c r="M19" s="173">
        <v>428</v>
      </c>
      <c r="N19" s="173">
        <v>360</v>
      </c>
      <c r="O19" s="174">
        <v>279</v>
      </c>
      <c r="P19" s="175">
        <v>248</v>
      </c>
    </row>
    <row r="20" spans="3:16" ht="13.5" thickBot="1">
      <c r="C20" s="26"/>
      <c r="D20" s="39"/>
      <c r="E20" s="292"/>
      <c r="F20" s="40" t="s">
        <v>77</v>
      </c>
      <c r="G20" s="40"/>
      <c r="H20" s="41"/>
      <c r="I20" s="42"/>
      <c r="J20" s="200">
        <v>144</v>
      </c>
      <c r="K20" s="200">
        <v>192</v>
      </c>
      <c r="L20" s="200">
        <v>188</v>
      </c>
      <c r="M20" s="200">
        <v>198</v>
      </c>
      <c r="N20" s="200">
        <v>241</v>
      </c>
      <c r="O20" s="201">
        <v>267</v>
      </c>
      <c r="P20" s="202">
        <v>270</v>
      </c>
    </row>
    <row r="21" spans="4:16" ht="13.5">
      <c r="D21" s="123" t="s">
        <v>94</v>
      </c>
      <c r="E21" s="120"/>
      <c r="F21" s="120"/>
      <c r="G21" s="120"/>
      <c r="H21" s="121"/>
      <c r="I21" s="120"/>
      <c r="J21" s="122"/>
      <c r="K21" s="122"/>
      <c r="L21" s="122"/>
      <c r="M21" s="122"/>
      <c r="N21" s="123"/>
      <c r="O21" s="123"/>
      <c r="P21" s="118" t="s">
        <v>96</v>
      </c>
    </row>
    <row r="22" spans="4:16" ht="13.5">
      <c r="D22" s="130" t="s">
        <v>40</v>
      </c>
      <c r="E22" s="123" t="s">
        <v>146</v>
      </c>
      <c r="F22" s="132"/>
      <c r="G22" s="124"/>
      <c r="H22" s="124"/>
      <c r="I22" s="123"/>
      <c r="J22" s="123"/>
      <c r="K22" s="123"/>
      <c r="L22" s="123"/>
      <c r="M22" s="123"/>
      <c r="N22" s="123"/>
      <c r="O22" s="123"/>
      <c r="P22" s="118"/>
    </row>
  </sheetData>
  <sheetProtection/>
  <mergeCells count="9">
    <mergeCell ref="J7:J10"/>
    <mergeCell ref="E19:E20"/>
    <mergeCell ref="D7:I11"/>
    <mergeCell ref="P7:P10"/>
    <mergeCell ref="K7:K10"/>
    <mergeCell ref="L7:L10"/>
    <mergeCell ref="M7:M10"/>
    <mergeCell ref="N7:N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Cibulková Pavla</cp:lastModifiedBy>
  <cp:lastPrinted>2010-05-31T11:19:23Z</cp:lastPrinted>
  <dcterms:created xsi:type="dcterms:W3CDTF">2000-10-16T14:33:05Z</dcterms:created>
  <dcterms:modified xsi:type="dcterms:W3CDTF">2010-05-31T11:19:45Z</dcterms:modified>
  <cp:category/>
  <cp:version/>
  <cp:contentType/>
  <cp:contentStatus/>
</cp:coreProperties>
</file>