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10" yWindow="65206" windowWidth="12570" windowHeight="14415" tabRatio="931" activeTab="0"/>
  </bookViews>
  <sheets>
    <sheet name="Obsah" sheetId="1" r:id="rId1"/>
    <sheet name="Úvod" sheetId="2" r:id="rId2"/>
    <sheet name="B1.1" sheetId="3" r:id="rId3"/>
    <sheet name="B1.2" sheetId="4" r:id="rId4"/>
    <sheet name="B1.3" sheetId="5" r:id="rId5"/>
    <sheet name="B1.4" sheetId="6" r:id="rId6"/>
    <sheet name="B1.5" sheetId="7" r:id="rId7"/>
    <sheet name="B1.6" sheetId="8" r:id="rId8"/>
    <sheet name="B1.7" sheetId="9" r:id="rId9"/>
    <sheet name="B1.8" sheetId="10" r:id="rId10"/>
    <sheet name="B1.9" sheetId="11" r:id="rId11"/>
    <sheet name="B1.10" sheetId="12" r:id="rId12"/>
    <sheet name="B1.11" sheetId="13" r:id="rId13"/>
    <sheet name="B1.12" sheetId="14" r:id="rId14"/>
    <sheet name="B1.13" sheetId="15" r:id="rId15"/>
    <sheet name="B1.14" sheetId="16" r:id="rId16"/>
    <sheet name="GB1" sheetId="17" r:id="rId17"/>
    <sheet name="GB2" sheetId="18" r:id="rId18"/>
    <sheet name="GB3" sheetId="19" r:id="rId19"/>
    <sheet name="GB4" sheetId="20" r:id="rId20"/>
    <sheet name="GB5" sheetId="21" r:id="rId21"/>
    <sheet name="GB6" sheetId="22" r:id="rId22"/>
  </sheets>
  <definedNames>
    <definedName name="Ä1">'Obsah'!$B$5</definedName>
    <definedName name="data_1">#REF!</definedName>
    <definedName name="data_10">#REF!</definedName>
    <definedName name="data_11">#REF!</definedName>
    <definedName name="data_12">#REF!</definedName>
    <definedName name="data_13">#REF!</definedName>
    <definedName name="data_14">#REF!</definedName>
    <definedName name="data_15">#REF!</definedName>
    <definedName name="data_16">#REF!</definedName>
    <definedName name="data_17">#REF!</definedName>
    <definedName name="data_18">#REF!</definedName>
    <definedName name="data_19">#REF!</definedName>
    <definedName name="data_2" localSheetId="4">'B1.3'!$M$14:$R$54</definedName>
    <definedName name="data_2">#REF!</definedName>
    <definedName name="data_20" localSheetId="16">'GB1'!$M$17:$S$35</definedName>
    <definedName name="data_20" localSheetId="17">'GB2'!$M$18:$S$36</definedName>
    <definedName name="data_20" localSheetId="18">'GB3'!$M$14:$S$32</definedName>
    <definedName name="data_20" localSheetId="19">'GB4'!$M$14:$S$32</definedName>
    <definedName name="data_20" localSheetId="20">'GB5'!$M$18:$S$34</definedName>
    <definedName name="data_20" localSheetId="21">'GB6'!$M$17:$S$30</definedName>
    <definedName name="data_20">#REF!</definedName>
    <definedName name="data_21">#REF!</definedName>
    <definedName name="data_22">#REF!</definedName>
    <definedName name="data_23">#REF!</definedName>
    <definedName name="data_24">#REF!</definedName>
    <definedName name="data_25">#REF!</definedName>
    <definedName name="data_26">#REF!</definedName>
    <definedName name="data_27">#REF!</definedName>
    <definedName name="data_3">#REF!</definedName>
    <definedName name="data_4">#REF!</definedName>
    <definedName name="data_5">#REF!</definedName>
    <definedName name="data_6">#REF!</definedName>
    <definedName name="data_7">#REF!</definedName>
    <definedName name="data_8">#REF!</definedName>
    <definedName name="data_9">#REF!</definedName>
    <definedName name="Datova_oblast" localSheetId="2">'B1.1'!$J$13:$Q$20</definedName>
    <definedName name="Datova_oblast" localSheetId="11">'B1.10'!$J$12:$Q$21</definedName>
    <definedName name="Datova_oblast" localSheetId="12">'B1.11'!$J$12:$Q$24</definedName>
    <definedName name="Datova_oblast" localSheetId="13">'B1.12'!$J$12:$Q$14</definedName>
    <definedName name="Datova_oblast" localSheetId="14">'B1.13'!$J$12:$Q$19</definedName>
    <definedName name="Datova_oblast" localSheetId="15">'B1.14'!$J$12:$Q$35</definedName>
    <definedName name="Datova_oblast" localSheetId="3">'B1.2'!$J$13:$Q$21</definedName>
    <definedName name="Datova_oblast" localSheetId="4">'B1.3'!$J$13:$Q$19</definedName>
    <definedName name="Datova_oblast" localSheetId="5">'B1.4'!$J$12:$Q$20</definedName>
    <definedName name="Datova_oblast" localSheetId="6">'B1.5'!$J$12:$Q$18</definedName>
    <definedName name="Datova_oblast" localSheetId="7">'B1.6'!$J$12:$Q$13</definedName>
    <definedName name="Datova_oblast" localSheetId="8">'B1.7'!$J$12:$Q$16</definedName>
    <definedName name="Datova_oblast" localSheetId="9">'B1.8'!$J$12:$Q$28</definedName>
    <definedName name="Datova_oblast" localSheetId="10">'B1.9'!$J$12:$Q$28</definedName>
    <definedName name="Datova_oblast" localSheetId="16">'GB1'!$J$15:$R$38</definedName>
    <definedName name="Datova_oblast" localSheetId="17">'GB2'!$J$16:$R$39</definedName>
    <definedName name="Datova_oblast" localSheetId="18">'GB3'!$J$12:$R$35</definedName>
    <definedName name="Datova_oblast" localSheetId="19">'GB4'!$J$13:$R$36</definedName>
    <definedName name="Datova_oblast" localSheetId="20">'GB5'!$J$16:$R$35</definedName>
    <definedName name="Datova_oblast" localSheetId="21">'GB6'!$J$15:$R$31</definedName>
    <definedName name="Novy_rok" localSheetId="2">'B1.1'!$R$14:$R$17</definedName>
    <definedName name="Novy_rok" localSheetId="11">'B1.10'!$R$13:$R$46</definedName>
    <definedName name="Novy_rok" localSheetId="12">'B1.11'!$R$13:$R$45</definedName>
    <definedName name="Novy_rok" localSheetId="13">'B1.12'!$R$13:$R$45</definedName>
    <definedName name="Novy_rok" localSheetId="14">'B1.13'!$R$13:$R$19</definedName>
    <definedName name="Novy_rok" localSheetId="15">'B1.14'!$R$13:$R$32</definedName>
    <definedName name="Novy_rok" localSheetId="3">'B1.2'!$R$14:$R$33</definedName>
    <definedName name="Novy_rok" localSheetId="4">'B1.3'!$R$14:$R$54</definedName>
    <definedName name="Novy_rok" localSheetId="5">'B1.4'!$R$13:$R$62</definedName>
    <definedName name="Novy_rok" localSheetId="6">'B1.5'!$R$14:$R$23</definedName>
    <definedName name="Novy_rok" localSheetId="7">'B1.6'!$R$13:$R$22</definedName>
    <definedName name="Novy_rok" localSheetId="8">'B1.7'!$R$13:$R$17</definedName>
    <definedName name="Novy_rok" localSheetId="9">'B1.8'!$R$13:$R$18</definedName>
    <definedName name="Novy_rok" localSheetId="10">'B1.9'!$R$13:$R$34</definedName>
    <definedName name="Novy_rok" localSheetId="16">'GB1'!$S$16:$S$35</definedName>
    <definedName name="Novy_rok" localSheetId="17">'GB2'!$S$17:$S$36</definedName>
    <definedName name="Novy_rok" localSheetId="18">'GB3'!$S$13:$S$32</definedName>
    <definedName name="Novy_rok" localSheetId="19">'GB4'!$S$13:$S$32</definedName>
    <definedName name="Novy_rok" localSheetId="20">'GB5'!$S$17:$S$34</definedName>
    <definedName name="Novy_rok" localSheetId="21">'GB6'!$S$16:$S$30</definedName>
    <definedName name="_xlnm.Print_Area" localSheetId="2">'B1.1'!$D$4:$Q$24</definedName>
    <definedName name="_xlnm.Print_Area" localSheetId="11">'B1.10'!$D$4:$Q$28</definedName>
    <definedName name="_xlnm.Print_Area" localSheetId="12">'B1.11'!$D$4:$Q$31</definedName>
    <definedName name="_xlnm.Print_Area" localSheetId="13">'B1.12'!$D$4:$Q$15</definedName>
    <definedName name="_xlnm.Print_Area" localSheetId="14">'B1.13'!$D$4:$Q$25</definedName>
    <definedName name="_xlnm.Print_Area" localSheetId="15">'B1.14'!$D$4:$Q$41</definedName>
    <definedName name="_xlnm.Print_Area" localSheetId="3">'B1.2'!$D$4:$Q$36</definedName>
    <definedName name="_xlnm.Print_Area" localSheetId="4">'B1.3'!$D$4:$Q$31</definedName>
    <definedName name="_xlnm.Print_Area" localSheetId="5">'B1.4'!$D$4:$Q$31</definedName>
    <definedName name="_xlnm.Print_Area" localSheetId="6">'B1.5'!$D$4:$Q$21</definedName>
    <definedName name="_xlnm.Print_Area" localSheetId="7">'B1.6'!$D$4:$Q$16</definedName>
    <definedName name="_xlnm.Print_Area" localSheetId="8">'B1.7'!$D$4:$Q$19</definedName>
    <definedName name="_xlnm.Print_Area" localSheetId="9">'B1.8'!$D$4:$Q$33</definedName>
    <definedName name="_xlnm.Print_Area" localSheetId="10">'B1.9'!$D$4:$Q$33</definedName>
    <definedName name="_xlnm.Print_Area" localSheetId="16">'GB1'!$D$4:$R$41</definedName>
    <definedName name="_xlnm.Print_Area" localSheetId="17">'GB2'!$D$4:$R$42</definedName>
    <definedName name="_xlnm.Print_Area" localSheetId="18">'GB3'!$D$4:$R$36</definedName>
    <definedName name="_xlnm.Print_Area" localSheetId="19">'GB4'!$D$4:$R$37</definedName>
    <definedName name="_xlnm.Print_Area" localSheetId="20">'GB5'!$D$4:$R$36</definedName>
    <definedName name="_xlnm.Print_Area" localSheetId="21">'GB6'!$D$4:$R$32</definedName>
    <definedName name="_xlnm.Print_Area" localSheetId="0">'Obsah'!$C$2:$G$67</definedName>
    <definedName name="_xlnm.Print_Area" localSheetId="1">'Úvod'!$D$3:$D$56</definedName>
  </definedNames>
  <calcPr fullCalcOnLoad="1"/>
</workbook>
</file>

<file path=xl/sharedStrings.xml><?xml version="1.0" encoding="utf-8"?>
<sst xmlns="http://schemas.openxmlformats.org/spreadsheetml/2006/main" count="649" uniqueCount="265">
  <si>
    <r>
      <t xml:space="preserve">V minulém roce jsme nově zařadili tabulku s </t>
    </r>
    <r>
      <rPr>
        <b/>
        <sz val="10"/>
        <color indexed="18"/>
        <rFont val="Arial Narrow"/>
        <family val="2"/>
      </rPr>
      <t>počty cizinců</t>
    </r>
    <r>
      <rPr>
        <sz val="10"/>
        <color indexed="18"/>
        <rFont val="Arial Narrow"/>
        <family val="2"/>
      </rPr>
      <t>, neboť počet cizinců na českých školách od školního roku 2003/04 vzrostl o 94,8 %. V regionálním školství činil nárůst cizinců ve školním roce 2010/11 oproti školnímu roku 2003/04 celkem 35,0 % (konkrétně nárůst u MŠ o 29,9 %, u ZŠ o 8,8 %, u SŠ o 136,0 %, u konzervatoří o 83,8 %, u VOŠ o 10,6 %). U vysokých škol vzrostl počet cizinců od roku 2003 do roku 2010 dokonce o 187,4 %.</t>
    </r>
  </si>
  <si>
    <r>
      <t xml:space="preserve">Pro zhodnocení celkových výdajů státního rozpočtu do oblasti školství byly </t>
    </r>
    <r>
      <rPr>
        <b/>
        <sz val="10"/>
        <color indexed="18"/>
        <rFont val="Arial Narrow"/>
        <family val="2"/>
      </rPr>
      <t>veřejné výdaje</t>
    </r>
    <r>
      <rPr>
        <sz val="10"/>
        <color indexed="18"/>
        <rFont val="Arial Narrow"/>
        <family val="2"/>
      </rPr>
      <t xml:space="preserve"> v letech 2003–2010 </t>
    </r>
    <r>
      <rPr>
        <b/>
        <sz val="10"/>
        <color indexed="18"/>
        <rFont val="Arial Narrow"/>
        <family val="2"/>
      </rPr>
      <t>přepočteny na stálé ceny roku 2000.</t>
    </r>
    <r>
      <rPr>
        <sz val="10"/>
        <color indexed="18"/>
        <rFont val="Arial Narrow"/>
        <family val="2"/>
      </rPr>
      <t xml:space="preserve"> Můžeme konstatovat, že výdaje v oblasti školství vykazují trvalý růst do roku 2007, a to od 5,9 % mezi roky 2004 a 2005 až do 9,6 % mezi léty 2005 a 2006. V roce 2008 poklesly o 7,1 %. Důvodem meziročního snížení výdajů, byla aplikace zákona č. 26/2008 Sb. a z něj vyplývající nepřevádění nevyčerpaných prostředků OSS do rezervních fondů. V roce 2009 opět vzrostly, a to o 5,2 %. V roce 2010 zaznamenáváme mírný pokles výdajů na školství o necelé procento (0,6 %).</t>
    </r>
  </si>
  <si>
    <t xml:space="preserve">Pokud srovnáváme údaje za delší časové období, je vhodnější je srovnávat ve stálých cenách, abychom eliminovali vliv inflace. Výdaje na školství ve stálých cenách roku 2000 vzrostly v období 2003–2010 o 16,9 % (o 18,4 mld. Kč). Během sledovaného období došlo k největšímu nárůstu u stravování žáků o 48,9 % (o 0,9 mld. Kč), u vysokých škol o 30,9 % (o 5,9 mld. Kč), u předškolního vzdělávání o 38,6 % (3,5 mld. Kč), dále u základních uměleckých škol o 29,1 % (0,7 mld. Kč). U ostatních druhů škol a zařízení byl nárůst zaznamenán v rozmezí 1,7–19,5 %. Naopak k poklesu došlo u středních odborných učilišť o 4,0 % (0,4 mld. Kč). </t>
  </si>
  <si>
    <r>
      <t>Celorepubliková průměrná měsíční nominální mzda zaměstnanců</t>
    </r>
    <r>
      <rPr>
        <sz val="10"/>
        <color indexed="18"/>
        <rFont val="Arial Narrow"/>
        <family val="2"/>
      </rPr>
      <t xml:space="preserve"> (včetně vedoucích zaměstnanců) v roce 2003 činila 17 446 Kč. V následujících letech docházelo postupně k mírnému navýšení této mzdy. V roce 2010 dosáhla celorepubliková průměrná měsíční nominální mzda hodnoty 23 951 Kč. Oproti roku 2003 vzrostla o 37,3 %, avšak vzhledem k roku 2009 poklesla o 1,5 %. Od 1. 1. 2009 ČSÚ přešel na novou metodiku výpočtu průměrných mezd, kde přednost dostaly údaje za přepočtené počty zaměstnanců a také za nezjišťované podnikatelské subjekty s méně než 20 zaměstnanci (ČR úhrnem). Data před rokem 2008 (bez podlimitních ekonomických subjektů) jsou nesrovnatelná s daty podle nové metodiky v roce 2008 až 2010.</t>
    </r>
  </si>
  <si>
    <r>
      <t xml:space="preserve">Oproti roku 2003 vzrostla v roce 2010 </t>
    </r>
    <r>
      <rPr>
        <b/>
        <sz val="10"/>
        <color indexed="18"/>
        <rFont val="Arial Narrow"/>
        <family val="2"/>
      </rPr>
      <t xml:space="preserve">reálná průměrná měsíční mzda </t>
    </r>
    <r>
      <rPr>
        <sz val="10"/>
        <color indexed="18"/>
        <rFont val="Arial Narrow"/>
        <family val="2"/>
      </rPr>
      <t>ve školách a školských zařízeních a ve veřejných vysokých školách o 17,4 % (růst průměrné mzdy v nepodnikatelské sféře v celé ČR byl vyšší a činil 37,3 %). V roce 2007 vzrostla mzda ve školách a školských zařízeních a ve veřejných vysokých školách meziročně o 3,4 %, v roce 2008 došlo k meziročnímu poklesu o 2,4 % a konečně v roce 2010 dochází znovu k meziročnímu poklesu, a to o 3,0 %. V regionálním školství v roce 2010 tento meziroční pokles dosáhl 2,5 % a u vysokých škol pouze 1,5 %.</t>
    </r>
  </si>
  <si>
    <r>
      <t xml:space="preserve">Průměrná měsíční nominální mzda </t>
    </r>
    <r>
      <rPr>
        <sz val="10"/>
        <color indexed="18"/>
        <rFont val="Arial Narrow"/>
        <family val="2"/>
      </rPr>
      <t>ve školách a školských zařízeních a ve veřejných vysokých školách v roce 2010 činila 22 905 Kč, což bylo pouhých 95,6 % celorepublikové mzdy. V regionálním školství tato mzda dosahovala 21 458 Kč, tj. 89,6 % celorepublikové mzdy a u vysokých škol dosáhla 31 761 Kč (132,6 % celorepublikové mzdy). Od roku 2003 vzrostla průměrná měsíční nominální mzda ve školách a školských zařízeních a ve veřejných vysokých školách celkem o 41,3 %, z toho v regionálním školství o 36,6 % a u vysokých škol dokonce o 59,0 %.</t>
    </r>
  </si>
  <si>
    <r>
      <t>V roce 2010 činily</t>
    </r>
    <r>
      <rPr>
        <b/>
        <sz val="10"/>
        <color indexed="18"/>
        <rFont val="Arial Narrow"/>
        <family val="2"/>
      </rPr>
      <t xml:space="preserve"> veřejné výdaje na školství 163,0 mld. Kč.</t>
    </r>
    <r>
      <rPr>
        <sz val="10"/>
        <color indexed="18"/>
        <rFont val="Arial Narrow"/>
        <family val="2"/>
      </rPr>
      <t xml:space="preserve"> Tato částka představuje 4,4 % hrubého domácího produktu České republiky. Je nutné zdůraznit, že ne všechny veřejné výdaje na vzdělávání jsou v této publikaci zmapovány. Chybí zde údaje o výdajích na školy zřizované Ministerstvem vnitra a Ministerstvem spravedlnosti. Další výdaje na školství, zejména výdaje soukromých podniků na odbornou přípravu ve středních odborných učilištích a individuální výdaje žáků (studentů) a jejich rodičů na školné v soukromých školách, nejsou sledovány a lze je jen velmi obtížně odhadovat.</t>
    </r>
  </si>
  <si>
    <r>
      <t>Porovnáváme-li výdaje v roce 2010</t>
    </r>
    <r>
      <rPr>
        <sz val="10"/>
        <color indexed="18"/>
        <rFont val="Arial Narrow"/>
        <family val="2"/>
      </rPr>
      <t xml:space="preserve"> (opět ve stálých cenách roku 2000) </t>
    </r>
    <r>
      <rPr>
        <b/>
        <sz val="10"/>
        <color indexed="18"/>
        <rFont val="Arial Narrow"/>
        <family val="2"/>
      </rPr>
      <t>meziročně</t>
    </r>
    <r>
      <rPr>
        <sz val="10"/>
        <color indexed="18"/>
        <rFont val="Arial Narrow"/>
        <family val="2"/>
      </rPr>
      <t>, můžeme konstatovat, že došlo k 2,1% poklesu celkových výdajů (pokles o 2,7 mld. Kč). Nárůst výdajů byl zaznamenán pouze u předškolního vzdělávání (navýšení o 0,3 %), dále u výdajů na ubytování (54, 8 %). K nejvýraznějšímu meziročnímu poklesu došlo u výdajů na vysoké školy (o 5,4 %), na střední školy (4,6 %), zejména na střední odborná učiliště (6,0 %), dále na stravování (pokles o 4,6 %).</t>
    </r>
  </si>
  <si>
    <r>
      <t xml:space="preserve">Důležité srovnání poskytují údaje, které </t>
    </r>
    <r>
      <rPr>
        <b/>
        <sz val="10"/>
        <color indexed="18"/>
        <rFont val="Arial Narrow"/>
        <family val="2"/>
      </rPr>
      <t>porovnávají objem výdajů a výkony jednotlivých součástí vzdělávací soustavy</t>
    </r>
    <r>
      <rPr>
        <sz val="10"/>
        <color indexed="18"/>
        <rFont val="Arial Narrow"/>
        <family val="2"/>
      </rPr>
      <t xml:space="preserve"> – jde tedy o </t>
    </r>
    <r>
      <rPr>
        <b/>
        <sz val="10"/>
        <color indexed="18"/>
        <rFont val="Arial Narrow"/>
        <family val="2"/>
      </rPr>
      <t>přehled „jednotkových” výdajů</t>
    </r>
    <r>
      <rPr>
        <sz val="10"/>
        <color indexed="18"/>
        <rFont val="Arial Narrow"/>
        <family val="2"/>
      </rPr>
      <t xml:space="preserve"> (výdajů na dítě, žáka či studenta) podle jednotlivých úrovní vzdělávání a druhů škol (za základ výdajů bereme neinvestiční, tedy běžné výdaje kapitoly 333-MŠMT a 700-Obce a DSO; KÚ; nepracujeme s údaji za jiné resorty než MŠMT). Obecně lze říci, že na čím vyšší vzdělávací úrovni se žák vzdělává, tím je jeho vzdělávání dražší. Celkové zvyšování výdajů na dítě, žáka (studenta) je pouze relativní, přesnější obrázek o situaci dostaneme z jednotkových výdajů na dítě/žáka/studenta přepočtených na stálé ceny roku 2000. Jak je z tabulky zřejmé, jednotkové výdaje ve stálých cenách roku 2000 meziročně poklesly ve všech úrovních vzdělávání. Největší pokles byl zaznamenán u mateřských škol (o 5,2 %). Od roku 2007 je použita jiná metodika výpočtu jednotkových výdajů, která lépe vystihuje situaci ve financování škol. </t>
    </r>
  </si>
  <si>
    <r>
      <t xml:space="preserve">Od roku 2003 poklesl </t>
    </r>
    <r>
      <rPr>
        <b/>
        <sz val="10"/>
        <color indexed="18"/>
        <rFont val="Arial Narrow"/>
        <family val="2"/>
      </rPr>
      <t>celkový počet zaměstnanců ve školství</t>
    </r>
    <r>
      <rPr>
        <sz val="10"/>
        <color indexed="18"/>
        <rFont val="Arial Narrow"/>
        <family val="2"/>
      </rPr>
      <t xml:space="preserve"> (regionální školství a vysoké školy) o 2,1 %, v roce 2010 pracovalo ve školách a školských zařízeních celkem 271,2 tis. zaměstnanců.</t>
    </r>
  </si>
  <si>
    <r>
      <t>Celkem regionální školství</t>
    </r>
    <r>
      <rPr>
        <b/>
        <vertAlign val="superscript"/>
        <sz val="10"/>
        <rFont val="Arial Narrow"/>
        <family val="2"/>
      </rPr>
      <t>2)</t>
    </r>
  </si>
  <si>
    <r>
      <t>1. stupeň</t>
    </r>
    <r>
      <rPr>
        <vertAlign val="superscript"/>
        <sz val="10"/>
        <rFont val="Arial Narrow"/>
        <family val="2"/>
      </rPr>
      <t>3)</t>
    </r>
  </si>
  <si>
    <r>
      <t>2. stupeň</t>
    </r>
    <r>
      <rPr>
        <vertAlign val="superscript"/>
        <sz val="10"/>
        <rFont val="Arial Narrow"/>
        <family val="2"/>
      </rPr>
      <t>3)</t>
    </r>
  </si>
  <si>
    <r>
      <t>Celkem regionální školství</t>
    </r>
    <r>
      <rPr>
        <b/>
        <vertAlign val="superscript"/>
        <sz val="10"/>
        <rFont val="Arial Narrow"/>
        <family val="2"/>
      </rPr>
      <t>1)</t>
    </r>
  </si>
  <si>
    <r>
      <t>1. stupeň</t>
    </r>
    <r>
      <rPr>
        <vertAlign val="superscript"/>
        <sz val="10"/>
        <rFont val="Arial Narrow"/>
        <family val="2"/>
      </rPr>
      <t>2)</t>
    </r>
  </si>
  <si>
    <r>
      <t>2. stupeň</t>
    </r>
    <r>
      <rPr>
        <vertAlign val="superscript"/>
        <sz val="10"/>
        <rFont val="Arial Narrow"/>
        <family val="2"/>
      </rPr>
      <t>2)</t>
    </r>
  </si>
  <si>
    <r>
      <t>Veřejné a soukromé vysoké školy</t>
    </r>
    <r>
      <rPr>
        <b/>
        <vertAlign val="superscript"/>
        <sz val="10"/>
        <rFont val="Arial Narrow"/>
        <family val="2"/>
      </rPr>
      <t>2)</t>
    </r>
  </si>
  <si>
    <r>
      <t>Výdaje státního rozpočtu</t>
    </r>
    <r>
      <rPr>
        <b/>
        <vertAlign val="superscript"/>
        <sz val="10"/>
        <rFont val="Arial Narrow"/>
        <family val="2"/>
      </rPr>
      <t xml:space="preserve"> </t>
    </r>
  </si>
  <si>
    <r>
      <t xml:space="preserve"> transfery z MŠMT na KÚ a magistráty</t>
    </r>
    <r>
      <rPr>
        <vertAlign val="superscript"/>
        <sz val="10"/>
        <rFont val="Arial Narrow"/>
        <family val="2"/>
      </rPr>
      <t>1)</t>
    </r>
  </si>
  <si>
    <r>
      <t>z toho mateřské školy</t>
    </r>
    <r>
      <rPr>
        <vertAlign val="superscript"/>
        <sz val="10"/>
        <rFont val="Arial Narrow"/>
        <family val="2"/>
      </rPr>
      <t>2)</t>
    </r>
  </si>
  <si>
    <r>
      <t xml:space="preserve"> z toho ZŠ, včetně školních družin a klubů</t>
    </r>
    <r>
      <rPr>
        <vertAlign val="superscript"/>
        <sz val="10"/>
        <rFont val="Arial Narrow"/>
        <family val="2"/>
      </rPr>
      <t>2)</t>
    </r>
  </si>
  <si>
    <r>
      <t xml:space="preserve"> gymnázia, včetně sportovních škol</t>
    </r>
    <r>
      <rPr>
        <vertAlign val="superscript"/>
        <sz val="10"/>
        <rFont val="Arial Narrow"/>
        <family val="2"/>
      </rPr>
      <t>2)</t>
    </r>
  </si>
  <si>
    <r>
      <t xml:space="preserve"> střední odborné školy, konzervatoře, VOŠ</t>
    </r>
    <r>
      <rPr>
        <vertAlign val="superscript"/>
        <sz val="10"/>
        <rFont val="Arial Narrow"/>
        <family val="2"/>
      </rPr>
      <t>2)</t>
    </r>
  </si>
  <si>
    <r>
      <t xml:space="preserve"> střední odborná učiliště, učiliště, SPV</t>
    </r>
    <r>
      <rPr>
        <vertAlign val="superscript"/>
        <sz val="10"/>
        <rFont val="Arial Narrow"/>
        <family val="2"/>
      </rPr>
      <t>2)</t>
    </r>
  </si>
  <si>
    <r>
      <t>Ubytovací zařízení</t>
    </r>
    <r>
      <rPr>
        <vertAlign val="superscript"/>
        <sz val="10"/>
        <rFont val="Arial Narrow"/>
        <family val="2"/>
      </rPr>
      <t xml:space="preserve">3) </t>
    </r>
  </si>
  <si>
    <r>
      <t>z toho mateřské školy</t>
    </r>
    <r>
      <rPr>
        <vertAlign val="superscript"/>
        <sz val="10"/>
        <rFont val="Arial Narrow"/>
        <family val="2"/>
      </rPr>
      <t>1)</t>
    </r>
  </si>
  <si>
    <r>
      <t xml:space="preserve"> z toho ZŠ, včetně školních družin a klubů</t>
    </r>
    <r>
      <rPr>
        <vertAlign val="superscript"/>
        <sz val="10"/>
        <rFont val="Arial Narrow"/>
        <family val="2"/>
      </rPr>
      <t>1)</t>
    </r>
  </si>
  <si>
    <r>
      <t xml:space="preserve"> gymnázia, včetně sportovních škol</t>
    </r>
    <r>
      <rPr>
        <vertAlign val="superscript"/>
        <sz val="10"/>
        <rFont val="Arial Narrow"/>
        <family val="2"/>
      </rPr>
      <t>1)</t>
    </r>
  </si>
  <si>
    <r>
      <t xml:space="preserve"> střední odborné školy, včetně VOŠ</t>
    </r>
    <r>
      <rPr>
        <vertAlign val="superscript"/>
        <sz val="10"/>
        <rFont val="Arial Narrow"/>
        <family val="2"/>
      </rPr>
      <t>1),2)</t>
    </r>
  </si>
  <si>
    <r>
      <t xml:space="preserve"> konzervatoře</t>
    </r>
    <r>
      <rPr>
        <vertAlign val="superscript"/>
        <sz val="10"/>
        <rFont val="Arial Narrow"/>
        <family val="2"/>
      </rPr>
      <t>1)</t>
    </r>
  </si>
  <si>
    <r>
      <t xml:space="preserve"> střední odborná učiliště, učiliště, SPV</t>
    </r>
    <r>
      <rPr>
        <vertAlign val="superscript"/>
        <sz val="10"/>
        <rFont val="Arial Narrow"/>
        <family val="2"/>
      </rPr>
      <t>1)</t>
    </r>
  </si>
  <si>
    <r>
      <t xml:space="preserve"> vysoké školy</t>
    </r>
    <r>
      <rPr>
        <vertAlign val="superscript"/>
        <sz val="10"/>
        <rFont val="Arial Narrow"/>
        <family val="2"/>
      </rPr>
      <t>1)</t>
    </r>
  </si>
  <si>
    <r>
      <t>Ostatní přímo řízené organizace PO</t>
    </r>
    <r>
      <rPr>
        <b/>
        <vertAlign val="superscript"/>
        <sz val="10"/>
        <rFont val="Arial Narrow"/>
        <family val="2"/>
      </rPr>
      <t>2)</t>
    </r>
  </si>
  <si>
    <r>
      <t xml:space="preserve"> OPŘO odměňující dle § 109 odst. 3 ZP</t>
    </r>
    <r>
      <rPr>
        <vertAlign val="superscript"/>
        <sz val="10"/>
        <rFont val="Arial Narrow"/>
        <family val="2"/>
      </rPr>
      <t>4)</t>
    </r>
  </si>
  <si>
    <r>
      <t xml:space="preserve"> OPŘO odměňující dle § 109 odst. 2 ZP</t>
    </r>
    <r>
      <rPr>
        <vertAlign val="superscript"/>
        <sz val="10"/>
        <rFont val="Arial Narrow"/>
        <family val="2"/>
      </rPr>
      <t>3)</t>
    </r>
  </si>
  <si>
    <r>
      <t>Ostatní organizační složky státu</t>
    </r>
    <r>
      <rPr>
        <sz val="10"/>
        <rFont val="Arial Narrow"/>
        <family val="2"/>
      </rPr>
      <t xml:space="preserve"> (VSC, CZVV)</t>
    </r>
    <r>
      <rPr>
        <vertAlign val="superscript"/>
        <sz val="10"/>
        <rFont val="Arial Narrow"/>
        <family val="2"/>
      </rPr>
      <t>4)</t>
    </r>
  </si>
  <si>
    <r>
      <t>Celkem ČR</t>
    </r>
    <r>
      <rPr>
        <b/>
        <vertAlign val="superscript"/>
        <sz val="10"/>
        <rFont val="Arial Narrow"/>
        <family val="2"/>
      </rPr>
      <t>5)</t>
    </r>
  </si>
  <si>
    <r>
      <t>Nepodnikatelská sféra</t>
    </r>
    <r>
      <rPr>
        <vertAlign val="superscript"/>
        <sz val="10"/>
        <rFont val="Arial Narrow"/>
        <family val="2"/>
      </rPr>
      <t>5)</t>
    </r>
  </si>
  <si>
    <t>Zdroj: Státní závěrečný účet ČR; ZÚ - kapitola 333-MŠMT; 700-Obce a DSO, KÚ; ZÚ ostatních resortů; ČSÚ</t>
  </si>
  <si>
    <t>Předškolní vzdělávání</t>
  </si>
  <si>
    <t>Základní vzdělávání</t>
  </si>
  <si>
    <t>Obr. B4</t>
  </si>
  <si>
    <t>Školství celkem – jednotkové výdaje na dítě, žáka, studenta v tis. Kč v letech 2003 až 2010 – podle úrovně vzdělávání</t>
  </si>
  <si>
    <t xml:space="preserve"> </t>
  </si>
  <si>
    <t/>
  </si>
  <si>
    <t>B1 Vývoj českého školství jako celku</t>
  </si>
  <si>
    <t>Úvod</t>
  </si>
  <si>
    <t>Obrazová příloha</t>
  </si>
  <si>
    <t>Aplikační software ÚIV</t>
  </si>
  <si>
    <t>KrRo.muj</t>
  </si>
  <si>
    <t>KrRo.soft</t>
  </si>
  <si>
    <t>B1 Vývoj českého školství jako celku – úvod</t>
  </si>
  <si>
    <t>Školy</t>
  </si>
  <si>
    <t>Děti/žáci/studenti</t>
  </si>
  <si>
    <t>Učitelé</t>
  </si>
  <si>
    <t>Výdaje na školství</t>
  </si>
  <si>
    <t>Finanční toky jsou určovány zřizovatelskými kompetencemi. MŠMT ekonomicky zabezpečuje příspěvkové organizace, které jsou v jeho kompetenci. Z rozpočtu kapitoly 333-MŠMT se poskytují přímé výdaje na vzdělávání pro školy a školská zařízení zřizované obcí a krajem na základě vztahů určených platným zněním zákona č. 561/2004 Sb., o předškolním, základním, středním, vyšším odborném a jiném vzdělávání (školský zákon), ve znění pozdějších předpisů. Hlavním principem pro přidělování finančních prostředků z rozpočtu kapitoly 333-MŠMT do rozpočtů jednotlivých krajů je výkonové financování prostřednictvím "republikových normativů". Provozní výdaje jsou zabezpečovány z rozpočtů krajů a obcí. Dotace poskytované soukromým školám a školským zařízením jsou čtvrtletně účelově převáděny z rozpočtu Ministerstva školství přímo na kraj a MHMP, odbory školství KÚ a MHMP je poskytují jednotlivým organizacím.</t>
  </si>
  <si>
    <t>Neinvestiční dotace církevním školám a školským zařízením jsou účelově poskytovány přímo z účtu MŠMT. Veřejné vysoké školy jsou v rozhodující míře financovány z rozpočtu Ministerstva školství formou dotací. V roce 2006 byl zaveden příspěvek veřejným vysokým školám, který částečně nahradil dosud vyplácené dotace. V roce 2009 třiceti pěti soukromým vysokým školám byly vyplaceny finanční prostředky na ubytovací a sociální stipendia. Vysoká škola zdravotnická, o.p.s., obdržela finanční prostředky na uskutečňování akreditovaného studijního programu "ošetřovatelství".</t>
  </si>
  <si>
    <t xml:space="preserve">Při posuzování velikosti výdajů na školství je důležité přihlížet i ke struktuře těchto výdajů, tj. do kterých součástí školského systému je vkládán jejich největší podíl. Na první pohled je zřejmé, že srovnávané období je poměrně stabilní, co se týče tempa růstu financování jednotlivých školských oblastí. Výrazný je pokles financování stravování žáků v roce 2003 a 2004, vystřídaný v roce 2005 strmým vzestupem, který byl však způsoben chybným zaúčtováním školního stravování při ZŠ na paragraf „Základní školy” (to vysvětluje také jeho neúměrné navýšení v těchto dvou letech). Zvýšila se výše výdajů na střední odborná učiliště, hlavně z důvodu vnitřních strukturálních změn v tomto sektoru (přechod řady kapacit do oblasti středních odborných škol, výrazný pokles počtu žáků v učňovských oborech a „přeliv” žáků do středních odborných škol). </t>
  </si>
  <si>
    <t>Údaje týkající se školství musely být v roce 2005 uvedeny do souladu s novým školským zákonem č. 561/2004 Sb., o předškolním, základním, středním, vyšším odborném a jiném vzdělávání. Jedná se např. o zrušení speciálních škol jako samostatného druhu škol. Výdaje těchto škol byly započteny do předškolního vzdělávání, základního vzdělávání a středního vzdělávání. Do roku 2007 nebylo možné vyčlenit výdaje konzervatoří, neboť byly účtovány na jednom paragrafu společně se středními odbornými školami. V současné době toto lze, pro porovnání v rámci celé časové řady jsou výdaje napočteny shodně. Samostatně jsou pak výdaje na konzervatoře prezentovány v samostatné kapitole věnující se právě konzervatořím. V roce 2010 na paragraf konzervatoří účtovalo i MŠMT, které je zřizovatelem konzervatoře pro žáky se speciálními vzdělávacími potřebami.</t>
  </si>
  <si>
    <t xml:space="preserve"> V roce 2009 bylo vyplaceno na dotacích soukromým a církevním školám celkem 5,10 mld. Kč, což činí meziroční nárůst téměř o 1,5 %.</t>
  </si>
  <si>
    <t>Přepočtené počty zaměstnanců, jejich mzdy</t>
  </si>
  <si>
    <t>Tab. B1.1:</t>
  </si>
  <si>
    <t xml:space="preserve">Školství celkem – počty škol </t>
  </si>
  <si>
    <t>ve školním/akademickém roce 2003/04 až 2010/11 – podle druhu školy</t>
  </si>
  <si>
    <t>Druh školy</t>
  </si>
  <si>
    <t>2003/04</t>
  </si>
  <si>
    <t>2004/05</t>
  </si>
  <si>
    <t>2005/06</t>
  </si>
  <si>
    <t>2006/07</t>
  </si>
  <si>
    <t>2007/08</t>
  </si>
  <si>
    <t>2008/09</t>
  </si>
  <si>
    <t>2009/10</t>
  </si>
  <si>
    <t>2010/11</t>
  </si>
  <si>
    <t>1)</t>
  </si>
  <si>
    <t xml:space="preserve">. </t>
  </si>
  <si>
    <t>v tom</t>
  </si>
  <si>
    <t xml:space="preserve"> mateřské školy</t>
  </si>
  <si>
    <t xml:space="preserve"> základní školy</t>
  </si>
  <si>
    <t>z toho</t>
  </si>
  <si>
    <t xml:space="preserve"> střední školy</t>
  </si>
  <si>
    <t xml:space="preserve"> konzervatoře</t>
  </si>
  <si>
    <t xml:space="preserve"> vyšší odborné školy</t>
  </si>
  <si>
    <t>Veřejné a soukromé vysoké školy</t>
  </si>
  <si>
    <t>Komentáře:</t>
  </si>
  <si>
    <t>Zdroj: databáze ÚIV</t>
  </si>
  <si>
    <t>Do školního roku 2004/05 jsou MŠ a ZŠ započteny podle počtu jednotlivých pracovišť, od školního roku 2005/06 je uveden počet škol bez ohledu na počet těchto pracovišť. U středních škol, konzervatoří a VOŠ došlo k této změně vykazování o rok později.</t>
  </si>
  <si>
    <t>2)</t>
  </si>
  <si>
    <t>Počet právních subjektů vykonávajících činnost školy.</t>
  </si>
  <si>
    <t>3)</t>
  </si>
  <si>
    <t>Ve školním roce 2003/04 a 2004/05 údaje za jednotlivé stupně ZŠ neuvádíme, neboť systém ročníků na základních školách speciálních (do školního roku 2004/05 v pomocných školách) byl jiný a jednoznačně nelze školy, třídy a žáky k tomuto stupni přiřadit.</t>
  </si>
  <si>
    <t>Tab. B1.2:</t>
  </si>
  <si>
    <t xml:space="preserve">Školství celkem – počty dětí/žáků/studentů </t>
  </si>
  <si>
    <t xml:space="preserve">ve školním/akademickém roce 2003/04 až 2010/11 – podle druhu školy </t>
  </si>
  <si>
    <t xml:space="preserve">Školství celkem </t>
  </si>
  <si>
    <t>Z toho dívky/ženy</t>
  </si>
  <si>
    <t>1. stupeň</t>
  </si>
  <si>
    <t>2. stupeň</t>
  </si>
  <si>
    <t>Údaje za všechny druhy škol v regionálním školství jsou za počty studií k 30. 9. daného roku.</t>
  </si>
  <si>
    <t>Údaje za VŠ jsou ve fyzických osobách k 31. 12. daného roku.</t>
  </si>
  <si>
    <t>Tab. B1.3:</t>
  </si>
  <si>
    <t>Školství celkem – počty cizinců</t>
  </si>
  <si>
    <t>Tab. B1.4:</t>
  </si>
  <si>
    <t>Školství celkem – přepočtené počty pedagogických/akademických pracovníků/nekvalifikovaných</t>
  </si>
  <si>
    <t>Celkem regionální školství</t>
  </si>
  <si>
    <t>Veřejné vysoké školy</t>
  </si>
  <si>
    <t>z toho nekvalifikovaní</t>
  </si>
  <si>
    <t>Ve školním roce 2003/04 a 2004/05 nejsou údaje o pedagogických pracovnících dostupné v potřebném členění. Od roku 2005/06 jsou údaje za MŠ a ZŠ včetně škol při zdravotnických zařízeních.</t>
  </si>
  <si>
    <t>Tab. B1.5:</t>
  </si>
  <si>
    <t>Školství celkem – veřejné výdaje na školství v běžných cenách</t>
  </si>
  <si>
    <t>v letech 2003 až 2010</t>
  </si>
  <si>
    <t>Včetně výdajů Ministerstva obrany.</t>
  </si>
  <si>
    <t>v mld. Kč</t>
  </si>
  <si>
    <t>1),2)</t>
  </si>
  <si>
    <t>Hrubý domácí produkt v běžných cenách</t>
  </si>
  <si>
    <t>Výdaje na školství celkem</t>
  </si>
  <si>
    <t>Výdaje na školství v % HDP</t>
  </si>
  <si>
    <t>Výdaje státního rozpočtu</t>
  </si>
  <si>
    <t>Index spotřebitelských cen a meziroční inflace</t>
  </si>
  <si>
    <t>Index spotřebitelských cen
(rok 2000 = 100)</t>
  </si>
  <si>
    <t>Meziroční inflace</t>
  </si>
  <si>
    <t>Z důvodu konsolidace nejsou zahrnuty z daných tříd následující položky: 5321, 5323,5329, 5344, 5345, 5349, 5366, 5641, 5642, 5649, 6341, 6342, 6349, 6441, 6442, 6449.</t>
  </si>
  <si>
    <t>Meziroční snížení výdajů v roce 2008 je dáno aplikací zákona č. 26/2008 Sb. a z něj vyplývajícím nepřeváděním nevyčerpaných prostředků OSS do rezervních fondů, a tudíž jejich nezahrnutím do čerpání.</t>
  </si>
  <si>
    <t>Tab. B1.6:</t>
  </si>
  <si>
    <t>Školství celkem – veřejné výdaje na školství ve stálých cenách roku 2000</t>
  </si>
  <si>
    <t>Tab. B1.7:</t>
  </si>
  <si>
    <t xml:space="preserve">Školství celkem – veřejné výdaje na školství v běžných cenách </t>
  </si>
  <si>
    <t>v letech 2003 až 2010 – podle jednotlivých kapitol státního rozpočtu</t>
  </si>
  <si>
    <t>z rozpočtu</t>
  </si>
  <si>
    <t xml:space="preserve"> MŠMT (kapitola 333)</t>
  </si>
  <si>
    <t xml:space="preserve"> obcí a DSO (kapitola 700)</t>
  </si>
  <si>
    <t xml:space="preserve"> krajských úřadů (kapitola 700)</t>
  </si>
  <si>
    <t xml:space="preserve"> Ministerstva obrany (kapitola 307)</t>
  </si>
  <si>
    <t>Zdroj: Státní závěrečný účet ČR; ZÚ – kapitola 333-MŠMT; 700-Obce a DSO, KÚ; ZÚ ostatních resortů; ČSÚ</t>
  </si>
  <si>
    <t>Výdaje na regionální školství, které byly převedeny transferem z rozpočtu kapitoly 333-MŠMT do rozpočtů KÚ a magistrátů, byly vykázány jak v rozpočtu MŠMT, tak v rozpočtu KÚ a magistrátů.</t>
  </si>
  <si>
    <t>Tab. B1.8:</t>
  </si>
  <si>
    <t xml:space="preserve">Školství celkem – veřejné výdaje v běžných cenách </t>
  </si>
  <si>
    <t>v letech 2003 až 2010 – podle druhu/typu školy/zařízení</t>
  </si>
  <si>
    <t>v tis. Kč</t>
  </si>
  <si>
    <t>Druh/typ školy/zařízení</t>
  </si>
  <si>
    <t>1),4)</t>
  </si>
  <si>
    <t>Základní umělecké školy</t>
  </si>
  <si>
    <t>Střední vzdělávání, konzervatoře, VOŠ</t>
  </si>
  <si>
    <t>Stravování žáků MŠ, ZŠ, SŠ</t>
  </si>
  <si>
    <t>Vysoké školy (včetně kolejí a menz a VaV na VŠ)</t>
  </si>
  <si>
    <t xml:space="preserve">Státní správa </t>
  </si>
  <si>
    <t xml:space="preserve"> MŠMT</t>
  </si>
  <si>
    <t xml:space="preserve"> Ostatní státní správa</t>
  </si>
  <si>
    <t>Ostatní výdaje</t>
  </si>
  <si>
    <t>Bez škol pro děti/žáky/studenty se SVP.</t>
  </si>
  <si>
    <t>Včetně zařízení pro výkon ústavní a ochranné výchovy.</t>
  </si>
  <si>
    <t>4)</t>
  </si>
  <si>
    <t>Tab. B1.9:</t>
  </si>
  <si>
    <t>Školství celkem – veřejné výdaje ve stálých cenách roku 2000</t>
  </si>
  <si>
    <t>Střední vzdělávání</t>
  </si>
  <si>
    <t xml:space="preserve"> Česká školní inspekce</t>
  </si>
  <si>
    <t>Tab. B1.10:</t>
  </si>
  <si>
    <t>Školství celkem – jednotkové výdaje na žáka/studenta v běžných cenách</t>
  </si>
  <si>
    <t>v letech 2003 až 2010 – podle druhu/typu školy</t>
  </si>
  <si>
    <t>Druh/typ školy</t>
  </si>
  <si>
    <t>Základní vzdělávání, vč. škol. družin a klubů</t>
  </si>
  <si>
    <t>Střední vzdělávání a konzervatoře</t>
  </si>
  <si>
    <t>Vysoké školy včetně kolejí a menz</t>
  </si>
  <si>
    <t>.</t>
  </si>
  <si>
    <t>Zdroj: ZÚ – kapitola 333-MŠMT; 700-Obce a DSO, KÚ; databáze ÚIV</t>
  </si>
  <si>
    <t>Metodika použitá pro výpočty výdajů na žáka/studenta:</t>
  </si>
  <si>
    <t>•  počet žáků/studentů ve školním roce = počet dětí/žáků/studentů denní formy vzdělávání + 1/3 počtu dětí/žáků/studentů ostatních forem vzdělávání, od roku 2006 1/4 počtu dětí/žáků/studentů ostatních forem vzdělávání,</t>
  </si>
  <si>
    <t>•  přepočtený počet dětí/studentů v kalendářním roce = 2/3 počtu dětí/studentů ve školním roce, který v daném kalendářním roce končí + 1/3 počtu dětí/studentů ve školním roce, který v daném kalendářním roce začíná,</t>
  </si>
  <si>
    <t>•  celkové výdaje na školství = běžné (neinvestiční) výdaje z rozpočtů MŠMT, Obce a DSO, KÚ (nejsou započteny výdaje z rozpočtů MO, MV a MSp, které nejsou v ucelené vývojové řadě k dispozici).</t>
  </si>
  <si>
    <t>Do roku 2006 včetně konzervatoří.</t>
  </si>
  <si>
    <t>Tab. B1.11:</t>
  </si>
  <si>
    <t>Školství celkem – jednotkové výdaje na žáka/studenta ve stálých cenách</t>
  </si>
  <si>
    <t>roku 2000 v letech 2003 až 2010 – podle druhu/typu školy</t>
  </si>
  <si>
    <t>Vysoké školy včetně kolejí a menz</t>
  </si>
  <si>
    <t>Index spotřebitelských cen (rok 2000 = 100)</t>
  </si>
  <si>
    <t>Tab. B1.12:</t>
  </si>
  <si>
    <t xml:space="preserve">Školství celkem, neveřejné školy a školská zařízení – výše dotací </t>
  </si>
  <si>
    <t>z rozpočtu kapitoly 333-MŠMT v letech 2003 až 2010 – podle zřizovatele</t>
  </si>
  <si>
    <t>Zřizovatel</t>
  </si>
  <si>
    <t>Neveřejné celkem</t>
  </si>
  <si>
    <t xml:space="preserve"> soukromé</t>
  </si>
  <si>
    <t xml:space="preserve"> církevní</t>
  </si>
  <si>
    <t>Zdroj: Centrální registr dotací MF</t>
  </si>
  <si>
    <t>Tab. B1.13:</t>
  </si>
  <si>
    <t xml:space="preserve">Školství celkem – přepočtené počty zaměstnanců </t>
  </si>
  <si>
    <t>Všichni zřizovatelé (bez jiných resortů)</t>
  </si>
  <si>
    <t>Školy celkem</t>
  </si>
  <si>
    <t xml:space="preserve"> regionální školství</t>
  </si>
  <si>
    <t xml:space="preserve">x </t>
  </si>
  <si>
    <t>Veřejné vysoké školy včetně kolejí, menz, vysokoškolských zemědělských a lesních statků, včetně zaměstnanců výzkumu a vývoje.</t>
  </si>
  <si>
    <t>Ostatní přímo řízené organizace včetně pedagogických center (VSC od 1. 3. 2003 změnilo formu hospodaření z OPŘO PO na organizační složku státu, CZVV od 1. 1. 2006).</t>
  </si>
  <si>
    <t>VKC a CSVŠ od 1. 1. 2007 odměňují podle zákona č. 262/06 Sb., § 109 odst. 2.</t>
  </si>
  <si>
    <t>CZVV změnilo od 1. 4. 2009 formu hospodaření z ostatní OSS na OPŘO PO, data jsou kumulativní.</t>
  </si>
  <si>
    <t>Tab. B1.14:</t>
  </si>
  <si>
    <t xml:space="preserve">Školství celkem – průměrné měsíční mzdy </t>
  </si>
  <si>
    <t xml:space="preserve">Data za jednotlivé roky jsou přepočtena ve srovnatelné metodice – nemusí souhlasit s dřívějšími publikacemi. </t>
  </si>
  <si>
    <t>5)</t>
  </si>
  <si>
    <t>Nominální mzda (v běžných cenách)</t>
  </si>
  <si>
    <t xml:space="preserve"> OPŘO odměňující dle § 109 odst. 3 ZP</t>
  </si>
  <si>
    <t>Reálná mzda (ve stálých cenách roku 2000)</t>
  </si>
  <si>
    <t>Celkem ČR</t>
  </si>
  <si>
    <t>Nepodnikatelská sféra</t>
  </si>
  <si>
    <t>Zdroj: databáze ÚIV, ČSÚ</t>
  </si>
  <si>
    <t>Ostatní přímo řízené organizace včetně pedagogických center (VSC od 1. 3. 2003 změnilo formu hospodaření z OPŘO PO na organizační složku státu, CZVV od 1. 1. 2006).</t>
  </si>
  <si>
    <t>Od 1. 1. 2009 ČSÚ přešel na novou metodiku výpočtu průměrných mezd, kde přednost dostaly údaje za přepočtené počty zaměstnanců a také za nezjišťované podnikatelské subjekty s méně než 20 zaměstnanci (ČR úhrnem). Data před rokem 2008 (bez podlimitních ekonomických subjektů) jsou nesrovnatelná s daty podle nové metodiky v roce 2008 a roce 2009.</t>
  </si>
  <si>
    <t>Obr. B1</t>
  </si>
  <si>
    <t>Školství celkem – počet škol ve školním roce 2003/04 až 2010/11 – podle druhu školy</t>
  </si>
  <si>
    <t>Ve školním roce 2003/04 a 2004/05 MŠ a ZŠ včetně škol při zdravotnických zařízeních.</t>
  </si>
  <si>
    <t>Obr. B2</t>
  </si>
  <si>
    <t>Školství celkem – struktura dětí/žáků/studentů ve školním roce 2003/04 až 2010/11 – podle druhu školy</t>
  </si>
  <si>
    <t>U VŠ počet studií.</t>
  </si>
  <si>
    <t>Obr. B3</t>
  </si>
  <si>
    <t>Školství celkem – struktura veřejných výdajů (v %) v letech 2003 až 2010</t>
  </si>
  <si>
    <t>Obr. B5</t>
  </si>
  <si>
    <t>Školství celkem – průměrné nominální měsíční mzdy v letech 2003 až 2010</t>
  </si>
  <si>
    <t>Obr. B6</t>
  </si>
  <si>
    <t>Školství celkem – průměrné reálné měsíční mzdy v letech 2003 až 2010</t>
  </si>
  <si>
    <t>Průměrná reálná měsíční mzda ve stálých cenách roku 2000.</t>
  </si>
  <si>
    <t>Počet škol v regionálním školství poklesl od školního roku 2005/06 o 2,4 % z důvodů výše uvedených, dalším důvodem je i snižující se počet dětí na základních školách zejména 2. stupně a na středních školách vlivem poklesu populace v odpovídajících věkových skupinách. U vysokých škol došlo od roku 2005 k nárůstu počtu škol o 9,3 % (zejména nárůst u soukromých vysokých škol).</t>
  </si>
  <si>
    <r>
      <t>S klesajícími počty vzdělávajících se klesají i počty vyučujících, tedy</t>
    </r>
    <r>
      <rPr>
        <b/>
        <sz val="10"/>
        <color indexed="18"/>
        <rFont val="Arial Narrow"/>
        <family val="2"/>
      </rPr>
      <t xml:space="preserve"> přepočtené počty pedagogických/akademických pracovníků</t>
    </r>
    <r>
      <rPr>
        <sz val="10"/>
        <color indexed="18"/>
        <rFont val="Arial Narrow"/>
        <family val="2"/>
      </rPr>
      <t xml:space="preserve"> na plný úvazek. Ve školním roce 2003/04 a 2004/05 jsme neměli údaje o pracovnících v regionálním školství v požadované struktuře, proto je v tabulce neuvádíme. Od školního roku 2005/06 do školního roku 2010/11 přepočtený počet pedagogických pracovníků regionálního školství klesl o 2,9 %. Nárůst vykazují pouze mateřské školy, a to až o 14,5 %, konzervatoře o jedno procento a 1. stupeň základních škol o necelé jedno procento (o 0,8 %). U vysokých škol dochází od roku 2003 až do sledovaného roku 2009 k nárůstu až o 21,5 %, v roce 2010 pak dochází k meziročnímu poklesu o 1,6 % pedagogických pracovníků.</t>
    </r>
  </si>
  <si>
    <r>
      <t xml:space="preserve">Za celé sledované období 2003–2010 je patrný pokles celkového počtu zaměstnanců </t>
    </r>
    <r>
      <rPr>
        <sz val="10"/>
        <color indexed="18"/>
        <rFont val="Arial Narrow"/>
        <family val="2"/>
      </rPr>
      <t xml:space="preserve">ve školách a školských zařízeních. K nejvýraznějšímu poklesu počtu zaměstnanců ve školách a školských zařízeních došlo v letech 2004 až 2006, celkem o 5,2 tis. a v regionálním školství dokonce o 8,2 tis. osob. V roce 2010 proti roku 2009 vzrostl mírně celkový počet zaměstnanců ve školách, a to o 0,9 tis.,  z toho v regionálním školství se zvýšil počet zaměstnanců o 0,5 tis. Počet zaměstnanců na vysokých školách v jednotlivých letech narůstal, přičemž celkový nárůst v letech 2003–2010 překročil 5 tis. osob. Počet zaměstnanců ostatních přímo řízených organizací od roku 2003 do roku 2008 mírně klesal, od roku 2009 rostl a v roce 2010 dosáhl hodnoty 1,1 tis. osob. </t>
    </r>
  </si>
  <si>
    <r>
      <t xml:space="preserve">Počet škol </t>
    </r>
    <r>
      <rPr>
        <sz val="10"/>
        <color indexed="18"/>
        <rFont val="Arial Narrow"/>
        <family val="2"/>
      </rPr>
      <t>se</t>
    </r>
    <r>
      <rPr>
        <sz val="10"/>
        <color indexed="18"/>
        <rFont val="Arial Narrow"/>
        <family val="2"/>
      </rPr>
      <t xml:space="preserve"> ve sledovaném období v důsledku optimalizace snížil. V průběhu sledovaného období se </t>
    </r>
    <r>
      <rPr>
        <b/>
        <sz val="10"/>
        <color indexed="18"/>
        <rFont val="Arial Narrow"/>
        <family val="2"/>
      </rPr>
      <t>měnila metodika</t>
    </r>
    <r>
      <rPr>
        <sz val="10"/>
        <color indexed="18"/>
        <rFont val="Arial Narrow"/>
        <family val="2"/>
      </rPr>
      <t xml:space="preserve"> vykazování počtu škol. Z tohoto důvodu data zde uvedená nejsou zcela porovnatelná s údaji publikovanými v ročenkách do roku 2004/05. Do školního roku 2004/05 jsou MŠ a ZŠ započteny podle počtu jednotlivých pracovišť, od školního roku 2005/06 je uveden počet škol bez ohledu na počet těchto pracovišť. U středních škol, konzervatoří a VOŠ došlo k této změně vykazování o rok později. Terminologie použitá v údajích odpovídá změnám struktury vzdělávacího systému zavedeným dle zákona č. 561/2004 Sb., o předškolním, základním, středním, vyšším odborném a jiném vzdělávání (školský zákon), ve znění pozdějších předpisů. To znamená, že údaj o počtu škol celkem nemá vypovídací hodnotu, protože pod jedním právním subjektem může být i více druhů škol (např. MŠ a ZŠ nebo SŠ) a počty jednotlivých druhů škol tedy nelze sčítat. Další změnou je, že konzervatoře se již nevykazují v rámci středních odborných škol, ale samostatně.</t>
    </r>
  </si>
  <si>
    <r>
      <t>Počty dětí/žáků/studentů</t>
    </r>
    <r>
      <rPr>
        <sz val="10"/>
        <color indexed="18"/>
        <rFont val="Arial Narrow"/>
        <family val="2"/>
      </rPr>
      <t xml:space="preserve"> celkem za celý vzdělávací systém v celé časové řadě klesají. Je nutné uvést, že počty dětí v mateřských školách a počty žáků v základních školách jsou ve školním roce 2003/04 a 2004/05 uváděny bez škol při zdravotnických zařízeních. V jednotlivých kapitolách B3 a B4 jsou údaje za děti/žáky ve školním roce 2003/04 a 2004/05  uváděny včetně škol při zdravotnických zařízeních. Počty dětí/žáků/studentů v regionálním školství za celé období od školního roku 2003/04 až do letošního školního roku 2010/11 poklesly o 10,8 %. Není tomu tak u všech druhů škol, například počty žáků konzervatoří stagnují a počty studentů na vyšších odborných školách střídavě klesají a mírně rostou, avšak ve srovnání se školním rokem 2003/04 došlo na VOŠ k celkovému poklesu o 2,9 %. Díky zlepšujícímu se demografickému vývoji populace 3–5letých dětí rostou v posledních letech počty dětí v mateřských školách (od školního roku 2003/04 vzrostl počet dětí o 15,6 %). Nejdramatičtější situace je na základních školách (od školního roku 2003/04 poklesl počet žáků ZŠ o 20,5 %). Počty studentů vysokých škol od roku 2003 až do roku 2010 naopak prudce vzrostly, a to o 62,6 %.</t>
    </r>
  </si>
  <si>
    <r>
      <t xml:space="preserve"> střední odborné školy, konzervatoře a VOŠ</t>
    </r>
    <r>
      <rPr>
        <vertAlign val="superscript"/>
        <sz val="10"/>
        <rFont val="Arial Narrow"/>
        <family val="2"/>
      </rPr>
      <t>2)</t>
    </r>
  </si>
  <si>
    <t>Text</t>
  </si>
  <si>
    <t>B1.1</t>
  </si>
  <si>
    <t>B1.2</t>
  </si>
  <si>
    <t>B1.3</t>
  </si>
  <si>
    <t>B1.4</t>
  </si>
  <si>
    <t>B1.5</t>
  </si>
  <si>
    <t>B1.6</t>
  </si>
  <si>
    <t>B1.7</t>
  </si>
  <si>
    <t>B1.8</t>
  </si>
  <si>
    <t>B1.9</t>
  </si>
  <si>
    <t>B1.10</t>
  </si>
  <si>
    <t>B1.11</t>
  </si>
  <si>
    <t>B1.12</t>
  </si>
  <si>
    <t>B1.13</t>
  </si>
  <si>
    <t>Školství celkem – počty škol  ve školním/akademickém roce 2003/04 až 2010/11 – podle druhu školy</t>
  </si>
  <si>
    <t xml:space="preserve">Školství celkem – počty dětí/žáků/studentů  ve školním/akademickém roce 2003/04 až 2010/11 – podle druhu školy </t>
  </si>
  <si>
    <t xml:space="preserve">Školství celkem – počty cizinců ve školním/akademickém roce 2003/04 až 2010/11 – podle druhu školy </t>
  </si>
  <si>
    <t>Školství celkem – přepočtené počty pedagogických/akademických pracovníků/nekvalifikovaných ve školním/akademickém roce 2003/04 až 2010/11 – podle druhu školy</t>
  </si>
  <si>
    <t>Školství celkem – veřejné výdaje na školství v běžných cenách v letech 2003 až 2010</t>
  </si>
  <si>
    <t>Školství celkem – veřejné výdaje na školství ve stálých cenách roku 2000 v letech 2003 až 2010</t>
  </si>
  <si>
    <t>Školství celkem – veřejné výdaje na školství v běžných cenách  v letech 2003 až 2010 – podle jednotlivých kapitol státního rozpočtu</t>
  </si>
  <si>
    <t>Školství celkem – veřejné výdaje v běžných cenách  v letech 2003 až 2010 – podle druhu/typu školy/zařízení</t>
  </si>
  <si>
    <t>Školství celkem – veřejné výdaje ve stálých cenách roku 2000 v letech 2003 až 2010 – podle druhu/typu školy/zařízení</t>
  </si>
  <si>
    <t>Školství celkem – jednotkové výdaje na žáka/studenta v běžných cenách v letech 2003 až 2010 – podle druhu/typu školy</t>
  </si>
  <si>
    <t>Školství celkem – jednotkové výdaje na žáka/studenta ve stálých cenách roku 2000 v letech 2003 až 2010 – podle druhu/typu školy</t>
  </si>
  <si>
    <t>Školství celkem, neveřejné školy a školská zařízení – výše dotací  z rozpočtu kapitoly 333-MŠMT v letech 2003 až 2010 – podle zřizovatele</t>
  </si>
  <si>
    <t>Školství celkem – přepočtené počty zaměstnanců  v letech 2003 až 2010</t>
  </si>
  <si>
    <t>Školství celkem – průměrné měsíční mzdy  v letech 2003 až 2010</t>
  </si>
  <si>
    <t xml:space="preserve">Školství celkem – počet škol ve školním roce 2003/04 až 2010/11 – podle druhu školy </t>
  </si>
  <si>
    <t xml:space="preserve">Školství celkem – struktura dětí/žáků/studentů ve školním roce 2003/04 až 2010/11 – podle druhu školy </t>
  </si>
  <si>
    <t xml:space="preserve">Školství celkem – struktura veřejných výdajů (v %) v letech 2003 až 2010 </t>
  </si>
  <si>
    <t xml:space="preserve">Školství celkem – jednotkové výdaje na dítě, žáka, studenta v tis. Kč v letech 2003 až 2010 – podle úrovně vzdělávání </t>
  </si>
  <si>
    <t xml:space="preserve">Školství celkem – průměrné nominální měsíční mzdy v letech 2003 až 2010 </t>
  </si>
  <si>
    <t xml:space="preserve">Školství celkem – průměrné reálné měsíční mzdy v letech 2003 až 2010 </t>
  </si>
  <si>
    <t>B1.14</t>
  </si>
  <si>
    <t>B1</t>
  </si>
  <si>
    <t>B2</t>
  </si>
  <si>
    <t>B3</t>
  </si>
  <si>
    <t>B4</t>
  </si>
  <si>
    <t>B5</t>
  </si>
  <si>
    <t>B6</t>
  </si>
</sst>
</file>

<file path=xl/styles.xml><?xml version="1.0" encoding="utf-8"?>
<styleSheet xmlns="http://schemas.openxmlformats.org/spreadsheetml/2006/main">
  <numFmts count="5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_ ;[Red]\-#,##0.0\ ;\–\ "/>
    <numFmt numFmtId="197" formatCode="#,##0\ &quot;Kč&quot;\ ;[Red]\-#,##0\ &quot;Kč&quot;\ ;\–\ "/>
    <numFmt numFmtId="198" formatCode="#,##0.000_ ;[Red]\-#,##0.000\ ;\–\ "/>
    <numFmt numFmtId="199" formatCode="0.00%\ ;[Red]\-0.00%\ ;\–\ "/>
    <numFmt numFmtId="200" formatCode="###,###,##0.00\ ;###,###,##0.00\-"/>
    <numFmt numFmtId="201" formatCode=";;;"/>
    <numFmt numFmtId="202" formatCode="#,##0.0\ _K_č"/>
    <numFmt numFmtId="203" formatCode="0.00000"/>
    <numFmt numFmtId="204" formatCode="[$-405]d\.\ mmmm\ yyyy"/>
    <numFmt numFmtId="205" formatCode="0.0"/>
    <numFmt numFmtId="206" formatCode="#,##0.0"/>
    <numFmt numFmtId="207" formatCode="_____________´@"/>
    <numFmt numFmtId="208" formatCode="#,##0.0;[Red]#,##0.0"/>
    <numFmt numFmtId="209" formatCode="#,##0;[Red]#,##0"/>
    <numFmt numFmtId="210" formatCode="0.000000"/>
    <numFmt numFmtId="211" formatCode="#\ ##0"/>
    <numFmt numFmtId="212" formatCode="#\ ##,000"/>
    <numFmt numFmtId="213" formatCode="#\ #,#00"/>
  </numFmts>
  <fonts count="45">
    <font>
      <sz val="10"/>
      <name val="Arial CE"/>
      <family val="0"/>
    </font>
    <font>
      <u val="single"/>
      <sz val="9"/>
      <color indexed="12"/>
      <name val="Arial CE"/>
      <family val="0"/>
    </font>
    <font>
      <u val="single"/>
      <sz val="9"/>
      <color indexed="36"/>
      <name val="Arial CE"/>
      <family val="0"/>
    </font>
    <font>
      <b/>
      <sz val="10"/>
      <name val="Arial Narrow"/>
      <family val="2"/>
    </font>
    <font>
      <sz val="10"/>
      <name val="Arial Narrow"/>
      <family val="2"/>
    </font>
    <font>
      <b/>
      <sz val="12"/>
      <name val="Arial Narrow"/>
      <family val="2"/>
    </font>
    <font>
      <sz val="9"/>
      <name val="Arial Narrow"/>
      <family val="2"/>
    </font>
    <font>
      <sz val="12"/>
      <name val="Arial Narrow"/>
      <family val="2"/>
    </font>
    <font>
      <b/>
      <sz val="11"/>
      <name val="Arial Narrow"/>
      <family val="2"/>
    </font>
    <font>
      <i/>
      <sz val="8"/>
      <name val="Arial Narrow"/>
      <family val="2"/>
    </font>
    <font>
      <i/>
      <sz val="9"/>
      <name val="Arial Narrow"/>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0"/>
      <name val="Times New Roman CE"/>
      <family val="0"/>
    </font>
    <font>
      <b/>
      <sz val="14"/>
      <name val="Arial CE"/>
      <family val="0"/>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sz val="14"/>
      <color indexed="18"/>
      <name val="Arial Narrow"/>
      <family val="2"/>
    </font>
    <font>
      <b/>
      <sz val="14"/>
      <name val="Arial Narrow"/>
      <family val="2"/>
    </font>
    <font>
      <b/>
      <sz val="10"/>
      <color indexed="18"/>
      <name val="Arial Narrow"/>
      <family val="2"/>
    </font>
    <font>
      <b/>
      <sz val="10"/>
      <color indexed="10"/>
      <name val="Arial Narrow"/>
      <family val="2"/>
    </font>
    <font>
      <sz val="10"/>
      <color indexed="18"/>
      <name val="Arial Narrow"/>
      <family val="2"/>
    </font>
    <font>
      <sz val="10"/>
      <color indexed="10"/>
      <name val="Arial Narrow"/>
      <family val="2"/>
    </font>
    <font>
      <i/>
      <sz val="10"/>
      <color indexed="18"/>
      <name val="Arial Narrow"/>
      <family val="2"/>
    </font>
    <font>
      <i/>
      <sz val="10"/>
      <color indexed="10"/>
      <name val="Arial Narrow"/>
      <family val="2"/>
    </font>
    <font>
      <b/>
      <vertAlign val="superscript"/>
      <sz val="10"/>
      <name val="Arial Narrow"/>
      <family val="2"/>
    </font>
    <font>
      <sz val="9"/>
      <name val="Arial CE"/>
      <family val="0"/>
    </font>
    <font>
      <sz val="8"/>
      <name val="Arial Narrow"/>
      <family val="2"/>
    </font>
    <font>
      <vertAlign val="superscript"/>
      <sz val="10"/>
      <name val="Arial Narrow"/>
      <family val="2"/>
    </font>
    <font>
      <i/>
      <vertAlign val="superscript"/>
      <sz val="8"/>
      <name val="Arial Narrow"/>
      <family val="2"/>
    </font>
    <font>
      <b/>
      <sz val="10"/>
      <name val="Arial CE"/>
      <family val="0"/>
    </font>
    <font>
      <sz val="8"/>
      <name val="Arial CE"/>
      <family val="0"/>
    </font>
    <font>
      <i/>
      <sz val="10"/>
      <name val="Arial Narrow"/>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41"/>
        <bgColor indexed="64"/>
      </patternFill>
    </fill>
  </fills>
  <borders count="186">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hair"/>
      <right style="hair"/>
      <top>
        <color indexed="63"/>
      </top>
      <bottom style="double"/>
    </border>
    <border>
      <left style="hair"/>
      <right style="medium"/>
      <top>
        <color indexed="63"/>
      </top>
      <bottom style="double"/>
    </border>
    <border>
      <left style="medium"/>
      <right style="hair"/>
      <top>
        <color indexed="63"/>
      </top>
      <bottom style="double"/>
    </border>
    <border>
      <left>
        <color indexed="63"/>
      </left>
      <right style="hair"/>
      <top>
        <color indexed="63"/>
      </top>
      <bottom style="double"/>
    </border>
    <border>
      <left>
        <color indexed="63"/>
      </left>
      <right style="medium"/>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color indexed="63"/>
      </top>
      <bottom style="hair"/>
    </border>
    <border>
      <left>
        <color indexed="63"/>
      </left>
      <right style="double"/>
      <top>
        <color indexed="63"/>
      </top>
      <bottom style="hair"/>
    </border>
    <border>
      <left>
        <color indexed="63"/>
      </left>
      <right>
        <color indexed="63"/>
      </right>
      <top style="hair"/>
      <bottom style="hair"/>
    </border>
    <border>
      <left>
        <color indexed="63"/>
      </left>
      <right style="double"/>
      <top style="hair"/>
      <bottom style="hair"/>
    </border>
    <border>
      <left>
        <color indexed="63"/>
      </left>
      <right>
        <color indexed="63"/>
      </right>
      <top style="hair"/>
      <bottom>
        <color indexed="63"/>
      </bottom>
    </border>
    <border>
      <left>
        <color indexed="63"/>
      </left>
      <right style="double"/>
      <top style="hair"/>
      <bottom>
        <color indexed="63"/>
      </bottom>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style="double"/>
      <top>
        <color indexed="63"/>
      </top>
      <bottom>
        <color indexed="63"/>
      </bottom>
    </border>
    <border>
      <left style="medium"/>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double"/>
      <top style="thin"/>
      <bottom style="hair"/>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double"/>
      <top style="hair"/>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medium"/>
    </border>
    <border>
      <left style="hair"/>
      <right style="hair"/>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hair"/>
      <right>
        <color indexed="63"/>
      </right>
      <top>
        <color indexed="63"/>
      </top>
      <bottom style="double"/>
    </border>
    <border>
      <left>
        <color indexed="63"/>
      </left>
      <right>
        <color indexed="63"/>
      </right>
      <top style="double"/>
      <bottom style="medium"/>
    </border>
    <border>
      <left>
        <color indexed="63"/>
      </left>
      <right style="double"/>
      <top style="double"/>
      <bottom style="medium"/>
    </border>
    <border>
      <left>
        <color indexed="63"/>
      </left>
      <right style="hair"/>
      <top style="medium"/>
      <bottom style="medium"/>
    </border>
    <border>
      <left style="hair"/>
      <right>
        <color indexed="63"/>
      </right>
      <top style="medium"/>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hair"/>
      <top>
        <color indexed="63"/>
      </top>
      <bottom style="double"/>
    </border>
    <border>
      <left style="hair"/>
      <right style="medium"/>
      <top>
        <color indexed="63"/>
      </top>
      <bottom>
        <color indexed="63"/>
      </bottom>
    </border>
    <border>
      <left style="medium"/>
      <right>
        <color indexed="63"/>
      </right>
      <top style="thin"/>
      <bottom style="hair"/>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hair"/>
      <right style="medium"/>
      <top style="medium"/>
      <bottom style="medium"/>
    </border>
    <border>
      <left style="hair"/>
      <right style="hair"/>
      <top>
        <color indexed="63"/>
      </top>
      <bottom>
        <color indexed="63"/>
      </bottom>
    </border>
    <border>
      <left style="hair"/>
      <right>
        <color indexed="63"/>
      </right>
      <top>
        <color indexed="63"/>
      </top>
      <bottom>
        <color indexed="63"/>
      </bottom>
    </border>
    <border>
      <left style="medium"/>
      <right style="hair"/>
      <top>
        <color indexed="63"/>
      </top>
      <bottom>
        <color indexed="63"/>
      </bottom>
    </border>
    <border>
      <left>
        <color indexed="63"/>
      </left>
      <right>
        <color indexed="63"/>
      </right>
      <top style="medium"/>
      <bottom style="hair"/>
    </border>
    <border>
      <left>
        <color indexed="63"/>
      </left>
      <right style="double"/>
      <top style="medium"/>
      <bottom style="hair"/>
    </border>
    <border>
      <left style="medium"/>
      <right>
        <color indexed="63"/>
      </right>
      <top style="double"/>
      <bottom style="medium"/>
    </border>
    <border>
      <left style="medium"/>
      <right>
        <color indexed="63"/>
      </right>
      <top style="medium"/>
      <bottom style="hair"/>
    </border>
    <border>
      <left style="medium"/>
      <right>
        <color indexed="63"/>
      </right>
      <top style="hair"/>
      <bottom style="thin"/>
    </border>
    <border>
      <left style="medium"/>
      <right>
        <color indexed="63"/>
      </right>
      <top style="hair"/>
      <bottom>
        <color indexed="63"/>
      </bottom>
    </border>
    <border>
      <left>
        <color indexed="63"/>
      </left>
      <right style="hair"/>
      <top>
        <color indexed="63"/>
      </top>
      <bottom>
        <color indexed="63"/>
      </bottom>
    </border>
    <border>
      <left style="medium"/>
      <right>
        <color indexed="63"/>
      </right>
      <top style="double"/>
      <bottom style="hair"/>
    </border>
    <border>
      <left>
        <color indexed="63"/>
      </left>
      <right>
        <color indexed="63"/>
      </right>
      <top style="double"/>
      <bottom style="hair"/>
    </border>
    <border>
      <left>
        <color indexed="63"/>
      </left>
      <right style="double"/>
      <top style="double"/>
      <bottom style="hair"/>
    </border>
    <border>
      <left style="medium"/>
      <right>
        <color indexed="63"/>
      </right>
      <top style="hair"/>
      <bottom style="hair"/>
    </border>
    <border>
      <left>
        <color indexed="63"/>
      </left>
      <right style="medium"/>
      <top style="double"/>
      <bottom style="medium"/>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style="medium"/>
      <right style="medium"/>
      <top style="medium"/>
      <bottom style="medium"/>
    </border>
    <border>
      <left style="double"/>
      <right style="hair"/>
      <top style="thin"/>
      <bottom style="thin"/>
    </border>
    <border>
      <left style="hair"/>
      <right style="medium"/>
      <top style="thin"/>
      <bottom style="thin"/>
    </border>
    <border>
      <left style="medium"/>
      <right style="hair"/>
      <top style="double"/>
      <bottom style="thin"/>
    </border>
    <border>
      <left>
        <color indexed="63"/>
      </left>
      <right style="hair"/>
      <top style="double"/>
      <bottom style="thin"/>
    </border>
    <border>
      <left style="hair"/>
      <right style="hair"/>
      <top style="double"/>
      <bottom style="thin"/>
    </border>
    <border>
      <left>
        <color indexed="63"/>
      </left>
      <right style="medium"/>
      <top style="double"/>
      <bottom style="thin"/>
    </border>
    <border>
      <left style="hair"/>
      <right style="hair"/>
      <top>
        <color indexed="63"/>
      </top>
      <bottom style="hair"/>
    </border>
    <border>
      <left style="hair"/>
      <right style="medium"/>
      <top>
        <color indexed="63"/>
      </top>
      <bottom style="hair"/>
    </border>
    <border>
      <left style="medium"/>
      <right style="hair"/>
      <top>
        <color indexed="63"/>
      </top>
      <bottom style="hair"/>
    </border>
    <border>
      <left>
        <color indexed="63"/>
      </left>
      <right style="hair"/>
      <top>
        <color indexed="63"/>
      </top>
      <bottom style="hair"/>
    </border>
    <border>
      <left>
        <color indexed="63"/>
      </left>
      <right style="medium"/>
      <top>
        <color indexed="63"/>
      </top>
      <bottom style="hair"/>
    </border>
    <border>
      <left style="hair"/>
      <right style="hair"/>
      <top style="hair"/>
      <bottom style="hair"/>
    </border>
    <border>
      <left style="hair"/>
      <right style="medium"/>
      <top style="hair"/>
      <bottom style="hair"/>
    </border>
    <border>
      <left style="medium"/>
      <right style="hair"/>
      <top style="hair"/>
      <bottom style="hair"/>
    </border>
    <border>
      <left>
        <color indexed="63"/>
      </left>
      <right style="hair"/>
      <top style="hair"/>
      <bottom style="hair"/>
    </border>
    <border>
      <left>
        <color indexed="63"/>
      </left>
      <right style="medium"/>
      <top style="hair"/>
      <bottom style="hair"/>
    </border>
    <border>
      <left style="hair"/>
      <right style="hair"/>
      <top style="hair"/>
      <bottom>
        <color indexed="63"/>
      </bottom>
    </border>
    <border>
      <left style="hair"/>
      <right style="medium"/>
      <top style="hair"/>
      <bottom>
        <color indexed="63"/>
      </bottom>
    </border>
    <border>
      <left style="medium"/>
      <right style="hair"/>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style="hair"/>
      <top style="thin"/>
      <bottom style="medium"/>
    </border>
    <border>
      <left style="hair"/>
      <right style="medium"/>
      <top style="thin"/>
      <bottom style="medium"/>
    </border>
    <border>
      <left style="medium"/>
      <right style="hair"/>
      <top style="thin"/>
      <bottom style="medium"/>
    </border>
    <border>
      <left>
        <color indexed="63"/>
      </left>
      <right style="hair"/>
      <top style="thin"/>
      <bottom style="medium"/>
    </border>
    <border>
      <left>
        <color indexed="63"/>
      </left>
      <right style="medium"/>
      <top style="thin"/>
      <bottom style="medium"/>
    </border>
    <border>
      <left style="hair"/>
      <right style="medium"/>
      <top style="double"/>
      <bottom style="thin"/>
    </border>
    <border>
      <left style="hair"/>
      <right style="hair"/>
      <top style="thin"/>
      <bottom style="hair"/>
    </border>
    <border>
      <left style="hair"/>
      <right style="medium"/>
      <top style="thin"/>
      <bottom style="hair"/>
    </border>
    <border>
      <left style="medium"/>
      <right style="hair"/>
      <top style="thin"/>
      <bottom style="hair"/>
    </border>
    <border>
      <left>
        <color indexed="63"/>
      </left>
      <right style="hair"/>
      <top style="thin"/>
      <bottom style="hair"/>
    </border>
    <border>
      <left style="hair"/>
      <right style="hair"/>
      <top style="hair"/>
      <bottom style="thin"/>
    </border>
    <border>
      <left style="hair"/>
      <right style="medium"/>
      <top style="hair"/>
      <bottom style="thin"/>
    </border>
    <border>
      <left style="medium"/>
      <right style="hair"/>
      <top style="hair"/>
      <bottom style="thin"/>
    </border>
    <border>
      <left>
        <color indexed="63"/>
      </left>
      <right style="hair"/>
      <top style="hair"/>
      <bottom style="thin"/>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color indexed="63"/>
      </left>
      <right style="hair"/>
      <top>
        <color indexed="63"/>
      </top>
      <bottom style="medium"/>
    </border>
    <border>
      <left>
        <color indexed="63"/>
      </left>
      <right style="medium"/>
      <top>
        <color indexed="63"/>
      </top>
      <bottom style="medium"/>
    </border>
    <border>
      <left style="hair"/>
      <right style="hair"/>
      <top style="medium"/>
      <bottom style="thin"/>
    </border>
    <border>
      <left style="hair"/>
      <right style="medium"/>
      <top style="medium"/>
      <bottom style="thin"/>
    </border>
    <border>
      <left style="medium"/>
      <right style="hair"/>
      <top style="medium"/>
      <bottom style="thin"/>
    </border>
    <border>
      <left>
        <color indexed="63"/>
      </left>
      <right style="hair"/>
      <top style="medium"/>
      <bottom style="thin"/>
    </border>
    <border>
      <left style="hair"/>
      <right style="hair"/>
      <top style="double"/>
      <bottom style="medium"/>
    </border>
    <border>
      <left style="hair"/>
      <right>
        <color indexed="63"/>
      </right>
      <top style="double"/>
      <bottom style="medium"/>
    </border>
    <border>
      <left style="medium"/>
      <right style="hair"/>
      <top style="double"/>
      <bottom style="medium"/>
    </border>
    <border>
      <left>
        <color indexed="63"/>
      </left>
      <right style="hair"/>
      <top style="double"/>
      <bottom style="medium"/>
    </border>
    <border>
      <left style="hair"/>
      <right style="medium"/>
      <top style="double"/>
      <bottom style="medium"/>
    </border>
    <border>
      <left style="hair"/>
      <right>
        <color indexed="63"/>
      </right>
      <top>
        <color indexed="63"/>
      </top>
      <bottom style="medium"/>
    </border>
    <border>
      <left style="medium"/>
      <right style="hair"/>
      <top style="double"/>
      <bottom>
        <color indexed="63"/>
      </bottom>
    </border>
    <border>
      <left style="hair"/>
      <right style="hair"/>
      <top style="double"/>
      <bottom>
        <color indexed="63"/>
      </bottom>
    </border>
    <border>
      <left>
        <color indexed="63"/>
      </left>
      <right style="medium"/>
      <top style="double"/>
      <bottom>
        <color indexed="63"/>
      </bottom>
    </border>
    <border>
      <left style="double"/>
      <right style="hair"/>
      <top style="thin"/>
      <bottom style="hair"/>
    </border>
    <border>
      <left>
        <color indexed="63"/>
      </left>
      <right style="medium"/>
      <top style="thin"/>
      <bottom style="hair"/>
    </border>
    <border>
      <left style="double"/>
      <right style="hair"/>
      <top style="hair"/>
      <bottom style="hair"/>
    </border>
    <border>
      <left style="double"/>
      <right style="hair"/>
      <top style="hair"/>
      <bottom style="thin"/>
    </border>
    <border>
      <left>
        <color indexed="63"/>
      </left>
      <right style="medium"/>
      <top style="hair"/>
      <bottom style="thin"/>
    </border>
    <border>
      <left>
        <color indexed="63"/>
      </left>
      <right style="medium"/>
      <top style="medium"/>
      <bottom style="thin"/>
    </border>
    <border>
      <left style="hair"/>
      <right>
        <color indexed="63"/>
      </right>
      <top style="double"/>
      <bottom style="thin"/>
    </border>
    <border>
      <left style="hair"/>
      <right style="hair"/>
      <top style="thin"/>
      <bottom style="thin"/>
    </border>
    <border>
      <left style="hair"/>
      <right>
        <color indexed="63"/>
      </right>
      <top style="thin"/>
      <bottom style="thin"/>
    </border>
    <border>
      <left style="medium"/>
      <right style="hair"/>
      <top style="thin"/>
      <bottom style="thin"/>
    </border>
    <border>
      <left style="hair"/>
      <right>
        <color indexed="63"/>
      </right>
      <top style="medium"/>
      <bottom style="thin"/>
    </border>
    <border>
      <left style="hair"/>
      <right>
        <color indexed="63"/>
      </right>
      <top style="thin"/>
      <bottom style="medium"/>
    </border>
    <border>
      <left style="hair"/>
      <right style="hair"/>
      <top style="double"/>
      <bottom style="hair"/>
    </border>
    <border>
      <left style="hair"/>
      <right>
        <color indexed="63"/>
      </right>
      <top style="double"/>
      <bottom style="hair"/>
    </border>
    <border>
      <left style="medium"/>
      <right style="hair"/>
      <top style="double"/>
      <bottom style="hair"/>
    </border>
    <border>
      <left style="hair"/>
      <right style="medium"/>
      <top style="double"/>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hair"/>
      <right style="hair"/>
      <top style="medium"/>
      <bottom style="hair"/>
    </border>
    <border>
      <left style="hair"/>
      <right style="medium"/>
      <top style="medium"/>
      <bottom style="hair"/>
    </border>
    <border>
      <left style="medium"/>
      <right style="hair"/>
      <top style="medium"/>
      <bottom style="hair"/>
    </border>
    <border>
      <left>
        <color indexed="63"/>
      </left>
      <right style="medium"/>
      <top style="medium"/>
      <bottom style="hair"/>
    </border>
    <border>
      <left>
        <color indexed="63"/>
      </left>
      <right style="medium"/>
      <top style="thin"/>
      <bottom style="thin"/>
    </border>
    <border>
      <left>
        <color indexed="63"/>
      </left>
      <right style="hair"/>
      <top style="double"/>
      <bottom style="hair"/>
    </border>
    <border>
      <left>
        <color indexed="63"/>
      </left>
      <right style="medium"/>
      <top style="double"/>
      <bottom style="hair"/>
    </border>
    <border>
      <left style="hair"/>
      <right>
        <color indexed="63"/>
      </right>
      <top style="hair"/>
      <bottom>
        <color indexed="63"/>
      </bottom>
    </border>
    <border>
      <left style="hair"/>
      <right>
        <color indexed="63"/>
      </right>
      <top style="medium"/>
      <bottom style="hair"/>
    </border>
    <border>
      <left>
        <color indexed="63"/>
      </left>
      <right style="medium"/>
      <top style="hair"/>
      <bottom style="medium"/>
    </border>
    <border>
      <left style="hair"/>
      <right style="medium"/>
      <top style="medium"/>
      <bottom>
        <color indexed="63"/>
      </bottom>
    </border>
    <border>
      <left style="hair"/>
      <right style="hair"/>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hair"/>
      <top style="medium"/>
      <bottom>
        <color indexed="63"/>
      </bottom>
    </border>
    <border>
      <left>
        <color indexed="63"/>
      </left>
      <right style="hair"/>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medium"/>
      <bottom>
        <color indexed="63"/>
      </bottom>
    </border>
    <border>
      <left>
        <color indexed="63"/>
      </left>
      <right style="hair"/>
      <top style="thin"/>
      <bottom>
        <color indexed="63"/>
      </bottom>
    </border>
    <border>
      <left>
        <color indexed="63"/>
      </left>
      <right style="hair"/>
      <top>
        <color indexed="63"/>
      </top>
      <bottom style="thin"/>
    </border>
    <border>
      <left style="double"/>
      <right style="hair"/>
      <top style="medium"/>
      <bottom>
        <color indexed="63"/>
      </bottom>
    </border>
    <border>
      <left style="double"/>
      <right style="hair"/>
      <top>
        <color indexed="63"/>
      </top>
      <bottom>
        <color indexed="63"/>
      </bottom>
    </border>
    <border>
      <left>
        <color indexed="63"/>
      </left>
      <right style="hair"/>
      <top style="double"/>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4" fillId="11" borderId="0" applyNumberFormat="0" applyBorder="0" applyAlignment="0" applyProtection="0"/>
    <xf numFmtId="0" fontId="15" fillId="1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21" fillId="0" borderId="0">
      <alignment/>
      <protection/>
    </xf>
    <xf numFmtId="0" fontId="0" fillId="0" borderId="0">
      <alignment/>
      <protection/>
    </xf>
    <xf numFmtId="0" fontId="0" fillId="0" borderId="0">
      <alignment/>
      <protection/>
    </xf>
    <xf numFmtId="207" fontId="22" fillId="0" borderId="0" applyFont="0">
      <alignment horizontal="left"/>
      <protection/>
    </xf>
    <xf numFmtId="0" fontId="0" fillId="4" borderId="6" applyNumberFormat="0" applyFont="0" applyAlignment="0" applyProtection="0"/>
    <xf numFmtId="9" fontId="0" fillId="0" borderId="0" applyFont="0" applyFill="0" applyBorder="0" applyAlignment="0" applyProtection="0"/>
    <xf numFmtId="0" fontId="23" fillId="0" borderId="7" applyNumberFormat="0" applyFill="0" applyAlignment="0" applyProtection="0"/>
    <xf numFmtId="0" fontId="2" fillId="0" borderId="0" applyNumberFormat="0" applyFill="0" applyBorder="0" applyAlignment="0" applyProtection="0"/>
    <xf numFmtId="0" fontId="24" fillId="6" borderId="0" applyNumberFormat="0" applyBorder="0" applyAlignment="0" applyProtection="0"/>
    <xf numFmtId="0" fontId="23" fillId="0" borderId="0" applyNumberFormat="0" applyFill="0" applyBorder="0" applyAlignment="0" applyProtection="0"/>
    <xf numFmtId="0" fontId="25" fillId="7" borderId="8" applyNumberFormat="0" applyAlignment="0" applyProtection="0"/>
    <xf numFmtId="0" fontId="26" fillId="13" borderId="8" applyNumberFormat="0" applyAlignment="0" applyProtection="0"/>
    <xf numFmtId="0" fontId="27" fillId="13" borderId="9" applyNumberFormat="0" applyAlignment="0" applyProtection="0"/>
    <xf numFmtId="0" fontId="28" fillId="0" borderId="0" applyNumberFormat="0" applyFill="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cellStyleXfs>
  <cellXfs count="615">
    <xf numFmtId="0" fontId="0" fillId="0" borderId="0" xfId="0" applyAlignment="1">
      <alignment/>
    </xf>
    <xf numFmtId="0" fontId="4" fillId="18" borderId="0" xfId="0" applyFont="1" applyFill="1" applyAlignment="1" applyProtection="1">
      <alignment vertical="center"/>
      <protection hidden="1"/>
    </xf>
    <xf numFmtId="0" fontId="5" fillId="18" borderId="0" xfId="0" applyFont="1" applyFill="1" applyAlignment="1" applyProtection="1">
      <alignment vertical="center"/>
      <protection hidden="1"/>
    </xf>
    <xf numFmtId="49" fontId="5" fillId="0" borderId="0" xfId="0" applyNumberFormat="1" applyFont="1" applyFill="1" applyAlignment="1" applyProtection="1">
      <alignment vertical="center"/>
      <protection hidden="1"/>
    </xf>
    <xf numFmtId="0"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hidden="1"/>
    </xf>
    <xf numFmtId="0" fontId="7" fillId="18" borderId="0" xfId="0" applyFont="1" applyFill="1" applyAlignment="1" applyProtection="1">
      <alignment vertical="center"/>
      <protection hidden="1"/>
    </xf>
    <xf numFmtId="0" fontId="3" fillId="18" borderId="0" xfId="0" applyFont="1" applyFill="1" applyAlignment="1" applyProtection="1">
      <alignment horizontal="center" vertical="center"/>
      <protection hidden="1"/>
    </xf>
    <xf numFmtId="0" fontId="4" fillId="18" borderId="0" xfId="0" applyFont="1" applyFill="1" applyBorder="1" applyAlignment="1" applyProtection="1">
      <alignment vertical="center"/>
      <protection hidden="1"/>
    </xf>
    <xf numFmtId="0" fontId="10" fillId="0" borderId="0" xfId="0" applyFont="1" applyFill="1" applyBorder="1" applyAlignment="1" applyProtection="1">
      <alignment horizontal="right"/>
      <protection locked="0"/>
    </xf>
    <xf numFmtId="0" fontId="9" fillId="0" borderId="0" xfId="0" applyFont="1" applyFill="1" applyBorder="1" applyAlignment="1" applyProtection="1">
      <alignment/>
      <protection hidden="1"/>
    </xf>
    <xf numFmtId="49" fontId="5" fillId="0" borderId="0" xfId="0" applyNumberFormat="1" applyFont="1" applyFill="1" applyAlignment="1" applyProtection="1" quotePrefix="1">
      <alignment vertical="center"/>
      <protection hidden="1"/>
    </xf>
    <xf numFmtId="175" fontId="4" fillId="18" borderId="0" xfId="0" applyNumberFormat="1" applyFont="1" applyFill="1" applyAlignment="1" applyProtection="1">
      <alignment vertical="center"/>
      <protection hidden="1"/>
    </xf>
    <xf numFmtId="197" fontId="4" fillId="18" borderId="0" xfId="0" applyNumberFormat="1" applyFont="1" applyFill="1" applyAlignment="1" applyProtection="1">
      <alignment vertical="center"/>
      <protection hidden="1"/>
    </xf>
    <xf numFmtId="0" fontId="10" fillId="0" borderId="0" xfId="0" applyFont="1" applyFill="1" applyBorder="1" applyAlignment="1" applyProtection="1">
      <alignment/>
      <protection hidden="1"/>
    </xf>
    <xf numFmtId="0" fontId="4" fillId="18" borderId="0" xfId="0" applyFont="1" applyFill="1" applyBorder="1" applyAlignment="1" applyProtection="1">
      <alignment vertical="center"/>
      <protection locked="0"/>
    </xf>
    <xf numFmtId="10" fontId="4" fillId="18" borderId="0" xfId="0" applyNumberFormat="1" applyFont="1" applyFill="1" applyAlignment="1" applyProtection="1">
      <alignment vertical="center"/>
      <protection hidden="1"/>
    </xf>
    <xf numFmtId="49" fontId="3" fillId="13" borderId="0" xfId="0" applyNumberFormat="1" applyFont="1" applyFill="1" applyBorder="1" applyAlignment="1" applyProtection="1">
      <alignment horizontal="center" vertical="center" wrapText="1"/>
      <protection locked="0"/>
    </xf>
    <xf numFmtId="49" fontId="3" fillId="13" borderId="0" xfId="0" applyNumberFormat="1" applyFont="1" applyFill="1" applyBorder="1" applyAlignment="1" applyProtection="1">
      <alignment horizontal="centerContinuous" vertical="center"/>
      <protection locked="0"/>
    </xf>
    <xf numFmtId="49" fontId="3" fillId="13" borderId="0" xfId="0" applyNumberFormat="1" applyFont="1" applyFill="1" applyBorder="1" applyAlignment="1" applyProtection="1">
      <alignment horizontal="centerContinuous" vertical="center" wrapText="1"/>
      <protection locked="0"/>
    </xf>
    <xf numFmtId="49" fontId="3" fillId="13" borderId="0" xfId="0" applyNumberFormat="1" applyFont="1" applyFill="1" applyBorder="1" applyAlignment="1" applyProtection="1">
      <alignment vertical="center"/>
      <protection locked="0"/>
    </xf>
    <xf numFmtId="49" fontId="3" fillId="13" borderId="0" xfId="0" applyNumberFormat="1" applyFont="1" applyFill="1" applyBorder="1" applyAlignment="1" applyProtection="1">
      <alignment horizontal="left" vertical="center"/>
      <protection locked="0"/>
    </xf>
    <xf numFmtId="49" fontId="3" fillId="13" borderId="0" xfId="0" applyNumberFormat="1" applyFont="1" applyFill="1" applyBorder="1" applyAlignment="1" applyProtection="1">
      <alignment horizontal="right" vertical="center"/>
      <protection locked="0"/>
    </xf>
    <xf numFmtId="197" fontId="3" fillId="13" borderId="0" xfId="0" applyNumberFormat="1" applyFont="1" applyFill="1" applyBorder="1" applyAlignment="1" applyProtection="1">
      <alignment horizontal="right" vertical="center"/>
      <protection locked="0"/>
    </xf>
    <xf numFmtId="49" fontId="4" fillId="13" borderId="0" xfId="0" applyNumberFormat="1" applyFont="1" applyFill="1" applyBorder="1" applyAlignment="1" applyProtection="1">
      <alignment vertical="center"/>
      <protection locked="0"/>
    </xf>
    <xf numFmtId="49" fontId="4" fillId="13" borderId="0" xfId="0" applyNumberFormat="1" applyFont="1" applyFill="1" applyBorder="1" applyAlignment="1" applyProtection="1">
      <alignment horizontal="left" vertical="center"/>
      <protection locked="0"/>
    </xf>
    <xf numFmtId="49" fontId="4" fillId="13" borderId="0" xfId="0" applyNumberFormat="1" applyFont="1" applyFill="1" applyBorder="1" applyAlignment="1" applyProtection="1">
      <alignment horizontal="right" vertical="center"/>
      <protection locked="0"/>
    </xf>
    <xf numFmtId="197" fontId="4" fillId="13" borderId="0" xfId="0" applyNumberFormat="1" applyFont="1" applyFill="1" applyBorder="1" applyAlignment="1" applyProtection="1">
      <alignment horizontal="right" vertical="center"/>
      <protection locked="0"/>
    </xf>
    <xf numFmtId="49" fontId="3" fillId="13" borderId="0" xfId="0" applyNumberFormat="1" applyFont="1" applyFill="1" applyBorder="1" applyAlignment="1" applyProtection="1">
      <alignment horizontal="left" vertical="center"/>
      <protection locked="0"/>
    </xf>
    <xf numFmtId="49" fontId="6" fillId="13" borderId="0" xfId="0" applyNumberFormat="1" applyFont="1" applyFill="1" applyBorder="1" applyAlignment="1" applyProtection="1">
      <alignment horizontal="center" vertical="center" textRotation="90" shrinkToFit="1"/>
      <protection locked="0"/>
    </xf>
    <xf numFmtId="0" fontId="0" fillId="13" borderId="0" xfId="0" applyFill="1" applyBorder="1" applyAlignment="1" applyProtection="1">
      <alignment horizontal="center" vertical="center" textRotation="90" shrinkToFit="1"/>
      <protection locked="0"/>
    </xf>
    <xf numFmtId="197" fontId="4" fillId="13" borderId="0" xfId="0" applyNumberFormat="1" applyFont="1" applyFill="1" applyBorder="1" applyAlignment="1" applyProtection="1">
      <alignment horizontal="right" vertical="center"/>
      <protection locked="0"/>
    </xf>
    <xf numFmtId="197" fontId="3" fillId="13" borderId="0" xfId="0" applyNumberFormat="1" applyFont="1" applyFill="1" applyBorder="1" applyAlignment="1" applyProtection="1">
      <alignment horizontal="centerContinuous" vertical="center"/>
      <protection locked="0"/>
    </xf>
    <xf numFmtId="49" fontId="3" fillId="13" borderId="0" xfId="0" applyNumberFormat="1" applyFont="1" applyFill="1" applyBorder="1" applyAlignment="1" applyProtection="1">
      <alignment horizontal="centerContinuous" vertical="center"/>
      <protection locked="0"/>
    </xf>
    <xf numFmtId="196" fontId="4" fillId="13" borderId="0" xfId="0" applyNumberFormat="1" applyFont="1" applyFill="1" applyBorder="1" applyAlignment="1" applyProtection="1">
      <alignment horizontal="right" vertical="center"/>
      <protection locked="0"/>
    </xf>
    <xf numFmtId="195" fontId="4" fillId="13" borderId="0" xfId="0" applyNumberFormat="1" applyFont="1" applyFill="1" applyBorder="1" applyAlignment="1" applyProtection="1">
      <alignment horizontal="right" vertical="center"/>
      <protection locked="0"/>
    </xf>
    <xf numFmtId="0" fontId="4" fillId="13" borderId="0" xfId="0" applyNumberFormat="1" applyFont="1" applyFill="1" applyBorder="1" applyAlignment="1" applyProtection="1">
      <alignment vertical="center"/>
      <protection locked="0"/>
    </xf>
    <xf numFmtId="49" fontId="4" fillId="13" borderId="0" xfId="0" applyNumberFormat="1" applyFont="1" applyFill="1" applyBorder="1" applyAlignment="1" applyProtection="1">
      <alignment vertical="center"/>
      <protection hidden="1"/>
    </xf>
    <xf numFmtId="49" fontId="7" fillId="13" borderId="0" xfId="0" applyNumberFormat="1" applyFont="1" applyFill="1" applyBorder="1" applyAlignment="1" applyProtection="1">
      <alignment vertical="center"/>
      <protection hidden="1"/>
    </xf>
    <xf numFmtId="49" fontId="8" fillId="13" borderId="0" xfId="0" applyNumberFormat="1" applyFont="1" applyFill="1" applyBorder="1" applyAlignment="1" applyProtection="1">
      <alignment horizontal="right" vertical="center"/>
      <protection locked="0"/>
    </xf>
    <xf numFmtId="0" fontId="3" fillId="13" borderId="0" xfId="0" applyNumberFormat="1" applyFont="1" applyFill="1" applyBorder="1" applyAlignment="1" applyProtection="1">
      <alignment horizontal="center"/>
      <protection/>
    </xf>
    <xf numFmtId="0" fontId="4" fillId="13" borderId="0" xfId="0" applyFont="1" applyFill="1" applyAlignment="1" applyProtection="1">
      <alignment vertical="center"/>
      <protection hidden="1"/>
    </xf>
    <xf numFmtId="0" fontId="3" fillId="7" borderId="0" xfId="0" applyFont="1" applyFill="1" applyBorder="1" applyAlignment="1" applyProtection="1">
      <alignment horizontal="right"/>
      <protection hidden="1"/>
    </xf>
    <xf numFmtId="0" fontId="3" fillId="7" borderId="0" xfId="0" applyFont="1" applyFill="1" applyAlignment="1" applyProtection="1">
      <alignment horizontal="right"/>
      <protection hidden="1"/>
    </xf>
    <xf numFmtId="0" fontId="3" fillId="7" borderId="0" xfId="0" applyFont="1" applyFill="1" applyBorder="1" applyAlignment="1" applyProtection="1">
      <alignment horizontal="right" vertical="center"/>
      <protection hidden="1"/>
    </xf>
    <xf numFmtId="0" fontId="3" fillId="7" borderId="0" xfId="0" applyFont="1" applyFill="1" applyAlignment="1" applyProtection="1">
      <alignment horizontal="right" vertical="center"/>
      <protection hidden="1"/>
    </xf>
    <xf numFmtId="0" fontId="30" fillId="7" borderId="0" xfId="0" applyFont="1" applyFill="1" applyBorder="1" applyAlignment="1" applyProtection="1">
      <alignment horizontal="centerContinuous" vertical="center"/>
      <protection hidden="1"/>
    </xf>
    <xf numFmtId="0" fontId="3" fillId="7" borderId="0" xfId="0" applyFont="1" applyFill="1" applyBorder="1" applyAlignment="1" applyProtection="1">
      <alignment horizontal="centerContinuous" vertical="center"/>
      <protection hidden="1"/>
    </xf>
    <xf numFmtId="0" fontId="3" fillId="7" borderId="0" xfId="0" applyFont="1" applyFill="1" applyBorder="1" applyAlignment="1" applyProtection="1">
      <alignment horizontal="right" vertical="center" wrapText="1"/>
      <protection hidden="1"/>
    </xf>
    <xf numFmtId="0" fontId="3" fillId="7" borderId="0" xfId="0" applyFont="1" applyFill="1" applyBorder="1" applyAlignment="1" applyProtection="1">
      <alignment/>
      <protection hidden="1"/>
    </xf>
    <xf numFmtId="0" fontId="33" fillId="7" borderId="0" xfId="48" applyFont="1" applyFill="1" applyAlignment="1" applyProtection="1">
      <alignment horizontal="justify" vertical="center" wrapText="1"/>
      <protection hidden="1"/>
    </xf>
    <xf numFmtId="0" fontId="33" fillId="7" borderId="0" xfId="48" applyFont="1" applyFill="1" applyAlignment="1" applyProtection="1">
      <alignment horizontal="center" wrapText="1"/>
      <protection hidden="1"/>
    </xf>
    <xf numFmtId="0" fontId="33" fillId="7" borderId="0" xfId="48" applyFont="1" applyFill="1" applyAlignment="1" applyProtection="1">
      <alignment horizontal="left" wrapText="1"/>
      <protection hidden="1"/>
    </xf>
    <xf numFmtId="0" fontId="33" fillId="7" borderId="0" xfId="48" applyFont="1" applyFill="1" applyAlignment="1" applyProtection="1">
      <alignment horizontal="justify" wrapText="1"/>
      <protection hidden="1"/>
    </xf>
    <xf numFmtId="0" fontId="29" fillId="7" borderId="0" xfId="48" applyFont="1" applyFill="1" applyAlignment="1" applyProtection="1">
      <alignment horizontal="justify" vertical="center" wrapText="1"/>
      <protection hidden="1"/>
    </xf>
    <xf numFmtId="0" fontId="31" fillId="7" borderId="0" xfId="48" applyFont="1" applyFill="1" applyAlignment="1" applyProtection="1">
      <alignment horizontal="center" vertical="center" wrapText="1"/>
      <protection hidden="1"/>
    </xf>
    <xf numFmtId="0" fontId="31" fillId="7" borderId="0" xfId="48" applyFont="1" applyFill="1" applyAlignment="1" applyProtection="1">
      <alignment horizontal="justify" vertical="center" wrapText="1"/>
      <protection hidden="1"/>
    </xf>
    <xf numFmtId="0" fontId="34" fillId="7" borderId="0" xfId="48" applyFont="1" applyFill="1" applyAlignment="1" applyProtection="1">
      <alignment horizontal="justify" vertical="center" wrapText="1"/>
      <protection hidden="1"/>
    </xf>
    <xf numFmtId="0" fontId="35" fillId="7" borderId="0" xfId="48" applyFont="1" applyFill="1" applyAlignment="1" applyProtection="1">
      <alignment horizontal="justify" vertical="center" wrapText="1"/>
      <protection hidden="1"/>
    </xf>
    <xf numFmtId="0" fontId="33" fillId="7" borderId="0" xfId="48" applyFont="1" applyFill="1" applyAlignment="1" applyProtection="1">
      <alignment horizontal="justify" vertical="top" wrapText="1"/>
      <protection hidden="1"/>
    </xf>
    <xf numFmtId="0" fontId="33" fillId="7" borderId="0" xfId="48" applyNumberFormat="1" applyFont="1" applyFill="1" applyAlignment="1" applyProtection="1">
      <alignment horizontal="justify" vertical="center" wrapText="1"/>
      <protection hidden="1"/>
    </xf>
    <xf numFmtId="0" fontId="34" fillId="7" borderId="0" xfId="48" applyNumberFormat="1" applyFont="1" applyFill="1" applyAlignment="1" applyProtection="1">
      <alignment horizontal="justify" vertical="center" wrapText="1"/>
      <protection hidden="1"/>
    </xf>
    <xf numFmtId="0" fontId="31" fillId="7" borderId="0" xfId="48" applyNumberFormat="1" applyFont="1" applyFill="1" applyAlignment="1" applyProtection="1">
      <alignment horizontal="justify" vertical="top" wrapText="1"/>
      <protection hidden="1"/>
    </xf>
    <xf numFmtId="0" fontId="36" fillId="7" borderId="0" xfId="48" applyFont="1" applyFill="1" applyAlignment="1" applyProtection="1">
      <alignment horizontal="justify" vertical="center" wrapText="1"/>
      <protection hidden="1"/>
    </xf>
    <xf numFmtId="0" fontId="32" fillId="7" borderId="0" xfId="48" applyFont="1" applyFill="1" applyAlignment="1" applyProtection="1">
      <alignment horizontal="justify" vertical="center" wrapText="1"/>
      <protection hidden="1"/>
    </xf>
    <xf numFmtId="0" fontId="4" fillId="18" borderId="0" xfId="0" applyFont="1" applyFill="1" applyAlignment="1" applyProtection="1">
      <alignment horizontal="center" vertical="center"/>
      <protection hidden="1"/>
    </xf>
    <xf numFmtId="0" fontId="5" fillId="0" borderId="0" xfId="0" applyNumberFormat="1" applyFont="1" applyFill="1" applyAlignment="1" applyProtection="1" quotePrefix="1">
      <alignment vertical="top"/>
      <protection locked="0"/>
    </xf>
    <xf numFmtId="49" fontId="5" fillId="0" borderId="0" xfId="0" applyNumberFormat="1" applyFont="1" applyFill="1" applyAlignment="1" applyProtection="1">
      <alignment vertical="top"/>
      <protection hidden="1"/>
    </xf>
    <xf numFmtId="0" fontId="4" fillId="0" borderId="10" xfId="0" applyNumberFormat="1" applyFont="1" applyFill="1" applyBorder="1" applyAlignment="1" applyProtection="1">
      <alignment vertical="center"/>
      <protection locked="0"/>
    </xf>
    <xf numFmtId="49" fontId="4" fillId="0" borderId="10" xfId="0" applyNumberFormat="1" applyFont="1" applyFill="1" applyBorder="1" applyAlignment="1" applyProtection="1">
      <alignment vertical="center"/>
      <protection hidden="1"/>
    </xf>
    <xf numFmtId="49" fontId="7" fillId="0" borderId="10" xfId="0" applyNumberFormat="1" applyFont="1" applyFill="1" applyBorder="1" applyAlignment="1" applyProtection="1">
      <alignment vertical="center"/>
      <protection hidden="1"/>
    </xf>
    <xf numFmtId="49" fontId="8" fillId="0" borderId="10" xfId="0" applyNumberFormat="1" applyFont="1" applyFill="1" applyBorder="1" applyAlignment="1" applyProtection="1">
      <alignment horizontal="right" vertical="center"/>
      <protection locked="0"/>
    </xf>
    <xf numFmtId="0" fontId="4" fillId="18" borderId="11" xfId="0" applyFont="1" applyFill="1" applyBorder="1" applyAlignment="1" applyProtection="1">
      <alignment vertical="center"/>
      <protection hidden="1"/>
    </xf>
    <xf numFmtId="0" fontId="4" fillId="18" borderId="12" xfId="0" applyFont="1" applyFill="1" applyBorder="1" applyAlignment="1" applyProtection="1">
      <alignment vertical="center"/>
      <protection hidden="1"/>
    </xf>
    <xf numFmtId="49" fontId="3" fillId="19" borderId="12" xfId="0" applyNumberFormat="1" applyFont="1" applyFill="1" applyBorder="1" applyAlignment="1" applyProtection="1">
      <alignment horizontal="center" vertical="center" wrapText="1"/>
      <protection locked="0"/>
    </xf>
    <xf numFmtId="0" fontId="37" fillId="19" borderId="13" xfId="0" applyNumberFormat="1" applyFont="1" applyFill="1" applyBorder="1" applyAlignment="1" applyProtection="1">
      <alignment horizontal="center" vertical="top"/>
      <protection locked="0"/>
    </xf>
    <xf numFmtId="0" fontId="37" fillId="19" borderId="14" xfId="0" applyNumberFormat="1" applyFont="1" applyFill="1" applyBorder="1" applyAlignment="1" applyProtection="1">
      <alignment horizontal="center" vertical="top"/>
      <protection locked="0"/>
    </xf>
    <xf numFmtId="0" fontId="37" fillId="19" borderId="15" xfId="0" applyNumberFormat="1" applyFont="1" applyFill="1" applyBorder="1" applyAlignment="1" applyProtection="1">
      <alignment horizontal="center" vertical="top"/>
      <protection locked="0"/>
    </xf>
    <xf numFmtId="0" fontId="37" fillId="19" borderId="16" xfId="0" applyNumberFormat="1" applyFont="1" applyFill="1" applyBorder="1" applyAlignment="1" applyProtection="1">
      <alignment horizontal="center" vertical="top"/>
      <protection locked="0"/>
    </xf>
    <xf numFmtId="0" fontId="37" fillId="19" borderId="17" xfId="0" applyNumberFormat="1" applyFont="1" applyFill="1" applyBorder="1" applyAlignment="1" applyProtection="1">
      <alignment horizontal="center" vertical="top"/>
      <protection locked="0"/>
    </xf>
    <xf numFmtId="49" fontId="3" fillId="19" borderId="18" xfId="0" applyNumberFormat="1" applyFont="1" applyFill="1" applyBorder="1" applyAlignment="1" applyProtection="1">
      <alignment horizontal="center" vertical="center" wrapText="1"/>
      <protection locked="0"/>
    </xf>
    <xf numFmtId="49" fontId="3" fillId="19" borderId="19" xfId="0" applyNumberFormat="1" applyFont="1" applyFill="1" applyBorder="1" applyAlignment="1" applyProtection="1">
      <alignment horizontal="left" vertical="center"/>
      <protection locked="0"/>
    </xf>
    <xf numFmtId="49" fontId="3" fillId="19" borderId="19" xfId="0" applyNumberFormat="1" applyFont="1" applyFill="1" applyBorder="1" applyAlignment="1" applyProtection="1">
      <alignment horizontal="center" vertical="center" wrapText="1"/>
      <protection locked="0"/>
    </xf>
    <xf numFmtId="49" fontId="3" fillId="19" borderId="20" xfId="0" applyNumberFormat="1" applyFont="1" applyFill="1" applyBorder="1" applyAlignment="1" applyProtection="1">
      <alignment horizontal="center" vertical="center" wrapText="1"/>
      <protection locked="0"/>
    </xf>
    <xf numFmtId="0" fontId="4" fillId="18" borderId="11" xfId="0" applyFont="1" applyFill="1" applyBorder="1" applyAlignment="1" applyProtection="1">
      <alignment vertical="center"/>
      <protection locked="0"/>
    </xf>
    <xf numFmtId="49" fontId="4" fillId="19" borderId="12" xfId="0" applyNumberFormat="1" applyFont="1" applyFill="1" applyBorder="1" applyAlignment="1" applyProtection="1">
      <alignment vertical="center"/>
      <protection locked="0"/>
    </xf>
    <xf numFmtId="49" fontId="4" fillId="19" borderId="21" xfId="0" applyNumberFormat="1" applyFont="1" applyFill="1" applyBorder="1" applyAlignment="1" applyProtection="1">
      <alignment horizontal="left" vertical="center"/>
      <protection locked="0"/>
    </xf>
    <xf numFmtId="49" fontId="4" fillId="19" borderId="21" xfId="0" applyNumberFormat="1" applyFont="1" applyFill="1" applyBorder="1" applyAlignment="1" applyProtection="1">
      <alignment horizontal="right" vertical="center"/>
      <protection locked="0"/>
    </xf>
    <xf numFmtId="49" fontId="4" fillId="19" borderId="22" xfId="0" applyNumberFormat="1" applyFont="1" applyFill="1" applyBorder="1" applyAlignment="1" applyProtection="1">
      <alignment horizontal="left" vertical="center"/>
      <protection locked="0"/>
    </xf>
    <xf numFmtId="49" fontId="4" fillId="19" borderId="23" xfId="0" applyNumberFormat="1" applyFont="1" applyFill="1" applyBorder="1" applyAlignment="1" applyProtection="1">
      <alignment horizontal="left" vertical="center"/>
      <protection locked="0"/>
    </xf>
    <xf numFmtId="49" fontId="4" fillId="19" borderId="23" xfId="0" applyNumberFormat="1" applyFont="1" applyFill="1" applyBorder="1" applyAlignment="1" applyProtection="1">
      <alignment horizontal="right" vertical="center"/>
      <protection locked="0"/>
    </xf>
    <xf numFmtId="49" fontId="4" fillId="19" borderId="24" xfId="0" applyNumberFormat="1" applyFont="1" applyFill="1" applyBorder="1" applyAlignment="1" applyProtection="1">
      <alignment horizontal="left" vertical="center"/>
      <protection locked="0"/>
    </xf>
    <xf numFmtId="49" fontId="4" fillId="19" borderId="25" xfId="0" applyNumberFormat="1" applyFont="1" applyFill="1" applyBorder="1" applyAlignment="1" applyProtection="1">
      <alignment horizontal="left" vertical="center"/>
      <protection locked="0"/>
    </xf>
    <xf numFmtId="49" fontId="4" fillId="19" borderId="25" xfId="0" applyNumberFormat="1" applyFont="1" applyFill="1" applyBorder="1" applyAlignment="1" applyProtection="1">
      <alignment horizontal="right" vertical="center"/>
      <protection locked="0"/>
    </xf>
    <xf numFmtId="49" fontId="4" fillId="19" borderId="26" xfId="0" applyNumberFormat="1" applyFont="1" applyFill="1" applyBorder="1" applyAlignment="1" applyProtection="1">
      <alignment horizontal="left" vertical="center"/>
      <protection locked="0"/>
    </xf>
    <xf numFmtId="49" fontId="4" fillId="19" borderId="27" xfId="0" applyNumberFormat="1" applyFont="1" applyFill="1" applyBorder="1" applyAlignment="1" applyProtection="1">
      <alignment vertical="center"/>
      <protection locked="0"/>
    </xf>
    <xf numFmtId="49" fontId="3" fillId="19" borderId="28" xfId="0" applyNumberFormat="1" applyFont="1" applyFill="1" applyBorder="1" applyAlignment="1" applyProtection="1">
      <alignment horizontal="left" vertical="center"/>
      <protection locked="0"/>
    </xf>
    <xf numFmtId="49" fontId="4" fillId="19" borderId="28" xfId="0" applyNumberFormat="1" applyFont="1" applyFill="1" applyBorder="1" applyAlignment="1" applyProtection="1">
      <alignment horizontal="left" vertical="center"/>
      <protection locked="0"/>
    </xf>
    <xf numFmtId="49" fontId="4" fillId="19" borderId="28" xfId="0" applyNumberFormat="1" applyFont="1" applyFill="1" applyBorder="1" applyAlignment="1" applyProtection="1">
      <alignment horizontal="right" vertical="center"/>
      <protection locked="0"/>
    </xf>
    <xf numFmtId="49" fontId="4" fillId="19" borderId="29" xfId="0" applyNumberFormat="1" applyFont="1" applyFill="1" applyBorder="1" applyAlignment="1" applyProtection="1">
      <alignment horizontal="left" vertical="center"/>
      <protection locked="0"/>
    </xf>
    <xf numFmtId="0" fontId="9" fillId="0" borderId="30" xfId="0" applyFont="1" applyFill="1" applyBorder="1" applyAlignment="1" applyProtection="1">
      <alignment/>
      <protection hidden="1"/>
    </xf>
    <xf numFmtId="0" fontId="10" fillId="0" borderId="30" xfId="0" applyFont="1" applyFill="1" applyBorder="1" applyAlignment="1" applyProtection="1">
      <alignment/>
      <protection hidden="1"/>
    </xf>
    <xf numFmtId="0" fontId="10" fillId="0" borderId="30" xfId="0" applyFont="1" applyFill="1" applyBorder="1" applyAlignment="1" applyProtection="1">
      <alignment horizontal="right"/>
      <protection locked="0"/>
    </xf>
    <xf numFmtId="0" fontId="41" fillId="0" borderId="0" xfId="0" applyFont="1" applyFill="1" applyAlignment="1" applyProtection="1">
      <alignment horizontal="center" vertical="top"/>
      <protection locked="0"/>
    </xf>
    <xf numFmtId="49" fontId="3" fillId="19" borderId="31" xfId="0" applyNumberFormat="1" applyFont="1" applyFill="1" applyBorder="1" applyAlignment="1" applyProtection="1">
      <alignment vertical="center"/>
      <protection locked="0"/>
    </xf>
    <xf numFmtId="49" fontId="3" fillId="19" borderId="0" xfId="0" applyNumberFormat="1" applyFont="1" applyFill="1" applyBorder="1" applyAlignment="1" applyProtection="1">
      <alignment horizontal="left" vertical="center"/>
      <protection locked="0"/>
    </xf>
    <xf numFmtId="49" fontId="3" fillId="19" borderId="0" xfId="0" applyNumberFormat="1" applyFont="1" applyFill="1" applyBorder="1" applyAlignment="1" applyProtection="1">
      <alignment horizontal="right" vertical="center"/>
      <protection locked="0"/>
    </xf>
    <xf numFmtId="49" fontId="3" fillId="19" borderId="32" xfId="0" applyNumberFormat="1" applyFont="1" applyFill="1" applyBorder="1" applyAlignment="1" applyProtection="1">
      <alignment horizontal="left" vertical="center"/>
      <protection locked="0"/>
    </xf>
    <xf numFmtId="49" fontId="4" fillId="19" borderId="33" xfId="0" applyNumberFormat="1" applyFont="1" applyFill="1" applyBorder="1" applyAlignment="1" applyProtection="1">
      <alignment vertical="center"/>
      <protection locked="0"/>
    </xf>
    <xf numFmtId="49" fontId="4" fillId="19" borderId="34" xfId="0" applyNumberFormat="1" applyFont="1" applyFill="1" applyBorder="1" applyAlignment="1" applyProtection="1">
      <alignment horizontal="left" vertical="center"/>
      <protection locked="0"/>
    </xf>
    <xf numFmtId="49" fontId="4" fillId="19" borderId="35" xfId="0" applyNumberFormat="1" applyFont="1" applyFill="1" applyBorder="1" applyAlignment="1" applyProtection="1">
      <alignment horizontal="left" vertical="center"/>
      <protection locked="0"/>
    </xf>
    <xf numFmtId="49" fontId="4" fillId="19" borderId="35" xfId="0" applyNumberFormat="1" applyFont="1" applyFill="1" applyBorder="1" applyAlignment="1" applyProtection="1">
      <alignment horizontal="right" vertical="center"/>
      <protection locked="0"/>
    </xf>
    <xf numFmtId="49" fontId="4" fillId="19" borderId="36" xfId="0" applyNumberFormat="1" applyFont="1" applyFill="1" applyBorder="1" applyAlignment="1" applyProtection="1">
      <alignment horizontal="left" vertical="center"/>
      <protection locked="0"/>
    </xf>
    <xf numFmtId="49" fontId="4" fillId="19" borderId="37" xfId="0" applyNumberFormat="1" applyFont="1" applyFill="1" applyBorder="1" applyAlignment="1" applyProtection="1">
      <alignment horizontal="left" vertical="center"/>
      <protection locked="0"/>
    </xf>
    <xf numFmtId="49" fontId="4" fillId="19" borderId="31" xfId="0" applyNumberFormat="1" applyFont="1" applyFill="1" applyBorder="1" applyAlignment="1" applyProtection="1">
      <alignment vertical="center"/>
      <protection locked="0"/>
    </xf>
    <xf numFmtId="49" fontId="4" fillId="19" borderId="38" xfId="0" applyNumberFormat="1" applyFont="1" applyFill="1" applyBorder="1" applyAlignment="1" applyProtection="1">
      <alignment horizontal="left" vertical="center"/>
      <protection locked="0"/>
    </xf>
    <xf numFmtId="49" fontId="4" fillId="19" borderId="39" xfId="0" applyNumberFormat="1" applyFont="1" applyFill="1" applyBorder="1" applyAlignment="1" applyProtection="1">
      <alignment horizontal="left" vertical="center"/>
      <protection locked="0"/>
    </xf>
    <xf numFmtId="49" fontId="4" fillId="19" borderId="39" xfId="0" applyNumberFormat="1" applyFont="1" applyFill="1" applyBorder="1" applyAlignment="1" applyProtection="1">
      <alignment horizontal="right" vertical="center"/>
      <protection locked="0"/>
    </xf>
    <xf numFmtId="49" fontId="4" fillId="19" borderId="40" xfId="0" applyNumberFormat="1" applyFont="1" applyFill="1" applyBorder="1" applyAlignment="1" applyProtection="1">
      <alignment horizontal="left" vertical="center"/>
      <protection locked="0"/>
    </xf>
    <xf numFmtId="49" fontId="4" fillId="19" borderId="41" xfId="0" applyNumberFormat="1" applyFont="1" applyFill="1" applyBorder="1" applyAlignment="1" applyProtection="1">
      <alignment vertical="center"/>
      <protection locked="0"/>
    </xf>
    <xf numFmtId="49" fontId="3" fillId="19" borderId="10" xfId="0" applyNumberFormat="1" applyFont="1" applyFill="1" applyBorder="1" applyAlignment="1" applyProtection="1">
      <alignment horizontal="left" vertical="center"/>
      <protection locked="0"/>
    </xf>
    <xf numFmtId="49" fontId="4" fillId="19" borderId="10" xfId="0" applyNumberFormat="1" applyFont="1" applyFill="1" applyBorder="1" applyAlignment="1" applyProtection="1">
      <alignment horizontal="left" vertical="center"/>
      <protection locked="0"/>
    </xf>
    <xf numFmtId="49" fontId="4" fillId="19" borderId="10" xfId="0" applyNumberFormat="1" applyFont="1" applyFill="1" applyBorder="1" applyAlignment="1" applyProtection="1">
      <alignment horizontal="right" vertical="center"/>
      <protection locked="0"/>
    </xf>
    <xf numFmtId="49" fontId="4" fillId="19" borderId="42" xfId="0" applyNumberFormat="1" applyFont="1" applyFill="1" applyBorder="1" applyAlignment="1" applyProtection="1">
      <alignment horizontal="left" vertical="center"/>
      <protection locked="0"/>
    </xf>
    <xf numFmtId="49" fontId="3" fillId="19" borderId="43" xfId="0" applyNumberFormat="1" applyFont="1" applyFill="1" applyBorder="1" applyAlignment="1" applyProtection="1">
      <alignment horizontal="centerContinuous" vertical="center"/>
      <protection locked="0"/>
    </xf>
    <xf numFmtId="0" fontId="42" fillId="19" borderId="44" xfId="0" applyFont="1" applyFill="1" applyBorder="1" applyAlignment="1" applyProtection="1">
      <alignment horizontal="centerContinuous" vertical="center"/>
      <protection locked="0"/>
    </xf>
    <xf numFmtId="0" fontId="42" fillId="19" borderId="44" xfId="0" applyFont="1" applyFill="1" applyBorder="1" applyAlignment="1" applyProtection="1">
      <alignment horizontal="centerContinuous" vertical="center"/>
      <protection locked="0"/>
    </xf>
    <xf numFmtId="0" fontId="42" fillId="19" borderId="45" xfId="0" applyFont="1" applyFill="1" applyBorder="1" applyAlignment="1" applyProtection="1">
      <alignment horizontal="centerContinuous" vertical="center"/>
      <protection locked="0"/>
    </xf>
    <xf numFmtId="0" fontId="42" fillId="19" borderId="43" xfId="0" applyFont="1" applyFill="1" applyBorder="1" applyAlignment="1" applyProtection="1">
      <alignment horizontal="centerContinuous" vertical="center"/>
      <protection locked="0"/>
    </xf>
    <xf numFmtId="0" fontId="42" fillId="19" borderId="46" xfId="0" applyFont="1" applyFill="1" applyBorder="1" applyAlignment="1" applyProtection="1">
      <alignment horizontal="centerContinuous" vertical="center"/>
      <protection locked="0"/>
    </xf>
    <xf numFmtId="0" fontId="42" fillId="19" borderId="47" xfId="0" applyFont="1" applyFill="1" applyBorder="1" applyAlignment="1" applyProtection="1">
      <alignment horizontal="centerContinuous" vertical="center"/>
      <protection locked="0"/>
    </xf>
    <xf numFmtId="49" fontId="3" fillId="19" borderId="48" xfId="0" applyNumberFormat="1" applyFont="1" applyFill="1" applyBorder="1" applyAlignment="1" applyProtection="1">
      <alignment horizontal="center" vertical="center" wrapText="1"/>
      <protection locked="0"/>
    </xf>
    <xf numFmtId="49" fontId="3" fillId="19" borderId="49" xfId="0" applyNumberFormat="1" applyFont="1" applyFill="1" applyBorder="1" applyAlignment="1" applyProtection="1">
      <alignment horizontal="left" vertical="center"/>
      <protection locked="0"/>
    </xf>
    <xf numFmtId="49" fontId="3" fillId="19" borderId="49" xfId="0" applyNumberFormat="1" applyFont="1" applyFill="1" applyBorder="1" applyAlignment="1" applyProtection="1">
      <alignment horizontal="center" vertical="center" wrapText="1"/>
      <protection locked="0"/>
    </xf>
    <xf numFmtId="49" fontId="3" fillId="19" borderId="50" xfId="0" applyNumberFormat="1" applyFont="1" applyFill="1" applyBorder="1" applyAlignment="1" applyProtection="1">
      <alignment horizontal="center" vertical="center" wrapText="1"/>
      <protection locked="0"/>
    </xf>
    <xf numFmtId="0" fontId="37" fillId="19" borderId="51" xfId="0" applyNumberFormat="1" applyFont="1" applyFill="1" applyBorder="1" applyAlignment="1" applyProtection="1">
      <alignment horizontal="center" vertical="top"/>
      <protection locked="0"/>
    </xf>
    <xf numFmtId="49" fontId="3" fillId="19" borderId="52" xfId="0" applyNumberFormat="1" applyFont="1" applyFill="1" applyBorder="1" applyAlignment="1" applyProtection="1">
      <alignment horizontal="left" vertical="center"/>
      <protection locked="0"/>
    </xf>
    <xf numFmtId="49" fontId="3" fillId="19" borderId="52" xfId="0" applyNumberFormat="1" applyFont="1" applyFill="1" applyBorder="1" applyAlignment="1" applyProtection="1">
      <alignment horizontal="center" vertical="center" wrapText="1"/>
      <protection locked="0"/>
    </xf>
    <xf numFmtId="49" fontId="3" fillId="19" borderId="53" xfId="0" applyNumberFormat="1" applyFont="1" applyFill="1" applyBorder="1" applyAlignment="1" applyProtection="1">
      <alignment horizontal="center" vertical="center" wrapText="1"/>
      <protection locked="0"/>
    </xf>
    <xf numFmtId="49" fontId="3" fillId="19" borderId="48" xfId="0" applyNumberFormat="1" applyFont="1" applyFill="1" applyBorder="1" applyAlignment="1" applyProtection="1">
      <alignment vertical="center"/>
      <protection locked="0"/>
    </xf>
    <xf numFmtId="0" fontId="42" fillId="19" borderId="54" xfId="0" applyFont="1" applyFill="1" applyBorder="1" applyAlignment="1" applyProtection="1">
      <alignment horizontal="centerContinuous" vertical="center"/>
      <protection locked="0"/>
    </xf>
    <xf numFmtId="0" fontId="42" fillId="19" borderId="55" xfId="0" applyFont="1" applyFill="1" applyBorder="1" applyAlignment="1" applyProtection="1">
      <alignment horizontal="centerContinuous" vertical="center"/>
      <protection locked="0"/>
    </xf>
    <xf numFmtId="49" fontId="3" fillId="19" borderId="10" xfId="0" applyNumberFormat="1" applyFont="1" applyFill="1" applyBorder="1" applyAlignment="1" applyProtection="1">
      <alignment horizontal="center" vertical="center" wrapText="1"/>
      <protection locked="0"/>
    </xf>
    <xf numFmtId="49" fontId="3" fillId="19" borderId="42" xfId="0" applyNumberFormat="1" applyFont="1" applyFill="1" applyBorder="1" applyAlignment="1" applyProtection="1">
      <alignment horizontal="center" vertical="center" wrapText="1"/>
      <protection locked="0"/>
    </xf>
    <xf numFmtId="49" fontId="3" fillId="19" borderId="56" xfId="0" applyNumberFormat="1" applyFont="1" applyFill="1" applyBorder="1" applyAlignment="1" applyProtection="1">
      <alignment vertical="center"/>
      <protection locked="0"/>
    </xf>
    <xf numFmtId="49" fontId="3" fillId="19" borderId="57" xfId="0" applyNumberFormat="1" applyFont="1" applyFill="1" applyBorder="1" applyAlignment="1" applyProtection="1">
      <alignment horizontal="left" vertical="center"/>
      <protection locked="0"/>
    </xf>
    <xf numFmtId="49" fontId="3" fillId="19" borderId="57" xfId="0" applyNumberFormat="1" applyFont="1" applyFill="1" applyBorder="1" applyAlignment="1" applyProtection="1">
      <alignment horizontal="right" vertical="center"/>
      <protection locked="0"/>
    </xf>
    <xf numFmtId="49" fontId="3" fillId="19" borderId="58" xfId="0" applyNumberFormat="1" applyFont="1" applyFill="1" applyBorder="1" applyAlignment="1" applyProtection="1">
      <alignment horizontal="left" vertical="center"/>
      <protection locked="0"/>
    </xf>
    <xf numFmtId="49" fontId="3" fillId="19" borderId="41" xfId="0" applyNumberFormat="1" applyFont="1" applyFill="1" applyBorder="1" applyAlignment="1" applyProtection="1">
      <alignment vertical="center"/>
      <protection locked="0"/>
    </xf>
    <xf numFmtId="49" fontId="3" fillId="19" borderId="10" xfId="0" applyNumberFormat="1" applyFont="1" applyFill="1" applyBorder="1" applyAlignment="1" applyProtection="1">
      <alignment horizontal="left" vertical="center"/>
      <protection locked="0"/>
    </xf>
    <xf numFmtId="49" fontId="3" fillId="19" borderId="10" xfId="0" applyNumberFormat="1" applyFont="1" applyFill="1" applyBorder="1" applyAlignment="1" applyProtection="1">
      <alignment horizontal="right" vertical="center"/>
      <protection locked="0"/>
    </xf>
    <xf numFmtId="49" fontId="3" fillId="19" borderId="42" xfId="0" applyNumberFormat="1" applyFont="1" applyFill="1" applyBorder="1" applyAlignment="1" applyProtection="1">
      <alignment horizontal="left" vertical="center"/>
      <protection locked="0"/>
    </xf>
    <xf numFmtId="0" fontId="37" fillId="19" borderId="59" xfId="0" applyNumberFormat="1" applyFont="1" applyFill="1" applyBorder="1" applyAlignment="1" applyProtection="1">
      <alignment horizontal="center" vertical="top"/>
      <protection locked="0"/>
    </xf>
    <xf numFmtId="0" fontId="37" fillId="19" borderId="0" xfId="0" applyNumberFormat="1" applyFont="1" applyFill="1" applyBorder="1" applyAlignment="1" applyProtection="1">
      <alignment horizontal="center" vertical="top"/>
      <protection locked="0"/>
    </xf>
    <xf numFmtId="0" fontId="37" fillId="19" borderId="60" xfId="0" applyNumberFormat="1" applyFont="1" applyFill="1" applyBorder="1" applyAlignment="1" applyProtection="1">
      <alignment horizontal="center" vertical="top"/>
      <protection locked="0"/>
    </xf>
    <xf numFmtId="49" fontId="4" fillId="19" borderId="18" xfId="0" applyNumberFormat="1" applyFont="1" applyFill="1" applyBorder="1" applyAlignment="1" applyProtection="1">
      <alignment vertical="center"/>
      <protection locked="0"/>
    </xf>
    <xf numFmtId="49" fontId="4" fillId="19" borderId="19" xfId="0" applyNumberFormat="1" applyFont="1" applyFill="1" applyBorder="1" applyAlignment="1" applyProtection="1">
      <alignment horizontal="left" vertical="center"/>
      <protection locked="0"/>
    </xf>
    <xf numFmtId="49" fontId="4" fillId="19" borderId="19" xfId="0" applyNumberFormat="1" applyFont="1" applyFill="1" applyBorder="1" applyAlignment="1" applyProtection="1">
      <alignment horizontal="right" vertical="center"/>
      <protection locked="0"/>
    </xf>
    <xf numFmtId="49" fontId="4" fillId="19" borderId="20" xfId="0" applyNumberFormat="1" applyFont="1" applyFill="1" applyBorder="1" applyAlignment="1" applyProtection="1">
      <alignment horizontal="left" vertical="center"/>
      <protection locked="0"/>
    </xf>
    <xf numFmtId="49" fontId="4" fillId="19" borderId="61" xfId="0" applyNumberFormat="1" applyFont="1" applyFill="1" applyBorder="1" applyAlignment="1" applyProtection="1">
      <alignment vertical="center"/>
      <protection locked="0"/>
    </xf>
    <xf numFmtId="49" fontId="4" fillId="19" borderId="35" xfId="0" applyNumberFormat="1" applyFont="1" applyFill="1" applyBorder="1" applyAlignment="1" applyProtection="1">
      <alignment horizontal="left" vertical="center"/>
      <protection locked="0"/>
    </xf>
    <xf numFmtId="49" fontId="4" fillId="19" borderId="35" xfId="0" applyNumberFormat="1" applyFont="1" applyFill="1" applyBorder="1" applyAlignment="1" applyProtection="1">
      <alignment horizontal="right" vertical="center"/>
      <protection locked="0"/>
    </xf>
    <xf numFmtId="49" fontId="4" fillId="19" borderId="36" xfId="0" applyNumberFormat="1" applyFont="1" applyFill="1" applyBorder="1" applyAlignment="1" applyProtection="1">
      <alignment horizontal="left" vertical="center"/>
      <protection locked="0"/>
    </xf>
    <xf numFmtId="49" fontId="4" fillId="19" borderId="62" xfId="0" applyNumberFormat="1" applyFont="1" applyFill="1" applyBorder="1" applyAlignment="1" applyProtection="1">
      <alignment vertical="center"/>
      <protection locked="0"/>
    </xf>
    <xf numFmtId="49" fontId="4" fillId="19" borderId="63" xfId="0" applyNumberFormat="1" applyFont="1" applyFill="1" applyBorder="1" applyAlignment="1" applyProtection="1">
      <alignment horizontal="left" vertical="center"/>
      <protection locked="0"/>
    </xf>
    <xf numFmtId="49" fontId="4" fillId="19" borderId="63" xfId="0" applyNumberFormat="1" applyFont="1" applyFill="1" applyBorder="1" applyAlignment="1" applyProtection="1">
      <alignment horizontal="right" vertical="center"/>
      <protection locked="0"/>
    </xf>
    <xf numFmtId="49" fontId="4" fillId="19" borderId="64" xfId="0" applyNumberFormat="1" applyFont="1" applyFill="1" applyBorder="1" applyAlignment="1" applyProtection="1">
      <alignment horizontal="left" vertical="center"/>
      <protection locked="0"/>
    </xf>
    <xf numFmtId="49" fontId="3" fillId="19" borderId="44" xfId="0" applyNumberFormat="1" applyFont="1" applyFill="1" applyBorder="1" applyAlignment="1" applyProtection="1">
      <alignment horizontal="centerContinuous" vertical="center"/>
      <protection locked="0"/>
    </xf>
    <xf numFmtId="49" fontId="3" fillId="19" borderId="45" xfId="0" applyNumberFormat="1" applyFont="1" applyFill="1" applyBorder="1" applyAlignment="1" applyProtection="1">
      <alignment horizontal="centerContinuous" vertical="center"/>
      <protection locked="0"/>
    </xf>
    <xf numFmtId="49" fontId="3" fillId="19" borderId="44" xfId="0" applyNumberFormat="1" applyFont="1" applyFill="1" applyBorder="1" applyAlignment="1" applyProtection="1">
      <alignment horizontal="centerContinuous" vertical="center"/>
      <protection locked="0"/>
    </xf>
    <xf numFmtId="49" fontId="3" fillId="19" borderId="46" xfId="0" applyNumberFormat="1" applyFont="1" applyFill="1" applyBorder="1" applyAlignment="1" applyProtection="1">
      <alignment horizontal="centerContinuous" vertical="center"/>
      <protection locked="0"/>
    </xf>
    <xf numFmtId="49" fontId="3" fillId="19" borderId="65" xfId="0" applyNumberFormat="1" applyFont="1" applyFill="1" applyBorder="1" applyAlignment="1" applyProtection="1">
      <alignment horizontal="centerContinuous" vertical="center"/>
      <protection locked="0"/>
    </xf>
    <xf numFmtId="49" fontId="4" fillId="19" borderId="48" xfId="0" applyNumberFormat="1" applyFont="1" applyFill="1" applyBorder="1" applyAlignment="1" applyProtection="1">
      <alignment vertical="center"/>
      <protection locked="0"/>
    </xf>
    <xf numFmtId="49" fontId="4" fillId="19" borderId="50" xfId="0" applyNumberFormat="1" applyFont="1" applyFill="1" applyBorder="1" applyAlignment="1" applyProtection="1">
      <alignment horizontal="left" vertical="center"/>
      <protection locked="0"/>
    </xf>
    <xf numFmtId="4" fontId="4" fillId="18" borderId="0" xfId="0" applyNumberFormat="1" applyFont="1" applyFill="1" applyAlignment="1" applyProtection="1">
      <alignment vertical="center"/>
      <protection hidden="1"/>
    </xf>
    <xf numFmtId="0" fontId="37" fillId="19" borderId="66" xfId="0" applyNumberFormat="1" applyFont="1" applyFill="1" applyBorder="1" applyAlignment="1" applyProtection="1">
      <alignment horizontal="center" vertical="top"/>
      <protection locked="0"/>
    </xf>
    <xf numFmtId="0" fontId="37" fillId="19" borderId="67" xfId="0" applyNumberFormat="1" applyFont="1" applyFill="1" applyBorder="1" applyAlignment="1" applyProtection="1">
      <alignment horizontal="center" vertical="top"/>
      <protection locked="0"/>
    </xf>
    <xf numFmtId="49" fontId="3" fillId="19" borderId="49" xfId="0" applyNumberFormat="1" applyFont="1" applyFill="1" applyBorder="1" applyAlignment="1" applyProtection="1">
      <alignment horizontal="right" vertical="center"/>
      <protection locked="0"/>
    </xf>
    <xf numFmtId="49" fontId="3" fillId="19" borderId="50" xfId="0" applyNumberFormat="1" applyFont="1" applyFill="1" applyBorder="1" applyAlignment="1" applyProtection="1">
      <alignment horizontal="left" vertical="center"/>
      <protection locked="0"/>
    </xf>
    <xf numFmtId="49" fontId="4" fillId="19" borderId="61" xfId="0" applyNumberFormat="1" applyFont="1" applyFill="1" applyBorder="1" applyAlignment="1" applyProtection="1">
      <alignment vertical="center"/>
      <protection locked="0"/>
    </xf>
    <xf numFmtId="205" fontId="4" fillId="18" borderId="0" xfId="0" applyNumberFormat="1" applyFont="1" applyFill="1" applyAlignment="1" applyProtection="1">
      <alignment vertical="center"/>
      <protection hidden="1"/>
    </xf>
    <xf numFmtId="0" fontId="41" fillId="0" borderId="0" xfId="0" applyFont="1" applyFill="1" applyBorder="1" applyAlignment="1" applyProtection="1">
      <alignment horizontal="center" vertical="top"/>
      <protection locked="0"/>
    </xf>
    <xf numFmtId="0" fontId="37" fillId="19" borderId="68" xfId="0" applyNumberFormat="1" applyFont="1" applyFill="1" applyBorder="1" applyAlignment="1" applyProtection="1">
      <alignment horizontal="center" vertical="top"/>
      <protection locked="0"/>
    </xf>
    <xf numFmtId="49" fontId="4" fillId="19" borderId="56" xfId="0" applyNumberFormat="1" applyFont="1" applyFill="1" applyBorder="1" applyAlignment="1" applyProtection="1">
      <alignment vertical="center"/>
      <protection locked="0"/>
    </xf>
    <xf numFmtId="49" fontId="4" fillId="19" borderId="69" xfId="0" applyNumberFormat="1" applyFont="1" applyFill="1" applyBorder="1" applyAlignment="1" applyProtection="1">
      <alignment horizontal="left" vertical="center"/>
      <protection locked="0"/>
    </xf>
    <xf numFmtId="49" fontId="4" fillId="19" borderId="69" xfId="0" applyNumberFormat="1" applyFont="1" applyFill="1" applyBorder="1" applyAlignment="1" applyProtection="1">
      <alignment horizontal="right" vertical="center"/>
      <protection locked="0"/>
    </xf>
    <xf numFmtId="49" fontId="4" fillId="19" borderId="70" xfId="0" applyNumberFormat="1" applyFont="1" applyFill="1" applyBorder="1" applyAlignment="1" applyProtection="1">
      <alignment horizontal="left" vertical="center"/>
      <protection locked="0"/>
    </xf>
    <xf numFmtId="203" fontId="4" fillId="18" borderId="0" xfId="0" applyNumberFormat="1" applyFont="1" applyFill="1" applyAlignment="1" applyProtection="1">
      <alignment vertical="center"/>
      <protection hidden="1"/>
    </xf>
    <xf numFmtId="196" fontId="4" fillId="18" borderId="0" xfId="0" applyNumberFormat="1" applyFont="1" applyFill="1" applyAlignment="1" applyProtection="1">
      <alignment vertical="center"/>
      <protection hidden="1"/>
    </xf>
    <xf numFmtId="0" fontId="37" fillId="19" borderId="11" xfId="0" applyNumberFormat="1" applyFont="1" applyFill="1" applyBorder="1" applyAlignment="1" applyProtection="1">
      <alignment horizontal="center" vertical="top"/>
      <protection locked="0"/>
    </xf>
    <xf numFmtId="49" fontId="3" fillId="19" borderId="71" xfId="0" applyNumberFormat="1" applyFont="1" applyFill="1" applyBorder="1" applyAlignment="1" applyProtection="1">
      <alignment vertical="center"/>
      <protection locked="0"/>
    </xf>
    <xf numFmtId="49" fontId="3" fillId="19" borderId="52" xfId="0" applyNumberFormat="1" applyFont="1" applyFill="1" applyBorder="1" applyAlignment="1" applyProtection="1">
      <alignment horizontal="right" vertical="center"/>
      <protection locked="0"/>
    </xf>
    <xf numFmtId="49" fontId="3" fillId="19" borderId="53" xfId="0" applyNumberFormat="1" applyFont="1" applyFill="1" applyBorder="1" applyAlignment="1" applyProtection="1">
      <alignment horizontal="left" vertical="center"/>
      <protection locked="0"/>
    </xf>
    <xf numFmtId="194" fontId="34" fillId="18" borderId="0" xfId="0" applyNumberFormat="1" applyFont="1" applyFill="1" applyAlignment="1" applyProtection="1">
      <alignment vertical="center"/>
      <protection hidden="1"/>
    </xf>
    <xf numFmtId="49" fontId="4" fillId="19" borderId="72" xfId="0" applyNumberFormat="1" applyFont="1" applyFill="1" applyBorder="1" applyAlignment="1" applyProtection="1">
      <alignment vertical="center"/>
      <protection locked="0"/>
    </xf>
    <xf numFmtId="10" fontId="34" fillId="18" borderId="0" xfId="0" applyNumberFormat="1" applyFont="1" applyFill="1" applyAlignment="1" applyProtection="1">
      <alignment vertical="center"/>
      <protection hidden="1"/>
    </xf>
    <xf numFmtId="49" fontId="4" fillId="19" borderId="73" xfId="0" applyNumberFormat="1" applyFont="1" applyFill="1" applyBorder="1" applyAlignment="1" applyProtection="1">
      <alignment vertical="center"/>
      <protection locked="0"/>
    </xf>
    <xf numFmtId="49" fontId="4" fillId="19" borderId="62" xfId="0" applyNumberFormat="1" applyFont="1" applyFill="1" applyBorder="1" applyAlignment="1" applyProtection="1">
      <alignment vertical="center"/>
      <protection locked="0"/>
    </xf>
    <xf numFmtId="49" fontId="4" fillId="19" borderId="63" xfId="0" applyNumberFormat="1" applyFont="1" applyFill="1" applyBorder="1" applyAlignment="1" applyProtection="1">
      <alignment horizontal="left" vertical="center"/>
      <protection locked="0"/>
    </xf>
    <xf numFmtId="49" fontId="4" fillId="19" borderId="63" xfId="0" applyNumberFormat="1" applyFont="1" applyFill="1" applyBorder="1" applyAlignment="1" applyProtection="1">
      <alignment horizontal="right" vertical="center"/>
      <protection locked="0"/>
    </xf>
    <xf numFmtId="49" fontId="4" fillId="19" borderId="64" xfId="0" applyNumberFormat="1" applyFont="1" applyFill="1" applyBorder="1" applyAlignment="1" applyProtection="1">
      <alignment horizontal="left" vertical="center"/>
      <protection locked="0"/>
    </xf>
    <xf numFmtId="49" fontId="4" fillId="19" borderId="74" xfId="0" applyNumberFormat="1" applyFont="1" applyFill="1" applyBorder="1" applyAlignment="1" applyProtection="1">
      <alignment vertical="center"/>
      <protection locked="0"/>
    </xf>
    <xf numFmtId="194" fontId="4" fillId="18" borderId="0" xfId="0" applyNumberFormat="1" applyFont="1" applyFill="1" applyAlignment="1" applyProtection="1">
      <alignment vertical="center"/>
      <protection hidden="1"/>
    </xf>
    <xf numFmtId="175" fontId="4" fillId="18" borderId="12" xfId="0" applyNumberFormat="1" applyFont="1" applyFill="1" applyBorder="1" applyAlignment="1" applyProtection="1">
      <alignment vertical="center"/>
      <protection hidden="1"/>
    </xf>
    <xf numFmtId="0" fontId="34" fillId="18" borderId="0" xfId="0" applyFont="1" applyFill="1" applyAlignment="1" applyProtection="1">
      <alignment vertical="center"/>
      <protection hidden="1"/>
    </xf>
    <xf numFmtId="175" fontId="4" fillId="18" borderId="0" xfId="0" applyNumberFormat="1" applyFont="1" applyFill="1" applyBorder="1" applyAlignment="1" applyProtection="1">
      <alignment vertical="center"/>
      <protection hidden="1"/>
    </xf>
    <xf numFmtId="0" fontId="37" fillId="19" borderId="75" xfId="0" applyNumberFormat="1" applyFont="1" applyFill="1" applyBorder="1" applyAlignment="1" applyProtection="1">
      <alignment horizontal="center" vertical="top"/>
      <protection locked="0"/>
    </xf>
    <xf numFmtId="49" fontId="4" fillId="19" borderId="76" xfId="0" applyNumberFormat="1" applyFont="1" applyFill="1" applyBorder="1" applyAlignment="1" applyProtection="1">
      <alignment vertical="center"/>
      <protection locked="0"/>
    </xf>
    <xf numFmtId="49" fontId="4" fillId="19" borderId="77" xfId="0" applyNumberFormat="1" applyFont="1" applyFill="1" applyBorder="1" applyAlignment="1" applyProtection="1">
      <alignment horizontal="left" vertical="center"/>
      <protection locked="0"/>
    </xf>
    <xf numFmtId="49" fontId="4" fillId="19" borderId="77" xfId="0" applyNumberFormat="1" applyFont="1" applyFill="1" applyBorder="1" applyAlignment="1" applyProtection="1">
      <alignment horizontal="right" vertical="center"/>
      <protection locked="0"/>
    </xf>
    <xf numFmtId="49" fontId="4" fillId="19" borderId="78" xfId="0" applyNumberFormat="1" applyFont="1" applyFill="1" applyBorder="1" applyAlignment="1" applyProtection="1">
      <alignment horizontal="left" vertical="center"/>
      <protection locked="0"/>
    </xf>
    <xf numFmtId="0" fontId="0" fillId="19" borderId="36" xfId="0" applyFill="1" applyBorder="1" applyAlignment="1">
      <alignment horizontal="left" vertical="center"/>
    </xf>
    <xf numFmtId="49" fontId="4" fillId="19" borderId="39" xfId="0" applyNumberFormat="1" applyFont="1" applyFill="1" applyBorder="1" applyAlignment="1" applyProtection="1">
      <alignment horizontal="left" vertical="center" wrapText="1"/>
      <protection locked="0"/>
    </xf>
    <xf numFmtId="49" fontId="4" fillId="19" borderId="79" xfId="0" applyNumberFormat="1" applyFont="1" applyFill="1" applyBorder="1" applyAlignment="1" applyProtection="1">
      <alignment vertical="center"/>
      <protection locked="0"/>
    </xf>
    <xf numFmtId="0" fontId="5" fillId="0" borderId="0" xfId="0" applyNumberFormat="1" applyFont="1" applyFill="1" applyAlignment="1" applyProtection="1" quotePrefix="1">
      <alignment vertical="center"/>
      <protection locked="0"/>
    </xf>
    <xf numFmtId="49" fontId="3" fillId="19" borderId="71" xfId="0" applyNumberFormat="1" applyFont="1" applyFill="1" applyBorder="1" applyAlignment="1" applyProtection="1">
      <alignment horizontal="centerContinuous" vertical="center"/>
      <protection locked="0"/>
    </xf>
    <xf numFmtId="49" fontId="3" fillId="19" borderId="52" xfId="0" applyNumberFormat="1" applyFont="1" applyFill="1" applyBorder="1" applyAlignment="1" applyProtection="1">
      <alignment horizontal="centerContinuous" vertical="center"/>
      <protection locked="0"/>
    </xf>
    <xf numFmtId="49" fontId="3" fillId="19" borderId="80" xfId="0" applyNumberFormat="1" applyFont="1" applyFill="1" applyBorder="1" applyAlignment="1" applyProtection="1">
      <alignment horizontal="centerContinuous" vertical="center"/>
      <protection locked="0"/>
    </xf>
    <xf numFmtId="49" fontId="3" fillId="19" borderId="35" xfId="0" applyNumberFormat="1" applyFont="1" applyFill="1" applyBorder="1" applyAlignment="1" applyProtection="1">
      <alignment horizontal="left" vertical="center"/>
      <protection locked="0"/>
    </xf>
    <xf numFmtId="49" fontId="3" fillId="19" borderId="62" xfId="0" applyNumberFormat="1" applyFont="1" applyFill="1" applyBorder="1" applyAlignment="1" applyProtection="1">
      <alignment vertical="center"/>
      <protection locked="0"/>
    </xf>
    <xf numFmtId="49" fontId="3" fillId="19" borderId="63" xfId="0" applyNumberFormat="1" applyFont="1" applyFill="1" applyBorder="1" applyAlignment="1" applyProtection="1">
      <alignment horizontal="left" vertical="center"/>
      <protection locked="0"/>
    </xf>
    <xf numFmtId="49" fontId="3" fillId="19" borderId="63" xfId="0" applyNumberFormat="1" applyFont="1" applyFill="1" applyBorder="1" applyAlignment="1" applyProtection="1">
      <alignment horizontal="right" vertical="center"/>
      <protection locked="0"/>
    </xf>
    <xf numFmtId="49" fontId="3" fillId="19" borderId="64" xfId="0" applyNumberFormat="1" applyFont="1" applyFill="1" applyBorder="1" applyAlignment="1" applyProtection="1">
      <alignment horizontal="left" vertical="center"/>
      <protection locked="0"/>
    </xf>
    <xf numFmtId="49" fontId="3" fillId="19" borderId="36" xfId="0" applyNumberFormat="1" applyFont="1" applyFill="1" applyBorder="1" applyAlignment="1" applyProtection="1">
      <alignment horizontal="left" vertical="center"/>
      <protection locked="0"/>
    </xf>
    <xf numFmtId="49" fontId="3" fillId="19" borderId="40" xfId="0" applyNumberFormat="1" applyFont="1" applyFill="1" applyBorder="1" applyAlignment="1" applyProtection="1">
      <alignment horizontal="left" vertical="center"/>
      <protection locked="0"/>
    </xf>
    <xf numFmtId="49" fontId="3" fillId="19" borderId="41" xfId="0" applyNumberFormat="1" applyFont="1" applyFill="1" applyBorder="1" applyAlignment="1" applyProtection="1">
      <alignment vertical="center"/>
      <protection locked="0"/>
    </xf>
    <xf numFmtId="49" fontId="3" fillId="19" borderId="28" xfId="0" applyNumberFormat="1" applyFont="1" applyFill="1" applyBorder="1" applyAlignment="1" applyProtection="1">
      <alignment horizontal="right" vertical="center"/>
      <protection locked="0"/>
    </xf>
    <xf numFmtId="49" fontId="3" fillId="19" borderId="29" xfId="0" applyNumberFormat="1" applyFont="1" applyFill="1" applyBorder="1" applyAlignment="1" applyProtection="1">
      <alignment horizontal="left" vertical="center"/>
      <protection locked="0"/>
    </xf>
    <xf numFmtId="0" fontId="9" fillId="0" borderId="0" xfId="0" applyFont="1" applyFill="1" applyAlignment="1" applyProtection="1">
      <alignment horizontal="left" vertical="top"/>
      <protection locked="0"/>
    </xf>
    <xf numFmtId="0" fontId="0" fillId="0" borderId="0" xfId="0" applyAlignment="1">
      <alignment/>
    </xf>
    <xf numFmtId="0" fontId="9" fillId="0" borderId="0" xfId="0" applyFont="1" applyAlignment="1">
      <alignment/>
    </xf>
    <xf numFmtId="0" fontId="43" fillId="0" borderId="0" xfId="0" applyFont="1" applyAlignment="1">
      <alignment/>
    </xf>
    <xf numFmtId="49" fontId="3" fillId="19" borderId="52" xfId="0" applyNumberFormat="1" applyFont="1" applyFill="1" applyBorder="1" applyAlignment="1" applyProtection="1">
      <alignment horizontal="centerContinuous" vertical="center" wrapText="1"/>
      <protection locked="0"/>
    </xf>
    <xf numFmtId="0" fontId="37" fillId="19" borderId="52" xfId="0" applyNumberFormat="1" applyFont="1" applyFill="1" applyBorder="1" applyAlignment="1" applyProtection="1">
      <alignment horizontal="centerContinuous" vertical="center"/>
      <protection locked="0"/>
    </xf>
    <xf numFmtId="0" fontId="37" fillId="19" borderId="71" xfId="0" applyNumberFormat="1" applyFont="1" applyFill="1" applyBorder="1" applyAlignment="1" applyProtection="1">
      <alignment horizontal="centerContinuous" vertical="center"/>
      <protection locked="0"/>
    </xf>
    <xf numFmtId="0" fontId="37" fillId="19" borderId="80" xfId="0" applyNumberFormat="1" applyFont="1" applyFill="1" applyBorder="1" applyAlignment="1" applyProtection="1">
      <alignment horizontal="centerContinuous" vertical="center"/>
      <protection locked="0"/>
    </xf>
    <xf numFmtId="49" fontId="3" fillId="19" borderId="41" xfId="0" applyNumberFormat="1" applyFont="1" applyFill="1" applyBorder="1" applyAlignment="1" applyProtection="1">
      <alignment horizontal="centerContinuous" vertical="center"/>
      <protection locked="0"/>
    </xf>
    <xf numFmtId="49" fontId="3" fillId="19" borderId="10" xfId="0" applyNumberFormat="1" applyFont="1" applyFill="1" applyBorder="1" applyAlignment="1" applyProtection="1">
      <alignment horizontal="centerContinuous" vertical="center"/>
      <protection locked="0"/>
    </xf>
    <xf numFmtId="49" fontId="3" fillId="19" borderId="45" xfId="0" applyNumberFormat="1" applyFont="1" applyFill="1" applyBorder="1" applyAlignment="1" applyProtection="1">
      <alignment horizontal="centerContinuous" vertical="center"/>
      <protection locked="0"/>
    </xf>
    <xf numFmtId="49" fontId="3" fillId="19" borderId="72" xfId="0" applyNumberFormat="1" applyFont="1" applyFill="1" applyBorder="1" applyAlignment="1" applyProtection="1">
      <alignment vertical="center"/>
      <protection locked="0"/>
    </xf>
    <xf numFmtId="49" fontId="3" fillId="19" borderId="69" xfId="0" applyNumberFormat="1" applyFont="1" applyFill="1" applyBorder="1" applyAlignment="1" applyProtection="1">
      <alignment horizontal="left" vertical="center"/>
      <protection locked="0"/>
    </xf>
    <xf numFmtId="49" fontId="3" fillId="19" borderId="69" xfId="0" applyNumberFormat="1" applyFont="1" applyFill="1" applyBorder="1" applyAlignment="1" applyProtection="1">
      <alignment horizontal="right" vertical="center"/>
      <protection locked="0"/>
    </xf>
    <xf numFmtId="49" fontId="3" fillId="19" borderId="70" xfId="0" applyNumberFormat="1" applyFont="1" applyFill="1" applyBorder="1" applyAlignment="1" applyProtection="1">
      <alignment horizontal="left" vertical="center"/>
      <protection locked="0"/>
    </xf>
    <xf numFmtId="49" fontId="4" fillId="19" borderId="81" xfId="0" applyNumberFormat="1" applyFont="1" applyFill="1" applyBorder="1" applyAlignment="1" applyProtection="1">
      <alignment vertical="center"/>
      <protection locked="0"/>
    </xf>
    <xf numFmtId="49" fontId="4" fillId="19" borderId="82" xfId="0" applyNumberFormat="1" applyFont="1" applyFill="1" applyBorder="1" applyAlignment="1" applyProtection="1">
      <alignment horizontal="left" vertical="center"/>
      <protection locked="0"/>
    </xf>
    <xf numFmtId="49" fontId="4" fillId="19" borderId="82" xfId="0" applyNumberFormat="1" applyFont="1" applyFill="1" applyBorder="1" applyAlignment="1" applyProtection="1">
      <alignment horizontal="right" vertical="center"/>
      <protection locked="0"/>
    </xf>
    <xf numFmtId="49" fontId="4" fillId="19" borderId="83" xfId="0" applyNumberFormat="1" applyFont="1" applyFill="1" applyBorder="1" applyAlignment="1" applyProtection="1">
      <alignment horizontal="left" vertical="center"/>
      <protection locked="0"/>
    </xf>
    <xf numFmtId="49" fontId="3" fillId="19" borderId="27" xfId="0" applyNumberFormat="1" applyFont="1" applyFill="1" applyBorder="1" applyAlignment="1" applyProtection="1">
      <alignment vertical="center"/>
      <protection locked="0"/>
    </xf>
    <xf numFmtId="197" fontId="3" fillId="19" borderId="44" xfId="0" applyNumberFormat="1" applyFont="1" applyFill="1" applyBorder="1" applyAlignment="1" applyProtection="1">
      <alignment horizontal="centerContinuous" vertical="center"/>
      <protection locked="0"/>
    </xf>
    <xf numFmtId="197" fontId="3" fillId="19" borderId="84" xfId="0" applyNumberFormat="1" applyFont="1" applyFill="1" applyBorder="1" applyAlignment="1" applyProtection="1">
      <alignment horizontal="centerContinuous" vertical="center"/>
      <protection locked="0"/>
    </xf>
    <xf numFmtId="197" fontId="3" fillId="19" borderId="45" xfId="0" applyNumberFormat="1" applyFont="1" applyFill="1" applyBorder="1" applyAlignment="1" applyProtection="1">
      <alignment horizontal="centerContinuous" vertical="center"/>
      <protection locked="0"/>
    </xf>
    <xf numFmtId="49" fontId="3" fillId="19" borderId="84" xfId="0" applyNumberFormat="1" applyFont="1" applyFill="1" applyBorder="1" applyAlignment="1" applyProtection="1">
      <alignment horizontal="centerContinuous" vertical="center"/>
      <protection locked="0"/>
    </xf>
    <xf numFmtId="0" fontId="39" fillId="0" borderId="0" xfId="0" applyFont="1" applyAlignment="1">
      <alignment/>
    </xf>
    <xf numFmtId="0" fontId="41" fillId="0" borderId="0" xfId="0" applyFont="1" applyFill="1" applyAlignment="1" applyProtection="1">
      <alignment horizontal="center" vertical="center"/>
      <protection locked="0"/>
    </xf>
    <xf numFmtId="0" fontId="4" fillId="0" borderId="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hidden="1"/>
    </xf>
    <xf numFmtId="49" fontId="7" fillId="0" borderId="0" xfId="0" applyNumberFormat="1" applyFont="1" applyFill="1" applyBorder="1" applyAlignment="1" applyProtection="1">
      <alignment vertical="center"/>
      <protection hidden="1"/>
    </xf>
    <xf numFmtId="49" fontId="8" fillId="0" borderId="0" xfId="0" applyNumberFormat="1" applyFont="1" applyFill="1" applyBorder="1" applyAlignment="1" applyProtection="1">
      <alignment horizontal="right" vertical="center"/>
      <protection locked="0"/>
    </xf>
    <xf numFmtId="3" fontId="4" fillId="0" borderId="0" xfId="0" applyNumberFormat="1" applyFont="1" applyBorder="1" applyAlignment="1">
      <alignment/>
    </xf>
    <xf numFmtId="0" fontId="4" fillId="0" borderId="0" xfId="0" applyFont="1" applyBorder="1" applyAlignment="1">
      <alignment/>
    </xf>
    <xf numFmtId="3" fontId="4" fillId="0" borderId="0" xfId="0" applyNumberFormat="1" applyFont="1" applyBorder="1" applyAlignment="1">
      <alignment horizontal="right"/>
    </xf>
    <xf numFmtId="0" fontId="9" fillId="0" borderId="0" xfId="0" applyFont="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3" fontId="4" fillId="0" borderId="0" xfId="0" applyNumberFormat="1" applyFont="1" applyFill="1" applyBorder="1" applyAlignment="1">
      <alignment horizontal="right"/>
    </xf>
    <xf numFmtId="0" fontId="4" fillId="0" borderId="0" xfId="0" applyFont="1" applyBorder="1" applyAlignment="1">
      <alignment/>
    </xf>
    <xf numFmtId="3" fontId="4" fillId="0" borderId="0" xfId="0" applyNumberFormat="1" applyFont="1" applyBorder="1" applyAlignment="1">
      <alignment horizontal="right"/>
    </xf>
    <xf numFmtId="0" fontId="37" fillId="13" borderId="0" xfId="0" applyNumberFormat="1" applyFont="1" applyFill="1" applyBorder="1" applyAlignment="1" applyProtection="1">
      <alignment horizontal="center" vertical="top"/>
      <protection locked="0"/>
    </xf>
    <xf numFmtId="0" fontId="37" fillId="13" borderId="0" xfId="0" applyNumberFormat="1" applyFont="1" applyFill="1" applyBorder="1" applyAlignment="1" applyProtection="1">
      <alignment horizontal="centerContinuous" vertical="center"/>
      <protection locked="0"/>
    </xf>
    <xf numFmtId="0" fontId="9" fillId="0" borderId="0" xfId="0" applyFont="1" applyFill="1" applyBorder="1" applyAlignment="1" applyProtection="1">
      <alignment/>
      <protection/>
    </xf>
    <xf numFmtId="0" fontId="10" fillId="0" borderId="0" xfId="0" applyFont="1" applyFill="1" applyBorder="1" applyAlignment="1" applyProtection="1">
      <alignment/>
      <protection/>
    </xf>
    <xf numFmtId="0" fontId="41" fillId="0" borderId="0" xfId="0" applyFont="1" applyFill="1" applyAlignment="1" applyProtection="1">
      <alignment horizontal="center" vertical="top"/>
      <protection/>
    </xf>
    <xf numFmtId="0" fontId="9" fillId="0" borderId="0" xfId="0" applyFont="1" applyFill="1" applyAlignment="1" applyProtection="1">
      <alignment horizontal="left" vertical="top"/>
      <protection/>
    </xf>
    <xf numFmtId="0" fontId="42" fillId="19" borderId="65" xfId="0" applyFont="1" applyFill="1" applyBorder="1" applyAlignment="1" applyProtection="1">
      <alignment horizontal="centerContinuous" vertical="center"/>
      <protection locked="0"/>
    </xf>
    <xf numFmtId="205" fontId="3" fillId="13" borderId="0" xfId="0" applyNumberFormat="1" applyFont="1" applyFill="1" applyBorder="1" applyAlignment="1" applyProtection="1">
      <alignment horizontal="right" vertical="center"/>
      <protection locked="0"/>
    </xf>
    <xf numFmtId="175" fontId="4" fillId="13" borderId="0" xfId="0" applyNumberFormat="1" applyFont="1" applyFill="1" applyBorder="1" applyAlignment="1" applyProtection="1">
      <alignment horizontal="right" vertical="center"/>
      <protection locked="0"/>
    </xf>
    <xf numFmtId="0" fontId="4" fillId="13" borderId="0" xfId="0" applyFont="1" applyFill="1" applyBorder="1" applyAlignment="1">
      <alignment horizontal="left" vertical="center" wrapText="1"/>
    </xf>
    <xf numFmtId="0" fontId="3" fillId="13" borderId="0" xfId="0" applyFont="1" applyFill="1" applyBorder="1" applyAlignment="1">
      <alignment horizontal="center"/>
    </xf>
    <xf numFmtId="0" fontId="4" fillId="13" borderId="0" xfId="0" applyFont="1" applyFill="1" applyBorder="1" applyAlignment="1">
      <alignment horizontal="left"/>
    </xf>
    <xf numFmtId="175" fontId="4" fillId="13" borderId="0" xfId="0" applyNumberFormat="1" applyFont="1" applyFill="1" applyBorder="1" applyAlignment="1">
      <alignment horizontal="right" vertical="justify"/>
    </xf>
    <xf numFmtId="0" fontId="3" fillId="13" borderId="0" xfId="0" applyFont="1" applyFill="1" applyBorder="1" applyAlignment="1">
      <alignment/>
    </xf>
    <xf numFmtId="208" fontId="4" fillId="13" borderId="0" xfId="0" applyNumberFormat="1" applyFont="1" applyFill="1" applyBorder="1" applyAlignment="1">
      <alignment/>
    </xf>
    <xf numFmtId="0" fontId="5"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0" fontId="5" fillId="18" borderId="0" xfId="0" applyFont="1" applyFill="1" applyBorder="1" applyAlignment="1" applyProtection="1">
      <alignment vertical="center"/>
      <protection hidden="1"/>
    </xf>
    <xf numFmtId="0" fontId="3" fillId="0" borderId="0" xfId="0" applyFont="1" applyBorder="1" applyAlignment="1">
      <alignment horizontal="center"/>
    </xf>
    <xf numFmtId="0" fontId="3" fillId="18" borderId="0" xfId="0" applyFont="1" applyFill="1" applyBorder="1" applyAlignment="1" applyProtection="1">
      <alignment horizontal="center" vertical="center"/>
      <protection hidden="1"/>
    </xf>
    <xf numFmtId="0" fontId="7" fillId="18" borderId="0" xfId="0" applyFont="1" applyFill="1" applyBorder="1" applyAlignment="1" applyProtection="1">
      <alignment vertical="center"/>
      <protection hidden="1"/>
    </xf>
    <xf numFmtId="0" fontId="44" fillId="0" borderId="0" xfId="0" applyFont="1" applyBorder="1" applyAlignment="1">
      <alignment horizontal="left"/>
    </xf>
    <xf numFmtId="3" fontId="44" fillId="0" borderId="0" xfId="0" applyNumberFormat="1" applyFont="1" applyBorder="1" applyAlignment="1">
      <alignment horizontal="right"/>
    </xf>
    <xf numFmtId="0" fontId="3" fillId="0" borderId="0" xfId="0" applyFont="1" applyBorder="1" applyAlignment="1">
      <alignment/>
    </xf>
    <xf numFmtId="3" fontId="3" fillId="0" borderId="0" xfId="0" applyNumberFormat="1" applyFont="1" applyBorder="1" applyAlignment="1">
      <alignment/>
    </xf>
    <xf numFmtId="194" fontId="3" fillId="0" borderId="85" xfId="0" applyNumberFormat="1" applyFont="1" applyFill="1" applyBorder="1" applyAlignment="1" applyProtection="1">
      <alignment horizontal="right" vertical="center"/>
      <protection/>
    </xf>
    <xf numFmtId="194" fontId="3" fillId="0" borderId="86" xfId="0" applyNumberFormat="1" applyFont="1" applyFill="1" applyBorder="1" applyAlignment="1" applyProtection="1">
      <alignment horizontal="right" vertical="center"/>
      <protection/>
    </xf>
    <xf numFmtId="194" fontId="3" fillId="0" borderId="87" xfId="0" applyNumberFormat="1" applyFont="1" applyFill="1" applyBorder="1" applyAlignment="1" applyProtection="1">
      <alignment horizontal="right" vertical="top"/>
      <protection locked="0"/>
    </xf>
    <xf numFmtId="194" fontId="3" fillId="0" borderId="88" xfId="0" applyNumberFormat="1" applyFont="1" applyFill="1" applyBorder="1" applyAlignment="1" applyProtection="1">
      <alignment horizontal="right" vertical="top"/>
      <protection locked="0"/>
    </xf>
    <xf numFmtId="194" fontId="3" fillId="0" borderId="89" xfId="0" applyNumberFormat="1" applyFont="1" applyFill="1" applyBorder="1" applyAlignment="1" applyProtection="1">
      <alignment horizontal="right" vertical="top"/>
      <protection locked="0"/>
    </xf>
    <xf numFmtId="194" fontId="3" fillId="0" borderId="90" xfId="0" applyNumberFormat="1" applyFont="1" applyFill="1" applyBorder="1" applyAlignment="1" applyProtection="1">
      <alignment horizontal="right" vertical="top"/>
      <protection locked="0"/>
    </xf>
    <xf numFmtId="194" fontId="4" fillId="0" borderId="91" xfId="0" applyNumberFormat="1" applyFont="1" applyFill="1" applyBorder="1" applyAlignment="1" applyProtection="1">
      <alignment horizontal="right" vertical="center"/>
      <protection locked="0"/>
    </xf>
    <xf numFmtId="194" fontId="4" fillId="0" borderId="92" xfId="0" applyNumberFormat="1" applyFont="1" applyFill="1" applyBorder="1" applyAlignment="1" applyProtection="1">
      <alignment horizontal="right" vertical="center"/>
      <protection locked="0"/>
    </xf>
    <xf numFmtId="194" fontId="4" fillId="0" borderId="93" xfId="0" applyNumberFormat="1" applyFont="1" applyFill="1" applyBorder="1" applyAlignment="1" applyProtection="1">
      <alignment horizontal="right" vertical="center"/>
      <protection locked="0"/>
    </xf>
    <xf numFmtId="194" fontId="4" fillId="0" borderId="94" xfId="0" applyNumberFormat="1" applyFont="1" applyFill="1" applyBorder="1" applyAlignment="1" applyProtection="1">
      <alignment horizontal="right" vertical="center"/>
      <protection locked="0"/>
    </xf>
    <xf numFmtId="194" fontId="4" fillId="0" borderId="95" xfId="0" applyNumberFormat="1" applyFont="1" applyFill="1" applyBorder="1" applyAlignment="1" applyProtection="1">
      <alignment horizontal="right" vertical="center"/>
      <protection locked="0"/>
    </xf>
    <xf numFmtId="194" fontId="4" fillId="0" borderId="96" xfId="0" applyNumberFormat="1" applyFont="1" applyFill="1" applyBorder="1" applyAlignment="1" applyProtection="1">
      <alignment horizontal="right" vertical="center"/>
      <protection locked="0"/>
    </xf>
    <xf numFmtId="194" fontId="4" fillId="0" borderId="97" xfId="0" applyNumberFormat="1" applyFont="1" applyFill="1" applyBorder="1" applyAlignment="1" applyProtection="1">
      <alignment horizontal="right" vertical="center"/>
      <protection locked="0"/>
    </xf>
    <xf numFmtId="194" fontId="4" fillId="0" borderId="98" xfId="0" applyNumberFormat="1" applyFont="1" applyFill="1" applyBorder="1" applyAlignment="1" applyProtection="1">
      <alignment horizontal="right" vertical="center"/>
      <protection locked="0"/>
    </xf>
    <xf numFmtId="194" fontId="4" fillId="0" borderId="99" xfId="0" applyNumberFormat="1" applyFont="1" applyFill="1" applyBorder="1" applyAlignment="1" applyProtection="1">
      <alignment horizontal="right" vertical="center"/>
      <protection locked="0"/>
    </xf>
    <xf numFmtId="194" fontId="4" fillId="0" borderId="100" xfId="0" applyNumberFormat="1" applyFont="1" applyFill="1" applyBorder="1" applyAlignment="1" applyProtection="1">
      <alignment horizontal="right" vertical="center"/>
      <protection locked="0"/>
    </xf>
    <xf numFmtId="194" fontId="4" fillId="0" borderId="101" xfId="0" applyNumberFormat="1" applyFont="1" applyFill="1" applyBorder="1" applyAlignment="1" applyProtection="1">
      <alignment horizontal="right" vertical="center"/>
      <protection locked="0"/>
    </xf>
    <xf numFmtId="194" fontId="4" fillId="0" borderId="102" xfId="0" applyNumberFormat="1" applyFont="1" applyFill="1" applyBorder="1" applyAlignment="1" applyProtection="1">
      <alignment horizontal="right" vertical="center"/>
      <protection locked="0"/>
    </xf>
    <xf numFmtId="194" fontId="4" fillId="0" borderId="103" xfId="0" applyNumberFormat="1" applyFont="1" applyFill="1" applyBorder="1" applyAlignment="1" applyProtection="1">
      <alignment horizontal="right" vertical="center"/>
      <protection locked="0"/>
    </xf>
    <xf numFmtId="194" fontId="4" fillId="0" borderId="104" xfId="0" applyNumberFormat="1" applyFont="1" applyFill="1" applyBorder="1" applyAlignment="1" applyProtection="1">
      <alignment horizontal="right" vertical="center"/>
      <protection locked="0"/>
    </xf>
    <xf numFmtId="194" fontId="4" fillId="0" borderId="105" xfId="0" applyNumberFormat="1" applyFont="1" applyFill="1" applyBorder="1" applyAlignment="1" applyProtection="1">
      <alignment horizontal="right" vertical="center"/>
      <protection locked="0"/>
    </xf>
    <xf numFmtId="194" fontId="3" fillId="0" borderId="106" xfId="0" applyNumberFormat="1" applyFont="1" applyFill="1" applyBorder="1" applyAlignment="1" applyProtection="1">
      <alignment horizontal="right" vertical="center"/>
      <protection locked="0"/>
    </xf>
    <xf numFmtId="194" fontId="3" fillId="0" borderId="107" xfId="0" applyNumberFormat="1" applyFont="1" applyFill="1" applyBorder="1" applyAlignment="1" applyProtection="1">
      <alignment horizontal="right" vertical="center"/>
      <protection locked="0"/>
    </xf>
    <xf numFmtId="194" fontId="3" fillId="0" borderId="108" xfId="0" applyNumberFormat="1" applyFont="1" applyFill="1" applyBorder="1" applyAlignment="1" applyProtection="1">
      <alignment horizontal="right" vertical="center"/>
      <protection locked="0"/>
    </xf>
    <xf numFmtId="194" fontId="3" fillId="0" borderId="109" xfId="0" applyNumberFormat="1" applyFont="1" applyFill="1" applyBorder="1" applyAlignment="1" applyProtection="1">
      <alignment horizontal="right" vertical="center"/>
      <protection locked="0"/>
    </xf>
    <xf numFmtId="194" fontId="3" fillId="0" borderId="110" xfId="0" applyNumberFormat="1" applyFont="1" applyFill="1" applyBorder="1" applyAlignment="1" applyProtection="1">
      <alignment horizontal="right" vertical="center"/>
      <protection locked="0"/>
    </xf>
    <xf numFmtId="194" fontId="3" fillId="0" borderId="111" xfId="0" applyNumberFormat="1" applyFont="1" applyFill="1" applyBorder="1" applyAlignment="1" applyProtection="1">
      <alignment horizontal="right" vertical="top"/>
      <protection locked="0"/>
    </xf>
    <xf numFmtId="194" fontId="3" fillId="0" borderId="111" xfId="0" applyNumberFormat="1" applyFont="1" applyFill="1" applyBorder="1" applyAlignment="1" applyProtection="1">
      <alignment horizontal="right" vertical="center"/>
      <protection locked="0"/>
    </xf>
    <xf numFmtId="194" fontId="3" fillId="0" borderId="66" xfId="0" applyNumberFormat="1" applyFont="1" applyFill="1" applyBorder="1" applyAlignment="1" applyProtection="1">
      <alignment horizontal="right" vertical="center"/>
      <protection locked="0"/>
    </xf>
    <xf numFmtId="194" fontId="3" fillId="0" borderId="60" xfId="0" applyNumberFormat="1" applyFont="1" applyFill="1" applyBorder="1" applyAlignment="1" applyProtection="1">
      <alignment horizontal="right" vertical="center"/>
      <protection locked="0"/>
    </xf>
    <xf numFmtId="194" fontId="3" fillId="0" borderId="68" xfId="0" applyNumberFormat="1" applyFont="1" applyFill="1" applyBorder="1" applyAlignment="1" applyProtection="1">
      <alignment horizontal="right" vertical="center"/>
      <protection locked="0"/>
    </xf>
    <xf numFmtId="194" fontId="3" fillId="0" borderId="75" xfId="0" applyNumberFormat="1" applyFont="1" applyFill="1" applyBorder="1" applyAlignment="1" applyProtection="1">
      <alignment horizontal="right" vertical="center"/>
      <protection locked="0"/>
    </xf>
    <xf numFmtId="194" fontId="3" fillId="0" borderId="67" xfId="0" applyNumberFormat="1" applyFont="1" applyFill="1" applyBorder="1" applyAlignment="1" applyProtection="1">
      <alignment horizontal="right" vertical="center"/>
      <protection locked="0"/>
    </xf>
    <xf numFmtId="194" fontId="4" fillId="0" borderId="112" xfId="0" applyNumberFormat="1" applyFont="1" applyFill="1" applyBorder="1" applyAlignment="1" applyProtection="1">
      <alignment horizontal="right" vertical="center"/>
      <protection locked="0"/>
    </xf>
    <xf numFmtId="194" fontId="4" fillId="0" borderId="113" xfId="0" applyNumberFormat="1" applyFont="1" applyFill="1" applyBorder="1" applyAlignment="1" applyProtection="1">
      <alignment horizontal="right" vertical="center"/>
      <protection locked="0"/>
    </xf>
    <xf numFmtId="194" fontId="4" fillId="0" borderId="114" xfId="0" applyNumberFormat="1" applyFont="1" applyFill="1" applyBorder="1" applyAlignment="1" applyProtection="1">
      <alignment horizontal="right" vertical="center"/>
      <protection locked="0"/>
    </xf>
    <xf numFmtId="194" fontId="4" fillId="0" borderId="115" xfId="0" applyNumberFormat="1" applyFont="1" applyFill="1" applyBorder="1" applyAlignment="1" applyProtection="1">
      <alignment horizontal="right" vertical="center"/>
      <protection locked="0"/>
    </xf>
    <xf numFmtId="194" fontId="4" fillId="0" borderId="34" xfId="0" applyNumberFormat="1" applyFont="1" applyFill="1" applyBorder="1" applyAlignment="1" applyProtection="1">
      <alignment horizontal="right" vertical="center"/>
      <protection locked="0"/>
    </xf>
    <xf numFmtId="194" fontId="4" fillId="0" borderId="37" xfId="0" applyNumberFormat="1" applyFont="1" applyFill="1" applyBorder="1" applyAlignment="1" applyProtection="1">
      <alignment horizontal="right" vertical="center"/>
      <protection locked="0"/>
    </xf>
    <xf numFmtId="194" fontId="4" fillId="0" borderId="96" xfId="0" applyNumberFormat="1" applyFont="1" applyFill="1" applyBorder="1" applyAlignment="1" applyProtection="1">
      <alignment horizontal="right" vertical="center"/>
      <protection locked="0"/>
    </xf>
    <xf numFmtId="194" fontId="4" fillId="0" borderId="97" xfId="0" applyNumberFormat="1" applyFont="1" applyFill="1" applyBorder="1" applyAlignment="1" applyProtection="1">
      <alignment horizontal="right" vertical="center"/>
      <protection locked="0"/>
    </xf>
    <xf numFmtId="194" fontId="4" fillId="0" borderId="98" xfId="0" applyNumberFormat="1" applyFont="1" applyFill="1" applyBorder="1" applyAlignment="1" applyProtection="1">
      <alignment horizontal="right" vertical="center"/>
      <protection locked="0"/>
    </xf>
    <xf numFmtId="194" fontId="4" fillId="0" borderId="99" xfId="0" applyNumberFormat="1" applyFont="1" applyFill="1" applyBorder="1" applyAlignment="1" applyProtection="1">
      <alignment horizontal="right" vertical="center"/>
      <protection locked="0"/>
    </xf>
    <xf numFmtId="194" fontId="4" fillId="0" borderId="116" xfId="0" applyNumberFormat="1" applyFont="1" applyFill="1" applyBorder="1" applyAlignment="1" applyProtection="1">
      <alignment horizontal="right" vertical="center"/>
      <protection locked="0"/>
    </xf>
    <xf numFmtId="194" fontId="4" fillId="0" borderId="117" xfId="0" applyNumberFormat="1" applyFont="1" applyFill="1" applyBorder="1" applyAlignment="1" applyProtection="1">
      <alignment horizontal="right" vertical="center"/>
      <protection locked="0"/>
    </xf>
    <xf numFmtId="194" fontId="4" fillId="0" borderId="118" xfId="0" applyNumberFormat="1" applyFont="1" applyFill="1" applyBorder="1" applyAlignment="1" applyProtection="1">
      <alignment horizontal="right" vertical="center"/>
      <protection locked="0"/>
    </xf>
    <xf numFmtId="194" fontId="4" fillId="0" borderId="119" xfId="0" applyNumberFormat="1" applyFont="1" applyFill="1" applyBorder="1" applyAlignment="1" applyProtection="1">
      <alignment horizontal="right" vertical="center"/>
      <protection locked="0"/>
    </xf>
    <xf numFmtId="194" fontId="4" fillId="0" borderId="38" xfId="0" applyNumberFormat="1" applyFont="1" applyFill="1" applyBorder="1" applyAlignment="1" applyProtection="1">
      <alignment horizontal="right" vertical="center"/>
      <protection locked="0"/>
    </xf>
    <xf numFmtId="194" fontId="3" fillId="0" borderId="120" xfId="0" applyNumberFormat="1" applyFont="1" applyFill="1" applyBorder="1" applyAlignment="1" applyProtection="1">
      <alignment horizontal="right" vertical="center"/>
      <protection locked="0"/>
    </xf>
    <xf numFmtId="194" fontId="3" fillId="0" borderId="121" xfId="0" applyNumberFormat="1" applyFont="1" applyFill="1" applyBorder="1" applyAlignment="1" applyProtection="1">
      <alignment horizontal="right" vertical="center"/>
      <protection locked="0"/>
    </xf>
    <xf numFmtId="194" fontId="3" fillId="0" borderId="122" xfId="0" applyNumberFormat="1" applyFont="1" applyFill="1" applyBorder="1" applyAlignment="1" applyProtection="1">
      <alignment horizontal="right" vertical="center"/>
      <protection locked="0"/>
    </xf>
    <xf numFmtId="194" fontId="3" fillId="0" borderId="123" xfId="0" applyNumberFormat="1" applyFont="1" applyFill="1" applyBorder="1" applyAlignment="1" applyProtection="1">
      <alignment horizontal="right" vertical="center"/>
      <protection locked="0"/>
    </xf>
    <xf numFmtId="194" fontId="3" fillId="0" borderId="124" xfId="0" applyNumberFormat="1" applyFont="1" applyFill="1" applyBorder="1" applyAlignment="1" applyProtection="1">
      <alignment horizontal="right" vertical="center"/>
      <protection locked="0"/>
    </xf>
    <xf numFmtId="194" fontId="3" fillId="0" borderId="125" xfId="0" applyNumberFormat="1" applyFont="1" applyFill="1" applyBorder="1" applyAlignment="1" applyProtection="1">
      <alignment horizontal="right" vertical="center"/>
      <protection locked="0"/>
    </xf>
    <xf numFmtId="194" fontId="3" fillId="0" borderId="126" xfId="0" applyNumberFormat="1" applyFont="1" applyFill="1" applyBorder="1" applyAlignment="1" applyProtection="1">
      <alignment horizontal="right" vertical="center"/>
      <protection locked="0"/>
    </xf>
    <xf numFmtId="194" fontId="3" fillId="0" borderId="127" xfId="0" applyNumberFormat="1" applyFont="1" applyFill="1" applyBorder="1" applyAlignment="1" applyProtection="1">
      <alignment horizontal="right" vertical="center"/>
      <protection locked="0"/>
    </xf>
    <xf numFmtId="194" fontId="3" fillId="0" borderId="128" xfId="0" applyNumberFormat="1" applyFont="1" applyFill="1" applyBorder="1" applyAlignment="1" applyProtection="1">
      <alignment horizontal="right" vertical="center"/>
      <protection locked="0"/>
    </xf>
    <xf numFmtId="194" fontId="3" fillId="0" borderId="129" xfId="0" applyNumberFormat="1" applyFont="1" applyFill="1" applyBorder="1" applyAlignment="1" applyProtection="1">
      <alignment horizontal="right" vertical="top"/>
      <protection locked="0"/>
    </xf>
    <xf numFmtId="194" fontId="3" fillId="0" borderId="130" xfId="0" applyNumberFormat="1" applyFont="1" applyFill="1" applyBorder="1" applyAlignment="1" applyProtection="1">
      <alignment horizontal="right" vertical="top"/>
      <protection locked="0"/>
    </xf>
    <xf numFmtId="194" fontId="3" fillId="0" borderId="131" xfId="0" applyNumberFormat="1" applyFont="1" applyFill="1" applyBorder="1" applyAlignment="1" applyProtection="1">
      <alignment horizontal="right" vertical="top"/>
      <protection locked="0"/>
    </xf>
    <xf numFmtId="194" fontId="3" fillId="0" borderId="132" xfId="0" applyNumberFormat="1" applyFont="1" applyFill="1" applyBorder="1" applyAlignment="1" applyProtection="1">
      <alignment horizontal="right" vertical="top"/>
      <protection locked="0"/>
    </xf>
    <xf numFmtId="194" fontId="3" fillId="0" borderId="133" xfId="0" applyNumberFormat="1" applyFont="1" applyFill="1" applyBorder="1" applyAlignment="1" applyProtection="1">
      <alignment horizontal="right" vertical="center"/>
      <protection locked="0"/>
    </xf>
    <xf numFmtId="194" fontId="4" fillId="0" borderId="37" xfId="0" applyNumberFormat="1" applyFont="1" applyFill="1" applyBorder="1" applyAlignment="1" applyProtection="1">
      <alignment horizontal="right" vertical="center"/>
      <protection locked="0"/>
    </xf>
    <xf numFmtId="194" fontId="3" fillId="0" borderId="134" xfId="0" applyNumberFormat="1" applyFont="1" applyFill="1" applyBorder="1" applyAlignment="1" applyProtection="1">
      <alignment horizontal="right" vertical="center"/>
      <protection locked="0"/>
    </xf>
    <xf numFmtId="194" fontId="3" fillId="0" borderId="120" xfId="0" applyNumberFormat="1" applyFont="1" applyFill="1" applyBorder="1" applyAlignment="1" applyProtection="1">
      <alignment horizontal="right" vertical="top"/>
      <protection locked="0"/>
    </xf>
    <xf numFmtId="194" fontId="3" fillId="0" borderId="134" xfId="0" applyNumberFormat="1" applyFont="1" applyFill="1" applyBorder="1" applyAlignment="1" applyProtection="1">
      <alignment horizontal="right" vertical="top"/>
      <protection locked="0"/>
    </xf>
    <xf numFmtId="194" fontId="3" fillId="0" borderId="122" xfId="0" applyNumberFormat="1" applyFont="1" applyFill="1" applyBorder="1" applyAlignment="1" applyProtection="1">
      <alignment horizontal="right" vertical="top"/>
      <protection locked="0"/>
    </xf>
    <xf numFmtId="194" fontId="3" fillId="0" borderId="123" xfId="0" applyNumberFormat="1" applyFont="1" applyFill="1" applyBorder="1" applyAlignment="1" applyProtection="1">
      <alignment horizontal="right" vertical="top"/>
      <protection locked="0"/>
    </xf>
    <xf numFmtId="194" fontId="3" fillId="0" borderId="121" xfId="0" applyNumberFormat="1" applyFont="1" applyFill="1" applyBorder="1" applyAlignment="1" applyProtection="1">
      <alignment horizontal="right" vertical="center"/>
      <protection locked="0"/>
    </xf>
    <xf numFmtId="196" fontId="3" fillId="0" borderId="135" xfId="0" applyNumberFormat="1" applyFont="1" applyFill="1" applyBorder="1" applyAlignment="1" applyProtection="1">
      <alignment horizontal="right" vertical="center"/>
      <protection locked="0"/>
    </xf>
    <xf numFmtId="196" fontId="3" fillId="0" borderId="57" xfId="0" applyNumberFormat="1" applyFont="1" applyFill="1" applyBorder="1" applyAlignment="1" applyProtection="1">
      <alignment horizontal="right" vertical="center"/>
      <protection locked="0"/>
    </xf>
    <xf numFmtId="196" fontId="3" fillId="0" borderId="136" xfId="0" applyNumberFormat="1" applyFont="1" applyFill="1" applyBorder="1" applyAlignment="1" applyProtection="1">
      <alignment horizontal="right" vertical="center"/>
      <protection locked="0"/>
    </xf>
    <xf numFmtId="196" fontId="3" fillId="0" borderId="137" xfId="0" applyNumberFormat="1" applyFont="1" applyFill="1" applyBorder="1" applyAlignment="1" applyProtection="1">
      <alignment horizontal="right" vertical="center"/>
      <protection locked="0"/>
    </xf>
    <xf numFmtId="194" fontId="3" fillId="0" borderId="138" xfId="0" applyNumberFormat="1" applyFont="1" applyFill="1" applyBorder="1" applyAlignment="1" applyProtection="1">
      <alignment horizontal="right" vertical="center"/>
      <protection/>
    </xf>
    <xf numFmtId="194" fontId="3" fillId="0" borderId="113" xfId="0" applyNumberFormat="1" applyFont="1" applyFill="1" applyBorder="1" applyAlignment="1" applyProtection="1">
      <alignment horizontal="right" vertical="center"/>
      <protection/>
    </xf>
    <xf numFmtId="196" fontId="4" fillId="0" borderId="114" xfId="0" applyNumberFormat="1" applyFont="1" applyFill="1" applyBorder="1" applyAlignment="1" applyProtection="1">
      <alignment horizontal="right" vertical="center"/>
      <protection locked="0"/>
    </xf>
    <xf numFmtId="196" fontId="4" fillId="0" borderId="35" xfId="0" applyNumberFormat="1" applyFont="1" applyFill="1" applyBorder="1" applyAlignment="1" applyProtection="1">
      <alignment horizontal="right" vertical="center"/>
      <protection locked="0"/>
    </xf>
    <xf numFmtId="196" fontId="4" fillId="0" borderId="112" xfId="0" applyNumberFormat="1" applyFont="1" applyFill="1" applyBorder="1" applyAlignment="1" applyProtection="1">
      <alignment horizontal="right" vertical="center"/>
      <protection locked="0"/>
    </xf>
    <xf numFmtId="196" fontId="4" fillId="0" borderId="139" xfId="0" applyNumberFormat="1" applyFont="1" applyFill="1" applyBorder="1" applyAlignment="1" applyProtection="1">
      <alignment horizontal="right" vertical="center"/>
      <protection locked="0"/>
    </xf>
    <xf numFmtId="194" fontId="3" fillId="0" borderId="140" xfId="0" applyNumberFormat="1" applyFont="1" applyFill="1" applyBorder="1" applyAlignment="1" applyProtection="1">
      <alignment horizontal="right" vertical="center"/>
      <protection/>
    </xf>
    <xf numFmtId="194" fontId="3" fillId="0" borderId="97" xfId="0" applyNumberFormat="1" applyFont="1" applyFill="1" applyBorder="1" applyAlignment="1" applyProtection="1">
      <alignment horizontal="right" vertical="center"/>
      <protection/>
    </xf>
    <xf numFmtId="196" fontId="4" fillId="0" borderId="98" xfId="0" applyNumberFormat="1" applyFont="1" applyFill="1" applyBorder="1" applyAlignment="1" applyProtection="1">
      <alignment horizontal="right" vertical="center"/>
      <protection locked="0"/>
    </xf>
    <xf numFmtId="196" fontId="4" fillId="0" borderId="23" xfId="0" applyNumberFormat="1" applyFont="1" applyFill="1" applyBorder="1" applyAlignment="1" applyProtection="1">
      <alignment horizontal="right" vertical="center"/>
      <protection locked="0"/>
    </xf>
    <xf numFmtId="196" fontId="4" fillId="0" borderId="96" xfId="0" applyNumberFormat="1" applyFont="1" applyFill="1" applyBorder="1" applyAlignment="1" applyProtection="1">
      <alignment horizontal="right" vertical="center"/>
      <protection locked="0"/>
    </xf>
    <xf numFmtId="196" fontId="4" fillId="0" borderId="100" xfId="0" applyNumberFormat="1" applyFont="1" applyFill="1" applyBorder="1" applyAlignment="1" applyProtection="1">
      <alignment horizontal="right" vertical="center"/>
      <protection locked="0"/>
    </xf>
    <xf numFmtId="194" fontId="3" fillId="0" borderId="141" xfId="0" applyNumberFormat="1" applyFont="1" applyFill="1" applyBorder="1" applyAlignment="1" applyProtection="1">
      <alignment horizontal="right" vertical="center"/>
      <protection/>
    </xf>
    <xf numFmtId="194" fontId="3" fillId="0" borderId="117" xfId="0" applyNumberFormat="1" applyFont="1" applyFill="1" applyBorder="1" applyAlignment="1" applyProtection="1">
      <alignment horizontal="right" vertical="center"/>
      <protection/>
    </xf>
    <xf numFmtId="196" fontId="4" fillId="0" borderId="118" xfId="0" applyNumberFormat="1" applyFont="1" applyFill="1" applyBorder="1" applyAlignment="1" applyProtection="1">
      <alignment horizontal="right" vertical="center"/>
      <protection locked="0"/>
    </xf>
    <xf numFmtId="196" fontId="4" fillId="0" borderId="39" xfId="0" applyNumberFormat="1" applyFont="1" applyFill="1" applyBorder="1" applyAlignment="1" applyProtection="1">
      <alignment horizontal="right" vertical="center"/>
      <protection locked="0"/>
    </xf>
    <xf numFmtId="196" fontId="4" fillId="0" borderId="116" xfId="0" applyNumberFormat="1" applyFont="1" applyFill="1" applyBorder="1" applyAlignment="1" applyProtection="1">
      <alignment horizontal="right" vertical="center"/>
      <protection locked="0"/>
    </xf>
    <xf numFmtId="196" fontId="4" fillId="0" borderId="142" xfId="0" applyNumberFormat="1" applyFont="1" applyFill="1" applyBorder="1" applyAlignment="1" applyProtection="1">
      <alignment horizontal="right" vertical="center"/>
      <protection locked="0"/>
    </xf>
    <xf numFmtId="196" fontId="3" fillId="0" borderId="120" xfId="0" applyNumberFormat="1" applyFont="1" applyFill="1" applyBorder="1" applyAlignment="1" applyProtection="1">
      <alignment horizontal="right" vertical="center"/>
      <protection locked="0"/>
    </xf>
    <xf numFmtId="196" fontId="3" fillId="0" borderId="134" xfId="0" applyNumberFormat="1" applyFont="1" applyFill="1" applyBorder="1" applyAlignment="1" applyProtection="1">
      <alignment horizontal="right" vertical="center"/>
      <protection locked="0"/>
    </xf>
    <xf numFmtId="196" fontId="3" fillId="0" borderId="122" xfId="0" applyNumberFormat="1" applyFont="1" applyFill="1" applyBorder="1" applyAlignment="1" applyProtection="1">
      <alignment horizontal="right" vertical="center"/>
      <protection locked="0"/>
    </xf>
    <xf numFmtId="196" fontId="3" fillId="0" borderId="10" xfId="0" applyNumberFormat="1" applyFont="1" applyFill="1" applyBorder="1" applyAlignment="1" applyProtection="1">
      <alignment horizontal="right" vertical="center"/>
      <protection locked="0"/>
    </xf>
    <xf numFmtId="196" fontId="3" fillId="0" borderId="124" xfId="0" applyNumberFormat="1" applyFont="1" applyFill="1" applyBorder="1" applyAlignment="1" applyProtection="1">
      <alignment horizontal="right" vertical="center"/>
      <protection locked="0"/>
    </xf>
    <xf numFmtId="196" fontId="3" fillId="0" borderId="127" xfId="0" applyNumberFormat="1" applyFont="1" applyFill="1" applyBorder="1" applyAlignment="1" applyProtection="1">
      <alignment horizontal="right" vertical="center"/>
      <protection locked="0"/>
    </xf>
    <xf numFmtId="196" fontId="3" fillId="0" borderId="49" xfId="0" applyNumberFormat="1" applyFont="1" applyFill="1" applyBorder="1" applyAlignment="1" applyProtection="1">
      <alignment horizontal="right" vertical="center"/>
      <protection locked="0"/>
    </xf>
    <xf numFmtId="196" fontId="3" fillId="0" borderId="125" xfId="0" applyNumberFormat="1" applyFont="1" applyFill="1" applyBorder="1" applyAlignment="1" applyProtection="1">
      <alignment horizontal="right" vertical="center"/>
      <protection locked="0"/>
    </xf>
    <xf numFmtId="196" fontId="3" fillId="0" borderId="143" xfId="0" applyNumberFormat="1" applyFont="1" applyFill="1" applyBorder="1" applyAlignment="1" applyProtection="1">
      <alignment horizontal="right" vertical="center"/>
      <protection locked="0"/>
    </xf>
    <xf numFmtId="196" fontId="4" fillId="0" borderId="89" xfId="0" applyNumberFormat="1" applyFont="1" applyFill="1" applyBorder="1" applyAlignment="1" applyProtection="1">
      <alignment horizontal="right" vertical="center"/>
      <protection locked="0"/>
    </xf>
    <xf numFmtId="196" fontId="4" fillId="0" borderId="144" xfId="0" applyNumberFormat="1" applyFont="1" applyFill="1" applyBorder="1" applyAlignment="1" applyProtection="1">
      <alignment horizontal="right" vertical="center"/>
      <protection locked="0"/>
    </xf>
    <xf numFmtId="196" fontId="4" fillId="0" borderId="87" xfId="0" applyNumberFormat="1" applyFont="1" applyFill="1" applyBorder="1" applyAlignment="1" applyProtection="1">
      <alignment horizontal="right" vertical="center"/>
      <protection locked="0"/>
    </xf>
    <xf numFmtId="196" fontId="4" fillId="0" borderId="19" xfId="0" applyNumberFormat="1" applyFont="1" applyFill="1" applyBorder="1" applyAlignment="1" applyProtection="1">
      <alignment horizontal="right" vertical="center"/>
      <protection locked="0"/>
    </xf>
    <xf numFmtId="196" fontId="4" fillId="0" borderId="111" xfId="0" applyNumberFormat="1" applyFont="1" applyFill="1" applyBorder="1" applyAlignment="1" applyProtection="1">
      <alignment horizontal="right" vertical="center"/>
      <protection locked="0"/>
    </xf>
    <xf numFmtId="196" fontId="4" fillId="0" borderId="112" xfId="0" applyNumberFormat="1" applyFont="1" applyFill="1" applyBorder="1" applyAlignment="1" applyProtection="1">
      <alignment horizontal="right" vertical="center"/>
      <protection locked="0"/>
    </xf>
    <xf numFmtId="196" fontId="4" fillId="0" borderId="34" xfId="0" applyNumberFormat="1" applyFont="1" applyFill="1" applyBorder="1" applyAlignment="1" applyProtection="1">
      <alignment horizontal="right" vertical="center"/>
      <protection locked="0"/>
    </xf>
    <xf numFmtId="196" fontId="4" fillId="0" borderId="35" xfId="0" applyNumberFormat="1" applyFont="1" applyFill="1" applyBorder="1" applyAlignment="1" applyProtection="1">
      <alignment horizontal="right" vertical="center"/>
      <protection locked="0"/>
    </xf>
    <xf numFmtId="196" fontId="4" fillId="0" borderId="113" xfId="0" applyNumberFormat="1" applyFont="1" applyFill="1" applyBorder="1" applyAlignment="1" applyProtection="1">
      <alignment horizontal="right" vertical="center"/>
      <protection locked="0"/>
    </xf>
    <xf numFmtId="195" fontId="4" fillId="0" borderId="145" xfId="0" applyNumberFormat="1" applyFont="1" applyFill="1" applyBorder="1" applyAlignment="1" applyProtection="1">
      <alignment horizontal="right" vertical="center"/>
      <protection locked="0"/>
    </xf>
    <xf numFmtId="195" fontId="4" fillId="0" borderId="146" xfId="0" applyNumberFormat="1" applyFont="1" applyFill="1" applyBorder="1" applyAlignment="1" applyProtection="1">
      <alignment horizontal="right" vertical="center"/>
      <protection locked="0"/>
    </xf>
    <xf numFmtId="195" fontId="4" fillId="0" borderId="147" xfId="0" applyNumberFormat="1" applyFont="1" applyFill="1" applyBorder="1" applyAlignment="1" applyProtection="1">
      <alignment horizontal="right" vertical="center"/>
      <protection locked="0"/>
    </xf>
    <xf numFmtId="195" fontId="4" fillId="0" borderId="86" xfId="0" applyNumberFormat="1" applyFont="1" applyFill="1" applyBorder="1" applyAlignment="1" applyProtection="1">
      <alignment horizontal="right" vertical="center"/>
      <protection locked="0"/>
    </xf>
    <xf numFmtId="196" fontId="4" fillId="0" borderId="145" xfId="0" applyNumberFormat="1" applyFont="1" applyFill="1" applyBorder="1" applyAlignment="1" applyProtection="1">
      <alignment horizontal="right" vertical="center"/>
      <protection locked="0"/>
    </xf>
    <xf numFmtId="196" fontId="4" fillId="0" borderId="146" xfId="0" applyNumberFormat="1" applyFont="1" applyFill="1" applyBorder="1" applyAlignment="1" applyProtection="1">
      <alignment horizontal="right" vertical="center"/>
      <protection locked="0"/>
    </xf>
    <xf numFmtId="196" fontId="4" fillId="0" borderId="147" xfId="0" applyNumberFormat="1" applyFont="1" applyFill="1" applyBorder="1" applyAlignment="1" applyProtection="1">
      <alignment horizontal="right" vertical="center"/>
      <protection locked="0"/>
    </xf>
    <xf numFmtId="196" fontId="4" fillId="0" borderId="63" xfId="0" applyNumberFormat="1" applyFont="1" applyFill="1" applyBorder="1" applyAlignment="1" applyProtection="1">
      <alignment horizontal="right" vertical="center"/>
      <protection locked="0"/>
    </xf>
    <xf numFmtId="196" fontId="4" fillId="0" borderId="86" xfId="0" applyNumberFormat="1" applyFont="1" applyFill="1" applyBorder="1" applyAlignment="1" applyProtection="1">
      <alignment horizontal="right" vertical="center"/>
      <protection locked="0"/>
    </xf>
    <xf numFmtId="196" fontId="4" fillId="0" borderId="125" xfId="0" applyNumberFormat="1" applyFont="1" applyFill="1" applyBorder="1" applyAlignment="1" applyProtection="1">
      <alignment horizontal="right" vertical="center"/>
      <protection locked="0"/>
    </xf>
    <xf numFmtId="196" fontId="4" fillId="0" borderId="148" xfId="0" applyNumberFormat="1" applyFont="1" applyFill="1" applyBorder="1" applyAlignment="1" applyProtection="1">
      <alignment horizontal="right" vertical="center"/>
      <protection locked="0"/>
    </xf>
    <xf numFmtId="196" fontId="4" fillId="0" borderId="127" xfId="0" applyNumberFormat="1" applyFont="1" applyFill="1" applyBorder="1" applyAlignment="1" applyProtection="1">
      <alignment horizontal="right" vertical="center"/>
      <protection locked="0"/>
    </xf>
    <xf numFmtId="196" fontId="4" fillId="0" borderId="49" xfId="0" applyNumberFormat="1" applyFont="1" applyFill="1" applyBorder="1" applyAlignment="1" applyProtection="1">
      <alignment horizontal="right" vertical="center"/>
      <protection locked="0"/>
    </xf>
    <xf numFmtId="196" fontId="4" fillId="0" borderId="126" xfId="0" applyNumberFormat="1" applyFont="1" applyFill="1" applyBorder="1" applyAlignment="1" applyProtection="1">
      <alignment horizontal="right" vertical="center"/>
      <protection locked="0"/>
    </xf>
    <xf numFmtId="195" fontId="4" fillId="0" borderId="106" xfId="0" applyNumberFormat="1" applyFont="1" applyFill="1" applyBorder="1" applyAlignment="1" applyProtection="1">
      <alignment horizontal="right" vertical="center"/>
      <protection locked="0"/>
    </xf>
    <xf numFmtId="195" fontId="4" fillId="0" borderId="149" xfId="0" applyNumberFormat="1" applyFont="1" applyFill="1" applyBorder="1" applyAlignment="1" applyProtection="1">
      <alignment horizontal="right" vertical="center"/>
      <protection locked="0"/>
    </xf>
    <xf numFmtId="195" fontId="4" fillId="0" borderId="108" xfId="0" applyNumberFormat="1" applyFont="1" applyFill="1" applyBorder="1" applyAlignment="1" applyProtection="1">
      <alignment horizontal="right" vertical="center"/>
      <protection locked="0"/>
    </xf>
    <xf numFmtId="195" fontId="4" fillId="0" borderId="28" xfId="0" applyNumberFormat="1" applyFont="1" applyFill="1" applyBorder="1" applyAlignment="1" applyProtection="1">
      <alignment horizontal="right" vertical="center"/>
      <protection locked="0"/>
    </xf>
    <xf numFmtId="195" fontId="4" fillId="0" borderId="107" xfId="0" applyNumberFormat="1" applyFont="1" applyFill="1" applyBorder="1" applyAlignment="1" applyProtection="1">
      <alignment horizontal="right" vertical="center"/>
      <protection locked="0"/>
    </xf>
    <xf numFmtId="196" fontId="3" fillId="0" borderId="89" xfId="0" applyNumberFormat="1" applyFont="1" applyFill="1" applyBorder="1" applyAlignment="1" applyProtection="1">
      <alignment horizontal="right" vertical="center"/>
      <protection locked="0"/>
    </xf>
    <xf numFmtId="196" fontId="3" fillId="0" borderId="144" xfId="0" applyNumberFormat="1" applyFont="1" applyFill="1" applyBorder="1" applyAlignment="1" applyProtection="1">
      <alignment horizontal="right" vertical="center"/>
      <protection locked="0"/>
    </xf>
    <xf numFmtId="196" fontId="3" fillId="0" borderId="87" xfId="0" applyNumberFormat="1" applyFont="1" applyFill="1" applyBorder="1" applyAlignment="1" applyProtection="1">
      <alignment horizontal="right" vertical="center"/>
      <protection locked="0"/>
    </xf>
    <xf numFmtId="196" fontId="3" fillId="0" borderId="111" xfId="0" applyNumberFormat="1" applyFont="1" applyFill="1" applyBorder="1" applyAlignment="1" applyProtection="1">
      <alignment horizontal="right" vertical="center"/>
      <protection locked="0"/>
    </xf>
    <xf numFmtId="196" fontId="4" fillId="0" borderId="108" xfId="0" applyNumberFormat="1" applyFont="1" applyFill="1" applyBorder="1" applyAlignment="1" applyProtection="1">
      <alignment horizontal="right" vertical="center"/>
      <protection locked="0"/>
    </xf>
    <xf numFmtId="196" fontId="4" fillId="0" borderId="106" xfId="0" applyNumberFormat="1" applyFont="1" applyFill="1" applyBorder="1" applyAlignment="1" applyProtection="1">
      <alignment horizontal="right" vertical="center"/>
      <protection locked="0"/>
    </xf>
    <xf numFmtId="196" fontId="4" fillId="0" borderId="107" xfId="0" applyNumberFormat="1" applyFont="1" applyFill="1" applyBorder="1" applyAlignment="1" applyProtection="1">
      <alignment horizontal="right" vertical="center"/>
      <protection locked="0"/>
    </xf>
    <xf numFmtId="196" fontId="4" fillId="0" borderId="150" xfId="0" applyNumberFormat="1" applyFont="1" applyFill="1" applyBorder="1" applyAlignment="1" applyProtection="1">
      <alignment horizontal="right" vertical="center"/>
      <protection locked="0"/>
    </xf>
    <xf numFmtId="196" fontId="4" fillId="0" borderId="151" xfId="0" applyNumberFormat="1" applyFont="1" applyFill="1" applyBorder="1" applyAlignment="1" applyProtection="1">
      <alignment horizontal="right" vertical="center"/>
      <protection locked="0"/>
    </xf>
    <xf numFmtId="196" fontId="4" fillId="0" borderId="152" xfId="0" applyNumberFormat="1" applyFont="1" applyFill="1" applyBorder="1" applyAlignment="1" applyProtection="1">
      <alignment horizontal="right" vertical="center"/>
      <protection locked="0"/>
    </xf>
    <xf numFmtId="196" fontId="4" fillId="0" borderId="153" xfId="0" applyNumberFormat="1" applyFont="1" applyFill="1" applyBorder="1" applyAlignment="1" applyProtection="1">
      <alignment horizontal="right" vertical="center"/>
      <protection locked="0"/>
    </xf>
    <xf numFmtId="196" fontId="4" fillId="0" borderId="96" xfId="0" applyNumberFormat="1" applyFont="1" applyFill="1" applyBorder="1" applyAlignment="1" applyProtection="1">
      <alignment horizontal="right" vertical="center"/>
      <protection locked="0"/>
    </xf>
    <xf numFmtId="196" fontId="4" fillId="0" borderId="37" xfId="0" applyNumberFormat="1" applyFont="1" applyFill="1" applyBorder="1" applyAlignment="1" applyProtection="1">
      <alignment horizontal="right" vertical="center"/>
      <protection locked="0"/>
    </xf>
    <xf numFmtId="196" fontId="4" fillId="0" borderId="97" xfId="0" applyNumberFormat="1" applyFont="1" applyFill="1" applyBorder="1" applyAlignment="1" applyProtection="1">
      <alignment horizontal="right" vertical="center"/>
      <protection locked="0"/>
    </xf>
    <xf numFmtId="196" fontId="4" fillId="0" borderId="154" xfId="49" applyNumberFormat="1" applyFont="1" applyFill="1" applyBorder="1" applyAlignment="1" applyProtection="1">
      <alignment horizontal="right" vertical="center"/>
      <protection locked="0"/>
    </xf>
    <xf numFmtId="196" fontId="4" fillId="0" borderId="155" xfId="49" applyNumberFormat="1" applyFont="1" applyFill="1" applyBorder="1" applyAlignment="1" applyProtection="1">
      <alignment horizontal="right" vertical="center"/>
      <protection locked="0"/>
    </xf>
    <xf numFmtId="196" fontId="4" fillId="0" borderId="156" xfId="49" applyNumberFormat="1" applyFont="1" applyFill="1" applyBorder="1" applyAlignment="1" applyProtection="1">
      <alignment horizontal="right" vertical="center"/>
      <protection locked="0"/>
    </xf>
    <xf numFmtId="196" fontId="4" fillId="0" borderId="157" xfId="49" applyNumberFormat="1" applyFont="1" applyFill="1" applyBorder="1" applyAlignment="1" applyProtection="1">
      <alignment horizontal="right" vertical="center"/>
      <protection locked="0"/>
    </xf>
    <xf numFmtId="194" fontId="3" fillId="0" borderId="129" xfId="0" applyNumberFormat="1" applyFont="1" applyFill="1" applyBorder="1" applyAlignment="1" applyProtection="1">
      <alignment horizontal="right" vertical="center"/>
      <protection locked="0"/>
    </xf>
    <xf numFmtId="194" fontId="3" fillId="0" borderId="80" xfId="0" applyNumberFormat="1" applyFont="1" applyFill="1" applyBorder="1" applyAlignment="1" applyProtection="1">
      <alignment horizontal="right" vertical="center"/>
      <protection locked="0"/>
    </xf>
    <xf numFmtId="194" fontId="3" fillId="0" borderId="131" xfId="0" applyNumberFormat="1" applyFont="1" applyFill="1" applyBorder="1" applyAlignment="1" applyProtection="1">
      <alignment horizontal="right" vertical="center"/>
      <protection locked="0"/>
    </xf>
    <xf numFmtId="194" fontId="4" fillId="0" borderId="158" xfId="0" applyNumberFormat="1" applyFont="1" applyFill="1" applyBorder="1" applyAlignment="1" applyProtection="1">
      <alignment horizontal="right" vertical="center"/>
      <protection locked="0"/>
    </xf>
    <xf numFmtId="194" fontId="4" fillId="0" borderId="159" xfId="0" applyNumberFormat="1" applyFont="1" applyFill="1" applyBorder="1" applyAlignment="1" applyProtection="1">
      <alignment horizontal="right" vertical="center"/>
      <protection locked="0"/>
    </xf>
    <xf numFmtId="194" fontId="4" fillId="0" borderId="160" xfId="0" applyNumberFormat="1" applyFont="1" applyFill="1" applyBorder="1" applyAlignment="1" applyProtection="1">
      <alignment horizontal="right" vertical="center"/>
      <protection locked="0"/>
    </xf>
    <xf numFmtId="194" fontId="4" fillId="0" borderId="161" xfId="0" applyNumberFormat="1" applyFont="1" applyFill="1" applyBorder="1" applyAlignment="1" applyProtection="1">
      <alignment horizontal="right" vertical="center"/>
      <protection locked="0"/>
    </xf>
    <xf numFmtId="194" fontId="4" fillId="0" borderId="142" xfId="0" applyNumberFormat="1" applyFont="1" applyFill="1" applyBorder="1" applyAlignment="1" applyProtection="1">
      <alignment horizontal="right" vertical="center"/>
      <protection locked="0"/>
    </xf>
    <xf numFmtId="194" fontId="4" fillId="0" borderId="139" xfId="0" applyNumberFormat="1" applyFont="1" applyFill="1" applyBorder="1" applyAlignment="1" applyProtection="1">
      <alignment horizontal="right" vertical="center"/>
      <protection locked="0"/>
    </xf>
    <xf numFmtId="194" fontId="4" fillId="0" borderId="145" xfId="0" applyNumberFormat="1" applyFont="1" applyFill="1" applyBorder="1" applyAlignment="1" applyProtection="1">
      <alignment horizontal="right" vertical="center"/>
      <protection locked="0"/>
    </xf>
    <xf numFmtId="194" fontId="4" fillId="0" borderId="86" xfId="0" applyNumberFormat="1" applyFont="1" applyFill="1" applyBorder="1" applyAlignment="1" applyProtection="1">
      <alignment horizontal="right" vertical="center"/>
      <protection locked="0"/>
    </xf>
    <xf numFmtId="194" fontId="4" fillId="0" borderId="147" xfId="0" applyNumberFormat="1" applyFont="1" applyFill="1" applyBorder="1" applyAlignment="1" applyProtection="1">
      <alignment horizontal="right" vertical="center"/>
      <protection locked="0"/>
    </xf>
    <xf numFmtId="194" fontId="4" fillId="0" borderId="162" xfId="0" applyNumberFormat="1" applyFont="1" applyFill="1" applyBorder="1" applyAlignment="1" applyProtection="1">
      <alignment horizontal="right" vertical="center"/>
      <protection locked="0"/>
    </xf>
    <xf numFmtId="194" fontId="4" fillId="0" borderId="106" xfId="0" applyNumberFormat="1" applyFont="1" applyFill="1" applyBorder="1" applyAlignment="1" applyProtection="1">
      <alignment horizontal="right" vertical="center"/>
      <protection locked="0"/>
    </xf>
    <xf numFmtId="194" fontId="4" fillId="0" borderId="107" xfId="0" applyNumberFormat="1" applyFont="1" applyFill="1" applyBorder="1" applyAlignment="1" applyProtection="1">
      <alignment horizontal="right" vertical="center"/>
      <protection locked="0"/>
    </xf>
    <xf numFmtId="194" fontId="4" fillId="0" borderId="108" xfId="0" applyNumberFormat="1" applyFont="1" applyFill="1" applyBorder="1" applyAlignment="1" applyProtection="1">
      <alignment horizontal="right" vertical="center"/>
      <protection locked="0"/>
    </xf>
    <xf numFmtId="194" fontId="4" fillId="0" borderId="110" xfId="0" applyNumberFormat="1" applyFont="1" applyFill="1" applyBorder="1" applyAlignment="1" applyProtection="1">
      <alignment horizontal="right" vertical="center"/>
      <protection locked="0"/>
    </xf>
    <xf numFmtId="197" fontId="4" fillId="0" borderId="150" xfId="0" applyNumberFormat="1" applyFont="1" applyFill="1" applyBorder="1" applyAlignment="1" applyProtection="1">
      <alignment horizontal="right" vertical="center"/>
      <protection locked="0"/>
    </xf>
    <xf numFmtId="197" fontId="4" fillId="0" borderId="151" xfId="0" applyNumberFormat="1" applyFont="1" applyFill="1" applyBorder="1" applyAlignment="1" applyProtection="1">
      <alignment horizontal="right" vertical="center"/>
      <protection locked="0"/>
    </xf>
    <xf numFmtId="197" fontId="4" fillId="0" borderId="152" xfId="0" applyNumberFormat="1" applyFont="1" applyFill="1" applyBorder="1" applyAlignment="1" applyProtection="1">
      <alignment horizontal="right" vertical="center"/>
      <protection locked="0"/>
    </xf>
    <xf numFmtId="197" fontId="4" fillId="0" borderId="163" xfId="0" applyNumberFormat="1" applyFont="1" applyFill="1" applyBorder="1" applyAlignment="1" applyProtection="1">
      <alignment horizontal="right" vertical="center"/>
      <protection locked="0"/>
    </xf>
    <xf numFmtId="197" fontId="4" fillId="0" borderId="164" xfId="0" applyNumberFormat="1" applyFont="1" applyFill="1" applyBorder="1" applyAlignment="1" applyProtection="1">
      <alignment horizontal="right" vertical="center"/>
      <protection locked="0"/>
    </xf>
    <xf numFmtId="197" fontId="4" fillId="0" borderId="116" xfId="0" applyNumberFormat="1" applyFont="1" applyFill="1" applyBorder="1" applyAlignment="1" applyProtection="1">
      <alignment horizontal="right" vertical="center"/>
      <protection locked="0"/>
    </xf>
    <xf numFmtId="197" fontId="4" fillId="0" borderId="38" xfId="0" applyNumberFormat="1" applyFont="1" applyFill="1" applyBorder="1" applyAlignment="1" applyProtection="1">
      <alignment horizontal="right" vertical="center"/>
      <protection locked="0"/>
    </xf>
    <xf numFmtId="197" fontId="4" fillId="0" borderId="118" xfId="0" applyNumberFormat="1" applyFont="1" applyFill="1" applyBorder="1" applyAlignment="1" applyProtection="1">
      <alignment horizontal="right" vertical="center"/>
      <protection locked="0"/>
    </xf>
    <xf numFmtId="197" fontId="4" fillId="0" borderId="119" xfId="0" applyNumberFormat="1" applyFont="1" applyFill="1" applyBorder="1" applyAlignment="1" applyProtection="1">
      <alignment horizontal="right" vertical="center"/>
      <protection locked="0"/>
    </xf>
    <xf numFmtId="197" fontId="4" fillId="0" borderId="142" xfId="0" applyNumberFormat="1" applyFont="1" applyFill="1" applyBorder="1" applyAlignment="1" applyProtection="1">
      <alignment horizontal="right" vertical="center"/>
      <protection locked="0"/>
    </xf>
    <xf numFmtId="197" fontId="4" fillId="0" borderId="112" xfId="0" applyNumberFormat="1" applyFont="1" applyFill="1" applyBorder="1" applyAlignment="1" applyProtection="1">
      <alignment horizontal="right" vertical="center"/>
      <protection locked="0"/>
    </xf>
    <xf numFmtId="197" fontId="4" fillId="0" borderId="34" xfId="0" applyNumberFormat="1" applyFont="1" applyFill="1" applyBorder="1" applyAlignment="1" applyProtection="1">
      <alignment horizontal="right" vertical="center"/>
      <protection locked="0"/>
    </xf>
    <xf numFmtId="197" fontId="4" fillId="0" borderId="114" xfId="0" applyNumberFormat="1" applyFont="1" applyFill="1" applyBorder="1" applyAlignment="1" applyProtection="1">
      <alignment horizontal="right" vertical="center"/>
      <protection locked="0"/>
    </xf>
    <xf numFmtId="197" fontId="4" fillId="0" borderId="115" xfId="0" applyNumberFormat="1" applyFont="1" applyFill="1" applyBorder="1" applyAlignment="1" applyProtection="1">
      <alignment horizontal="right" vertical="center"/>
      <protection locked="0"/>
    </xf>
    <xf numFmtId="197" fontId="4" fillId="0" borderId="139" xfId="0" applyNumberFormat="1" applyFont="1" applyFill="1" applyBorder="1" applyAlignment="1" applyProtection="1">
      <alignment horizontal="right" vertical="center"/>
      <protection locked="0"/>
    </xf>
    <xf numFmtId="197" fontId="4" fillId="0" borderId="96" xfId="0" applyNumberFormat="1" applyFont="1" applyFill="1" applyBorder="1" applyAlignment="1" applyProtection="1">
      <alignment horizontal="right" vertical="center"/>
      <protection locked="0"/>
    </xf>
    <xf numFmtId="197" fontId="4" fillId="0" borderId="37" xfId="0" applyNumberFormat="1" applyFont="1" applyFill="1" applyBorder="1" applyAlignment="1" applyProtection="1">
      <alignment horizontal="right" vertical="center"/>
      <protection locked="0"/>
    </xf>
    <xf numFmtId="197" fontId="4" fillId="0" borderId="98" xfId="0" applyNumberFormat="1" applyFont="1" applyFill="1" applyBorder="1" applyAlignment="1" applyProtection="1">
      <alignment horizontal="right" vertical="center"/>
      <protection locked="0"/>
    </xf>
    <xf numFmtId="197" fontId="4" fillId="0" borderId="99" xfId="0" applyNumberFormat="1" applyFont="1" applyFill="1" applyBorder="1" applyAlignment="1" applyProtection="1">
      <alignment horizontal="right" vertical="center"/>
      <protection locked="0"/>
    </xf>
    <xf numFmtId="197" fontId="4" fillId="0" borderId="100" xfId="0" applyNumberFormat="1" applyFont="1" applyFill="1" applyBorder="1" applyAlignment="1" applyProtection="1">
      <alignment horizontal="right" vertical="center"/>
      <protection locked="0"/>
    </xf>
    <xf numFmtId="197" fontId="3" fillId="0" borderId="101" xfId="0" applyNumberFormat="1" applyFont="1" applyFill="1" applyBorder="1" applyAlignment="1" applyProtection="1">
      <alignment horizontal="right" vertical="center"/>
      <protection locked="0"/>
    </xf>
    <xf numFmtId="197" fontId="3" fillId="0" borderId="165" xfId="0" applyNumberFormat="1" applyFont="1" applyFill="1" applyBorder="1" applyAlignment="1" applyProtection="1">
      <alignment horizontal="right" vertical="center"/>
      <protection locked="0"/>
    </xf>
    <xf numFmtId="197" fontId="3" fillId="0" borderId="103" xfId="0" applyNumberFormat="1" applyFont="1" applyFill="1" applyBorder="1" applyAlignment="1" applyProtection="1">
      <alignment horizontal="right" vertical="center"/>
      <protection locked="0"/>
    </xf>
    <xf numFmtId="197" fontId="4" fillId="0" borderId="104" xfId="0" applyNumberFormat="1" applyFont="1" applyFill="1" applyBorder="1" applyAlignment="1" applyProtection="1">
      <alignment horizontal="right" vertical="center"/>
      <protection locked="0"/>
    </xf>
    <xf numFmtId="197" fontId="4" fillId="0" borderId="101" xfId="0" applyNumberFormat="1" applyFont="1" applyFill="1" applyBorder="1" applyAlignment="1" applyProtection="1">
      <alignment horizontal="right" vertical="center"/>
      <protection locked="0"/>
    </xf>
    <xf numFmtId="197" fontId="4" fillId="0" borderId="105" xfId="0" applyNumberFormat="1" applyFont="1" applyFill="1" applyBorder="1" applyAlignment="1" applyProtection="1">
      <alignment horizontal="right" vertical="center"/>
      <protection locked="0"/>
    </xf>
    <xf numFmtId="197" fontId="4" fillId="0" borderId="106" xfId="0" applyNumberFormat="1" applyFont="1" applyFill="1" applyBorder="1" applyAlignment="1" applyProtection="1">
      <alignment horizontal="right" vertical="center"/>
      <protection locked="0"/>
    </xf>
    <xf numFmtId="197" fontId="4" fillId="0" borderId="149" xfId="0" applyNumberFormat="1" applyFont="1" applyFill="1" applyBorder="1" applyAlignment="1" applyProtection="1">
      <alignment horizontal="right" vertical="center"/>
      <protection locked="0"/>
    </xf>
    <xf numFmtId="197" fontId="3" fillId="0" borderId="108" xfId="0" applyNumberFormat="1" applyFont="1" applyFill="1" applyBorder="1" applyAlignment="1" applyProtection="1">
      <alignment horizontal="right" vertical="center"/>
      <protection locked="0"/>
    </xf>
    <xf numFmtId="197" fontId="3" fillId="0" borderId="109" xfId="0" applyNumberFormat="1" applyFont="1" applyFill="1" applyBorder="1" applyAlignment="1" applyProtection="1">
      <alignment horizontal="right" vertical="center"/>
      <protection locked="0"/>
    </xf>
    <xf numFmtId="197" fontId="3" fillId="0" borderId="106" xfId="0" applyNumberFormat="1" applyFont="1" applyFill="1" applyBorder="1" applyAlignment="1" applyProtection="1">
      <alignment horizontal="right" vertical="center"/>
      <protection locked="0"/>
    </xf>
    <xf numFmtId="197" fontId="3" fillId="0" borderId="110" xfId="0" applyNumberFormat="1" applyFont="1" applyFill="1" applyBorder="1" applyAlignment="1" applyProtection="1">
      <alignment horizontal="right" vertical="center"/>
      <protection locked="0"/>
    </xf>
    <xf numFmtId="197" fontId="4" fillId="0" borderId="77" xfId="0" applyNumberFormat="1" applyFont="1" applyFill="1" applyBorder="1" applyAlignment="1" applyProtection="1">
      <alignment horizontal="right" vertical="center"/>
      <protection locked="0"/>
    </xf>
    <xf numFmtId="197" fontId="4" fillId="0" borderId="153" xfId="0" applyNumberFormat="1" applyFont="1" applyFill="1" applyBorder="1" applyAlignment="1" applyProtection="1">
      <alignment horizontal="right" vertical="center"/>
      <protection locked="0"/>
    </xf>
    <xf numFmtId="197" fontId="4" fillId="0" borderId="39" xfId="0" applyNumberFormat="1" applyFont="1" applyFill="1" applyBorder="1" applyAlignment="1" applyProtection="1">
      <alignment horizontal="right" vertical="center"/>
      <protection locked="0"/>
    </xf>
    <xf numFmtId="197" fontId="4" fillId="0" borderId="117" xfId="0" applyNumberFormat="1" applyFont="1" applyFill="1" applyBorder="1" applyAlignment="1" applyProtection="1">
      <alignment horizontal="right" vertical="center"/>
      <protection locked="0"/>
    </xf>
    <xf numFmtId="197" fontId="4" fillId="0" borderId="35" xfId="0" applyNumberFormat="1" applyFont="1" applyFill="1" applyBorder="1" applyAlignment="1" applyProtection="1">
      <alignment horizontal="right" vertical="center"/>
      <protection locked="0"/>
    </xf>
    <xf numFmtId="197" fontId="4" fillId="0" borderId="113" xfId="0" applyNumberFormat="1" applyFont="1" applyFill="1" applyBorder="1" applyAlignment="1" applyProtection="1">
      <alignment horizontal="right" vertical="center"/>
      <protection locked="0"/>
    </xf>
    <xf numFmtId="197" fontId="4" fillId="0" borderId="23" xfId="0" applyNumberFormat="1" applyFont="1" applyFill="1" applyBorder="1" applyAlignment="1" applyProtection="1">
      <alignment horizontal="right" vertical="center"/>
      <protection locked="0"/>
    </xf>
    <xf numFmtId="197" fontId="4" fillId="0" borderId="97" xfId="0" applyNumberFormat="1" applyFont="1" applyFill="1" applyBorder="1" applyAlignment="1" applyProtection="1">
      <alignment horizontal="right" vertical="center"/>
      <protection locked="0"/>
    </xf>
    <xf numFmtId="197" fontId="4" fillId="0" borderId="165" xfId="0" applyNumberFormat="1" applyFont="1" applyFill="1" applyBorder="1" applyAlignment="1" applyProtection="1">
      <alignment horizontal="right" vertical="center"/>
      <protection locked="0"/>
    </xf>
    <xf numFmtId="197" fontId="4" fillId="0" borderId="103" xfId="0" applyNumberFormat="1" applyFont="1" applyFill="1" applyBorder="1" applyAlignment="1" applyProtection="1">
      <alignment horizontal="right" vertical="center"/>
      <protection locked="0"/>
    </xf>
    <xf numFmtId="197" fontId="4" fillId="0" borderId="25" xfId="0" applyNumberFormat="1" applyFont="1" applyFill="1" applyBorder="1" applyAlignment="1" applyProtection="1">
      <alignment horizontal="right" vertical="center"/>
      <protection locked="0"/>
    </xf>
    <xf numFmtId="197" fontId="4" fillId="0" borderId="102" xfId="0" applyNumberFormat="1" applyFont="1" applyFill="1" applyBorder="1" applyAlignment="1" applyProtection="1">
      <alignment horizontal="right" vertical="center"/>
      <protection locked="0"/>
    </xf>
    <xf numFmtId="197" fontId="4" fillId="0" borderId="108" xfId="0" applyNumberFormat="1" applyFont="1" applyFill="1" applyBorder="1" applyAlignment="1" applyProtection="1">
      <alignment horizontal="right" vertical="center"/>
      <protection locked="0"/>
    </xf>
    <xf numFmtId="197" fontId="4" fillId="0" borderId="28" xfId="0" applyNumberFormat="1" applyFont="1" applyFill="1" applyBorder="1" applyAlignment="1" applyProtection="1">
      <alignment horizontal="right" vertical="center"/>
      <protection locked="0"/>
    </xf>
    <xf numFmtId="197" fontId="4" fillId="0" borderId="107" xfId="0" applyNumberFormat="1" applyFont="1" applyFill="1" applyBorder="1" applyAlignment="1" applyProtection="1">
      <alignment horizontal="right" vertical="center"/>
      <protection locked="0"/>
    </xf>
    <xf numFmtId="196" fontId="4" fillId="0" borderId="158" xfId="0" applyNumberFormat="1" applyFont="1" applyFill="1" applyBorder="1" applyAlignment="1" applyProtection="1">
      <alignment horizontal="right" vertical="center"/>
      <protection locked="0"/>
    </xf>
    <xf numFmtId="196" fontId="4" fillId="0" borderId="166" xfId="0" applyNumberFormat="1" applyFont="1" applyFill="1" applyBorder="1" applyAlignment="1" applyProtection="1">
      <alignment horizontal="right" vertical="center"/>
      <protection locked="0"/>
    </xf>
    <xf numFmtId="196" fontId="4" fillId="0" borderId="160" xfId="0" applyNumberFormat="1" applyFont="1" applyFill="1" applyBorder="1" applyAlignment="1" applyProtection="1">
      <alignment horizontal="right" vertical="center"/>
      <protection locked="0"/>
    </xf>
    <xf numFmtId="196" fontId="4" fillId="0" borderId="69" xfId="0" applyNumberFormat="1" applyFont="1" applyFill="1" applyBorder="1" applyAlignment="1" applyProtection="1">
      <alignment horizontal="right" vertical="center"/>
      <protection locked="0"/>
    </xf>
    <xf numFmtId="196" fontId="4" fillId="0" borderId="159" xfId="0" applyNumberFormat="1" applyFont="1" applyFill="1" applyBorder="1" applyAlignment="1" applyProtection="1">
      <alignment horizontal="right" vertical="center"/>
      <protection locked="0"/>
    </xf>
    <xf numFmtId="195" fontId="4" fillId="0" borderId="154" xfId="0" applyNumberFormat="1" applyFont="1" applyFill="1" applyBorder="1" applyAlignment="1" applyProtection="1">
      <alignment horizontal="right" vertical="center"/>
      <protection locked="0"/>
    </xf>
    <xf numFmtId="195" fontId="4" fillId="0" borderId="155" xfId="0" applyNumberFormat="1" applyFont="1" applyFill="1" applyBorder="1" applyAlignment="1" applyProtection="1">
      <alignment horizontal="right" vertical="center"/>
      <protection locked="0"/>
    </xf>
    <xf numFmtId="195" fontId="4" fillId="0" borderId="156" xfId="0" applyNumberFormat="1" applyFont="1" applyFill="1" applyBorder="1" applyAlignment="1" applyProtection="1">
      <alignment horizontal="right" vertical="center"/>
      <protection locked="0"/>
    </xf>
    <xf numFmtId="195" fontId="4" fillId="0" borderId="82" xfId="0" applyNumberFormat="1" applyFont="1" applyFill="1" applyBorder="1" applyAlignment="1" applyProtection="1">
      <alignment horizontal="right" vertical="center"/>
      <protection locked="0"/>
    </xf>
    <xf numFmtId="195" fontId="4" fillId="0" borderId="157" xfId="0" applyNumberFormat="1" applyFont="1" applyFill="1" applyBorder="1" applyAlignment="1" applyProtection="1">
      <alignment horizontal="right" vertical="center"/>
      <protection locked="0"/>
    </xf>
    <xf numFmtId="194" fontId="3" fillId="0" borderId="89" xfId="0" applyNumberFormat="1" applyFont="1" applyFill="1" applyBorder="1" applyAlignment="1" applyProtection="1">
      <alignment horizontal="right" vertical="center"/>
      <protection locked="0"/>
    </xf>
    <xf numFmtId="194" fontId="3" fillId="0" borderId="90" xfId="0" applyNumberFormat="1" applyFont="1" applyFill="1" applyBorder="1" applyAlignment="1" applyProtection="1">
      <alignment horizontal="right" vertical="center"/>
      <protection locked="0"/>
    </xf>
    <xf numFmtId="194" fontId="4" fillId="0" borderId="154" xfId="0" applyNumberFormat="1" applyFont="1" applyFill="1" applyBorder="1" applyAlignment="1" applyProtection="1">
      <alignment horizontal="right" vertical="center"/>
      <protection locked="0"/>
    </xf>
    <xf numFmtId="194" fontId="4" fillId="0" borderId="167" xfId="0" applyNumberFormat="1" applyFont="1" applyFill="1" applyBorder="1" applyAlignment="1" applyProtection="1">
      <alignment horizontal="right" vertical="center"/>
      <protection locked="0"/>
    </xf>
    <xf numFmtId="194" fontId="3" fillId="0" borderId="158" xfId="0" applyNumberFormat="1" applyFont="1" applyFill="1" applyBorder="1" applyAlignment="1" applyProtection="1">
      <alignment horizontal="right" vertical="center"/>
      <protection locked="0"/>
    </xf>
    <xf numFmtId="194" fontId="3" fillId="0" borderId="161" xfId="0" applyNumberFormat="1" applyFont="1" applyFill="1" applyBorder="1" applyAlignment="1" applyProtection="1">
      <alignment horizontal="right" vertical="center"/>
      <protection locked="0"/>
    </xf>
    <xf numFmtId="194" fontId="3" fillId="0" borderId="145" xfId="0" applyNumberFormat="1" applyFont="1" applyFill="1" applyBorder="1" applyAlignment="1" applyProtection="1">
      <alignment horizontal="right" vertical="center"/>
      <protection locked="0"/>
    </xf>
    <xf numFmtId="194" fontId="3" fillId="0" borderId="162" xfId="0" applyNumberFormat="1" applyFont="1" applyFill="1" applyBorder="1" applyAlignment="1" applyProtection="1">
      <alignment horizontal="right" vertical="center"/>
      <protection locked="0"/>
    </xf>
    <xf numFmtId="194" fontId="4" fillId="0" borderId="112" xfId="0" applyNumberFormat="1" applyFont="1" applyFill="1" applyBorder="1" applyAlignment="1" applyProtection="1">
      <alignment horizontal="right" vertical="center"/>
      <protection locked="0"/>
    </xf>
    <xf numFmtId="194" fontId="4" fillId="0" borderId="139" xfId="0" applyNumberFormat="1" applyFont="1" applyFill="1" applyBorder="1" applyAlignment="1" applyProtection="1">
      <alignment horizontal="right" vertical="center"/>
      <protection locked="0"/>
    </xf>
    <xf numFmtId="194" fontId="4" fillId="0" borderId="116" xfId="0" applyNumberFormat="1" applyFont="1" applyFill="1" applyBorder="1" applyAlignment="1" applyProtection="1">
      <alignment horizontal="right" vertical="center"/>
      <protection locked="0"/>
    </xf>
    <xf numFmtId="194" fontId="4" fillId="0" borderId="142" xfId="0" applyNumberFormat="1" applyFont="1" applyFill="1" applyBorder="1" applyAlignment="1" applyProtection="1">
      <alignment horizontal="right" vertical="center"/>
      <protection locked="0"/>
    </xf>
    <xf numFmtId="194" fontId="3" fillId="0" borderId="106" xfId="0" applyNumberFormat="1" applyFont="1" applyFill="1" applyBorder="1" applyAlignment="1" applyProtection="1">
      <alignment horizontal="right" vertical="center"/>
      <protection locked="0"/>
    </xf>
    <xf numFmtId="194" fontId="3" fillId="0" borderId="110" xfId="0" applyNumberFormat="1" applyFont="1" applyFill="1" applyBorder="1" applyAlignment="1" applyProtection="1">
      <alignment horizontal="right" vertical="center"/>
      <protection locked="0"/>
    </xf>
    <xf numFmtId="197" fontId="3" fillId="0" borderId="158" xfId="0" applyNumberFormat="1" applyFont="1" applyFill="1" applyBorder="1" applyAlignment="1" applyProtection="1">
      <alignment horizontal="right" vertical="center"/>
      <protection locked="0"/>
    </xf>
    <xf numFmtId="197" fontId="3" fillId="0" borderId="166" xfId="0" applyNumberFormat="1" applyFont="1" applyFill="1" applyBorder="1" applyAlignment="1" applyProtection="1">
      <alignment horizontal="right" vertical="center"/>
      <protection locked="0"/>
    </xf>
    <xf numFmtId="197" fontId="3" fillId="0" borderId="160" xfId="0" applyNumberFormat="1" applyFont="1" applyFill="1" applyBorder="1" applyAlignment="1" applyProtection="1">
      <alignment horizontal="right" vertical="center"/>
      <protection locked="0"/>
    </xf>
    <xf numFmtId="197" fontId="3" fillId="0" borderId="159" xfId="0" applyNumberFormat="1" applyFont="1" applyFill="1" applyBorder="1" applyAlignment="1" applyProtection="1">
      <alignment horizontal="right" vertical="center"/>
      <protection locked="0"/>
    </xf>
    <xf numFmtId="197" fontId="4" fillId="0" borderId="154" xfId="0" applyNumberFormat="1" applyFont="1" applyFill="1" applyBorder="1" applyAlignment="1" applyProtection="1">
      <alignment horizontal="right" vertical="center"/>
      <protection locked="0"/>
    </xf>
    <xf numFmtId="197" fontId="4" fillId="0" borderId="155" xfId="0" applyNumberFormat="1" applyFont="1" applyFill="1" applyBorder="1" applyAlignment="1" applyProtection="1">
      <alignment horizontal="right" vertical="center"/>
      <protection locked="0"/>
    </xf>
    <xf numFmtId="197" fontId="4" fillId="0" borderId="156" xfId="0" applyNumberFormat="1" applyFont="1" applyFill="1" applyBorder="1" applyAlignment="1" applyProtection="1">
      <alignment horizontal="right" vertical="center"/>
      <protection locked="0"/>
    </xf>
    <xf numFmtId="197" fontId="4" fillId="0" borderId="157" xfId="0" applyNumberFormat="1" applyFont="1" applyFill="1" applyBorder="1" applyAlignment="1" applyProtection="1">
      <alignment horizontal="right" vertical="center"/>
      <protection locked="0"/>
    </xf>
    <xf numFmtId="197" fontId="3" fillId="0" borderId="145" xfId="0" applyNumberFormat="1" applyFont="1" applyFill="1" applyBorder="1" applyAlignment="1" applyProtection="1">
      <alignment horizontal="right" vertical="center"/>
      <protection locked="0"/>
    </xf>
    <xf numFmtId="197" fontId="3" fillId="0" borderId="146" xfId="0" applyNumberFormat="1" applyFont="1" applyFill="1" applyBorder="1" applyAlignment="1" applyProtection="1">
      <alignment horizontal="right" vertical="center"/>
      <protection locked="0"/>
    </xf>
    <xf numFmtId="197" fontId="3" fillId="0" borderId="147" xfId="0" applyNumberFormat="1" applyFont="1" applyFill="1" applyBorder="1" applyAlignment="1" applyProtection="1">
      <alignment horizontal="right" vertical="center"/>
      <protection locked="0"/>
    </xf>
    <xf numFmtId="197" fontId="3" fillId="0" borderId="86" xfId="0" applyNumberFormat="1" applyFont="1" applyFill="1" applyBorder="1" applyAlignment="1" applyProtection="1">
      <alignment horizontal="right" vertical="center"/>
      <protection locked="0"/>
    </xf>
    <xf numFmtId="197" fontId="4" fillId="0" borderId="112" xfId="0" applyNumberFormat="1" applyFont="1" applyFill="1" applyBorder="1" applyAlignment="1" applyProtection="1">
      <alignment horizontal="right" vertical="center"/>
      <protection locked="0"/>
    </xf>
    <xf numFmtId="197" fontId="4" fillId="0" borderId="34" xfId="0" applyNumberFormat="1" applyFont="1" applyFill="1" applyBorder="1" applyAlignment="1" applyProtection="1">
      <alignment horizontal="right" vertical="center"/>
      <protection locked="0"/>
    </xf>
    <xf numFmtId="197" fontId="4" fillId="0" borderId="114" xfId="0" applyNumberFormat="1" applyFont="1" applyFill="1" applyBorder="1" applyAlignment="1" applyProtection="1">
      <alignment horizontal="right" vertical="center"/>
      <protection locked="0"/>
    </xf>
    <xf numFmtId="197" fontId="4" fillId="0" borderId="113" xfId="0" applyNumberFormat="1" applyFont="1" applyFill="1" applyBorder="1" applyAlignment="1" applyProtection="1">
      <alignment horizontal="right" vertical="center"/>
      <protection locked="0"/>
    </xf>
    <xf numFmtId="197" fontId="4" fillId="0" borderId="116" xfId="0" applyNumberFormat="1" applyFont="1" applyFill="1" applyBorder="1" applyAlignment="1" applyProtection="1">
      <alignment horizontal="right" vertical="center"/>
      <protection locked="0"/>
    </xf>
    <xf numFmtId="197" fontId="4" fillId="0" borderId="38" xfId="0" applyNumberFormat="1" applyFont="1" applyFill="1" applyBorder="1" applyAlignment="1" applyProtection="1">
      <alignment horizontal="right" vertical="center"/>
      <protection locked="0"/>
    </xf>
    <xf numFmtId="197" fontId="4" fillId="0" borderId="118" xfId="0" applyNumberFormat="1" applyFont="1" applyFill="1" applyBorder="1" applyAlignment="1" applyProtection="1">
      <alignment horizontal="right" vertical="center"/>
      <protection locked="0"/>
    </xf>
    <xf numFmtId="197" fontId="4" fillId="0" borderId="117" xfId="0" applyNumberFormat="1" applyFont="1" applyFill="1" applyBorder="1" applyAlignment="1" applyProtection="1">
      <alignment horizontal="right" vertical="center"/>
      <protection locked="0"/>
    </xf>
    <xf numFmtId="197" fontId="3" fillId="0" borderId="106" xfId="0" applyNumberFormat="1" applyFont="1" applyFill="1" applyBorder="1" applyAlignment="1" applyProtection="1">
      <alignment horizontal="right" vertical="center"/>
      <protection locked="0"/>
    </xf>
    <xf numFmtId="197" fontId="3" fillId="0" borderId="149" xfId="0" applyNumberFormat="1" applyFont="1" applyFill="1" applyBorder="1" applyAlignment="1" applyProtection="1">
      <alignment horizontal="right" vertical="center"/>
      <protection locked="0"/>
    </xf>
    <xf numFmtId="197" fontId="3" fillId="0" borderId="108" xfId="0" applyNumberFormat="1" applyFont="1" applyFill="1" applyBorder="1" applyAlignment="1" applyProtection="1">
      <alignment horizontal="right" vertical="center"/>
      <protection locked="0"/>
    </xf>
    <xf numFmtId="197" fontId="3" fillId="0" borderId="107" xfId="0" applyNumberFormat="1" applyFont="1" applyFill="1" applyBorder="1" applyAlignment="1" applyProtection="1">
      <alignment horizontal="right" vertical="center"/>
      <protection locked="0"/>
    </xf>
    <xf numFmtId="0" fontId="30" fillId="7" borderId="0" xfId="0" applyFont="1" applyFill="1" applyBorder="1" applyAlignment="1" applyProtection="1">
      <alignment horizontal="centerContinuous" vertical="center"/>
      <protection hidden="1" locked="0"/>
    </xf>
    <xf numFmtId="0" fontId="30" fillId="7" borderId="0" xfId="0" applyFont="1" applyFill="1" applyBorder="1" applyAlignment="1" applyProtection="1">
      <alignment horizontal="centerContinuous" vertical="center"/>
      <protection locked="0"/>
    </xf>
    <xf numFmtId="0" fontId="8" fillId="7" borderId="0" xfId="0" applyFont="1" applyFill="1" applyBorder="1" applyAlignment="1" applyProtection="1">
      <alignment vertical="center"/>
      <protection hidden="1"/>
    </xf>
    <xf numFmtId="0" fontId="3" fillId="7" borderId="0" xfId="0" applyFont="1" applyFill="1" applyBorder="1" applyAlignment="1" applyProtection="1">
      <alignment horizontal="center" vertical="center"/>
      <protection hidden="1"/>
    </xf>
    <xf numFmtId="0" fontId="3" fillId="7" borderId="0" xfId="0" applyFont="1" applyFill="1" applyBorder="1" applyAlignment="1" applyProtection="1">
      <alignment horizontal="left" vertical="center"/>
      <protection hidden="1"/>
    </xf>
    <xf numFmtId="0" fontId="8" fillId="7" borderId="0" xfId="0" applyFont="1" applyFill="1" applyBorder="1" applyAlignment="1" applyProtection="1">
      <alignment vertical="center"/>
      <protection locked="0"/>
    </xf>
    <xf numFmtId="0" fontId="3" fillId="7" borderId="0" xfId="0" applyFont="1" applyFill="1" applyAlignment="1" applyProtection="1">
      <alignment horizontal="left" vertical="center"/>
      <protection hidden="1"/>
    </xf>
    <xf numFmtId="0" fontId="6" fillId="7" borderId="0" xfId="0" applyFont="1" applyFill="1" applyBorder="1" applyAlignment="1" applyProtection="1">
      <alignment horizontal="right" vertical="center"/>
      <protection hidden="1"/>
    </xf>
    <xf numFmtId="0" fontId="6" fillId="7" borderId="0" xfId="0" applyFont="1" applyFill="1" applyAlignment="1" applyProtection="1">
      <alignment horizontal="right" vertical="center"/>
      <protection hidden="1"/>
    </xf>
    <xf numFmtId="0" fontId="9" fillId="0" borderId="0" xfId="0" applyFont="1" applyFill="1" applyAlignment="1" applyProtection="1">
      <alignment horizontal="left" vertical="top" wrapText="1"/>
      <protection locked="0"/>
    </xf>
    <xf numFmtId="0" fontId="3" fillId="19" borderId="168" xfId="0" applyNumberFormat="1" applyFont="1" applyFill="1" applyBorder="1" applyAlignment="1" applyProtection="1">
      <alignment horizontal="center"/>
      <protection/>
    </xf>
    <xf numFmtId="0" fontId="3" fillId="19" borderId="60" xfId="0" applyNumberFormat="1" applyFont="1" applyFill="1" applyBorder="1" applyAlignment="1" applyProtection="1">
      <alignment horizontal="center"/>
      <protection/>
    </xf>
    <xf numFmtId="49" fontId="6" fillId="19" borderId="75" xfId="0" applyNumberFormat="1" applyFont="1" applyFill="1" applyBorder="1" applyAlignment="1" applyProtection="1">
      <alignment horizontal="center" vertical="center" textRotation="90"/>
      <protection locked="0"/>
    </xf>
    <xf numFmtId="0" fontId="38" fillId="0" borderId="75" xfId="0" applyFont="1" applyBorder="1" applyAlignment="1">
      <alignment horizontal="center" vertical="center" textRotation="90"/>
    </xf>
    <xf numFmtId="0" fontId="3" fillId="19" borderId="169" xfId="0" applyNumberFormat="1" applyFont="1" applyFill="1" applyBorder="1" applyAlignment="1" applyProtection="1">
      <alignment horizontal="center"/>
      <protection/>
    </xf>
    <xf numFmtId="0" fontId="3" fillId="19" borderId="66" xfId="0" applyNumberFormat="1" applyFont="1" applyFill="1" applyBorder="1" applyAlignment="1" applyProtection="1">
      <alignment horizontal="center"/>
      <protection/>
    </xf>
    <xf numFmtId="0" fontId="3" fillId="19" borderId="170" xfId="0" applyNumberFormat="1" applyFont="1" applyFill="1" applyBorder="1" applyAlignment="1" applyProtection="1">
      <alignment horizontal="center"/>
      <protection/>
    </xf>
    <xf numFmtId="0" fontId="3" fillId="19" borderId="11" xfId="0" applyNumberFormat="1" applyFont="1" applyFill="1" applyBorder="1" applyAlignment="1" applyProtection="1">
      <alignment horizontal="center"/>
      <protection/>
    </xf>
    <xf numFmtId="49" fontId="3" fillId="19" borderId="171" xfId="0" applyNumberFormat="1" applyFont="1" applyFill="1" applyBorder="1" applyAlignment="1" applyProtection="1">
      <alignment horizontal="center" vertical="center" wrapText="1"/>
      <protection locked="0"/>
    </xf>
    <xf numFmtId="49" fontId="3" fillId="19" borderId="30" xfId="0" applyNumberFormat="1" applyFont="1" applyFill="1" applyBorder="1" applyAlignment="1" applyProtection="1">
      <alignment horizontal="center" vertical="center" wrapText="1"/>
      <protection locked="0"/>
    </xf>
    <xf numFmtId="49" fontId="3" fillId="19" borderId="172" xfId="0" applyNumberFormat="1" applyFont="1" applyFill="1" applyBorder="1" applyAlignment="1" applyProtection="1">
      <alignment horizontal="center" vertical="center" wrapText="1"/>
      <protection locked="0"/>
    </xf>
    <xf numFmtId="49" fontId="3" fillId="19" borderId="12" xfId="0" applyNumberFormat="1" applyFont="1" applyFill="1" applyBorder="1" applyAlignment="1" applyProtection="1">
      <alignment horizontal="center" vertical="center" wrapText="1"/>
      <protection locked="0"/>
    </xf>
    <xf numFmtId="49" fontId="3" fillId="19" borderId="0" xfId="0" applyNumberFormat="1" applyFont="1" applyFill="1" applyBorder="1" applyAlignment="1" applyProtection="1">
      <alignment horizontal="center" vertical="center" wrapText="1"/>
      <protection locked="0"/>
    </xf>
    <xf numFmtId="49" fontId="3" fillId="19" borderId="32" xfId="0" applyNumberFormat="1" applyFont="1" applyFill="1" applyBorder="1" applyAlignment="1" applyProtection="1">
      <alignment horizontal="center" vertical="center" wrapText="1"/>
      <protection locked="0"/>
    </xf>
    <xf numFmtId="49" fontId="3" fillId="19" borderId="173" xfId="0" applyNumberFormat="1" applyFont="1" applyFill="1" applyBorder="1" applyAlignment="1" applyProtection="1">
      <alignment horizontal="center" vertical="center" wrapText="1"/>
      <protection locked="0"/>
    </xf>
    <xf numFmtId="49" fontId="3" fillId="19" borderId="174" xfId="0" applyNumberFormat="1" applyFont="1" applyFill="1" applyBorder="1" applyAlignment="1" applyProtection="1">
      <alignment horizontal="center" vertical="center" wrapText="1"/>
      <protection locked="0"/>
    </xf>
    <xf numFmtId="49" fontId="3" fillId="19" borderId="175" xfId="0" applyNumberFormat="1" applyFont="1" applyFill="1" applyBorder="1" applyAlignment="1" applyProtection="1">
      <alignment horizontal="center" vertical="center" wrapText="1"/>
      <protection locked="0"/>
    </xf>
    <xf numFmtId="49" fontId="39" fillId="19" borderId="101" xfId="0" applyNumberFormat="1" applyFont="1" applyFill="1" applyBorder="1" applyAlignment="1" applyProtection="1">
      <alignment horizontal="center" vertical="center" textRotation="90"/>
      <protection locked="0"/>
    </xf>
    <xf numFmtId="49" fontId="39" fillId="19" borderId="91" xfId="0" applyNumberFormat="1" applyFont="1" applyFill="1" applyBorder="1" applyAlignment="1" applyProtection="1">
      <alignment horizontal="center" vertical="center" textRotation="90"/>
      <protection locked="0"/>
    </xf>
    <xf numFmtId="0" fontId="3" fillId="19" borderId="176" xfId="0" applyNumberFormat="1" applyFont="1" applyFill="1" applyBorder="1" applyAlignment="1" applyProtection="1">
      <alignment horizontal="center"/>
      <protection/>
    </xf>
    <xf numFmtId="0" fontId="3" fillId="19" borderId="68" xfId="0" applyNumberFormat="1" applyFont="1" applyFill="1" applyBorder="1" applyAlignment="1" applyProtection="1">
      <alignment horizontal="center"/>
      <protection/>
    </xf>
    <xf numFmtId="0" fontId="3" fillId="19" borderId="177" xfId="0" applyNumberFormat="1" applyFont="1" applyFill="1" applyBorder="1" applyAlignment="1" applyProtection="1">
      <alignment horizontal="center"/>
      <protection/>
    </xf>
    <xf numFmtId="0" fontId="3" fillId="19" borderId="75" xfId="0" applyNumberFormat="1" applyFont="1" applyFill="1" applyBorder="1" applyAlignment="1" applyProtection="1">
      <alignment horizontal="center"/>
      <protection/>
    </xf>
    <xf numFmtId="49" fontId="6" fillId="19" borderId="178" xfId="0" applyNumberFormat="1" applyFont="1" applyFill="1" applyBorder="1" applyAlignment="1" applyProtection="1">
      <alignment horizontal="center" vertical="center" textRotation="90"/>
      <protection locked="0"/>
    </xf>
    <xf numFmtId="0" fontId="38" fillId="0" borderId="0" xfId="0" applyFont="1" applyBorder="1" applyAlignment="1">
      <alignment horizontal="center" vertical="center" textRotation="90"/>
    </xf>
    <xf numFmtId="0" fontId="38" fillId="0" borderId="179" xfId="0" applyFont="1" applyBorder="1" applyAlignment="1">
      <alignment horizontal="center" vertical="center" textRotation="90"/>
    </xf>
    <xf numFmtId="0" fontId="3" fillId="19" borderId="180" xfId="0" applyNumberFormat="1" applyFont="1" applyFill="1" applyBorder="1" applyAlignment="1" applyProtection="1">
      <alignment horizontal="center"/>
      <protection/>
    </xf>
    <xf numFmtId="0" fontId="3" fillId="19" borderId="67" xfId="0" applyNumberFormat="1" applyFont="1" applyFill="1" applyBorder="1" applyAlignment="1" applyProtection="1">
      <alignment horizontal="center"/>
      <protection/>
    </xf>
    <xf numFmtId="49" fontId="6" fillId="19" borderId="181" xfId="0" applyNumberFormat="1" applyFont="1" applyFill="1" applyBorder="1" applyAlignment="1" applyProtection="1">
      <alignment horizontal="center" vertical="center" textRotation="90"/>
      <protection locked="0"/>
    </xf>
    <xf numFmtId="0" fontId="38" fillId="0" borderId="182" xfId="0" applyFont="1" applyBorder="1" applyAlignment="1">
      <alignment horizontal="center" vertical="center" textRotation="90"/>
    </xf>
    <xf numFmtId="0" fontId="3" fillId="19" borderId="183" xfId="0" applyNumberFormat="1" applyFont="1" applyFill="1" applyBorder="1" applyAlignment="1" applyProtection="1">
      <alignment horizontal="center"/>
      <protection/>
    </xf>
    <xf numFmtId="0" fontId="3" fillId="19" borderId="184" xfId="0" applyNumberFormat="1" applyFont="1" applyFill="1" applyBorder="1" applyAlignment="1" applyProtection="1">
      <alignment horizontal="center"/>
      <protection/>
    </xf>
    <xf numFmtId="49" fontId="4" fillId="19" borderId="49" xfId="0" applyNumberFormat="1" applyFont="1" applyFill="1" applyBorder="1" applyAlignment="1" applyProtection="1">
      <alignment horizontal="left" vertical="center" wrapText="1"/>
      <protection locked="0"/>
    </xf>
    <xf numFmtId="49" fontId="4" fillId="19" borderId="49"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top" wrapText="1"/>
      <protection locked="0"/>
    </xf>
    <xf numFmtId="49" fontId="6" fillId="19" borderId="185" xfId="0" applyNumberFormat="1" applyFont="1" applyFill="1" applyBorder="1" applyAlignment="1" applyProtection="1">
      <alignment horizontal="center" vertical="center" textRotation="90" shrinkToFit="1"/>
      <protection locked="0"/>
    </xf>
    <xf numFmtId="0" fontId="0" fillId="19" borderId="75" xfId="0" applyFill="1" applyBorder="1" applyAlignment="1">
      <alignment horizontal="center" vertical="center" textRotation="90" shrinkToFit="1"/>
    </xf>
    <xf numFmtId="0" fontId="0" fillId="19" borderId="123" xfId="0" applyFill="1" applyBorder="1" applyAlignment="1">
      <alignment horizontal="center" vertical="center" textRotation="90" shrinkToFit="1"/>
    </xf>
    <xf numFmtId="49" fontId="6" fillId="19" borderId="99" xfId="0" applyNumberFormat="1" applyFont="1" applyFill="1" applyBorder="1" applyAlignment="1" applyProtection="1">
      <alignment horizontal="center" vertical="center" textRotation="90" shrinkToFit="1"/>
      <protection locked="0"/>
    </xf>
    <xf numFmtId="0" fontId="0" fillId="19" borderId="99" xfId="0" applyFill="1" applyBorder="1" applyAlignment="1" applyProtection="1">
      <alignment horizontal="center" vertical="center" textRotation="90" shrinkToFit="1"/>
      <protection locked="0"/>
    </xf>
    <xf numFmtId="0" fontId="0" fillId="19" borderId="119" xfId="0" applyFill="1" applyBorder="1" applyAlignment="1" applyProtection="1">
      <alignment horizontal="center" vertical="center" textRotation="90" shrinkToFit="1"/>
      <protection locked="0"/>
    </xf>
    <xf numFmtId="49" fontId="39" fillId="19" borderId="104" xfId="0" applyNumberFormat="1" applyFont="1" applyFill="1" applyBorder="1" applyAlignment="1" applyProtection="1">
      <alignment horizontal="center" vertical="center" textRotation="90" shrinkToFit="1"/>
      <protection locked="0"/>
    </xf>
    <xf numFmtId="0" fontId="43" fillId="19" borderId="182" xfId="0" applyFont="1" applyFill="1" applyBorder="1" applyAlignment="1">
      <alignment horizontal="center" vertical="center" textRotation="90" shrinkToFit="1"/>
    </xf>
    <xf numFmtId="0" fontId="0" fillId="19" borderId="99" xfId="0" applyFill="1" applyBorder="1" applyAlignment="1">
      <alignment horizontal="center" vertical="center" textRotation="90" shrinkToFit="1"/>
    </xf>
    <xf numFmtId="0" fontId="0" fillId="19" borderId="119" xfId="0" applyFill="1" applyBorder="1" applyAlignment="1">
      <alignment horizontal="center" vertical="center" textRotation="90" shrinkToFit="1"/>
    </xf>
    <xf numFmtId="0" fontId="0" fillId="19" borderId="104" xfId="0" applyFill="1" applyBorder="1" applyAlignment="1">
      <alignment horizontal="center" vertical="center" textRotation="90" shrinkToFit="1"/>
    </xf>
    <xf numFmtId="49" fontId="6" fillId="19" borderId="181" xfId="0" applyNumberFormat="1" applyFont="1" applyFill="1" applyBorder="1" applyAlignment="1" applyProtection="1">
      <alignment horizontal="center" vertical="center" textRotation="90" shrinkToFit="1"/>
      <protection locked="0"/>
    </xf>
    <xf numFmtId="0" fontId="0" fillId="0" borderId="0" xfId="0" applyAlignment="1">
      <alignment/>
    </xf>
    <xf numFmtId="49" fontId="6" fillId="19" borderId="104" xfId="0" applyNumberFormat="1" applyFont="1" applyFill="1" applyBorder="1" applyAlignment="1" applyProtection="1">
      <alignment horizontal="center" vertical="center" textRotation="90" shrinkToFit="1"/>
      <protection locked="0"/>
    </xf>
    <xf numFmtId="0" fontId="0" fillId="19" borderId="182" xfId="0" applyFill="1" applyBorder="1" applyAlignment="1">
      <alignment horizontal="center" vertical="center" textRotation="90" shrinkToFit="1"/>
    </xf>
    <xf numFmtId="0" fontId="9" fillId="0" borderId="0" xfId="0" applyFont="1" applyFill="1" applyAlignment="1" applyProtection="1">
      <alignment horizontal="left" vertical="top"/>
      <protection locked="0"/>
    </xf>
    <xf numFmtId="0" fontId="0" fillId="19" borderId="182" xfId="0" applyFill="1" applyBorder="1" applyAlignment="1" applyProtection="1">
      <alignment horizontal="center" vertical="center" textRotation="90" shrinkToFit="1"/>
      <protection locked="0"/>
    </xf>
    <xf numFmtId="0" fontId="9" fillId="0" borderId="0" xfId="0" applyFont="1" applyAlignment="1">
      <alignment wrapText="1"/>
    </xf>
    <xf numFmtId="0" fontId="0" fillId="0" borderId="0" xfId="0" applyAlignment="1">
      <alignment wrapText="1"/>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VEK_96KS" xfId="47"/>
    <cellStyle name="normální_Eko_F" xfId="48"/>
    <cellStyle name="normální_List1" xfId="49"/>
    <cellStyle name="ods9" xfId="50"/>
    <cellStyle name="Poznámka" xfId="51"/>
    <cellStyle name="Percent" xfId="52"/>
    <cellStyle name="Propojená buňka" xfId="53"/>
    <cellStyle name="Followed Hyperlink"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dxfs count="6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5</xdr:row>
      <xdr:rowOff>0</xdr:rowOff>
    </xdr:from>
    <xdr:to>
      <xdr:col>17</xdr:col>
      <xdr:colOff>552450</xdr:colOff>
      <xdr:row>36</xdr:row>
      <xdr:rowOff>85725</xdr:rowOff>
    </xdr:to>
    <xdr:pic>
      <xdr:nvPicPr>
        <xdr:cNvPr id="1" name="Picture 3"/>
        <xdr:cNvPicPr preferRelativeResize="1">
          <a:picLocks noChangeAspect="1"/>
        </xdr:cNvPicPr>
      </xdr:nvPicPr>
      <xdr:blipFill>
        <a:blip r:embed="rId1"/>
        <a:srcRect l="839" t="1307" r="839" b="1307"/>
        <a:stretch>
          <a:fillRect/>
        </a:stretch>
      </xdr:blipFill>
      <xdr:spPr>
        <a:xfrm>
          <a:off x="219075" y="561975"/>
          <a:ext cx="9010650" cy="5495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4</xdr:row>
      <xdr:rowOff>190500</xdr:rowOff>
    </xdr:from>
    <xdr:to>
      <xdr:col>17</xdr:col>
      <xdr:colOff>561975</xdr:colOff>
      <xdr:row>37</xdr:row>
      <xdr:rowOff>85725</xdr:rowOff>
    </xdr:to>
    <xdr:pic>
      <xdr:nvPicPr>
        <xdr:cNvPr id="1" name="Picture 3"/>
        <xdr:cNvPicPr preferRelativeResize="1">
          <a:picLocks noChangeAspect="1"/>
        </xdr:cNvPicPr>
      </xdr:nvPicPr>
      <xdr:blipFill>
        <a:blip r:embed="rId1"/>
        <a:srcRect l="839" t="1231" r="839" b="1231"/>
        <a:stretch>
          <a:fillRect/>
        </a:stretch>
      </xdr:blipFill>
      <xdr:spPr>
        <a:xfrm>
          <a:off x="238125" y="552450"/>
          <a:ext cx="9001125" cy="5695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4</xdr:row>
      <xdr:rowOff>76200</xdr:rowOff>
    </xdr:from>
    <xdr:to>
      <xdr:col>17</xdr:col>
      <xdr:colOff>533400</xdr:colOff>
      <xdr:row>33</xdr:row>
      <xdr:rowOff>142875</xdr:rowOff>
    </xdr:to>
    <xdr:pic>
      <xdr:nvPicPr>
        <xdr:cNvPr id="1" name="Picture 7"/>
        <xdr:cNvPicPr preferRelativeResize="1">
          <a:picLocks noChangeAspect="1"/>
        </xdr:cNvPicPr>
      </xdr:nvPicPr>
      <xdr:blipFill>
        <a:blip r:embed="rId1"/>
        <a:srcRect l="842" t="1347" r="842" b="1347"/>
        <a:stretch>
          <a:fillRect/>
        </a:stretch>
      </xdr:blipFill>
      <xdr:spPr>
        <a:xfrm>
          <a:off x="228600" y="438150"/>
          <a:ext cx="8982075" cy="5057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4</xdr:row>
      <xdr:rowOff>123825</xdr:rowOff>
    </xdr:from>
    <xdr:to>
      <xdr:col>17</xdr:col>
      <xdr:colOff>695325</xdr:colOff>
      <xdr:row>32</xdr:row>
      <xdr:rowOff>95250</xdr:rowOff>
    </xdr:to>
    <xdr:pic>
      <xdr:nvPicPr>
        <xdr:cNvPr id="1" name="Picture 3"/>
        <xdr:cNvPicPr preferRelativeResize="1">
          <a:picLocks noChangeAspect="1"/>
        </xdr:cNvPicPr>
      </xdr:nvPicPr>
      <xdr:blipFill>
        <a:blip r:embed="rId1"/>
        <a:srcRect t="732" r="796" b="1464"/>
        <a:stretch>
          <a:fillRect/>
        </a:stretch>
      </xdr:blipFill>
      <xdr:spPr>
        <a:xfrm>
          <a:off x="142875" y="485775"/>
          <a:ext cx="9763125" cy="480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4</xdr:row>
      <xdr:rowOff>104775</xdr:rowOff>
    </xdr:from>
    <xdr:to>
      <xdr:col>17</xdr:col>
      <xdr:colOff>628650</xdr:colOff>
      <xdr:row>32</xdr:row>
      <xdr:rowOff>66675</xdr:rowOff>
    </xdr:to>
    <xdr:pic>
      <xdr:nvPicPr>
        <xdr:cNvPr id="1" name="Picture 3"/>
        <xdr:cNvPicPr preferRelativeResize="1">
          <a:picLocks noChangeAspect="1"/>
        </xdr:cNvPicPr>
      </xdr:nvPicPr>
      <xdr:blipFill>
        <a:blip r:embed="rId1"/>
        <a:srcRect l="842" t="1448" r="842" b="1448"/>
        <a:stretch>
          <a:fillRect/>
        </a:stretch>
      </xdr:blipFill>
      <xdr:spPr>
        <a:xfrm>
          <a:off x="152400" y="466725"/>
          <a:ext cx="9153525" cy="4819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4</xdr:row>
      <xdr:rowOff>190500</xdr:rowOff>
    </xdr:from>
    <xdr:to>
      <xdr:col>17</xdr:col>
      <xdr:colOff>561975</xdr:colOff>
      <xdr:row>28</xdr:row>
      <xdr:rowOff>85725</xdr:rowOff>
    </xdr:to>
    <xdr:pic>
      <xdr:nvPicPr>
        <xdr:cNvPr id="1" name="Picture 3"/>
        <xdr:cNvPicPr preferRelativeResize="1">
          <a:picLocks noChangeAspect="1"/>
        </xdr:cNvPicPr>
      </xdr:nvPicPr>
      <xdr:blipFill>
        <a:blip r:embed="rId1"/>
        <a:srcRect l="842" t="1661" r="842" b="1661"/>
        <a:stretch>
          <a:fillRect/>
        </a:stretch>
      </xdr:blipFill>
      <xdr:spPr>
        <a:xfrm>
          <a:off x="209550" y="552450"/>
          <a:ext cx="9029700" cy="412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K68"/>
  <sheetViews>
    <sheetView showGridLines="0" showZeros="0" tabSelected="1" showOutlineSymbols="0" zoomScale="90" zoomScaleNormal="90" zoomScalePageLayoutView="0" workbookViewId="0" topLeftCell="B2">
      <pane ySplit="3" topLeftCell="BM5" activePane="bottomLeft" state="frozen"/>
      <selection pane="topLeft" activeCell="A1" sqref="A1"/>
      <selection pane="bottomLeft" activeCell="A1" sqref="A1"/>
    </sheetView>
  </sheetViews>
  <sheetFormatPr defaultColWidth="9.00390625" defaultRowHeight="18" customHeight="1"/>
  <cols>
    <col min="1" max="1" width="12.75390625" style="43" hidden="1" customWidth="1"/>
    <col min="2" max="2" width="2.75390625" style="43" customWidth="1"/>
    <col min="3" max="3" width="9.75390625" style="42" customWidth="1"/>
    <col min="4" max="4" width="3.75390625" style="42" customWidth="1"/>
    <col min="5" max="5" width="72.75390625" style="42" customWidth="1"/>
    <col min="6" max="6" width="2.00390625" style="43" customWidth="1"/>
    <col min="7" max="7" width="10.75390625" style="43" customWidth="1"/>
    <col min="8" max="16384" width="9.125" style="43" customWidth="1"/>
  </cols>
  <sheetData>
    <row r="1" ht="18" customHeight="1" hidden="1"/>
    <row r="2" spans="3:7" s="45" customFormat="1" ht="15" customHeight="1">
      <c r="C2" s="44"/>
      <c r="D2" s="44"/>
      <c r="E2" s="44"/>
      <c r="F2" s="44"/>
      <c r="G2" s="44"/>
    </row>
    <row r="3" spans="3:7" s="45" customFormat="1" ht="15" customHeight="1">
      <c r="C3" s="551" t="s">
        <v>45</v>
      </c>
      <c r="D3" s="552"/>
      <c r="E3" s="46"/>
      <c r="F3" s="44"/>
      <c r="G3" s="44"/>
    </row>
    <row r="4" spans="3:7" s="45" customFormat="1" ht="36" customHeight="1">
      <c r="C4" s="551"/>
      <c r="D4" s="552"/>
      <c r="E4" s="46"/>
      <c r="F4" s="46"/>
      <c r="G4" s="47"/>
    </row>
    <row r="5" spans="4:7" s="45" customFormat="1" ht="16.5" customHeight="1">
      <c r="D5" s="44"/>
      <c r="E5" s="44"/>
      <c r="F5" s="44"/>
      <c r="G5" s="44"/>
    </row>
    <row r="6" spans="3:9" s="45" customFormat="1" ht="18" customHeight="1">
      <c r="C6" s="7" t="s">
        <v>224</v>
      </c>
      <c r="D6" s="553"/>
      <c r="E6" s="48" t="s">
        <v>46</v>
      </c>
      <c r="F6" s="48"/>
      <c r="G6" s="554"/>
      <c r="H6" s="555"/>
      <c r="I6" s="44"/>
    </row>
    <row r="7" spans="4:9" s="45" customFormat="1" ht="6" customHeight="1">
      <c r="D7" s="556"/>
      <c r="E7" s="49"/>
      <c r="F7" s="49"/>
      <c r="G7" s="44"/>
      <c r="H7" s="555"/>
      <c r="I7" s="44"/>
    </row>
    <row r="8" spans="3:9" s="45" customFormat="1" ht="25.5" customHeight="1">
      <c r="C8" s="7" t="s">
        <v>225</v>
      </c>
      <c r="D8" s="553"/>
      <c r="E8" s="48" t="s">
        <v>238</v>
      </c>
      <c r="F8" s="48"/>
      <c r="G8" s="554"/>
      <c r="H8" s="44"/>
      <c r="I8" s="44"/>
    </row>
    <row r="9" spans="4:9" s="45" customFormat="1" ht="6" customHeight="1">
      <c r="D9" s="556"/>
      <c r="E9" s="49"/>
      <c r="F9" s="49"/>
      <c r="G9" s="44"/>
      <c r="H9" s="44"/>
      <c r="I9" s="44"/>
    </row>
    <row r="10" spans="3:9" s="45" customFormat="1" ht="25.5" customHeight="1">
      <c r="C10" s="7" t="s">
        <v>226</v>
      </c>
      <c r="D10" s="553"/>
      <c r="E10" s="48" t="s">
        <v>239</v>
      </c>
      <c r="F10" s="48"/>
      <c r="G10" s="554"/>
      <c r="H10" s="44"/>
      <c r="I10" s="44"/>
    </row>
    <row r="11" spans="4:9" s="45" customFormat="1" ht="6" customHeight="1">
      <c r="D11" s="556"/>
      <c r="E11" s="49"/>
      <c r="F11" s="49"/>
      <c r="G11" s="44"/>
      <c r="H11" s="44"/>
      <c r="I11" s="44"/>
    </row>
    <row r="12" spans="3:9" s="45" customFormat="1" ht="25.5" customHeight="1">
      <c r="C12" s="7" t="s">
        <v>227</v>
      </c>
      <c r="D12" s="553"/>
      <c r="E12" s="48" t="s">
        <v>240</v>
      </c>
      <c r="F12" s="48"/>
      <c r="G12" s="554"/>
      <c r="H12" s="554"/>
      <c r="I12" s="44"/>
    </row>
    <row r="13" spans="4:8" s="45" customFormat="1" ht="6" customHeight="1">
      <c r="D13" s="556"/>
      <c r="E13" s="49"/>
      <c r="F13" s="49"/>
      <c r="G13" s="44"/>
      <c r="H13" s="44"/>
    </row>
    <row r="14" spans="3:8" s="45" customFormat="1" ht="24" customHeight="1">
      <c r="C14" s="7" t="s">
        <v>228</v>
      </c>
      <c r="D14" s="553"/>
      <c r="E14" s="48" t="s">
        <v>241</v>
      </c>
      <c r="F14" s="48"/>
      <c r="G14" s="554"/>
      <c r="H14" s="554"/>
    </row>
    <row r="15" spans="4:8" s="45" customFormat="1" ht="6" customHeight="1">
      <c r="D15" s="556"/>
      <c r="E15" s="49"/>
      <c r="F15" s="49"/>
      <c r="G15" s="44"/>
      <c r="H15" s="44"/>
    </row>
    <row r="16" spans="3:8" s="45" customFormat="1" ht="18" customHeight="1">
      <c r="C16" s="7" t="s">
        <v>229</v>
      </c>
      <c r="D16" s="553"/>
      <c r="E16" s="48" t="s">
        <v>242</v>
      </c>
      <c r="F16" s="48"/>
      <c r="G16" s="554"/>
      <c r="H16" s="44"/>
    </row>
    <row r="17" spans="4:8" s="45" customFormat="1" ht="6" customHeight="1">
      <c r="D17" s="556"/>
      <c r="E17" s="49"/>
      <c r="F17" s="49"/>
      <c r="G17" s="44"/>
      <c r="H17" s="44"/>
    </row>
    <row r="18" spans="3:8" s="45" customFormat="1" ht="25.5" customHeight="1">
      <c r="C18" s="7" t="s">
        <v>230</v>
      </c>
      <c r="D18" s="553"/>
      <c r="E18" s="48" t="s">
        <v>243</v>
      </c>
      <c r="F18" s="48"/>
      <c r="G18" s="554"/>
      <c r="H18" s="44"/>
    </row>
    <row r="19" spans="4:8" s="45" customFormat="1" ht="6" customHeight="1">
      <c r="D19" s="556"/>
      <c r="E19" s="49"/>
      <c r="F19" s="49"/>
      <c r="G19" s="44"/>
      <c r="H19" s="44"/>
    </row>
    <row r="20" spans="3:8" s="45" customFormat="1" ht="25.5" customHeight="1">
      <c r="C20" s="7" t="s">
        <v>231</v>
      </c>
      <c r="D20" s="553"/>
      <c r="E20" s="48" t="s">
        <v>244</v>
      </c>
      <c r="F20" s="48"/>
      <c r="G20" s="554"/>
      <c r="H20" s="44"/>
    </row>
    <row r="21" spans="4:8" s="45" customFormat="1" ht="6" customHeight="1">
      <c r="D21" s="556"/>
      <c r="E21" s="49"/>
      <c r="F21" s="49"/>
      <c r="G21" s="44"/>
      <c r="H21" s="44"/>
    </row>
    <row r="22" spans="3:8" s="45" customFormat="1" ht="25.5" customHeight="1">
      <c r="C22" s="7" t="s">
        <v>232</v>
      </c>
      <c r="D22" s="553"/>
      <c r="E22" s="48" t="s">
        <v>245</v>
      </c>
      <c r="F22" s="48"/>
      <c r="G22" s="554"/>
      <c r="H22" s="44"/>
    </row>
    <row r="23" spans="4:8" s="45" customFormat="1" ht="6" customHeight="1">
      <c r="D23" s="556"/>
      <c r="E23" s="49"/>
      <c r="F23" s="49"/>
      <c r="G23" s="44"/>
      <c r="H23" s="44"/>
    </row>
    <row r="24" spans="3:8" s="45" customFormat="1" ht="25.5" customHeight="1">
      <c r="C24" s="7" t="s">
        <v>233</v>
      </c>
      <c r="D24" s="553"/>
      <c r="E24" s="48" t="s">
        <v>246</v>
      </c>
      <c r="F24" s="48"/>
      <c r="G24" s="554"/>
      <c r="H24" s="44"/>
    </row>
    <row r="25" spans="4:8" s="45" customFormat="1" ht="6" customHeight="1">
      <c r="D25" s="556"/>
      <c r="E25" s="49"/>
      <c r="F25" s="49"/>
      <c r="G25" s="44"/>
      <c r="H25" s="44"/>
    </row>
    <row r="26" spans="3:8" s="45" customFormat="1" ht="25.5" customHeight="1">
      <c r="C26" s="7" t="s">
        <v>234</v>
      </c>
      <c r="D26" s="553"/>
      <c r="E26" s="48" t="s">
        <v>247</v>
      </c>
      <c r="F26" s="48"/>
      <c r="G26" s="554"/>
      <c r="H26" s="44"/>
    </row>
    <row r="27" spans="4:8" s="45" customFormat="1" ht="6" customHeight="1">
      <c r="D27" s="556"/>
      <c r="E27" s="49"/>
      <c r="F27" s="49"/>
      <c r="G27" s="44"/>
      <c r="H27" s="44"/>
    </row>
    <row r="28" spans="3:8" s="45" customFormat="1" ht="25.5" customHeight="1">
      <c r="C28" s="7" t="s">
        <v>235</v>
      </c>
      <c r="D28" s="553"/>
      <c r="E28" s="48" t="s">
        <v>248</v>
      </c>
      <c r="F28" s="48"/>
      <c r="G28" s="554"/>
      <c r="H28" s="44"/>
    </row>
    <row r="29" spans="4:8" s="45" customFormat="1" ht="6" customHeight="1">
      <c r="D29" s="556"/>
      <c r="E29" s="49"/>
      <c r="F29" s="49"/>
      <c r="G29" s="44"/>
      <c r="H29" s="44"/>
    </row>
    <row r="30" spans="3:9" s="45" customFormat="1" ht="24.75" customHeight="1">
      <c r="C30" s="7" t="s">
        <v>236</v>
      </c>
      <c r="D30" s="553"/>
      <c r="E30" s="48" t="s">
        <v>249</v>
      </c>
      <c r="F30" s="48"/>
      <c r="G30" s="554"/>
      <c r="H30" s="44"/>
      <c r="I30" s="557"/>
    </row>
    <row r="31" spans="4:8" s="45" customFormat="1" ht="6" customHeight="1">
      <c r="D31" s="556"/>
      <c r="E31" s="49"/>
      <c r="F31" s="49"/>
      <c r="G31" s="44"/>
      <c r="H31" s="44"/>
    </row>
    <row r="32" spans="3:8" s="45" customFormat="1" ht="21.75" customHeight="1">
      <c r="C32" s="7" t="s">
        <v>237</v>
      </c>
      <c r="D32" s="553"/>
      <c r="E32" s="48" t="s">
        <v>250</v>
      </c>
      <c r="F32" s="48"/>
      <c r="G32" s="554"/>
      <c r="H32" s="44"/>
    </row>
    <row r="33" spans="4:8" s="45" customFormat="1" ht="6" customHeight="1">
      <c r="D33" s="556"/>
      <c r="E33" s="49"/>
      <c r="F33" s="49"/>
      <c r="G33" s="44"/>
      <c r="H33" s="44"/>
    </row>
    <row r="34" spans="3:9" s="45" customFormat="1" ht="21.75" customHeight="1">
      <c r="C34" s="7" t="s">
        <v>258</v>
      </c>
      <c r="D34" s="553"/>
      <c r="E34" s="48" t="s">
        <v>251</v>
      </c>
      <c r="F34" s="48"/>
      <c r="G34" s="554"/>
      <c r="H34" s="44"/>
      <c r="I34" s="557"/>
    </row>
    <row r="35" spans="4:9" s="45" customFormat="1" ht="21.75" customHeight="1">
      <c r="D35" s="553" t="s">
        <v>47</v>
      </c>
      <c r="E35" s="48"/>
      <c r="F35" s="48"/>
      <c r="G35" s="554"/>
      <c r="H35" s="44"/>
      <c r="I35" s="557"/>
    </row>
    <row r="36" spans="4:8" s="45" customFormat="1" ht="6" customHeight="1">
      <c r="D36" s="556"/>
      <c r="E36" s="49"/>
      <c r="F36" s="49"/>
      <c r="G36" s="44"/>
      <c r="H36" s="44"/>
    </row>
    <row r="37" spans="3:9" s="45" customFormat="1" ht="21.75" customHeight="1">
      <c r="C37" s="7" t="s">
        <v>259</v>
      </c>
      <c r="D37" s="553"/>
      <c r="E37" s="48" t="s">
        <v>252</v>
      </c>
      <c r="F37" s="48"/>
      <c r="G37" s="554"/>
      <c r="H37" s="44"/>
      <c r="I37" s="557"/>
    </row>
    <row r="38" spans="4:8" s="45" customFormat="1" ht="6" customHeight="1">
      <c r="D38" s="556"/>
      <c r="E38" s="49"/>
      <c r="F38" s="49"/>
      <c r="G38" s="44"/>
      <c r="H38" s="44"/>
    </row>
    <row r="39" spans="3:9" s="45" customFormat="1" ht="21.75" customHeight="1">
      <c r="C39" s="7" t="s">
        <v>260</v>
      </c>
      <c r="D39" s="553"/>
      <c r="E39" s="48" t="s">
        <v>253</v>
      </c>
      <c r="F39" s="48"/>
      <c r="G39" s="554"/>
      <c r="H39" s="44"/>
      <c r="I39" s="557"/>
    </row>
    <row r="40" spans="4:8" s="45" customFormat="1" ht="6" customHeight="1">
      <c r="D40" s="556"/>
      <c r="E40" s="49"/>
      <c r="F40" s="49"/>
      <c r="G40" s="44"/>
      <c r="H40" s="44"/>
    </row>
    <row r="41" spans="3:9" s="45" customFormat="1" ht="21.75" customHeight="1">
      <c r="C41" s="7" t="s">
        <v>261</v>
      </c>
      <c r="D41" s="553"/>
      <c r="E41" s="48" t="s">
        <v>254</v>
      </c>
      <c r="F41" s="48"/>
      <c r="G41" s="554"/>
      <c r="H41" s="44"/>
      <c r="I41" s="557"/>
    </row>
    <row r="42" spans="4:8" s="45" customFormat="1" ht="6" customHeight="1">
      <c r="D42" s="556"/>
      <c r="E42" s="49"/>
      <c r="F42" s="49"/>
      <c r="G42" s="44"/>
      <c r="H42" s="44"/>
    </row>
    <row r="43" spans="3:9" s="45" customFormat="1" ht="21.75" customHeight="1">
      <c r="C43" s="7" t="s">
        <v>262</v>
      </c>
      <c r="D43" s="553"/>
      <c r="E43" s="48" t="s">
        <v>255</v>
      </c>
      <c r="F43" s="48"/>
      <c r="G43" s="554"/>
      <c r="H43" s="44"/>
      <c r="I43" s="557"/>
    </row>
    <row r="44" spans="4:8" s="45" customFormat="1" ht="6" customHeight="1">
      <c r="D44" s="556"/>
      <c r="E44" s="49"/>
      <c r="F44" s="49"/>
      <c r="G44" s="44"/>
      <c r="H44" s="44"/>
    </row>
    <row r="45" spans="3:9" s="45" customFormat="1" ht="21.75" customHeight="1">
      <c r="C45" s="7" t="s">
        <v>263</v>
      </c>
      <c r="D45" s="553"/>
      <c r="E45" s="48" t="s">
        <v>256</v>
      </c>
      <c r="F45" s="48"/>
      <c r="G45" s="554"/>
      <c r="H45" s="44"/>
      <c r="I45" s="557"/>
    </row>
    <row r="46" spans="4:8" s="45" customFormat="1" ht="6" customHeight="1">
      <c r="D46" s="556"/>
      <c r="E46" s="49"/>
      <c r="F46" s="49"/>
      <c r="G46" s="44"/>
      <c r="H46" s="44"/>
    </row>
    <row r="47" spans="3:9" s="45" customFormat="1" ht="21.75" customHeight="1">
      <c r="C47" s="7" t="s">
        <v>264</v>
      </c>
      <c r="D47" s="553"/>
      <c r="E47" s="48" t="s">
        <v>257</v>
      </c>
      <c r="F47" s="48"/>
      <c r="G47" s="554"/>
      <c r="H47" s="44"/>
      <c r="I47" s="557"/>
    </row>
    <row r="48" spans="3:11" ht="18" customHeight="1">
      <c r="C48" s="45"/>
      <c r="E48" s="49"/>
      <c r="F48" s="42"/>
      <c r="G48" s="558" t="s">
        <v>48</v>
      </c>
      <c r="H48" s="44"/>
      <c r="I48" s="45"/>
      <c r="J48" s="45"/>
      <c r="K48" s="45"/>
    </row>
    <row r="49" spans="3:11" ht="18" customHeight="1">
      <c r="C49" s="45"/>
      <c r="F49" s="42"/>
      <c r="G49" s="554"/>
      <c r="H49" s="44"/>
      <c r="I49" s="45"/>
      <c r="J49" s="45"/>
      <c r="K49" s="45"/>
    </row>
    <row r="50" spans="3:11" ht="18" customHeight="1">
      <c r="C50" s="45"/>
      <c r="F50" s="42"/>
      <c r="G50" s="44"/>
      <c r="H50" s="44"/>
      <c r="I50" s="45"/>
      <c r="J50" s="45"/>
      <c r="K50" s="45"/>
    </row>
    <row r="51" spans="3:11" ht="18" customHeight="1">
      <c r="C51" s="45"/>
      <c r="G51" s="554"/>
      <c r="H51" s="44"/>
      <c r="I51" s="45"/>
      <c r="J51" s="45"/>
      <c r="K51" s="45"/>
    </row>
    <row r="52" spans="3:11" ht="18" customHeight="1">
      <c r="C52" s="45"/>
      <c r="G52" s="44"/>
      <c r="H52" s="44"/>
      <c r="I52" s="45"/>
      <c r="J52" s="45"/>
      <c r="K52" s="45"/>
    </row>
    <row r="53" spans="3:11" ht="18" customHeight="1">
      <c r="C53" s="45"/>
      <c r="G53" s="554"/>
      <c r="H53" s="44"/>
      <c r="I53" s="45"/>
      <c r="J53" s="45"/>
      <c r="K53" s="45"/>
    </row>
    <row r="54" spans="7:11" ht="18" customHeight="1">
      <c r="G54" s="44"/>
      <c r="H54" s="44"/>
      <c r="I54" s="45"/>
      <c r="J54" s="45"/>
      <c r="K54" s="45"/>
    </row>
    <row r="55" spans="7:11" ht="18" customHeight="1">
      <c r="G55" s="554"/>
      <c r="H55" s="44"/>
      <c r="I55" s="45"/>
      <c r="J55" s="45"/>
      <c r="K55" s="45"/>
    </row>
    <row r="56" spans="7:11" ht="18" customHeight="1">
      <c r="G56" s="44"/>
      <c r="H56" s="44"/>
      <c r="I56" s="45"/>
      <c r="J56" s="45"/>
      <c r="K56" s="45"/>
    </row>
    <row r="57" spans="7:11" ht="18" customHeight="1">
      <c r="G57" s="554"/>
      <c r="H57" s="44"/>
      <c r="I57" s="45"/>
      <c r="J57" s="45"/>
      <c r="K57" s="45"/>
    </row>
    <row r="58" spans="7:11" ht="18" customHeight="1">
      <c r="G58" s="44"/>
      <c r="H58" s="44"/>
      <c r="I58" s="45"/>
      <c r="J58" s="45"/>
      <c r="K58" s="45"/>
    </row>
    <row r="59" spans="7:11" ht="18" customHeight="1">
      <c r="G59" s="554"/>
      <c r="H59" s="44"/>
      <c r="I59" s="45"/>
      <c r="J59" s="45"/>
      <c r="K59" s="45"/>
    </row>
    <row r="60" spans="7:11" ht="18" customHeight="1">
      <c r="G60" s="44"/>
      <c r="H60" s="44"/>
      <c r="I60" s="45"/>
      <c r="J60" s="45"/>
      <c r="K60" s="45"/>
    </row>
    <row r="61" spans="7:11" ht="18" customHeight="1">
      <c r="G61" s="554"/>
      <c r="H61" s="44"/>
      <c r="I61" s="45"/>
      <c r="J61" s="45"/>
      <c r="K61" s="45"/>
    </row>
    <row r="62" spans="7:11" ht="18" customHeight="1">
      <c r="G62" s="44"/>
      <c r="H62" s="44"/>
      <c r="I62" s="45"/>
      <c r="J62" s="45"/>
      <c r="K62" s="45"/>
    </row>
    <row r="63" spans="7:11" ht="18" customHeight="1">
      <c r="G63" s="554"/>
      <c r="H63" s="44"/>
      <c r="I63" s="45"/>
      <c r="J63" s="45"/>
      <c r="K63" s="45"/>
    </row>
    <row r="64" spans="7:11" ht="18" customHeight="1">
      <c r="G64" s="44"/>
      <c r="H64" s="44"/>
      <c r="I64" s="45"/>
      <c r="J64" s="45"/>
      <c r="K64" s="45"/>
    </row>
    <row r="65" spans="7:11" ht="18" customHeight="1">
      <c r="G65" s="554"/>
      <c r="H65" s="44"/>
      <c r="I65" s="45"/>
      <c r="J65" s="45"/>
      <c r="K65" s="45"/>
    </row>
    <row r="66" spans="7:11" ht="18" customHeight="1">
      <c r="G66" s="44"/>
      <c r="H66" s="44"/>
      <c r="I66" s="45"/>
      <c r="J66" s="45"/>
      <c r="K66" s="45"/>
    </row>
    <row r="67" spans="7:11" ht="18" customHeight="1">
      <c r="G67" s="554"/>
      <c r="H67" s="44"/>
      <c r="I67" s="45"/>
      <c r="J67" s="45"/>
      <c r="K67" s="45"/>
    </row>
    <row r="68" ht="18" customHeight="1">
      <c r="G68" s="559"/>
    </row>
  </sheetData>
  <sheetProtection selectLockedCells="1" selectUnlockedCells="1"/>
  <conditionalFormatting sqref="D3:D4">
    <cfRule type="cellIs" priority="1" dxfId="60" operator="equal" stopIfTrue="1">
      <formula>"Do buňky D3 zadejte NÁZEV KAPITOLY (ODDÍLU)"</formula>
    </cfRule>
  </conditionalFormatting>
  <printOptions horizontalCentered="1"/>
  <pageMargins left="0.590551181102362" right="0.590551181102362" top="0.393700787401575" bottom="0.590551181102362" header="0.511811023622047" footer="0.511811023622047"/>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List25"/>
  <dimension ref="C3:S41"/>
  <sheetViews>
    <sheetView showGridLines="0" zoomScale="90" zoomScaleNormal="90" zoomScalePageLayoutView="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25390625" style="1" customWidth="1"/>
    <col min="8" max="8" width="14.625" style="1" customWidth="1"/>
    <col min="9" max="9" width="1.12109375" style="1" customWidth="1"/>
    <col min="10" max="17" width="9.375" style="1" customWidth="1"/>
    <col min="18" max="18" width="11.375" style="1" customWidth="1"/>
    <col min="19" max="21" width="10.00390625" style="1" bestFit="1" customWidth="1"/>
    <col min="22" max="22" width="10.25390625" style="1" customWidth="1"/>
    <col min="23" max="41" width="1.75390625" style="1" customWidth="1"/>
    <col min="42" max="16384" width="9.125" style="1" customWidth="1"/>
  </cols>
  <sheetData>
    <row r="1" ht="12.75" hidden="1"/>
    <row r="2" ht="12.75" hidden="1"/>
    <row r="3" ht="9" customHeight="1">
      <c r="C3" s="65"/>
    </row>
    <row r="4" spans="4:17" s="2" customFormat="1" ht="15.75">
      <c r="D4" s="3" t="s">
        <v>135</v>
      </c>
      <c r="E4" s="3"/>
      <c r="F4" s="3"/>
      <c r="G4" s="3"/>
      <c r="H4" s="4" t="s">
        <v>136</v>
      </c>
      <c r="I4" s="5"/>
      <c r="J4" s="3"/>
      <c r="K4" s="3"/>
      <c r="L4" s="3"/>
      <c r="M4" s="3"/>
      <c r="N4" s="3"/>
      <c r="O4" s="3"/>
      <c r="P4" s="3"/>
      <c r="Q4" s="3"/>
    </row>
    <row r="5" spans="4:17" s="2" customFormat="1" ht="15.75">
      <c r="D5" s="66" t="s">
        <v>137</v>
      </c>
      <c r="E5" s="67"/>
      <c r="F5" s="67"/>
      <c r="G5" s="67"/>
      <c r="H5" s="67"/>
      <c r="I5" s="67"/>
      <c r="J5" s="67"/>
      <c r="K5" s="67"/>
      <c r="L5" s="67"/>
      <c r="M5" s="67"/>
      <c r="N5" s="67"/>
      <c r="O5" s="67"/>
      <c r="P5" s="67"/>
      <c r="Q5" s="67"/>
    </row>
    <row r="6" spans="4:18" s="6" customFormat="1" ht="21" customHeight="1" thickBot="1">
      <c r="D6" s="68" t="s">
        <v>111</v>
      </c>
      <c r="E6" s="69"/>
      <c r="F6" s="69"/>
      <c r="G6" s="69"/>
      <c r="H6" s="69"/>
      <c r="I6" s="70"/>
      <c r="J6" s="70"/>
      <c r="K6" s="70"/>
      <c r="L6" s="70"/>
      <c r="M6" s="70"/>
      <c r="N6" s="70"/>
      <c r="O6" s="70"/>
      <c r="P6" s="70"/>
      <c r="Q6" s="71" t="s">
        <v>138</v>
      </c>
      <c r="R6" s="7" t="s">
        <v>44</v>
      </c>
    </row>
    <row r="7" spans="3:18" ht="6" customHeight="1">
      <c r="C7" s="72"/>
      <c r="D7" s="569" t="s">
        <v>139</v>
      </c>
      <c r="E7" s="570"/>
      <c r="F7" s="570"/>
      <c r="G7" s="570"/>
      <c r="H7" s="570"/>
      <c r="I7" s="571"/>
      <c r="J7" s="565">
        <v>2003</v>
      </c>
      <c r="K7" s="565">
        <v>2004</v>
      </c>
      <c r="L7" s="565">
        <v>2005</v>
      </c>
      <c r="M7" s="565">
        <v>2006</v>
      </c>
      <c r="N7" s="561">
        <v>2007</v>
      </c>
      <c r="O7" s="580">
        <v>2008</v>
      </c>
      <c r="P7" s="565">
        <v>2009</v>
      </c>
      <c r="Q7" s="567">
        <v>2010</v>
      </c>
      <c r="R7" s="73"/>
    </row>
    <row r="8" spans="3:18" ht="6" customHeight="1">
      <c r="C8" s="72"/>
      <c r="D8" s="572"/>
      <c r="E8" s="573"/>
      <c r="F8" s="573"/>
      <c r="G8" s="573"/>
      <c r="H8" s="573"/>
      <c r="I8" s="574"/>
      <c r="J8" s="566"/>
      <c r="K8" s="566"/>
      <c r="L8" s="566"/>
      <c r="M8" s="566"/>
      <c r="N8" s="562"/>
      <c r="O8" s="581"/>
      <c r="P8" s="566"/>
      <c r="Q8" s="568"/>
      <c r="R8" s="73"/>
    </row>
    <row r="9" spans="3:18" ht="6" customHeight="1">
      <c r="C9" s="72"/>
      <c r="D9" s="572"/>
      <c r="E9" s="573"/>
      <c r="F9" s="573"/>
      <c r="G9" s="573"/>
      <c r="H9" s="573"/>
      <c r="I9" s="574"/>
      <c r="J9" s="566"/>
      <c r="K9" s="566"/>
      <c r="L9" s="566"/>
      <c r="M9" s="566"/>
      <c r="N9" s="562"/>
      <c r="O9" s="581"/>
      <c r="P9" s="566"/>
      <c r="Q9" s="568"/>
      <c r="R9" s="73"/>
    </row>
    <row r="10" spans="3:18" ht="6" customHeight="1">
      <c r="C10" s="72"/>
      <c r="D10" s="572"/>
      <c r="E10" s="573"/>
      <c r="F10" s="573"/>
      <c r="G10" s="573"/>
      <c r="H10" s="573"/>
      <c r="I10" s="574"/>
      <c r="J10" s="566"/>
      <c r="K10" s="566"/>
      <c r="L10" s="566"/>
      <c r="M10" s="566"/>
      <c r="N10" s="562"/>
      <c r="O10" s="581"/>
      <c r="P10" s="566"/>
      <c r="Q10" s="568"/>
      <c r="R10" s="73"/>
    </row>
    <row r="11" spans="3:17" ht="15" customHeight="1" thickBot="1">
      <c r="C11" s="72"/>
      <c r="D11" s="575"/>
      <c r="E11" s="576"/>
      <c r="F11" s="576"/>
      <c r="G11" s="576"/>
      <c r="H11" s="576"/>
      <c r="I11" s="577"/>
      <c r="J11" s="175" t="s">
        <v>74</v>
      </c>
      <c r="K11" s="175" t="s">
        <v>74</v>
      </c>
      <c r="L11" s="175" t="s">
        <v>74</v>
      </c>
      <c r="M11" s="175" t="s">
        <v>74</v>
      </c>
      <c r="N11" s="154" t="s">
        <v>74</v>
      </c>
      <c r="O11" s="182" t="s">
        <v>140</v>
      </c>
      <c r="P11" s="175"/>
      <c r="Q11" s="189"/>
    </row>
    <row r="12" spans="3:18" ht="14.25" thickBot="1" thickTop="1">
      <c r="C12" s="84"/>
      <c r="D12" s="190"/>
      <c r="E12" s="136" t="s">
        <v>115</v>
      </c>
      <c r="F12" s="136"/>
      <c r="G12" s="136"/>
      <c r="H12" s="191"/>
      <c r="I12" s="192"/>
      <c r="J12" s="439">
        <v>115856594.42999998</v>
      </c>
      <c r="K12" s="439">
        <v>123041633.45000002</v>
      </c>
      <c r="L12" s="439">
        <v>130319162.68999997</v>
      </c>
      <c r="M12" s="439">
        <v>142834091.67999998</v>
      </c>
      <c r="N12" s="440">
        <f>N13+N15+N17+N18+N22+N23+N24+N25+N28</f>
        <v>152987768.82000002</v>
      </c>
      <c r="O12" s="441">
        <f>O13+O15+O17+O18+O22+O23+O24+O25+O28</f>
        <v>151002990.28999996</v>
      </c>
      <c r="P12" s="439">
        <f>P13+P15+P17+P18+P22+P23+P24+P25+P28</f>
        <v>163943010.18000004</v>
      </c>
      <c r="Q12" s="354">
        <f>Q13+Q15+Q17+Q18+Q22+Q23+Q24+Q25+Q28</f>
        <v>162965058.45000002</v>
      </c>
      <c r="R12" s="193"/>
    </row>
    <row r="13" spans="3:19" ht="12.75">
      <c r="C13" s="84"/>
      <c r="D13" s="194"/>
      <c r="E13" s="184" t="s">
        <v>39</v>
      </c>
      <c r="F13" s="184"/>
      <c r="G13" s="184"/>
      <c r="H13" s="185"/>
      <c r="I13" s="186"/>
      <c r="J13" s="442">
        <v>9764375.149999999</v>
      </c>
      <c r="K13" s="442">
        <v>10290055.28</v>
      </c>
      <c r="L13" s="442">
        <v>11034349.75</v>
      </c>
      <c r="M13" s="442">
        <v>11974973.939999998</v>
      </c>
      <c r="N13" s="443">
        <f>12677779.43-1.02</f>
        <v>12677778.41</v>
      </c>
      <c r="O13" s="444">
        <f>14094522.02-36.78</f>
        <v>14094485.24</v>
      </c>
      <c r="P13" s="442">
        <v>15983396.37</v>
      </c>
      <c r="Q13" s="445">
        <v>16283334.950000003</v>
      </c>
      <c r="R13" s="195"/>
      <c r="S13" s="195"/>
    </row>
    <row r="14" spans="3:19" ht="15">
      <c r="C14" s="84"/>
      <c r="D14" s="196"/>
      <c r="E14" s="116"/>
      <c r="F14" s="116" t="s">
        <v>19</v>
      </c>
      <c r="G14" s="116"/>
      <c r="H14" s="117"/>
      <c r="I14" s="118"/>
      <c r="J14" s="336">
        <v>9396746.479999999</v>
      </c>
      <c r="K14" s="336">
        <v>9911525.229999999</v>
      </c>
      <c r="L14" s="336">
        <v>10617936.950000001</v>
      </c>
      <c r="M14" s="336">
        <v>11575064.41</v>
      </c>
      <c r="N14" s="337">
        <f>12315412.06-1.02</f>
        <v>12315411.040000001</v>
      </c>
      <c r="O14" s="338">
        <f>13720131.72-36.78</f>
        <v>13720094.940000001</v>
      </c>
      <c r="P14" s="336">
        <v>15620518.33</v>
      </c>
      <c r="Q14" s="446">
        <v>15899430.730000002</v>
      </c>
      <c r="R14" s="195"/>
      <c r="S14" s="195"/>
    </row>
    <row r="15" spans="3:19" ht="12.75">
      <c r="C15" s="84"/>
      <c r="D15" s="179"/>
      <c r="E15" s="110" t="s">
        <v>40</v>
      </c>
      <c r="F15" s="110"/>
      <c r="G15" s="110"/>
      <c r="H15" s="110"/>
      <c r="I15" s="112"/>
      <c r="J15" s="326">
        <v>42717454.27</v>
      </c>
      <c r="K15" s="326">
        <v>44870661.25</v>
      </c>
      <c r="L15" s="326">
        <v>43975300.41999999</v>
      </c>
      <c r="M15" s="326">
        <v>48148901.27</v>
      </c>
      <c r="N15" s="327">
        <f>47866835.34-431.49</f>
        <v>47866403.85</v>
      </c>
      <c r="O15" s="328">
        <f>49544505.3-1497.75</f>
        <v>49543007.55</v>
      </c>
      <c r="P15" s="326">
        <v>54104041.25000001</v>
      </c>
      <c r="Q15" s="447">
        <v>52340323.99</v>
      </c>
      <c r="R15" s="195"/>
      <c r="S15" s="195"/>
    </row>
    <row r="16" spans="3:19" ht="15">
      <c r="C16" s="84"/>
      <c r="D16" s="196"/>
      <c r="E16" s="116"/>
      <c r="F16" s="116" t="s">
        <v>20</v>
      </c>
      <c r="G16" s="116"/>
      <c r="H16" s="116"/>
      <c r="I16" s="118"/>
      <c r="J16" s="336">
        <v>39042825.980000004</v>
      </c>
      <c r="K16" s="336">
        <v>40856021.5</v>
      </c>
      <c r="L16" s="336">
        <v>39818749.29999999</v>
      </c>
      <c r="M16" s="336">
        <v>43896391.900000006</v>
      </c>
      <c r="N16" s="337">
        <f>43519149.44-431.49</f>
        <v>43518717.949999996</v>
      </c>
      <c r="O16" s="338">
        <f>45145651.79-1497.75</f>
        <v>45144154.04</v>
      </c>
      <c r="P16" s="336">
        <v>49409358.07</v>
      </c>
      <c r="Q16" s="446">
        <v>47794252.900000006</v>
      </c>
      <c r="R16" s="195"/>
      <c r="S16" s="195"/>
    </row>
    <row r="17" spans="3:19" ht="12.75">
      <c r="C17" s="84"/>
      <c r="D17" s="197"/>
      <c r="E17" s="198" t="s">
        <v>141</v>
      </c>
      <c r="F17" s="198"/>
      <c r="G17" s="198"/>
      <c r="H17" s="199"/>
      <c r="I17" s="200"/>
      <c r="J17" s="448">
        <v>2479893.51</v>
      </c>
      <c r="K17" s="448">
        <v>2784099.86</v>
      </c>
      <c r="L17" s="448">
        <v>3037719.11</v>
      </c>
      <c r="M17" s="448">
        <v>3146091.69</v>
      </c>
      <c r="N17" s="449">
        <v>3351332.88</v>
      </c>
      <c r="O17" s="450">
        <v>3544350.19</v>
      </c>
      <c r="P17" s="448">
        <v>3803588.84</v>
      </c>
      <c r="Q17" s="451">
        <v>3854152</v>
      </c>
      <c r="R17" s="195"/>
      <c r="S17" s="195"/>
    </row>
    <row r="18" spans="3:19" ht="12.75">
      <c r="C18" s="84"/>
      <c r="D18" s="179"/>
      <c r="E18" s="110" t="s">
        <v>142</v>
      </c>
      <c r="F18" s="110"/>
      <c r="G18" s="110"/>
      <c r="H18" s="111"/>
      <c r="I18" s="112"/>
      <c r="J18" s="326">
        <v>26536727.459999997</v>
      </c>
      <c r="K18" s="326">
        <v>27977689.63</v>
      </c>
      <c r="L18" s="326">
        <v>29350786.43</v>
      </c>
      <c r="M18" s="326">
        <v>31495535.58</v>
      </c>
      <c r="N18" s="327">
        <v>32395028.810000002</v>
      </c>
      <c r="O18" s="328">
        <v>33691678.21</v>
      </c>
      <c r="P18" s="326">
        <v>35585852.08</v>
      </c>
      <c r="Q18" s="447">
        <v>34486494.61</v>
      </c>
      <c r="R18" s="195"/>
      <c r="S18" s="195"/>
    </row>
    <row r="19" spans="3:19" ht="15">
      <c r="C19" s="84"/>
      <c r="D19" s="201"/>
      <c r="E19" s="599" t="s">
        <v>79</v>
      </c>
      <c r="F19" s="89" t="s">
        <v>21</v>
      </c>
      <c r="G19" s="89"/>
      <c r="H19" s="90"/>
      <c r="I19" s="91"/>
      <c r="J19" s="304">
        <v>5319711.19</v>
      </c>
      <c r="K19" s="304">
        <v>5732578.88</v>
      </c>
      <c r="L19" s="304">
        <v>6115290.149999999</v>
      </c>
      <c r="M19" s="304">
        <v>6764190.870000002</v>
      </c>
      <c r="N19" s="305">
        <v>7134367.2299999995</v>
      </c>
      <c r="O19" s="306">
        <v>7552198.309999999</v>
      </c>
      <c r="P19" s="304">
        <v>7789675.509999999</v>
      </c>
      <c r="Q19" s="308">
        <v>7512373.45</v>
      </c>
      <c r="R19" s="195"/>
      <c r="S19" s="195"/>
    </row>
    <row r="20" spans="3:19" ht="15">
      <c r="C20" s="84"/>
      <c r="D20" s="85"/>
      <c r="E20" s="600"/>
      <c r="F20" s="89" t="s">
        <v>22</v>
      </c>
      <c r="G20" s="89"/>
      <c r="H20" s="90"/>
      <c r="I20" s="91"/>
      <c r="J20" s="304">
        <v>9858050.59</v>
      </c>
      <c r="K20" s="304">
        <v>10410309.739999998</v>
      </c>
      <c r="L20" s="304">
        <v>11065998.390000002</v>
      </c>
      <c r="M20" s="304">
        <v>12102644.16</v>
      </c>
      <c r="N20" s="305">
        <v>12448549.129999999</v>
      </c>
      <c r="O20" s="306">
        <v>13037756.29</v>
      </c>
      <c r="P20" s="304">
        <v>14439441.81</v>
      </c>
      <c r="Q20" s="308">
        <v>14177464.479999997</v>
      </c>
      <c r="R20" s="195"/>
      <c r="S20" s="195"/>
    </row>
    <row r="21" spans="3:19" ht="15">
      <c r="C21" s="84"/>
      <c r="D21" s="114"/>
      <c r="E21" s="601"/>
      <c r="F21" s="116" t="s">
        <v>23</v>
      </c>
      <c r="G21" s="116"/>
      <c r="H21" s="117"/>
      <c r="I21" s="118"/>
      <c r="J21" s="336">
        <v>10065773.76</v>
      </c>
      <c r="K21" s="336">
        <v>10450543.100000001</v>
      </c>
      <c r="L21" s="336">
        <v>10762925.719999999</v>
      </c>
      <c r="M21" s="336">
        <v>11155023.61</v>
      </c>
      <c r="N21" s="337">
        <v>11500741.039999997</v>
      </c>
      <c r="O21" s="338">
        <v>11906128.210000003</v>
      </c>
      <c r="P21" s="336">
        <v>12188267.900000002</v>
      </c>
      <c r="Q21" s="446">
        <v>11630046.470000003</v>
      </c>
      <c r="R21" s="195"/>
      <c r="S21" s="195"/>
    </row>
    <row r="22" spans="3:19" ht="12.75">
      <c r="C22" s="84"/>
      <c r="D22" s="197"/>
      <c r="E22" s="198" t="s">
        <v>143</v>
      </c>
      <c r="F22" s="198"/>
      <c r="G22" s="198"/>
      <c r="H22" s="199"/>
      <c r="I22" s="200"/>
      <c r="J22" s="448">
        <v>2064213.5</v>
      </c>
      <c r="K22" s="448">
        <v>2068146.91</v>
      </c>
      <c r="L22" s="448">
        <v>3419642.22</v>
      </c>
      <c r="M22" s="448">
        <v>3409338.06</v>
      </c>
      <c r="N22" s="449">
        <v>3446532.36</v>
      </c>
      <c r="O22" s="450">
        <v>3616107.27</v>
      </c>
      <c r="P22" s="448">
        <v>3818991.29</v>
      </c>
      <c r="Q22" s="451">
        <v>3699090.36</v>
      </c>
      <c r="R22" s="195"/>
      <c r="S22" s="195"/>
    </row>
    <row r="23" spans="3:19" ht="15">
      <c r="C23" s="84"/>
      <c r="D23" s="197"/>
      <c r="E23" s="198" t="s">
        <v>24</v>
      </c>
      <c r="F23" s="198"/>
      <c r="G23" s="198"/>
      <c r="H23" s="199"/>
      <c r="I23" s="200"/>
      <c r="J23" s="448">
        <v>3276243.83</v>
      </c>
      <c r="K23" s="448">
        <v>3828699.6</v>
      </c>
      <c r="L23" s="448">
        <v>4055161.19</v>
      </c>
      <c r="M23" s="448">
        <v>4202069.85</v>
      </c>
      <c r="N23" s="449">
        <v>4074589.27</v>
      </c>
      <c r="O23" s="450">
        <v>4159850.97</v>
      </c>
      <c r="P23" s="448">
        <v>4571945.19</v>
      </c>
      <c r="Q23" s="451">
        <v>4325751.41</v>
      </c>
      <c r="R23" s="195"/>
      <c r="S23" s="195"/>
    </row>
    <row r="24" spans="3:19" ht="12.75">
      <c r="C24" s="84"/>
      <c r="D24" s="197"/>
      <c r="E24" s="198" t="s">
        <v>144</v>
      </c>
      <c r="F24" s="198"/>
      <c r="G24" s="198"/>
      <c r="H24" s="199"/>
      <c r="I24" s="200"/>
      <c r="J24" s="448">
        <v>20506297.73</v>
      </c>
      <c r="K24" s="448">
        <v>22845451.669999998</v>
      </c>
      <c r="L24" s="448">
        <v>26442456.139999997</v>
      </c>
      <c r="M24" s="448">
        <v>29009170.82</v>
      </c>
      <c r="N24" s="449">
        <v>34603898</v>
      </c>
      <c r="O24" s="450">
        <v>31244213.240000002</v>
      </c>
      <c r="P24" s="448">
        <v>33710308.080000006</v>
      </c>
      <c r="Q24" s="451">
        <v>32308880.27</v>
      </c>
      <c r="R24" s="195"/>
      <c r="S24" s="195"/>
    </row>
    <row r="25" spans="3:19" ht="12.75">
      <c r="C25" s="84"/>
      <c r="D25" s="179"/>
      <c r="E25" s="110" t="s">
        <v>145</v>
      </c>
      <c r="F25" s="110"/>
      <c r="G25" s="110"/>
      <c r="H25" s="111"/>
      <c r="I25" s="112"/>
      <c r="J25" s="326">
        <v>642520.16</v>
      </c>
      <c r="K25" s="326">
        <v>704200.09</v>
      </c>
      <c r="L25" s="326">
        <v>662073.87</v>
      </c>
      <c r="M25" s="326">
        <v>709202.77</v>
      </c>
      <c r="N25" s="327">
        <v>806524.9</v>
      </c>
      <c r="O25" s="328">
        <v>826054.82</v>
      </c>
      <c r="P25" s="326">
        <v>750392.86</v>
      </c>
      <c r="Q25" s="447">
        <v>762392.18</v>
      </c>
      <c r="R25" s="195"/>
      <c r="S25" s="195"/>
    </row>
    <row r="26" spans="3:19" ht="12.75" customHeight="1">
      <c r="C26" s="84"/>
      <c r="D26" s="201"/>
      <c r="E26" s="602" t="s">
        <v>79</v>
      </c>
      <c r="F26" s="89" t="s">
        <v>146</v>
      </c>
      <c r="G26" s="89"/>
      <c r="H26" s="90"/>
      <c r="I26" s="91"/>
      <c r="J26" s="304">
        <v>292954.29</v>
      </c>
      <c r="K26" s="304">
        <v>395291.55</v>
      </c>
      <c r="L26" s="304">
        <v>328208.63</v>
      </c>
      <c r="M26" s="304">
        <v>365480.53</v>
      </c>
      <c r="N26" s="305">
        <v>402691.72</v>
      </c>
      <c r="O26" s="306">
        <v>460872.21</v>
      </c>
      <c r="P26" s="304">
        <v>397530.13</v>
      </c>
      <c r="Q26" s="308">
        <v>386368.25</v>
      </c>
      <c r="R26" s="195"/>
      <c r="S26" s="195"/>
    </row>
    <row r="27" spans="3:19" ht="12.75">
      <c r="C27" s="84"/>
      <c r="D27" s="114"/>
      <c r="E27" s="603"/>
      <c r="F27" s="116" t="s">
        <v>147</v>
      </c>
      <c r="G27" s="116"/>
      <c r="H27" s="117"/>
      <c r="I27" s="118"/>
      <c r="J27" s="336">
        <v>338882.7</v>
      </c>
      <c r="K27" s="336">
        <v>289751.31</v>
      </c>
      <c r="L27" s="336">
        <v>316763.76</v>
      </c>
      <c r="M27" s="336">
        <v>343722.28</v>
      </c>
      <c r="N27" s="337">
        <v>403833.18</v>
      </c>
      <c r="O27" s="338">
        <v>365182.6</v>
      </c>
      <c r="P27" s="336">
        <v>352862.73</v>
      </c>
      <c r="Q27" s="446">
        <f>Q25-Q26</f>
        <v>376023.93000000005</v>
      </c>
      <c r="R27" s="195"/>
      <c r="S27" s="195"/>
    </row>
    <row r="28" spans="3:19" ht="13.5" thickBot="1">
      <c r="C28" s="84"/>
      <c r="D28" s="95"/>
      <c r="E28" s="97" t="s">
        <v>148</v>
      </c>
      <c r="F28" s="97"/>
      <c r="G28" s="97"/>
      <c r="H28" s="98"/>
      <c r="I28" s="99"/>
      <c r="J28" s="452">
        <v>7868868.819999974</v>
      </c>
      <c r="K28" s="452">
        <v>7672629.160000026</v>
      </c>
      <c r="L28" s="452">
        <v>8341673.559999996</v>
      </c>
      <c r="M28" s="452">
        <v>10738842.7</v>
      </c>
      <c r="N28" s="453">
        <v>13765680.340000002</v>
      </c>
      <c r="O28" s="454">
        <v>10283242.799999993</v>
      </c>
      <c r="P28" s="452">
        <v>11614494.219999999</v>
      </c>
      <c r="Q28" s="455">
        <v>14904638.68</v>
      </c>
      <c r="R28" s="195"/>
      <c r="S28" s="195"/>
    </row>
    <row r="29" spans="4:17" ht="13.5">
      <c r="D29" s="100" t="s">
        <v>84</v>
      </c>
      <c r="E29" s="101"/>
      <c r="F29" s="101"/>
      <c r="G29" s="101"/>
      <c r="H29" s="101"/>
      <c r="I29" s="100"/>
      <c r="J29" s="100"/>
      <c r="K29" s="100"/>
      <c r="L29" s="100"/>
      <c r="M29" s="100"/>
      <c r="N29" s="100"/>
      <c r="O29" s="100"/>
      <c r="P29" s="100"/>
      <c r="Q29" s="102" t="s">
        <v>133</v>
      </c>
    </row>
    <row r="30" spans="4:17" ht="12.75" customHeight="1">
      <c r="D30" s="103" t="s">
        <v>74</v>
      </c>
      <c r="E30" s="560" t="s">
        <v>121</v>
      </c>
      <c r="F30" s="560"/>
      <c r="G30" s="560"/>
      <c r="H30" s="560"/>
      <c r="I30" s="560"/>
      <c r="J30" s="560"/>
      <c r="K30" s="560"/>
      <c r="L30" s="560"/>
      <c r="M30" s="560"/>
      <c r="N30" s="560"/>
      <c r="O30" s="560"/>
      <c r="P30" s="560"/>
      <c r="Q30" s="560"/>
    </row>
    <row r="31" spans="4:17" ht="12.75">
      <c r="D31" s="103" t="s">
        <v>87</v>
      </c>
      <c r="E31" s="560" t="s">
        <v>149</v>
      </c>
      <c r="F31" s="560"/>
      <c r="G31" s="560"/>
      <c r="H31" s="560"/>
      <c r="I31" s="560"/>
      <c r="J31" s="560"/>
      <c r="K31" s="560"/>
      <c r="L31" s="560"/>
      <c r="M31" s="560"/>
      <c r="N31" s="560"/>
      <c r="O31" s="560"/>
      <c r="P31" s="560"/>
      <c r="Q31" s="560"/>
    </row>
    <row r="32" spans="4:17" ht="12.75" customHeight="1">
      <c r="D32" s="103" t="s">
        <v>89</v>
      </c>
      <c r="E32" s="560" t="s">
        <v>150</v>
      </c>
      <c r="F32" s="560"/>
      <c r="G32" s="560"/>
      <c r="H32" s="560"/>
      <c r="I32" s="560"/>
      <c r="J32" s="560"/>
      <c r="K32" s="560"/>
      <c r="L32" s="560"/>
      <c r="M32" s="560"/>
      <c r="N32" s="560"/>
      <c r="O32" s="560"/>
      <c r="P32" s="560"/>
      <c r="Q32" s="560"/>
    </row>
    <row r="33" spans="4:17" ht="24" customHeight="1">
      <c r="D33" s="103" t="s">
        <v>151</v>
      </c>
      <c r="E33" s="595" t="s">
        <v>122</v>
      </c>
      <c r="F33" s="595"/>
      <c r="G33" s="595"/>
      <c r="H33" s="595"/>
      <c r="I33" s="595"/>
      <c r="J33" s="595"/>
      <c r="K33" s="595"/>
      <c r="L33" s="595"/>
      <c r="M33" s="595"/>
      <c r="N33" s="595"/>
      <c r="O33" s="595"/>
      <c r="P33" s="595"/>
      <c r="Q33" s="595"/>
    </row>
    <row r="39" spans="16:17" ht="12.75">
      <c r="P39" s="202"/>
      <c r="Q39" s="202"/>
    </row>
    <row r="41" ht="12.75">
      <c r="Q41" s="202"/>
    </row>
  </sheetData>
  <sheetProtection/>
  <mergeCells count="15">
    <mergeCell ref="E33:Q33"/>
    <mergeCell ref="E19:E21"/>
    <mergeCell ref="E26:E27"/>
    <mergeCell ref="E30:Q30"/>
    <mergeCell ref="E31:Q31"/>
    <mergeCell ref="J7:J10"/>
    <mergeCell ref="L7:L10"/>
    <mergeCell ref="E32:Q32"/>
    <mergeCell ref="D7:I11"/>
    <mergeCell ref="M7:M10"/>
    <mergeCell ref="N7:N10"/>
    <mergeCell ref="O7:O10"/>
    <mergeCell ref="Q7:Q10"/>
    <mergeCell ref="K7:K10"/>
    <mergeCell ref="P7:P10"/>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codeName="List7"/>
  <dimension ref="C3:V33"/>
  <sheetViews>
    <sheetView showGridLines="0" zoomScale="90" zoomScaleNormal="90" zoomScalePageLayoutView="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25390625" style="1" customWidth="1"/>
    <col min="8" max="8" width="13.875" style="1" customWidth="1"/>
    <col min="9" max="9" width="1.12109375" style="1" customWidth="1"/>
    <col min="10" max="17" width="9.625" style="1" customWidth="1"/>
    <col min="18" max="18" width="11.75390625" style="1" customWidth="1"/>
    <col min="19" max="20" width="1.75390625" style="1" customWidth="1"/>
    <col min="21" max="21" width="13.125" style="1" customWidth="1"/>
    <col min="22" max="22" width="11.125" style="1" customWidth="1"/>
    <col min="23" max="41" width="1.75390625" style="1" customWidth="1"/>
    <col min="42" max="16384" width="9.125" style="1" customWidth="1"/>
  </cols>
  <sheetData>
    <row r="1" ht="12.75" hidden="1"/>
    <row r="2" ht="12.75" hidden="1"/>
    <row r="3" ht="9" customHeight="1">
      <c r="C3" s="65"/>
    </row>
    <row r="4" spans="4:17" s="2" customFormat="1" ht="15.75">
      <c r="D4" s="3" t="s">
        <v>152</v>
      </c>
      <c r="E4" s="3"/>
      <c r="F4" s="3"/>
      <c r="G4" s="3"/>
      <c r="H4" s="4" t="s">
        <v>153</v>
      </c>
      <c r="I4" s="5"/>
      <c r="J4" s="3"/>
      <c r="K4" s="3"/>
      <c r="L4" s="3"/>
      <c r="M4" s="3"/>
      <c r="N4" s="3"/>
      <c r="O4" s="3"/>
      <c r="P4" s="3"/>
      <c r="Q4" s="3"/>
    </row>
    <row r="5" spans="4:17" s="2" customFormat="1" ht="15.75">
      <c r="D5" s="66" t="s">
        <v>137</v>
      </c>
      <c r="E5" s="67"/>
      <c r="F5" s="67"/>
      <c r="G5" s="67"/>
      <c r="H5" s="67"/>
      <c r="I5" s="67"/>
      <c r="J5" s="67"/>
      <c r="K5" s="67"/>
      <c r="L5" s="67"/>
      <c r="M5" s="67"/>
      <c r="N5" s="67"/>
      <c r="O5" s="67"/>
      <c r="P5" s="67"/>
      <c r="Q5" s="67"/>
    </row>
    <row r="6" spans="4:18" s="6" customFormat="1" ht="21" customHeight="1" thickBot="1">
      <c r="D6" s="68" t="s">
        <v>111</v>
      </c>
      <c r="E6" s="69"/>
      <c r="F6" s="69"/>
      <c r="G6" s="69"/>
      <c r="H6" s="69"/>
      <c r="I6" s="70"/>
      <c r="J6" s="70"/>
      <c r="K6" s="70"/>
      <c r="L6" s="70"/>
      <c r="M6" s="70"/>
      <c r="N6" s="70"/>
      <c r="O6" s="70"/>
      <c r="P6" s="70"/>
      <c r="Q6" s="71" t="s">
        <v>138</v>
      </c>
      <c r="R6" s="7"/>
    </row>
    <row r="7" spans="3:18" ht="6" customHeight="1">
      <c r="C7" s="72"/>
      <c r="D7" s="569" t="s">
        <v>139</v>
      </c>
      <c r="E7" s="570"/>
      <c r="F7" s="570"/>
      <c r="G7" s="570"/>
      <c r="H7" s="570"/>
      <c r="I7" s="571"/>
      <c r="J7" s="565">
        <v>2003</v>
      </c>
      <c r="K7" s="565">
        <v>2004</v>
      </c>
      <c r="L7" s="565">
        <v>2005</v>
      </c>
      <c r="M7" s="565">
        <v>2006</v>
      </c>
      <c r="N7" s="561">
        <v>2007</v>
      </c>
      <c r="O7" s="580">
        <v>2008</v>
      </c>
      <c r="P7" s="565">
        <v>2009</v>
      </c>
      <c r="Q7" s="567">
        <v>2010</v>
      </c>
      <c r="R7" s="73"/>
    </row>
    <row r="8" spans="3:18" ht="6" customHeight="1">
      <c r="C8" s="72"/>
      <c r="D8" s="572"/>
      <c r="E8" s="573"/>
      <c r="F8" s="573"/>
      <c r="G8" s="573"/>
      <c r="H8" s="573"/>
      <c r="I8" s="574"/>
      <c r="J8" s="566"/>
      <c r="K8" s="566"/>
      <c r="L8" s="566"/>
      <c r="M8" s="566"/>
      <c r="N8" s="562"/>
      <c r="O8" s="581"/>
      <c r="P8" s="566"/>
      <c r="Q8" s="568"/>
      <c r="R8" s="73"/>
    </row>
    <row r="9" spans="3:18" ht="6" customHeight="1">
      <c r="C9" s="72"/>
      <c r="D9" s="572"/>
      <c r="E9" s="573"/>
      <c r="F9" s="573"/>
      <c r="G9" s="573"/>
      <c r="H9" s="573"/>
      <c r="I9" s="574"/>
      <c r="J9" s="566"/>
      <c r="K9" s="566"/>
      <c r="L9" s="566"/>
      <c r="M9" s="566"/>
      <c r="N9" s="562"/>
      <c r="O9" s="581"/>
      <c r="P9" s="566"/>
      <c r="Q9" s="568"/>
      <c r="R9" s="73"/>
    </row>
    <row r="10" spans="3:18" ht="6" customHeight="1">
      <c r="C10" s="72"/>
      <c r="D10" s="572"/>
      <c r="E10" s="573"/>
      <c r="F10" s="573"/>
      <c r="G10" s="573"/>
      <c r="H10" s="573"/>
      <c r="I10" s="574"/>
      <c r="J10" s="566"/>
      <c r="K10" s="566"/>
      <c r="L10" s="566"/>
      <c r="M10" s="566"/>
      <c r="N10" s="562"/>
      <c r="O10" s="581"/>
      <c r="P10" s="566"/>
      <c r="Q10" s="568"/>
      <c r="R10" s="73"/>
    </row>
    <row r="11" spans="3:17" ht="15" customHeight="1" thickBot="1">
      <c r="C11" s="72"/>
      <c r="D11" s="575"/>
      <c r="E11" s="576"/>
      <c r="F11" s="576"/>
      <c r="G11" s="576"/>
      <c r="H11" s="576"/>
      <c r="I11" s="577"/>
      <c r="J11" s="175" t="s">
        <v>74</v>
      </c>
      <c r="K11" s="175" t="s">
        <v>74</v>
      </c>
      <c r="L11" s="175" t="s">
        <v>74</v>
      </c>
      <c r="M11" s="175" t="s">
        <v>74</v>
      </c>
      <c r="N11" s="154" t="s">
        <v>74</v>
      </c>
      <c r="O11" s="182" t="s">
        <v>140</v>
      </c>
      <c r="P11" s="175"/>
      <c r="Q11" s="189"/>
    </row>
    <row r="12" spans="3:22" ht="14.25" thickBot="1" thickTop="1">
      <c r="C12" s="84"/>
      <c r="D12" s="190"/>
      <c r="E12" s="136" t="s">
        <v>115</v>
      </c>
      <c r="F12" s="136"/>
      <c r="G12" s="136"/>
      <c r="H12" s="191"/>
      <c r="I12" s="192"/>
      <c r="J12" s="439">
        <f>'B1.8'!J12/'B1.5'!J$17*100</f>
        <v>108590597.11855519</v>
      </c>
      <c r="K12" s="439">
        <f>'B1.8'!K12/'B1.5'!K$17*100</f>
        <v>112183874.76077513</v>
      </c>
      <c r="L12" s="439">
        <f>'B1.8'!L12/'B1.5'!L$17*100</f>
        <v>116603730.52540976</v>
      </c>
      <c r="M12" s="439">
        <f>'B1.8'!M12/'B1.5'!M$17*100</f>
        <v>124684416.18823928</v>
      </c>
      <c r="N12" s="354">
        <f>'B1.8'!N12/'B1.5'!N$17*100</f>
        <v>129910392.53529443</v>
      </c>
      <c r="O12" s="441">
        <f>'B1.8'!O12/'B1.5'!O$17*100</f>
        <v>120625594.6342479</v>
      </c>
      <c r="P12" s="439">
        <f>'B1.8'!P12/'B1.5'!P$17*100</f>
        <v>129640415.51544446</v>
      </c>
      <c r="Q12" s="440">
        <f>'B1.8'!Q12/'B1.5'!Q$17*100</f>
        <v>126919827.45327105</v>
      </c>
      <c r="R12" s="203"/>
      <c r="S12" s="204"/>
      <c r="U12" s="205"/>
      <c r="V12" s="202"/>
    </row>
    <row r="13" spans="3:22" ht="12.75">
      <c r="C13" s="84"/>
      <c r="D13" s="194"/>
      <c r="E13" s="184" t="s">
        <v>39</v>
      </c>
      <c r="F13" s="184"/>
      <c r="G13" s="184"/>
      <c r="H13" s="185"/>
      <c r="I13" s="186"/>
      <c r="J13" s="442">
        <f>'B1.8'!J13/'B1.5'!J$17*100</f>
        <v>9151998.064889796</v>
      </c>
      <c r="K13" s="442">
        <f>'B1.8'!K13/'B1.5'!K$17*100</f>
        <v>9382013.554640211</v>
      </c>
      <c r="L13" s="442">
        <f>'B1.8'!L13/'B1.5'!L$17*100</f>
        <v>9873040.297479238</v>
      </c>
      <c r="M13" s="442">
        <f>'B1.8'!M13/'B1.5'!M$17*100</f>
        <v>10453335.173813732</v>
      </c>
      <c r="N13" s="443">
        <f>'B1.8'!N13/'B1.5'!N$17*100</f>
        <v>10765404.204674385</v>
      </c>
      <c r="O13" s="444">
        <f>'B1.8'!O13/'B1.5'!O$17*100</f>
        <v>11259086.060968034</v>
      </c>
      <c r="P13" s="442">
        <f>'B1.8'!P13/'B1.5'!P$17*100</f>
        <v>12639112.484758</v>
      </c>
      <c r="Q13" s="445">
        <f>'B1.8'!Q13/'B1.5'!Q$17*100</f>
        <v>12681725.038940812</v>
      </c>
      <c r="R13" s="203"/>
      <c r="U13" s="205"/>
      <c r="V13" s="202"/>
    </row>
    <row r="14" spans="3:22" ht="15">
      <c r="C14" s="84"/>
      <c r="D14" s="196"/>
      <c r="E14" s="116"/>
      <c r="F14" s="116" t="s">
        <v>19</v>
      </c>
      <c r="G14" s="116"/>
      <c r="H14" s="117"/>
      <c r="I14" s="118"/>
      <c r="J14" s="336">
        <f>'B1.8'!J14/'B1.5'!J$17*100</f>
        <v>8807425.388732633</v>
      </c>
      <c r="K14" s="336">
        <f>'B1.8'!K14/'B1.5'!K$17*100</f>
        <v>9036886.734297354</v>
      </c>
      <c r="L14" s="336">
        <f>'B1.8'!L14/'B1.5'!L$17*100</f>
        <v>9500452.83669242</v>
      </c>
      <c r="M14" s="336">
        <f>'B1.8'!M14/'B1.5'!M$17*100</f>
        <v>10104241.440730227</v>
      </c>
      <c r="N14" s="337">
        <f>'B1.8'!N14/'B1.5'!N$17*100</f>
        <v>10457697.989715008</v>
      </c>
      <c r="O14" s="338">
        <f>'B1.8'!O14/'B1.5'!O$17*100</f>
        <v>10960012.165305022</v>
      </c>
      <c r="P14" s="336">
        <f>'B1.8'!P14/'B1.5'!P$17*100</f>
        <v>12352161.184819207</v>
      </c>
      <c r="Q14" s="446">
        <f>'B1.8'!Q14/'B1.5'!Q$17*100</f>
        <v>12382734.21339564</v>
      </c>
      <c r="R14" s="203"/>
      <c r="U14" s="205"/>
      <c r="V14" s="202"/>
    </row>
    <row r="15" spans="3:22" ht="12.75">
      <c r="C15" s="84"/>
      <c r="D15" s="179"/>
      <c r="E15" s="110" t="s">
        <v>40</v>
      </c>
      <c r="F15" s="110"/>
      <c r="G15" s="110"/>
      <c r="H15" s="110"/>
      <c r="I15" s="112"/>
      <c r="J15" s="326">
        <f>'B1.8'!J15/'B1.5'!J$17*100</f>
        <v>40038410.324295916</v>
      </c>
      <c r="K15" s="326">
        <f>'B1.8'!K15/'B1.5'!K$17*100</f>
        <v>40911068.07476445</v>
      </c>
      <c r="L15" s="326">
        <f>'B1.8'!L15/'B1.5'!L$17*100</f>
        <v>39347122.66487797</v>
      </c>
      <c r="M15" s="326">
        <f>'B1.8'!M15/'B1.5'!M$17*100</f>
        <v>42030705.515353784</v>
      </c>
      <c r="N15" s="327">
        <f>'B1.8'!N15/'B1.5'!N$17*100</f>
        <v>40646016.09245449</v>
      </c>
      <c r="O15" s="328">
        <f>'B1.8'!O15/'B1.5'!O$17*100</f>
        <v>39576400.00512988</v>
      </c>
      <c r="P15" s="326">
        <f>'B1.8'!P15/'B1.5'!P$17*100</f>
        <v>42783589.132672995</v>
      </c>
      <c r="Q15" s="447">
        <f>'B1.8'!Q15/'B1.5'!Q$17*100</f>
        <v>40763492.20404985</v>
      </c>
      <c r="R15" s="203"/>
      <c r="U15" s="205"/>
      <c r="V15" s="202"/>
    </row>
    <row r="16" spans="3:22" ht="15">
      <c r="C16" s="84"/>
      <c r="D16" s="196"/>
      <c r="E16" s="116"/>
      <c r="F16" s="116" t="s">
        <v>20</v>
      </c>
      <c r="G16" s="116"/>
      <c r="H16" s="116"/>
      <c r="I16" s="118"/>
      <c r="J16" s="336">
        <f>'B1.8'!J16/'B1.5'!J$17*100</f>
        <v>36594237.96481121</v>
      </c>
      <c r="K16" s="336">
        <f>'B1.8'!K16/'B1.5'!K$17*100</f>
        <v>37250698.569781825</v>
      </c>
      <c r="L16" s="336">
        <f>'B1.8'!L16/'B1.5'!L$17*100</f>
        <v>35628027.50874587</v>
      </c>
      <c r="M16" s="336">
        <f>'B1.8'!M16/'B1.5'!M$17*100</f>
        <v>38318554.992344506</v>
      </c>
      <c r="N16" s="337">
        <f>'B1.8'!N16/'B1.5'!N$17*100</f>
        <v>36954155.06169654</v>
      </c>
      <c r="O16" s="338">
        <f>'B1.8'!O16/'B1.5'!O$17*100</f>
        <v>36062467.47085584</v>
      </c>
      <c r="P16" s="336">
        <f>'B1.8'!P16/'B1.5'!P$17*100</f>
        <v>39071197.38446526</v>
      </c>
      <c r="Q16" s="446">
        <f>'B1.8'!Q16/'B1.5'!Q$17*100</f>
        <v>37222938.39563863</v>
      </c>
      <c r="R16" s="203"/>
      <c r="U16" s="205"/>
      <c r="V16" s="202"/>
    </row>
    <row r="17" spans="3:22" ht="12.75">
      <c r="C17" s="84"/>
      <c r="D17" s="197"/>
      <c r="E17" s="198" t="s">
        <v>141</v>
      </c>
      <c r="F17" s="198"/>
      <c r="G17" s="198"/>
      <c r="H17" s="199"/>
      <c r="I17" s="200"/>
      <c r="J17" s="448">
        <f>'B1.8'!J17/'B1.5'!J$17*100</f>
        <v>2324365.897049005</v>
      </c>
      <c r="K17" s="448">
        <f>'B1.8'!K17/'B1.5'!K$17*100</f>
        <v>2538418.104979502</v>
      </c>
      <c r="L17" s="448">
        <f>'B1.8'!L17/'B1.5'!L$17*100</f>
        <v>2718014.5513742454</v>
      </c>
      <c r="M17" s="448">
        <f>'B1.8'!M17/'B1.5'!M$17*100</f>
        <v>2746323.3814035417</v>
      </c>
      <c r="N17" s="449">
        <f>'B1.8'!N17/'B1.5'!N$17*100</f>
        <v>2845802.4671860086</v>
      </c>
      <c r="O17" s="450">
        <f>'B1.8'!O17/'B1.5'!O$17*100</f>
        <v>2831330.3494167486</v>
      </c>
      <c r="P17" s="448">
        <f>'B1.8'!P17/'B1.5'!P$17*100</f>
        <v>3007745.4179114625</v>
      </c>
      <c r="Q17" s="451">
        <f>'B1.8'!Q17/'B1.5'!Q$17*100</f>
        <v>3001676.0124610593</v>
      </c>
      <c r="R17" s="203"/>
      <c r="U17" s="205"/>
      <c r="V17" s="202"/>
    </row>
    <row r="18" spans="3:22" ht="12.75">
      <c r="C18" s="84"/>
      <c r="D18" s="179"/>
      <c r="E18" s="110" t="s">
        <v>154</v>
      </c>
      <c r="F18" s="110"/>
      <c r="G18" s="110"/>
      <c r="H18" s="111"/>
      <c r="I18" s="112"/>
      <c r="J18" s="326">
        <f>'B1.8'!J18/'B1.5'!J$17*100</f>
        <v>24872464.917781033</v>
      </c>
      <c r="K18" s="326">
        <f>'B1.8'!K18/'B1.5'!K$17*100</f>
        <v>25508809.83568214</v>
      </c>
      <c r="L18" s="326">
        <f>'B1.8'!L18/'B1.5'!L$17*100</f>
        <v>26261764.73934015</v>
      </c>
      <c r="M18" s="326">
        <f>'B1.8'!M18/'B1.5'!M$17*100</f>
        <v>27493453.559575424</v>
      </c>
      <c r="N18" s="327">
        <f>'B1.8'!N18/'B1.5'!N$17*100</f>
        <v>27508414.178200003</v>
      </c>
      <c r="O18" s="328">
        <f>'B1.8'!O18/'B1.5'!O$17*100</f>
        <v>26913895.615589824</v>
      </c>
      <c r="P18" s="326">
        <f>'B1.8'!P18/'B1.5'!P$17*100</f>
        <v>28140050.893643666</v>
      </c>
      <c r="Q18" s="447">
        <f>'B1.8'!Q18/'B1.5'!Q$17*100</f>
        <v>26858640.661993768</v>
      </c>
      <c r="R18" s="203"/>
      <c r="U18" s="205"/>
      <c r="V18" s="202"/>
    </row>
    <row r="19" spans="3:22" ht="15">
      <c r="C19" s="84"/>
      <c r="D19" s="201"/>
      <c r="E19" s="599" t="s">
        <v>79</v>
      </c>
      <c r="F19" s="113" t="s">
        <v>21</v>
      </c>
      <c r="G19" s="89"/>
      <c r="H19" s="90"/>
      <c r="I19" s="91"/>
      <c r="J19" s="304">
        <f>'B1.8'!J19/'B1.5'!J$17*100</f>
        <v>4986083.161363644</v>
      </c>
      <c r="K19" s="304">
        <f>'B1.8'!K19/'B1.5'!K$17*100</f>
        <v>5226709.798123087</v>
      </c>
      <c r="L19" s="304">
        <f>'B1.8'!L19/'B1.5'!L$17*100</f>
        <v>5471686.818856531</v>
      </c>
      <c r="M19" s="304">
        <f>'B1.8'!M19/'B1.5'!M$17*100</f>
        <v>5904677.095586292</v>
      </c>
      <c r="N19" s="305">
        <f>'B1.8'!N19/'B1.5'!N$17*100</f>
        <v>6058186.575887087</v>
      </c>
      <c r="O19" s="306">
        <f>'B1.8'!O19/'B1.5'!O$17*100</f>
        <v>6032916.369337894</v>
      </c>
      <c r="P19" s="304">
        <f>'B1.8'!P19/'B1.5'!P$17*100</f>
        <v>6159803.755818053</v>
      </c>
      <c r="Q19" s="308">
        <f>'B1.8'!Q19/'B1.5'!Q$17*100</f>
        <v>5850758.138629284</v>
      </c>
      <c r="R19" s="203"/>
      <c r="U19" s="205"/>
      <c r="V19" s="202"/>
    </row>
    <row r="20" spans="3:22" ht="15">
      <c r="C20" s="84"/>
      <c r="D20" s="85"/>
      <c r="E20" s="604"/>
      <c r="F20" s="113" t="s">
        <v>223</v>
      </c>
      <c r="G20" s="89"/>
      <c r="H20" s="90"/>
      <c r="I20" s="91"/>
      <c r="J20" s="304">
        <f>'B1.8'!J20/'B1.5'!J$17*100</f>
        <v>9239798.608440984</v>
      </c>
      <c r="K20" s="304">
        <f>'B1.8'!K20/'B1.5'!K$17*100</f>
        <v>9491656.2089337</v>
      </c>
      <c r="L20" s="304">
        <f>'B1.8'!L20/'B1.5'!L$17*100</f>
        <v>9901358.078332655</v>
      </c>
      <c r="M20" s="304">
        <f>'B1.8'!M20/'B1.5'!M$17*100</f>
        <v>10564782.564685848</v>
      </c>
      <c r="N20" s="305">
        <f>'B1.8'!N20/'B1.5'!N$17*100</f>
        <v>10570752.91996665</v>
      </c>
      <c r="O20" s="306">
        <f>'B1.8'!O20/'B1.5'!O$17*100</f>
        <v>10414940.142293364</v>
      </c>
      <c r="P20" s="304">
        <f>'B1.8'!P20/'B1.5'!P$17*100</f>
        <v>11418207.058685843</v>
      </c>
      <c r="Q20" s="308">
        <f>'B1.8'!Q20/'B1.5'!Q$17*100</f>
        <v>11041639.003115263</v>
      </c>
      <c r="R20" s="203"/>
      <c r="U20" s="205"/>
      <c r="V20" s="202"/>
    </row>
    <row r="21" spans="3:22" ht="15">
      <c r="C21" s="84"/>
      <c r="D21" s="114"/>
      <c r="E21" s="605"/>
      <c r="F21" s="115" t="s">
        <v>23</v>
      </c>
      <c r="G21" s="116"/>
      <c r="H21" s="117"/>
      <c r="I21" s="118"/>
      <c r="J21" s="336">
        <f>'B1.8'!J21/'B1.5'!J$17*100</f>
        <v>9434494.328409586</v>
      </c>
      <c r="K21" s="336">
        <f>'B1.8'!K21/'B1.5'!K$17*100</f>
        <v>9528339.192513237</v>
      </c>
      <c r="L21" s="336">
        <f>'B1.8'!L21/'B1.5'!L$17*100</f>
        <v>9630182.272619711</v>
      </c>
      <c r="M21" s="336">
        <f>'B1.8'!M21/'B1.5'!M$17*100</f>
        <v>9737574.4825325</v>
      </c>
      <c r="N21" s="337">
        <f>'B1.8'!N21/'B1.5'!N$17*100</f>
        <v>9765916.546642592</v>
      </c>
      <c r="O21" s="338">
        <f>'B1.8'!O21/'B1.5'!O$17*100</f>
        <v>9510962.61315531</v>
      </c>
      <c r="P21" s="336">
        <f>'B1.8'!P21/'B1.5'!P$17*100</f>
        <v>9638057.232416943</v>
      </c>
      <c r="Q21" s="446">
        <f>'B1.8'!Q21/'B1.5'!Q$17*100</f>
        <v>9057668.590342682</v>
      </c>
      <c r="R21" s="203"/>
      <c r="U21" s="205"/>
      <c r="V21" s="202"/>
    </row>
    <row r="22" spans="3:22" ht="12.75">
      <c r="C22" s="84"/>
      <c r="D22" s="197"/>
      <c r="E22" s="198" t="s">
        <v>143</v>
      </c>
      <c r="F22" s="198"/>
      <c r="G22" s="198"/>
      <c r="H22" s="199"/>
      <c r="I22" s="200"/>
      <c r="J22" s="448">
        <f>'B1.8'!J22/'B1.5'!J$17*100</f>
        <v>1934755.4418286968</v>
      </c>
      <c r="K22" s="448">
        <f>'B1.8'!K22/'B1.5'!K$17*100</f>
        <v>1885644.1306316552</v>
      </c>
      <c r="L22" s="448">
        <f>'B1.8'!L22/'B1.5'!L$17*100</f>
        <v>3059742.187438038</v>
      </c>
      <c r="M22" s="448">
        <f>'B1.8'!M22/'B1.5'!M$17*100</f>
        <v>2976119.500600757</v>
      </c>
      <c r="N22" s="449">
        <f>'B1.8'!N22/'B1.5'!N$17*100</f>
        <v>2926641.621265751</v>
      </c>
      <c r="O22" s="450">
        <f>'B1.8'!O22/'B1.5'!O$17*100</f>
        <v>2888651.9986608727</v>
      </c>
      <c r="P22" s="448">
        <f>'B1.8'!P22/'B1.5'!P$17*100</f>
        <v>3019925.138265283</v>
      </c>
      <c r="Q22" s="451">
        <f>'B1.8'!Q22/'B1.5'!Q$17*100</f>
        <v>2880911.4953271025</v>
      </c>
      <c r="R22" s="203"/>
      <c r="U22" s="205"/>
      <c r="V22" s="202"/>
    </row>
    <row r="23" spans="3:22" ht="15">
      <c r="C23" s="84"/>
      <c r="D23" s="197"/>
      <c r="E23" s="198" t="s">
        <v>24</v>
      </c>
      <c r="F23" s="198"/>
      <c r="G23" s="198"/>
      <c r="H23" s="199"/>
      <c r="I23" s="200"/>
      <c r="J23" s="448">
        <f>'B1.8'!J23/'B1.5'!J$17*100</f>
        <v>3070772.7562338836</v>
      </c>
      <c r="K23" s="448">
        <f>'B1.8'!K23/'B1.5'!K$17*100</f>
        <v>3490837.567574813</v>
      </c>
      <c r="L23" s="448">
        <f>'B1.8'!L23/'B1.5'!L$17*100</f>
        <v>3628376.0030031544</v>
      </c>
      <c r="M23" s="448">
        <f>'B1.8'!M23/'B1.5'!M$17*100</f>
        <v>3668120.263636014</v>
      </c>
      <c r="N23" s="449">
        <f>'B1.8'!N23/'B1.5'!N$17*100</f>
        <v>3459959.548194937</v>
      </c>
      <c r="O23" s="450">
        <f>'B1.8'!O23/'B1.5'!O$17*100</f>
        <v>3323010.3316658167</v>
      </c>
      <c r="P23" s="448">
        <f>'B1.8'!P23/'B1.5'!P$17*100</f>
        <v>3615334.825770719</v>
      </c>
      <c r="Q23" s="451">
        <f>'B1.8'!Q23/'B1.5'!Q$17*100</f>
        <v>3368965.27258567</v>
      </c>
      <c r="R23" s="203"/>
      <c r="U23" s="205"/>
      <c r="V23" s="202"/>
    </row>
    <row r="24" spans="3:22" ht="12.75">
      <c r="C24" s="84"/>
      <c r="D24" s="197"/>
      <c r="E24" s="198" t="s">
        <v>144</v>
      </c>
      <c r="F24" s="198"/>
      <c r="G24" s="198"/>
      <c r="H24" s="199"/>
      <c r="I24" s="200"/>
      <c r="J24" s="448">
        <f>'B1.8'!J24/'B1.5'!J$17*100</f>
        <v>19220236.242460843</v>
      </c>
      <c r="K24" s="448">
        <f>'B1.8'!K24/'B1.5'!K$17*100</f>
        <v>20829464.11827419</v>
      </c>
      <c r="L24" s="448">
        <f>'B1.8'!L24/'B1.5'!L$17*100</f>
        <v>23659521.489659805</v>
      </c>
      <c r="M24" s="448">
        <f>'B1.8'!M24/'B1.5'!M$17*100</f>
        <v>25323026.77360791</v>
      </c>
      <c r="N24" s="449">
        <f>'B1.8'!N24/'B1.5'!N$17*100</f>
        <v>29384087.41499084</v>
      </c>
      <c r="O24" s="450">
        <f>'B1.8'!O24/'B1.5'!O$17*100</f>
        <v>24958789.18501013</v>
      </c>
      <c r="P24" s="448">
        <f>'B1.8'!P24/'B1.5'!P$17*100</f>
        <v>26656936.10143303</v>
      </c>
      <c r="Q24" s="451">
        <f>'B1.8'!Q24/'B1.5'!Q$17*100</f>
        <v>25162679.33800623</v>
      </c>
      <c r="R24" s="203"/>
      <c r="U24" s="205"/>
      <c r="V24" s="202"/>
    </row>
    <row r="25" spans="3:22" ht="12.75">
      <c r="C25" s="84"/>
      <c r="D25" s="179"/>
      <c r="E25" s="110" t="s">
        <v>145</v>
      </c>
      <c r="F25" s="110"/>
      <c r="G25" s="110"/>
      <c r="H25" s="111"/>
      <c r="I25" s="112"/>
      <c r="J25" s="326">
        <f>'B1.8'!J25/'B1.5'!J$17*100</f>
        <v>602224.2253742865</v>
      </c>
      <c r="K25" s="326">
        <f>'B1.8'!K25/'B1.5'!K$17*100</f>
        <v>642058.2406782617</v>
      </c>
      <c r="L25" s="326">
        <f>'B1.8'!L25/'B1.5'!L$17*100</f>
        <v>592393.9467677315</v>
      </c>
      <c r="M25" s="326">
        <f>'B1.8'!M25/'B1.5'!M$17*100</f>
        <v>619085.627923056</v>
      </c>
      <c r="N25" s="327">
        <f>'B1.8'!N25/'B1.5'!N$17*100</f>
        <v>684864.987290355</v>
      </c>
      <c r="O25" s="328">
        <f>'B1.8'!O25/'B1.5'!O$17*100</f>
        <v>659876.6929821878</v>
      </c>
      <c r="P25" s="326">
        <f>'B1.8'!P25/'B1.5'!P$17*100</f>
        <v>593384.5063806837</v>
      </c>
      <c r="Q25" s="447">
        <f>'B1.8'!Q25/'B1.5'!Q$17*100</f>
        <v>593763.3800623054</v>
      </c>
      <c r="R25" s="203"/>
      <c r="U25" s="205"/>
      <c r="V25" s="202"/>
    </row>
    <row r="26" spans="3:22" ht="12.75" customHeight="1">
      <c r="C26" s="84"/>
      <c r="D26" s="201"/>
      <c r="E26" s="602" t="s">
        <v>79</v>
      </c>
      <c r="F26" s="89" t="s">
        <v>146</v>
      </c>
      <c r="G26" s="89"/>
      <c r="H26" s="90"/>
      <c r="I26" s="91"/>
      <c r="J26" s="304">
        <f>'B1.8'!J26/'B1.5'!J$17*100</f>
        <v>274581.53276517283</v>
      </c>
      <c r="K26" s="304">
        <f>'B1.8'!K26/'B1.5'!K$17*100</f>
        <v>360409.20862134953</v>
      </c>
      <c r="L26" s="304">
        <f>'B1.8'!L26/'B1.5'!L$17*100</f>
        <v>293666.3331675211</v>
      </c>
      <c r="M26" s="304">
        <f>'B1.8'!M26/'B1.5'!M$17*100</f>
        <v>319039.56524126563</v>
      </c>
      <c r="N26" s="305">
        <f>'B1.8'!N26/'B1.5'!N$17*100</f>
        <v>341947.85517437983</v>
      </c>
      <c r="O26" s="306">
        <f>'B1.8'!O26/'B1.5'!O$17*100</f>
        <v>368158.1687546989</v>
      </c>
      <c r="P26" s="304">
        <f>'B1.8'!P26/'B1.5'!P$17*100</f>
        <v>314352.96434123727</v>
      </c>
      <c r="Q26" s="308">
        <f>'B1.8'!Q26/'B1.5'!Q$17*100</f>
        <v>300909.8520249221</v>
      </c>
      <c r="R26" s="203"/>
      <c r="U26" s="205"/>
      <c r="V26" s="202"/>
    </row>
    <row r="27" spans="3:22" ht="12.75">
      <c r="C27" s="84"/>
      <c r="D27" s="114"/>
      <c r="E27" s="603"/>
      <c r="F27" s="116" t="s">
        <v>155</v>
      </c>
      <c r="G27" s="116"/>
      <c r="H27" s="117"/>
      <c r="I27" s="118"/>
      <c r="J27" s="336">
        <f>'B1.8'!J27/'B1.5'!J$17*100</f>
        <v>317629.5223176293</v>
      </c>
      <c r="K27" s="336">
        <f>'B1.8'!K27/'B1.5'!K$17*100</f>
        <v>264182.3239937695</v>
      </c>
      <c r="L27" s="336">
        <f>'B1.8'!L27/'B1.5'!L$17*100</f>
        <v>283425.9777981971</v>
      </c>
      <c r="M27" s="336">
        <f>'B1.8'!M27/'B1.5'!M$17*100</f>
        <v>300046.0975990611</v>
      </c>
      <c r="N27" s="337">
        <f>'B1.8'!N27/'B1.5'!N$17*100</f>
        <v>342917.13211597514</v>
      </c>
      <c r="O27" s="338">
        <f>'B1.8'!O27/'B1.5'!O$17*100</f>
        <v>291718.5162391972</v>
      </c>
      <c r="P27" s="336">
        <f>'B1.8'!P27/'B1.5'!P$17*100</f>
        <v>279031.54203944653</v>
      </c>
      <c r="Q27" s="446">
        <f>'B1.8'!Q27/'B1.5'!Q$17*100</f>
        <v>292853.5280373832</v>
      </c>
      <c r="R27" s="203"/>
      <c r="U27" s="205"/>
      <c r="V27" s="202"/>
    </row>
    <row r="28" spans="3:22" ht="13.5" thickBot="1">
      <c r="C28" s="84"/>
      <c r="D28" s="95"/>
      <c r="E28" s="97" t="s">
        <v>148</v>
      </c>
      <c r="F28" s="97"/>
      <c r="G28" s="97"/>
      <c r="H28" s="98"/>
      <c r="I28" s="99"/>
      <c r="J28" s="452">
        <f>'B1.8'!J28/'B1.5'!J$17*100</f>
        <v>7375369.248641725</v>
      </c>
      <c r="K28" s="452">
        <f>'B1.8'!K28/'B1.5'!K$17*100</f>
        <v>6995561.133549906</v>
      </c>
      <c r="L28" s="452">
        <f>'B1.8'!L28/'B1.5'!L$17*100</f>
        <v>7463754.64546944</v>
      </c>
      <c r="M28" s="452">
        <f>'B1.8'!M28/'B1.5'!M$17*100</f>
        <v>9374276.944936955</v>
      </c>
      <c r="N28" s="453">
        <f>'B1.8'!N28/'B1.5'!N$17*100</f>
        <v>11689202.021037653</v>
      </c>
      <c r="O28" s="454">
        <f>'B1.8'!O28/'B1.5'!O$17*100</f>
        <v>8214554.394824413</v>
      </c>
      <c r="P28" s="452">
        <f>'B1.8'!P28/'B1.5'!P$17*100</f>
        <v>9184337.014608594</v>
      </c>
      <c r="Q28" s="455">
        <f>'B1.8'!Q28/'B1.5'!Q$17*100</f>
        <v>11607974.049844237</v>
      </c>
      <c r="R28" s="203"/>
      <c r="U28" s="205"/>
      <c r="V28" s="202"/>
    </row>
    <row r="29" spans="4:17" ht="13.5">
      <c r="D29" s="100" t="s">
        <v>84</v>
      </c>
      <c r="E29" s="101"/>
      <c r="F29" s="101"/>
      <c r="G29" s="101"/>
      <c r="H29" s="101"/>
      <c r="I29" s="100"/>
      <c r="J29" s="100"/>
      <c r="K29" s="100"/>
      <c r="L29" s="100"/>
      <c r="M29" s="100"/>
      <c r="N29" s="100"/>
      <c r="O29" s="100"/>
      <c r="P29" s="100"/>
      <c r="Q29" s="102" t="s">
        <v>133</v>
      </c>
    </row>
    <row r="30" spans="4:17" ht="12.75">
      <c r="D30" s="103" t="s">
        <v>74</v>
      </c>
      <c r="E30" s="560" t="s">
        <v>121</v>
      </c>
      <c r="F30" s="560"/>
      <c r="G30" s="560"/>
      <c r="H30" s="560"/>
      <c r="I30" s="560"/>
      <c r="J30" s="560"/>
      <c r="K30" s="560"/>
      <c r="L30" s="560"/>
      <c r="M30" s="560"/>
      <c r="N30" s="560"/>
      <c r="O30" s="560"/>
      <c r="P30" s="560"/>
      <c r="Q30" s="560"/>
    </row>
    <row r="31" spans="4:17" ht="12.75">
      <c r="D31" s="103" t="s">
        <v>87</v>
      </c>
      <c r="E31" s="560" t="s">
        <v>149</v>
      </c>
      <c r="F31" s="560"/>
      <c r="G31" s="560"/>
      <c r="H31" s="560"/>
      <c r="I31" s="560"/>
      <c r="J31" s="560"/>
      <c r="K31" s="560"/>
      <c r="L31" s="560"/>
      <c r="M31" s="560"/>
      <c r="N31" s="560"/>
      <c r="O31" s="560"/>
      <c r="P31" s="560"/>
      <c r="Q31" s="560"/>
    </row>
    <row r="32" spans="4:17" ht="12.75" customHeight="1">
      <c r="D32" s="103" t="s">
        <v>89</v>
      </c>
      <c r="E32" s="560" t="s">
        <v>150</v>
      </c>
      <c r="F32" s="560"/>
      <c r="G32" s="560"/>
      <c r="H32" s="560"/>
      <c r="I32" s="560"/>
      <c r="J32" s="560"/>
      <c r="K32" s="560"/>
      <c r="L32" s="560"/>
      <c r="M32" s="560"/>
      <c r="N32" s="560"/>
      <c r="O32" s="560"/>
      <c r="P32" s="560"/>
      <c r="Q32" s="560"/>
    </row>
    <row r="33" spans="4:17" ht="24" customHeight="1">
      <c r="D33" s="103" t="s">
        <v>151</v>
      </c>
      <c r="E33" s="595" t="s">
        <v>122</v>
      </c>
      <c r="F33" s="595"/>
      <c r="G33" s="595"/>
      <c r="H33" s="595"/>
      <c r="I33" s="595"/>
      <c r="J33" s="595"/>
      <c r="K33" s="595"/>
      <c r="L33" s="595"/>
      <c r="M33" s="595"/>
      <c r="N33" s="595"/>
      <c r="O33" s="595"/>
      <c r="P33" s="595"/>
      <c r="Q33" s="595"/>
    </row>
  </sheetData>
  <sheetProtection/>
  <mergeCells count="15">
    <mergeCell ref="E26:E27"/>
    <mergeCell ref="E30:Q30"/>
    <mergeCell ref="E31:Q31"/>
    <mergeCell ref="E33:Q33"/>
    <mergeCell ref="E32:Q32"/>
    <mergeCell ref="E19:E21"/>
    <mergeCell ref="N7:N10"/>
    <mergeCell ref="O7:O10"/>
    <mergeCell ref="Q7:Q10"/>
    <mergeCell ref="D7:I11"/>
    <mergeCell ref="L7:L10"/>
    <mergeCell ref="M7:M10"/>
    <mergeCell ref="J7:J10"/>
    <mergeCell ref="K7:K10"/>
    <mergeCell ref="P7:P10"/>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codeName="List18"/>
  <dimension ref="C3:R28"/>
  <sheetViews>
    <sheetView showGridLines="0" zoomScale="90" zoomScaleNormal="90" zoomScalePageLayoutView="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75390625" style="1" customWidth="1"/>
    <col min="8" max="8" width="11.25390625" style="1" customWidth="1"/>
    <col min="9" max="9" width="1.12109375" style="1" customWidth="1"/>
    <col min="10" max="17" width="9.125" style="1" customWidth="1"/>
    <col min="18" max="26" width="1.75390625" style="1" customWidth="1"/>
    <col min="27" max="27" width="10.375" style="1" bestFit="1" customWidth="1"/>
    <col min="28" max="28" width="6.25390625" style="1" customWidth="1"/>
    <col min="29" max="29" width="1.625" style="1" customWidth="1"/>
    <col min="30" max="41" width="1.75390625" style="1" customWidth="1"/>
    <col min="42" max="16384" width="9.125" style="1" customWidth="1"/>
  </cols>
  <sheetData>
    <row r="1" ht="12.75" hidden="1"/>
    <row r="2" ht="12.75" hidden="1"/>
    <row r="3" ht="9" customHeight="1">
      <c r="C3" s="65"/>
    </row>
    <row r="4" spans="4:17" s="2" customFormat="1" ht="15.75">
      <c r="D4" s="3" t="s">
        <v>156</v>
      </c>
      <c r="E4" s="3"/>
      <c r="F4" s="3"/>
      <c r="G4" s="3"/>
      <c r="H4" s="4" t="s">
        <v>157</v>
      </c>
      <c r="I4" s="5"/>
      <c r="J4" s="3"/>
      <c r="K4" s="3"/>
      <c r="L4" s="3"/>
      <c r="M4" s="3"/>
      <c r="N4" s="3"/>
      <c r="O4" s="3"/>
      <c r="P4" s="3"/>
      <c r="Q4" s="3"/>
    </row>
    <row r="5" spans="4:17" s="2" customFormat="1" ht="15.75">
      <c r="D5" s="66" t="s">
        <v>158</v>
      </c>
      <c r="E5" s="67"/>
      <c r="F5" s="67"/>
      <c r="G5" s="67"/>
      <c r="H5" s="67"/>
      <c r="I5" s="67"/>
      <c r="J5" s="67"/>
      <c r="K5" s="67"/>
      <c r="L5" s="67"/>
      <c r="M5" s="67"/>
      <c r="N5" s="67"/>
      <c r="O5" s="67"/>
      <c r="P5" s="67"/>
      <c r="Q5" s="67"/>
    </row>
    <row r="6" spans="4:18" s="6" customFormat="1" ht="21" customHeight="1" thickBot="1">
      <c r="D6" s="68"/>
      <c r="E6" s="69"/>
      <c r="F6" s="69"/>
      <c r="G6" s="69"/>
      <c r="H6" s="69"/>
      <c r="I6" s="70"/>
      <c r="J6" s="70"/>
      <c r="K6" s="70"/>
      <c r="L6" s="70"/>
      <c r="M6" s="70"/>
      <c r="N6" s="70"/>
      <c r="O6" s="70"/>
      <c r="P6" s="70"/>
      <c r="Q6" s="71"/>
      <c r="R6" s="7" t="s">
        <v>44</v>
      </c>
    </row>
    <row r="7" spans="3:18" ht="6" customHeight="1">
      <c r="C7" s="72"/>
      <c r="D7" s="569" t="s">
        <v>159</v>
      </c>
      <c r="E7" s="570"/>
      <c r="F7" s="570"/>
      <c r="G7" s="570"/>
      <c r="H7" s="570"/>
      <c r="I7" s="571"/>
      <c r="J7" s="565">
        <v>2003</v>
      </c>
      <c r="K7" s="565">
        <v>2004</v>
      </c>
      <c r="L7" s="587">
        <v>2005</v>
      </c>
      <c r="M7" s="580">
        <v>2006</v>
      </c>
      <c r="N7" s="582">
        <v>2007</v>
      </c>
      <c r="O7" s="565">
        <v>2008</v>
      </c>
      <c r="P7" s="565">
        <v>2009</v>
      </c>
      <c r="Q7" s="567">
        <v>2010</v>
      </c>
      <c r="R7" s="73"/>
    </row>
    <row r="8" spans="3:18" ht="6" customHeight="1">
      <c r="C8" s="72"/>
      <c r="D8" s="572"/>
      <c r="E8" s="573"/>
      <c r="F8" s="573"/>
      <c r="G8" s="573"/>
      <c r="H8" s="573"/>
      <c r="I8" s="574"/>
      <c r="J8" s="566"/>
      <c r="K8" s="566"/>
      <c r="L8" s="588"/>
      <c r="M8" s="581"/>
      <c r="N8" s="583"/>
      <c r="O8" s="566"/>
      <c r="P8" s="566"/>
      <c r="Q8" s="568"/>
      <c r="R8" s="73"/>
    </row>
    <row r="9" spans="3:18" ht="6" customHeight="1">
      <c r="C9" s="72"/>
      <c r="D9" s="572"/>
      <c r="E9" s="573"/>
      <c r="F9" s="573"/>
      <c r="G9" s="573"/>
      <c r="H9" s="573"/>
      <c r="I9" s="574"/>
      <c r="J9" s="566"/>
      <c r="K9" s="566"/>
      <c r="L9" s="588"/>
      <c r="M9" s="581"/>
      <c r="N9" s="583"/>
      <c r="O9" s="566"/>
      <c r="P9" s="566"/>
      <c r="Q9" s="568"/>
      <c r="R9" s="73"/>
    </row>
    <row r="10" spans="3:18" ht="6" customHeight="1">
      <c r="C10" s="72"/>
      <c r="D10" s="572"/>
      <c r="E10" s="573"/>
      <c r="F10" s="573"/>
      <c r="G10" s="573"/>
      <c r="H10" s="573"/>
      <c r="I10" s="574"/>
      <c r="J10" s="566"/>
      <c r="K10" s="566"/>
      <c r="L10" s="588"/>
      <c r="M10" s="581"/>
      <c r="N10" s="583"/>
      <c r="O10" s="566"/>
      <c r="P10" s="566"/>
      <c r="Q10" s="568"/>
      <c r="R10" s="73"/>
    </row>
    <row r="11" spans="3:18" ht="15" customHeight="1" thickBot="1">
      <c r="C11" s="72"/>
      <c r="D11" s="575"/>
      <c r="E11" s="576"/>
      <c r="F11" s="576"/>
      <c r="G11" s="576"/>
      <c r="H11" s="576"/>
      <c r="I11" s="577"/>
      <c r="J11" s="175"/>
      <c r="K11" s="175"/>
      <c r="L11" s="176"/>
      <c r="M11" s="77"/>
      <c r="N11" s="206"/>
      <c r="O11" s="175"/>
      <c r="P11" s="175"/>
      <c r="Q11" s="189"/>
      <c r="R11" s="73"/>
    </row>
    <row r="12" spans="3:18" ht="13.5" thickTop="1">
      <c r="C12" s="84"/>
      <c r="D12" s="207"/>
      <c r="E12" s="208" t="s">
        <v>39</v>
      </c>
      <c r="F12" s="208"/>
      <c r="G12" s="208"/>
      <c r="H12" s="209"/>
      <c r="I12" s="210"/>
      <c r="J12" s="456">
        <v>32597.428828365875</v>
      </c>
      <c r="K12" s="456">
        <v>33621.19329149735</v>
      </c>
      <c r="L12" s="457">
        <v>35730.90788785493</v>
      </c>
      <c r="M12" s="458">
        <v>38924.16434809805</v>
      </c>
      <c r="N12" s="459">
        <v>40491.76382821888</v>
      </c>
      <c r="O12" s="456">
        <v>41978.733172905515</v>
      </c>
      <c r="P12" s="456">
        <v>44122.81031656938</v>
      </c>
      <c r="Q12" s="460">
        <v>42476.67355092949</v>
      </c>
      <c r="R12" s="73"/>
    </row>
    <row r="13" spans="3:18" ht="15">
      <c r="C13" s="84"/>
      <c r="D13" s="196"/>
      <c r="E13" s="116"/>
      <c r="F13" s="116" t="s">
        <v>25</v>
      </c>
      <c r="G13" s="116"/>
      <c r="H13" s="117"/>
      <c r="I13" s="118"/>
      <c r="J13" s="461">
        <v>32057.83330887642</v>
      </c>
      <c r="K13" s="461">
        <v>33014.296605103686</v>
      </c>
      <c r="L13" s="462">
        <v>35183.39895569234</v>
      </c>
      <c r="M13" s="463">
        <v>38271.588665920455</v>
      </c>
      <c r="N13" s="464">
        <v>39946.13269935917</v>
      </c>
      <c r="O13" s="461">
        <v>41518.59807102758</v>
      </c>
      <c r="P13" s="461">
        <v>43651.19973253725</v>
      </c>
      <c r="Q13" s="465">
        <v>42017.24529427421</v>
      </c>
      <c r="R13" s="73"/>
    </row>
    <row r="14" spans="3:18" ht="12.75" customHeight="1">
      <c r="C14" s="84"/>
      <c r="D14" s="179"/>
      <c r="E14" s="110" t="s">
        <v>160</v>
      </c>
      <c r="F14" s="110"/>
      <c r="G14" s="110"/>
      <c r="H14" s="110"/>
      <c r="I14" s="211"/>
      <c r="J14" s="466">
        <v>37533.98839770103</v>
      </c>
      <c r="K14" s="466">
        <v>40570.93775645349</v>
      </c>
      <c r="L14" s="467">
        <v>42236.69068047225</v>
      </c>
      <c r="M14" s="468">
        <v>46962.204614962204</v>
      </c>
      <c r="N14" s="469">
        <v>50370.710492801496</v>
      </c>
      <c r="O14" s="466">
        <v>52572.37797594019</v>
      </c>
      <c r="P14" s="466">
        <v>57642.8309624349</v>
      </c>
      <c r="Q14" s="470">
        <v>57292.5257856028</v>
      </c>
      <c r="R14" s="73"/>
    </row>
    <row r="15" spans="3:18" ht="15">
      <c r="C15" s="84"/>
      <c r="D15" s="196"/>
      <c r="E15" s="212"/>
      <c r="F15" s="116" t="s">
        <v>26</v>
      </c>
      <c r="G15" s="212"/>
      <c r="H15" s="212"/>
      <c r="I15" s="118"/>
      <c r="J15" s="461">
        <v>35555.83544228999</v>
      </c>
      <c r="K15" s="461">
        <v>38377.208515022336</v>
      </c>
      <c r="L15" s="462">
        <v>40635.01224939772</v>
      </c>
      <c r="M15" s="463">
        <v>44373.89301371208</v>
      </c>
      <c r="N15" s="464">
        <v>46299.76447772799</v>
      </c>
      <c r="O15" s="461">
        <v>49739.994987042606</v>
      </c>
      <c r="P15" s="461">
        <v>54598.90616533933</v>
      </c>
      <c r="Q15" s="465">
        <v>54277.82800077879</v>
      </c>
      <c r="R15" s="73"/>
    </row>
    <row r="16" spans="3:18" ht="12.75">
      <c r="C16" s="84"/>
      <c r="D16" s="179"/>
      <c r="E16" s="110" t="s">
        <v>161</v>
      </c>
      <c r="F16" s="110"/>
      <c r="G16" s="110"/>
      <c r="H16" s="111"/>
      <c r="I16" s="112"/>
      <c r="J16" s="466">
        <v>43686.2885080502</v>
      </c>
      <c r="K16" s="466">
        <v>44972.25581940032</v>
      </c>
      <c r="L16" s="467">
        <v>47291.91613952178</v>
      </c>
      <c r="M16" s="468">
        <v>50514.83017509384</v>
      </c>
      <c r="N16" s="469">
        <v>53018.37126996815</v>
      </c>
      <c r="O16" s="466">
        <v>54812.8443644825</v>
      </c>
      <c r="P16" s="466">
        <v>57271.47679763307</v>
      </c>
      <c r="Q16" s="470">
        <v>57010.13186404616</v>
      </c>
      <c r="R16" s="73"/>
    </row>
    <row r="17" spans="3:18" ht="15">
      <c r="C17" s="84"/>
      <c r="D17" s="201"/>
      <c r="E17" s="599" t="s">
        <v>79</v>
      </c>
      <c r="F17" s="89" t="s">
        <v>27</v>
      </c>
      <c r="G17" s="89"/>
      <c r="H17" s="90"/>
      <c r="I17" s="91"/>
      <c r="J17" s="471">
        <v>35515.477973488916</v>
      </c>
      <c r="K17" s="471">
        <v>37524.628204068715</v>
      </c>
      <c r="L17" s="472">
        <v>39927.186322012276</v>
      </c>
      <c r="M17" s="473">
        <v>43114.405690961044</v>
      </c>
      <c r="N17" s="474">
        <v>45484.37691328211</v>
      </c>
      <c r="O17" s="471">
        <v>47765.737593879305</v>
      </c>
      <c r="P17" s="471">
        <v>49668.045689806975</v>
      </c>
      <c r="Q17" s="475">
        <v>49280.10460632059</v>
      </c>
      <c r="R17" s="73"/>
    </row>
    <row r="18" spans="3:18" ht="15">
      <c r="C18" s="84"/>
      <c r="D18" s="85"/>
      <c r="E18" s="604"/>
      <c r="F18" s="89" t="s">
        <v>28</v>
      </c>
      <c r="G18" s="89"/>
      <c r="H18" s="90"/>
      <c r="I18" s="91"/>
      <c r="J18" s="471">
        <v>40073.410086160155</v>
      </c>
      <c r="K18" s="471">
        <v>40981.25647274903</v>
      </c>
      <c r="L18" s="472">
        <v>43015.676921543556</v>
      </c>
      <c r="M18" s="473">
        <v>47724.16254511099</v>
      </c>
      <c r="N18" s="474">
        <v>48372.1526116228</v>
      </c>
      <c r="O18" s="471">
        <v>49484.37926796324</v>
      </c>
      <c r="P18" s="471">
        <v>52415.521989304725</v>
      </c>
      <c r="Q18" s="475">
        <v>52683.900371037</v>
      </c>
      <c r="R18" s="73"/>
    </row>
    <row r="19" spans="3:18" ht="15">
      <c r="C19" s="84"/>
      <c r="D19" s="85"/>
      <c r="E19" s="606"/>
      <c r="F19" s="92" t="s">
        <v>29</v>
      </c>
      <c r="G19" s="92"/>
      <c r="H19" s="93"/>
      <c r="I19" s="94"/>
      <c r="J19" s="476" t="s">
        <v>75</v>
      </c>
      <c r="K19" s="476" t="s">
        <v>75</v>
      </c>
      <c r="L19" s="477" t="s">
        <v>75</v>
      </c>
      <c r="M19" s="478" t="s">
        <v>75</v>
      </c>
      <c r="N19" s="479">
        <v>154800.46625155665</v>
      </c>
      <c r="O19" s="480">
        <v>160971.8425866416</v>
      </c>
      <c r="P19" s="480">
        <v>178499.0990362826</v>
      </c>
      <c r="Q19" s="481">
        <v>180496.16338804658</v>
      </c>
      <c r="R19" s="73"/>
    </row>
    <row r="20" spans="3:18" ht="15">
      <c r="C20" s="84"/>
      <c r="D20" s="114"/>
      <c r="E20" s="605"/>
      <c r="F20" s="116" t="s">
        <v>30</v>
      </c>
      <c r="G20" s="116"/>
      <c r="H20" s="117"/>
      <c r="I20" s="118"/>
      <c r="J20" s="461">
        <v>52216.22583730001</v>
      </c>
      <c r="K20" s="461">
        <v>53375.47503067511</v>
      </c>
      <c r="L20" s="462">
        <v>57072.36613310868</v>
      </c>
      <c r="M20" s="463">
        <v>58888.14042571103</v>
      </c>
      <c r="N20" s="464">
        <v>61375.55175308489</v>
      </c>
      <c r="O20" s="461">
        <v>63050.5060668837</v>
      </c>
      <c r="P20" s="461">
        <v>65486.069370147336</v>
      </c>
      <c r="Q20" s="465">
        <v>64608.153271408555</v>
      </c>
      <c r="R20" s="73"/>
    </row>
    <row r="21" spans="3:18" ht="13.5" thickBot="1">
      <c r="C21" s="84"/>
      <c r="D21" s="95"/>
      <c r="E21" s="97" t="s">
        <v>162</v>
      </c>
      <c r="F21" s="97"/>
      <c r="G21" s="97"/>
      <c r="H21" s="98"/>
      <c r="I21" s="99"/>
      <c r="J21" s="482">
        <v>77993.58731885176</v>
      </c>
      <c r="K21" s="482">
        <v>81955.82353186037</v>
      </c>
      <c r="L21" s="483">
        <v>88315.0713560173</v>
      </c>
      <c r="M21" s="484" t="s">
        <v>75</v>
      </c>
      <c r="N21" s="485" t="s">
        <v>163</v>
      </c>
      <c r="O21" s="486" t="s">
        <v>75</v>
      </c>
      <c r="P21" s="486" t="s">
        <v>75</v>
      </c>
      <c r="Q21" s="487" t="s">
        <v>75</v>
      </c>
      <c r="R21" s="73"/>
    </row>
    <row r="22" spans="4:18" ht="13.5">
      <c r="D22" s="100" t="s">
        <v>84</v>
      </c>
      <c r="E22" s="101"/>
      <c r="F22" s="101"/>
      <c r="G22" s="101"/>
      <c r="H22" s="101"/>
      <c r="I22" s="100"/>
      <c r="J22" s="100"/>
      <c r="K22" s="100"/>
      <c r="L22" s="100"/>
      <c r="M22" s="100"/>
      <c r="N22" s="100"/>
      <c r="O22" s="100"/>
      <c r="P22" s="100"/>
      <c r="Q22" s="102" t="s">
        <v>164</v>
      </c>
      <c r="R22" s="1" t="s">
        <v>44</v>
      </c>
    </row>
    <row r="23" spans="4:17" ht="12.75">
      <c r="D23" s="103"/>
      <c r="E23" s="560" t="s">
        <v>165</v>
      </c>
      <c r="F23" s="560"/>
      <c r="G23" s="560"/>
      <c r="H23" s="560"/>
      <c r="I23" s="560"/>
      <c r="J23" s="560"/>
      <c r="K23" s="560"/>
      <c r="L23" s="560"/>
      <c r="M23" s="560"/>
      <c r="N23" s="560"/>
      <c r="O23" s="560"/>
      <c r="P23" s="560"/>
      <c r="Q23" s="560"/>
    </row>
    <row r="24" spans="4:17" ht="24.75" customHeight="1">
      <c r="D24" s="103"/>
      <c r="E24" s="560" t="s">
        <v>166</v>
      </c>
      <c r="F24" s="560"/>
      <c r="G24" s="560"/>
      <c r="H24" s="560"/>
      <c r="I24" s="560"/>
      <c r="J24" s="560"/>
      <c r="K24" s="560"/>
      <c r="L24" s="560"/>
      <c r="M24" s="560"/>
      <c r="N24" s="560"/>
      <c r="O24" s="560"/>
      <c r="P24" s="560"/>
      <c r="Q24" s="560"/>
    </row>
    <row r="25" spans="4:17" ht="24" customHeight="1">
      <c r="D25" s="103"/>
      <c r="E25" s="560" t="s">
        <v>167</v>
      </c>
      <c r="F25" s="560"/>
      <c r="G25" s="560"/>
      <c r="H25" s="560"/>
      <c r="I25" s="560"/>
      <c r="J25" s="560"/>
      <c r="K25" s="560"/>
      <c r="L25" s="560"/>
      <c r="M25" s="560"/>
      <c r="N25" s="560"/>
      <c r="O25" s="560"/>
      <c r="P25" s="560"/>
      <c r="Q25" s="560"/>
    </row>
    <row r="26" spans="4:17" ht="24" customHeight="1">
      <c r="D26" s="103"/>
      <c r="E26" s="560" t="s">
        <v>168</v>
      </c>
      <c r="F26" s="560"/>
      <c r="G26" s="560"/>
      <c r="H26" s="560"/>
      <c r="I26" s="560"/>
      <c r="J26" s="560"/>
      <c r="K26" s="560"/>
      <c r="L26" s="560"/>
      <c r="M26" s="560"/>
      <c r="N26" s="560"/>
      <c r="O26" s="560"/>
      <c r="P26" s="560"/>
      <c r="Q26" s="560"/>
    </row>
    <row r="27" spans="4:17" ht="13.5" customHeight="1">
      <c r="D27" s="103" t="s">
        <v>74</v>
      </c>
      <c r="E27" s="560" t="s">
        <v>149</v>
      </c>
      <c r="F27" s="560"/>
      <c r="G27" s="560"/>
      <c r="H27" s="560"/>
      <c r="I27" s="560"/>
      <c r="J27" s="560"/>
      <c r="K27" s="560"/>
      <c r="L27" s="560"/>
      <c r="M27" s="560"/>
      <c r="N27" s="560"/>
      <c r="O27" s="560"/>
      <c r="P27" s="560"/>
      <c r="Q27" s="560"/>
    </row>
    <row r="28" spans="4:17" ht="13.5" customHeight="1">
      <c r="D28" s="103" t="s">
        <v>87</v>
      </c>
      <c r="E28" s="560" t="s">
        <v>169</v>
      </c>
      <c r="F28" s="560"/>
      <c r="G28" s="560"/>
      <c r="H28" s="560"/>
      <c r="I28" s="560"/>
      <c r="J28" s="560"/>
      <c r="K28" s="560"/>
      <c r="L28" s="560"/>
      <c r="M28" s="560"/>
      <c r="N28" s="560"/>
      <c r="O28" s="560"/>
      <c r="P28" s="560"/>
      <c r="Q28" s="560"/>
    </row>
  </sheetData>
  <sheetProtection/>
  <mergeCells count="16">
    <mergeCell ref="N7:N10"/>
    <mergeCell ref="O7:O10"/>
    <mergeCell ref="Q7:Q10"/>
    <mergeCell ref="D7:I11"/>
    <mergeCell ref="J7:J10"/>
    <mergeCell ref="K7:K10"/>
    <mergeCell ref="L7:L10"/>
    <mergeCell ref="M7:M10"/>
    <mergeCell ref="P7:P10"/>
    <mergeCell ref="E28:Q28"/>
    <mergeCell ref="E17:E20"/>
    <mergeCell ref="E23:Q23"/>
    <mergeCell ref="E24:Q24"/>
    <mergeCell ref="E25:Q25"/>
    <mergeCell ref="E27:Q27"/>
    <mergeCell ref="E26:Q26"/>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sheetPr codeName="List28"/>
  <dimension ref="C3:AQ40"/>
  <sheetViews>
    <sheetView showGridLines="0" zoomScale="90" zoomScaleNormal="90" zoomScalePageLayoutView="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75390625" style="1" customWidth="1"/>
    <col min="8" max="8" width="10.375" style="1" customWidth="1"/>
    <col min="9" max="9" width="1.12109375" style="1" customWidth="1"/>
    <col min="10" max="17" width="9.375" style="1" customWidth="1"/>
    <col min="18" max="41" width="1.75390625" style="1" customWidth="1"/>
    <col min="42" max="42" width="10.625" style="1" bestFit="1" customWidth="1"/>
    <col min="43" max="16384" width="9.125" style="1" customWidth="1"/>
  </cols>
  <sheetData>
    <row r="1" ht="12.75" hidden="1"/>
    <row r="2" ht="12.75" hidden="1"/>
    <row r="3" ht="9" customHeight="1">
      <c r="C3" s="65"/>
    </row>
    <row r="4" spans="4:17" s="2" customFormat="1" ht="15.75">
      <c r="D4" s="3" t="s">
        <v>170</v>
      </c>
      <c r="E4" s="3"/>
      <c r="F4" s="3"/>
      <c r="G4" s="3"/>
      <c r="H4" s="4" t="s">
        <v>171</v>
      </c>
      <c r="I4" s="5"/>
      <c r="J4" s="3"/>
      <c r="K4" s="3"/>
      <c r="L4" s="3"/>
      <c r="M4" s="3"/>
      <c r="N4" s="3"/>
      <c r="O4" s="3"/>
      <c r="P4" s="3"/>
      <c r="Q4" s="3"/>
    </row>
    <row r="5" spans="4:17" s="2" customFormat="1" ht="15.75">
      <c r="D5" s="66" t="s">
        <v>172</v>
      </c>
      <c r="E5" s="67"/>
      <c r="F5" s="67"/>
      <c r="G5" s="67"/>
      <c r="H5" s="67"/>
      <c r="I5" s="67"/>
      <c r="J5" s="67"/>
      <c r="K5" s="67"/>
      <c r="L5" s="67"/>
      <c r="M5" s="67"/>
      <c r="N5" s="67"/>
      <c r="O5" s="67"/>
      <c r="P5" s="67"/>
      <c r="Q5" s="67"/>
    </row>
    <row r="6" spans="4:18" s="6" customFormat="1" ht="21" customHeight="1" thickBot="1">
      <c r="D6" s="68"/>
      <c r="E6" s="69"/>
      <c r="F6" s="69"/>
      <c r="G6" s="69"/>
      <c r="H6" s="69"/>
      <c r="I6" s="70"/>
      <c r="J6" s="70"/>
      <c r="K6" s="70"/>
      <c r="L6" s="70"/>
      <c r="M6" s="70"/>
      <c r="N6" s="70"/>
      <c r="O6" s="70"/>
      <c r="P6" s="70"/>
      <c r="Q6" s="71"/>
      <c r="R6" s="7" t="s">
        <v>44</v>
      </c>
    </row>
    <row r="7" spans="3:18" ht="6" customHeight="1">
      <c r="C7" s="72"/>
      <c r="D7" s="569" t="s">
        <v>159</v>
      </c>
      <c r="E7" s="570"/>
      <c r="F7" s="570"/>
      <c r="G7" s="570"/>
      <c r="H7" s="570"/>
      <c r="I7" s="571"/>
      <c r="J7" s="565">
        <v>2003</v>
      </c>
      <c r="K7" s="565">
        <v>2004</v>
      </c>
      <c r="L7" s="587">
        <v>2005</v>
      </c>
      <c r="M7" s="580">
        <v>2006</v>
      </c>
      <c r="N7" s="582">
        <v>2007</v>
      </c>
      <c r="O7" s="565">
        <v>2008</v>
      </c>
      <c r="P7" s="565">
        <v>2009</v>
      </c>
      <c r="Q7" s="561">
        <v>2010</v>
      </c>
      <c r="R7" s="73"/>
    </row>
    <row r="8" spans="3:18" ht="6" customHeight="1">
      <c r="C8" s="72"/>
      <c r="D8" s="572"/>
      <c r="E8" s="573"/>
      <c r="F8" s="573"/>
      <c r="G8" s="573"/>
      <c r="H8" s="573"/>
      <c r="I8" s="574"/>
      <c r="J8" s="566"/>
      <c r="K8" s="566"/>
      <c r="L8" s="588"/>
      <c r="M8" s="581"/>
      <c r="N8" s="583"/>
      <c r="O8" s="566"/>
      <c r="P8" s="566"/>
      <c r="Q8" s="562"/>
      <c r="R8" s="73"/>
    </row>
    <row r="9" spans="3:18" ht="6" customHeight="1">
      <c r="C9" s="72"/>
      <c r="D9" s="572"/>
      <c r="E9" s="573"/>
      <c r="F9" s="573"/>
      <c r="G9" s="573"/>
      <c r="H9" s="573"/>
      <c r="I9" s="574"/>
      <c r="J9" s="566"/>
      <c r="K9" s="566"/>
      <c r="L9" s="588"/>
      <c r="M9" s="581"/>
      <c r="N9" s="583"/>
      <c r="O9" s="566"/>
      <c r="P9" s="566"/>
      <c r="Q9" s="562"/>
      <c r="R9" s="73"/>
    </row>
    <row r="10" spans="3:18" ht="6" customHeight="1">
      <c r="C10" s="72"/>
      <c r="D10" s="572"/>
      <c r="E10" s="573"/>
      <c r="F10" s="573"/>
      <c r="G10" s="573"/>
      <c r="H10" s="573"/>
      <c r="I10" s="574"/>
      <c r="J10" s="566"/>
      <c r="K10" s="566"/>
      <c r="L10" s="588"/>
      <c r="M10" s="581"/>
      <c r="N10" s="583"/>
      <c r="O10" s="566"/>
      <c r="P10" s="566"/>
      <c r="Q10" s="562"/>
      <c r="R10" s="73"/>
    </row>
    <row r="11" spans="3:18" ht="15" customHeight="1" thickBot="1">
      <c r="C11" s="72"/>
      <c r="D11" s="575"/>
      <c r="E11" s="576"/>
      <c r="F11" s="576"/>
      <c r="G11" s="576"/>
      <c r="H11" s="576"/>
      <c r="I11" s="577"/>
      <c r="J11" s="175"/>
      <c r="K11" s="176"/>
      <c r="L11" s="176"/>
      <c r="M11" s="77"/>
      <c r="N11" s="206"/>
      <c r="O11" s="175"/>
      <c r="P11" s="175"/>
      <c r="Q11" s="154"/>
      <c r="R11" s="73"/>
    </row>
    <row r="12" spans="3:43" ht="13.5" thickTop="1">
      <c r="C12" s="84"/>
      <c r="D12" s="194"/>
      <c r="E12" s="184" t="s">
        <v>39</v>
      </c>
      <c r="F12" s="184"/>
      <c r="G12" s="184"/>
      <c r="H12" s="185"/>
      <c r="I12" s="186"/>
      <c r="J12" s="456">
        <f>'B1.10'!J12/'B1.11'!J$23*100</f>
        <v>30553.06673234358</v>
      </c>
      <c r="K12" s="457">
        <f>'B1.10'!K12/'B1.11'!K$23*100</f>
        <v>30654.304821577865</v>
      </c>
      <c r="L12" s="457">
        <f>'B1.10'!L12/'B1.11'!L$23*100</f>
        <v>31970.41071154288</v>
      </c>
      <c r="M12" s="458">
        <f>'B1.10'!M12/'B1.11'!M$23*100</f>
        <v>33978.13960430881</v>
      </c>
      <c r="N12" s="488">
        <f>'B1.10'!N12/'B1.11'!N$23*100</f>
        <v>34383.800574014735</v>
      </c>
      <c r="O12" s="456">
        <f>'B1.10'!O12/'B1.11'!O$23*100</f>
        <v>33533.8369210394</v>
      </c>
      <c r="P12" s="456">
        <f>'B1.10'!P12/'B1.11'!P$23*100</f>
        <v>34890.77977078043</v>
      </c>
      <c r="Q12" s="489">
        <f>'B1.10'!Q12/'B1.11'!Q$23*100</f>
        <v>33081.5214571102</v>
      </c>
      <c r="R12" s="73"/>
      <c r="AP12" s="16"/>
      <c r="AQ12" s="13"/>
    </row>
    <row r="13" spans="3:43" ht="15">
      <c r="C13" s="84"/>
      <c r="D13" s="196"/>
      <c r="E13" s="116"/>
      <c r="F13" s="116" t="s">
        <v>25</v>
      </c>
      <c r="G13" s="116"/>
      <c r="H13" s="117"/>
      <c r="I13" s="118"/>
      <c r="J13" s="461">
        <f>'B1.10'!J13/'B1.11'!J$23*100</f>
        <v>30047.312183350175</v>
      </c>
      <c r="K13" s="462">
        <f>'B1.10'!K13/'B1.11'!K$23*100</f>
        <v>30100.963485396856</v>
      </c>
      <c r="L13" s="462">
        <f>'B1.10'!L13/'B1.11'!L$23*100</f>
        <v>31480.52432286184</v>
      </c>
      <c r="M13" s="463">
        <f>'B1.10'!M13/'B1.11'!M$23*100</f>
        <v>33408.48556027817</v>
      </c>
      <c r="N13" s="490">
        <f>'B1.10'!N13/'B1.11'!N$23*100</f>
        <v>33920.47494559121</v>
      </c>
      <c r="O13" s="461">
        <f>'B1.10'!O13/'B1.11'!O$23*100</f>
        <v>33166.267575760074</v>
      </c>
      <c r="P13" s="461">
        <f>'B1.10'!P13/'B1.11'!P$23*100</f>
        <v>34517.84656668542</v>
      </c>
      <c r="Q13" s="491">
        <f>'B1.10'!Q13/'B1.11'!Q$23*100</f>
        <v>32723.71128837555</v>
      </c>
      <c r="R13" s="73"/>
      <c r="AP13" s="16"/>
      <c r="AQ13" s="13"/>
    </row>
    <row r="14" spans="3:43" ht="12.75">
      <c r="C14" s="84"/>
      <c r="D14" s="179"/>
      <c r="E14" s="110" t="s">
        <v>160</v>
      </c>
      <c r="F14" s="110"/>
      <c r="G14" s="110"/>
      <c r="H14" s="111"/>
      <c r="I14" s="112"/>
      <c r="J14" s="466">
        <f>'B1.10'!J14/'B1.11'!J$23*100</f>
        <v>35180.027795568254</v>
      </c>
      <c r="K14" s="467">
        <f>'B1.10'!K14/'B1.11'!K$23*100</f>
        <v>36990.77192474626</v>
      </c>
      <c r="L14" s="467">
        <f>'B1.10'!L14/'B1.11'!L$23*100</f>
        <v>37791.49279915369</v>
      </c>
      <c r="M14" s="468">
        <f>'B1.10'!M14/'B1.11'!M$23*100</f>
        <v>40994.80030613094</v>
      </c>
      <c r="N14" s="492">
        <f>'B1.10'!N14/'B1.11'!N$23*100</f>
        <v>42772.561642496905</v>
      </c>
      <c r="O14" s="466">
        <f>'B1.10'!O14/'B1.11'!O$23*100</f>
        <v>41996.349492849666</v>
      </c>
      <c r="P14" s="466">
        <f>'B1.10'!P14/'B1.11'!P$23*100</f>
        <v>45581.940634442646</v>
      </c>
      <c r="Q14" s="493">
        <f>'B1.10'!Q14/'B1.11'!Q$23*100</f>
        <v>44620.34718504891</v>
      </c>
      <c r="R14" s="73"/>
      <c r="AP14" s="16"/>
      <c r="AQ14" s="13"/>
    </row>
    <row r="15" spans="3:43" ht="15">
      <c r="C15" s="84"/>
      <c r="D15" s="196"/>
      <c r="E15" s="116"/>
      <c r="F15" s="116" t="s">
        <v>26</v>
      </c>
      <c r="G15" s="116"/>
      <c r="H15" s="117"/>
      <c r="I15" s="118"/>
      <c r="J15" s="461">
        <f>'B1.10'!J15/'B1.11'!J$23*100</f>
        <v>33325.935573396935</v>
      </c>
      <c r="K15" s="462">
        <f>'B1.10'!K15/'B1.11'!K$23*100</f>
        <v>34990.62742422831</v>
      </c>
      <c r="L15" s="462">
        <f>'B1.10'!L15/'B1.11'!L$23*100</f>
        <v>36358.3829148488</v>
      </c>
      <c r="M15" s="463">
        <f>'B1.10'!M15/'B1.11'!M$23*100</f>
        <v>38735.3808837837</v>
      </c>
      <c r="N15" s="490">
        <f>'B1.10'!N15/'B1.11'!N$23*100</f>
        <v>39315.69578395609</v>
      </c>
      <c r="O15" s="461">
        <f>'B1.10'!O15/'B1.11'!O$23*100</f>
        <v>39733.75931757202</v>
      </c>
      <c r="P15" s="461">
        <f>'B1.10'!P15/'B1.11'!P$23*100</f>
        <v>43174.91105105285</v>
      </c>
      <c r="Q15" s="491">
        <f>'B1.10'!Q15/'B1.11'!Q$23*100</f>
        <v>42272.45171400217</v>
      </c>
      <c r="R15" s="73"/>
      <c r="AP15" s="16"/>
      <c r="AQ15" s="13"/>
    </row>
    <row r="16" spans="3:43" ht="12.75">
      <c r="C16" s="84"/>
      <c r="D16" s="179"/>
      <c r="E16" s="110" t="s">
        <v>161</v>
      </c>
      <c r="F16" s="110"/>
      <c r="G16" s="110"/>
      <c r="H16" s="111"/>
      <c r="I16" s="112"/>
      <c r="J16" s="466">
        <f>'B1.10'!J16/'B1.11'!J$23*100</f>
        <v>40946.48369669541</v>
      </c>
      <c r="K16" s="467">
        <f>'B1.10'!K16/'B1.11'!K$23*100</f>
        <v>41003.697472882865</v>
      </c>
      <c r="L16" s="467">
        <f>'B1.10'!L16/'B1.11'!L$23*100</f>
        <v>42314.68136946695</v>
      </c>
      <c r="M16" s="468">
        <f>'B1.10'!M16/'B1.11'!M$23*100</f>
        <v>44096.00001756128</v>
      </c>
      <c r="N16" s="492">
        <f>'B1.10'!N16/'B1.11'!N$23*100</f>
        <v>45020.83713219773</v>
      </c>
      <c r="O16" s="466">
        <f>'B1.10'!O16/'B1.11'!O$23*100</f>
        <v>43786.0994167216</v>
      </c>
      <c r="P16" s="466">
        <f>'B1.10'!P16/'B1.11'!P$23*100</f>
        <v>45288.286710585555</v>
      </c>
      <c r="Q16" s="493">
        <f>'B1.10'!Q16/'B1.11'!Q$23*100</f>
        <v>44400.414224335014</v>
      </c>
      <c r="R16" s="73"/>
      <c r="AP16" s="16"/>
      <c r="AQ16" s="13"/>
    </row>
    <row r="17" spans="3:43" ht="15" customHeight="1">
      <c r="C17" s="84"/>
      <c r="D17" s="201"/>
      <c r="E17" s="599" t="s">
        <v>79</v>
      </c>
      <c r="F17" s="89" t="s">
        <v>27</v>
      </c>
      <c r="G17" s="89"/>
      <c r="H17" s="90"/>
      <c r="I17" s="91"/>
      <c r="J17" s="471">
        <f>'B1.10'!J17/'B1.11'!J$23*100</f>
        <v>33288.10914101419</v>
      </c>
      <c r="K17" s="472">
        <f>'B1.10'!K17/'B1.11'!K$23*100</f>
        <v>34213.282714590736</v>
      </c>
      <c r="L17" s="472">
        <f>'B1.10'!L17/'B1.11'!L$23*100</f>
        <v>35725.05208312697</v>
      </c>
      <c r="M17" s="473">
        <f>'B1.10'!M17/'B1.11'!M$23*100</f>
        <v>37635.93438829631</v>
      </c>
      <c r="N17" s="494">
        <f>'B1.10'!N17/'B1.11'!N$23*100</f>
        <v>38623.30501714785</v>
      </c>
      <c r="O17" s="471">
        <f>'B1.10'!O17/'B1.11'!O$23*100</f>
        <v>38156.66490669959</v>
      </c>
      <c r="P17" s="471">
        <f>'B1.10'!P17/'B1.11'!P$23*100</f>
        <v>39275.75853338924</v>
      </c>
      <c r="Q17" s="495">
        <f>'B1.10'!Q17/'B1.11'!Q$23*100</f>
        <v>38380.14377439298</v>
      </c>
      <c r="R17" s="73"/>
      <c r="AP17" s="16"/>
      <c r="AQ17" s="13"/>
    </row>
    <row r="18" spans="3:43" ht="15">
      <c r="C18" s="84"/>
      <c r="D18" s="85"/>
      <c r="E18" s="604"/>
      <c r="F18" s="89" t="s">
        <v>28</v>
      </c>
      <c r="G18" s="89"/>
      <c r="H18" s="90"/>
      <c r="I18" s="91"/>
      <c r="J18" s="471">
        <f>'B1.10'!J18/'B1.11'!J$23*100</f>
        <v>37560.18853516428</v>
      </c>
      <c r="K18" s="472">
        <f>'B1.10'!K18/'B1.11'!K$23*100</f>
        <v>37364.88223351103</v>
      </c>
      <c r="L18" s="472">
        <f>'B1.10'!L18/'B1.11'!L$23*100</f>
        <v>38488.49468177744</v>
      </c>
      <c r="M18" s="473">
        <f>'B1.10'!M18/'B1.11'!M$23*100</f>
        <v>41659.93758927651</v>
      </c>
      <c r="N18" s="494">
        <f>'B1.10'!N18/'B1.11'!N$23*100</f>
        <v>41075.47539272025</v>
      </c>
      <c r="O18" s="471">
        <f>'B1.10'!O18/'B1.11'!O$23*100</f>
        <v>39529.56602277306</v>
      </c>
      <c r="P18" s="471">
        <f>'B1.10'!P18/'B1.11'!P$23*100</f>
        <v>41448.366982475636</v>
      </c>
      <c r="Q18" s="495">
        <f>'B1.10'!Q18/'B1.11'!Q$23*100</f>
        <v>41031.07505532476</v>
      </c>
      <c r="R18" s="73"/>
      <c r="AP18" s="16"/>
      <c r="AQ18" s="13"/>
    </row>
    <row r="19" spans="3:43" ht="15">
      <c r="C19" s="84"/>
      <c r="D19" s="85"/>
      <c r="E19" s="606"/>
      <c r="F19" s="92" t="s">
        <v>29</v>
      </c>
      <c r="G19" s="92"/>
      <c r="H19" s="93"/>
      <c r="I19" s="94"/>
      <c r="J19" s="480" t="s">
        <v>163</v>
      </c>
      <c r="K19" s="496" t="s">
        <v>163</v>
      </c>
      <c r="L19" s="496" t="s">
        <v>163</v>
      </c>
      <c r="M19" s="497" t="s">
        <v>163</v>
      </c>
      <c r="N19" s="498" t="s">
        <v>163</v>
      </c>
      <c r="O19" s="480">
        <f>'B1.10'!O19/'B1.11'!O$23*100</f>
        <v>128589.00472165078</v>
      </c>
      <c r="P19" s="480">
        <f>'B1.10'!P19/'B1.11'!P$23*100</f>
        <v>141150.86299067579</v>
      </c>
      <c r="Q19" s="499">
        <f>'B1.10'!Q19/'B1.11'!Q$23*100</f>
        <v>140573.3359719989</v>
      </c>
      <c r="R19" s="73"/>
      <c r="AP19" s="16"/>
      <c r="AQ19" s="13"/>
    </row>
    <row r="20" spans="3:43" ht="15">
      <c r="C20" s="84"/>
      <c r="D20" s="114"/>
      <c r="E20" s="605"/>
      <c r="F20" s="116" t="s">
        <v>30</v>
      </c>
      <c r="G20" s="116"/>
      <c r="H20" s="117"/>
      <c r="I20" s="118"/>
      <c r="J20" s="461">
        <f>'B1.10'!J20/'B1.11'!J$23*100</f>
        <v>48941.4622520744</v>
      </c>
      <c r="K20" s="462">
        <f>'B1.10'!K20/'B1.11'!K$23*100</f>
        <v>48665.3780370317</v>
      </c>
      <c r="L20" s="462">
        <f>'B1.10'!L20/'B1.11'!L$23*100</f>
        <v>51065.78851233814</v>
      </c>
      <c r="M20" s="463">
        <f>'B1.10'!M20/'B1.11'!M$23*100</f>
        <v>51405.328539075526</v>
      </c>
      <c r="N20" s="490">
        <f>'B1.10'!N20/'B1.11'!N$23*100</f>
        <v>52117.38220520533</v>
      </c>
      <c r="O20" s="461">
        <f>'B1.10'!O20/'B1.11'!O$23*100</f>
        <v>50366.58394447549</v>
      </c>
      <c r="P20" s="461">
        <f>'B1.10'!P20/'B1.11'!P$23*100</f>
        <v>51784.100061954334</v>
      </c>
      <c r="Q20" s="491">
        <f>'B1.10'!Q20/'B1.11'!Q$23*100</f>
        <v>50317.87637960168</v>
      </c>
      <c r="R20" s="73"/>
      <c r="AP20" s="16"/>
      <c r="AQ20" s="13"/>
    </row>
    <row r="21" spans="3:43" ht="13.5" thickBot="1">
      <c r="C21" s="84"/>
      <c r="D21" s="95"/>
      <c r="E21" s="97" t="s">
        <v>173</v>
      </c>
      <c r="F21" s="97"/>
      <c r="G21" s="97"/>
      <c r="H21" s="98"/>
      <c r="I21" s="99"/>
      <c r="J21" s="482">
        <f>'B1.10'!J21/'B1.11'!J$23*100</f>
        <v>73102.18516296403</v>
      </c>
      <c r="K21" s="483">
        <f>'B1.10'!K21/'B1.11'!K$23*100</f>
        <v>74723.66535795864</v>
      </c>
      <c r="L21" s="483">
        <f>'B1.10'!L21/'B1.11'!L$23*100</f>
        <v>79020.3571690043</v>
      </c>
      <c r="M21" s="500" t="s">
        <v>163</v>
      </c>
      <c r="N21" s="501" t="s">
        <v>163</v>
      </c>
      <c r="O21" s="482" t="s">
        <v>163</v>
      </c>
      <c r="P21" s="482" t="s">
        <v>163</v>
      </c>
      <c r="Q21" s="502" t="s">
        <v>163</v>
      </c>
      <c r="R21" s="73"/>
      <c r="AP21" s="16"/>
      <c r="AQ21" s="13"/>
    </row>
    <row r="22" spans="3:43" ht="13.5" thickBot="1">
      <c r="C22" s="84"/>
      <c r="D22" s="124" t="s">
        <v>118</v>
      </c>
      <c r="E22" s="125"/>
      <c r="F22" s="125"/>
      <c r="G22" s="125"/>
      <c r="H22" s="125"/>
      <c r="I22" s="125"/>
      <c r="J22" s="126"/>
      <c r="K22" s="126"/>
      <c r="L22" s="126"/>
      <c r="M22" s="129"/>
      <c r="N22" s="126"/>
      <c r="O22" s="130"/>
      <c r="P22" s="130"/>
      <c r="Q22" s="273"/>
      <c r="R22" s="73"/>
      <c r="AP22" s="16"/>
      <c r="AQ22" s="13"/>
    </row>
    <row r="23" spans="3:43" ht="12.75">
      <c r="C23" s="84"/>
      <c r="D23" s="194"/>
      <c r="E23" s="184" t="s">
        <v>174</v>
      </c>
      <c r="F23" s="184"/>
      <c r="G23" s="184"/>
      <c r="H23" s="185"/>
      <c r="I23" s="186"/>
      <c r="J23" s="503">
        <v>106.69118459999999</v>
      </c>
      <c r="K23" s="504">
        <v>109.67853776879998</v>
      </c>
      <c r="L23" s="504">
        <v>111.76242998640717</v>
      </c>
      <c r="M23" s="505">
        <v>114.55649073606735</v>
      </c>
      <c r="N23" s="506">
        <v>117.76407247667723</v>
      </c>
      <c r="O23" s="503">
        <v>125.18320904270789</v>
      </c>
      <c r="P23" s="503">
        <v>126.4598</v>
      </c>
      <c r="Q23" s="507">
        <v>128.4</v>
      </c>
      <c r="R23" s="73"/>
      <c r="AP23" s="16"/>
      <c r="AQ23" s="13"/>
    </row>
    <row r="24" spans="3:43" ht="13.5" thickBot="1">
      <c r="C24" s="84"/>
      <c r="D24" s="213"/>
      <c r="E24" s="89" t="s">
        <v>120</v>
      </c>
      <c r="F24" s="89"/>
      <c r="G24" s="89"/>
      <c r="H24" s="90"/>
      <c r="I24" s="91"/>
      <c r="J24" s="508">
        <v>0.001</v>
      </c>
      <c r="K24" s="509">
        <v>0.028</v>
      </c>
      <c r="L24" s="509">
        <v>0.019</v>
      </c>
      <c r="M24" s="510">
        <v>0.025</v>
      </c>
      <c r="N24" s="511">
        <v>0.028</v>
      </c>
      <c r="O24" s="508">
        <v>0.063</v>
      </c>
      <c r="P24" s="508">
        <v>0.01</v>
      </c>
      <c r="Q24" s="512">
        <v>0.015</v>
      </c>
      <c r="R24" s="73"/>
      <c r="AP24" s="16"/>
      <c r="AQ24" s="13"/>
    </row>
    <row r="25" spans="4:43" ht="13.5">
      <c r="D25" s="100" t="s">
        <v>84</v>
      </c>
      <c r="E25" s="101"/>
      <c r="F25" s="101"/>
      <c r="G25" s="101"/>
      <c r="H25" s="101"/>
      <c r="I25" s="100"/>
      <c r="J25" s="100"/>
      <c r="K25" s="100"/>
      <c r="L25" s="100"/>
      <c r="M25" s="100"/>
      <c r="N25" s="100"/>
      <c r="O25" s="100"/>
      <c r="P25" s="100"/>
      <c r="Q25" s="102" t="s">
        <v>164</v>
      </c>
      <c r="R25" s="1" t="s">
        <v>44</v>
      </c>
      <c r="AP25" s="16"/>
      <c r="AQ25" s="13"/>
    </row>
    <row r="26" spans="4:17" ht="12.75" customHeight="1">
      <c r="D26" s="103"/>
      <c r="E26" s="560" t="s">
        <v>165</v>
      </c>
      <c r="F26" s="560"/>
      <c r="G26" s="560"/>
      <c r="H26" s="560"/>
      <c r="I26" s="560"/>
      <c r="J26" s="560"/>
      <c r="K26" s="560"/>
      <c r="L26" s="560"/>
      <c r="M26" s="560"/>
      <c r="N26" s="560"/>
      <c r="O26" s="560"/>
      <c r="P26" s="560"/>
      <c r="Q26" s="560"/>
    </row>
    <row r="27" spans="4:17" ht="24.75" customHeight="1">
      <c r="D27" s="103"/>
      <c r="E27" s="560" t="s">
        <v>166</v>
      </c>
      <c r="F27" s="560"/>
      <c r="G27" s="560"/>
      <c r="H27" s="560"/>
      <c r="I27" s="560"/>
      <c r="J27" s="560"/>
      <c r="K27" s="560"/>
      <c r="L27" s="560"/>
      <c r="M27" s="560"/>
      <c r="N27" s="560"/>
      <c r="O27" s="560"/>
      <c r="P27" s="560"/>
      <c r="Q27" s="560"/>
    </row>
    <row r="28" spans="4:17" ht="24" customHeight="1">
      <c r="D28" s="103"/>
      <c r="E28" s="560" t="s">
        <v>167</v>
      </c>
      <c r="F28" s="560"/>
      <c r="G28" s="560"/>
      <c r="H28" s="560"/>
      <c r="I28" s="560"/>
      <c r="J28" s="560"/>
      <c r="K28" s="560"/>
      <c r="L28" s="560"/>
      <c r="M28" s="560"/>
      <c r="N28" s="560"/>
      <c r="O28" s="560"/>
      <c r="P28" s="560"/>
      <c r="Q28" s="560"/>
    </row>
    <row r="29" spans="4:17" ht="24" customHeight="1">
      <c r="D29" s="103"/>
      <c r="E29" s="560" t="s">
        <v>168</v>
      </c>
      <c r="F29" s="560"/>
      <c r="G29" s="560"/>
      <c r="H29" s="560"/>
      <c r="I29" s="560"/>
      <c r="J29" s="560"/>
      <c r="K29" s="560"/>
      <c r="L29" s="560"/>
      <c r="M29" s="560"/>
      <c r="N29" s="560"/>
      <c r="O29" s="560"/>
      <c r="P29" s="560"/>
      <c r="Q29" s="560"/>
    </row>
    <row r="30" spans="4:17" ht="10.5" customHeight="1">
      <c r="D30" s="103" t="s">
        <v>74</v>
      </c>
      <c r="E30" s="560" t="s">
        <v>149</v>
      </c>
      <c r="F30" s="560"/>
      <c r="G30" s="560"/>
      <c r="H30" s="560"/>
      <c r="I30" s="560"/>
      <c r="J30" s="560"/>
      <c r="K30" s="560"/>
      <c r="L30" s="560"/>
      <c r="M30" s="560"/>
      <c r="N30" s="560"/>
      <c r="O30" s="560"/>
      <c r="P30" s="560"/>
      <c r="Q30" s="560"/>
    </row>
    <row r="31" spans="4:17" ht="12.75">
      <c r="D31" s="103" t="s">
        <v>87</v>
      </c>
      <c r="E31" s="560" t="s">
        <v>169</v>
      </c>
      <c r="F31" s="560"/>
      <c r="G31" s="560"/>
      <c r="H31" s="560"/>
      <c r="I31" s="560"/>
      <c r="J31" s="560"/>
      <c r="K31" s="560"/>
      <c r="L31" s="560"/>
      <c r="M31" s="560"/>
      <c r="N31" s="560"/>
      <c r="O31" s="560"/>
      <c r="P31" s="560"/>
      <c r="Q31" s="560"/>
    </row>
    <row r="32" spans="15:16" ht="12.75">
      <c r="O32" s="12"/>
      <c r="P32" s="12"/>
    </row>
    <row r="33" spans="15:16" ht="12.75">
      <c r="O33" s="12"/>
      <c r="P33" s="12"/>
    </row>
    <row r="34" spans="15:16" ht="12.75">
      <c r="O34" s="12"/>
      <c r="P34" s="12"/>
    </row>
    <row r="35" spans="15:16" ht="12.75">
      <c r="O35" s="12"/>
      <c r="P35" s="12"/>
    </row>
    <row r="36" spans="15:16" ht="12.75">
      <c r="O36" s="12"/>
      <c r="P36" s="12"/>
    </row>
    <row r="37" spans="15:16" ht="12.75">
      <c r="O37" s="12"/>
      <c r="P37" s="12"/>
    </row>
    <row r="38" spans="15:16" ht="12.75">
      <c r="O38" s="12"/>
      <c r="P38" s="12"/>
    </row>
    <row r="39" spans="15:16" ht="12.75">
      <c r="O39" s="12"/>
      <c r="P39" s="12"/>
    </row>
    <row r="40" spans="15:16" ht="12.75">
      <c r="O40" s="12"/>
      <c r="P40" s="12"/>
    </row>
  </sheetData>
  <sheetProtection/>
  <mergeCells count="16">
    <mergeCell ref="E31:Q31"/>
    <mergeCell ref="E26:Q26"/>
    <mergeCell ref="E27:Q27"/>
    <mergeCell ref="E28:Q28"/>
    <mergeCell ref="E29:Q29"/>
    <mergeCell ref="E30:Q30"/>
    <mergeCell ref="Q7:Q10"/>
    <mergeCell ref="E17:E20"/>
    <mergeCell ref="D7:I11"/>
    <mergeCell ref="J7:J10"/>
    <mergeCell ref="L7:L10"/>
    <mergeCell ref="M7:M10"/>
    <mergeCell ref="K7:K10"/>
    <mergeCell ref="P7:P10"/>
    <mergeCell ref="N7:N10"/>
    <mergeCell ref="O7:O10"/>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codeName="List8"/>
  <dimension ref="C3:R18"/>
  <sheetViews>
    <sheetView showGridLines="0" zoomScale="90" zoomScaleNormal="90" zoomScalePageLayoutView="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25390625" style="1" customWidth="1"/>
    <col min="8" max="8" width="16.75390625" style="1" customWidth="1"/>
    <col min="9" max="9" width="1.12109375" style="1" customWidth="1"/>
    <col min="10" max="17" width="8.25390625" style="1" customWidth="1"/>
    <col min="18" max="41" width="1.75390625" style="1" customWidth="1"/>
    <col min="42" max="16384" width="9.125" style="1" customWidth="1"/>
  </cols>
  <sheetData>
    <row r="1" ht="12.75" hidden="1"/>
    <row r="2" ht="12.75" hidden="1"/>
    <row r="3" ht="9" customHeight="1">
      <c r="C3" s="65"/>
    </row>
    <row r="4" spans="4:17" s="2" customFormat="1" ht="15.75">
      <c r="D4" s="3" t="s">
        <v>175</v>
      </c>
      <c r="E4" s="3"/>
      <c r="F4" s="3"/>
      <c r="G4" s="3"/>
      <c r="H4" s="4" t="s">
        <v>176</v>
      </c>
      <c r="I4" s="5"/>
      <c r="J4" s="3"/>
      <c r="K4" s="3"/>
      <c r="L4" s="3"/>
      <c r="M4" s="3"/>
      <c r="N4" s="3"/>
      <c r="O4" s="3"/>
      <c r="P4" s="3"/>
      <c r="Q4" s="3"/>
    </row>
    <row r="5" spans="4:17" s="2" customFormat="1" ht="15.75">
      <c r="D5" s="66" t="s">
        <v>177</v>
      </c>
      <c r="E5" s="67"/>
      <c r="F5" s="67"/>
      <c r="G5" s="67"/>
      <c r="H5" s="67"/>
      <c r="I5" s="67"/>
      <c r="J5" s="67"/>
      <c r="K5" s="67"/>
      <c r="L5" s="67"/>
      <c r="M5" s="67"/>
      <c r="N5" s="67"/>
      <c r="O5" s="67"/>
      <c r="P5" s="67"/>
      <c r="Q5" s="67"/>
    </row>
    <row r="6" spans="4:18" s="6" customFormat="1" ht="21" customHeight="1" thickBot="1">
      <c r="D6" s="68"/>
      <c r="E6" s="69"/>
      <c r="F6" s="69"/>
      <c r="G6" s="69"/>
      <c r="H6" s="69"/>
      <c r="I6" s="70"/>
      <c r="J6" s="70"/>
      <c r="K6" s="70"/>
      <c r="L6" s="70"/>
      <c r="M6" s="70"/>
      <c r="N6" s="70"/>
      <c r="O6" s="70"/>
      <c r="P6" s="70"/>
      <c r="Q6" s="71" t="s">
        <v>138</v>
      </c>
      <c r="R6" s="7" t="s">
        <v>44</v>
      </c>
    </row>
    <row r="7" spans="3:18" ht="6" customHeight="1">
      <c r="C7" s="72"/>
      <c r="D7" s="569" t="s">
        <v>178</v>
      </c>
      <c r="E7" s="570"/>
      <c r="F7" s="570"/>
      <c r="G7" s="570"/>
      <c r="H7" s="570"/>
      <c r="I7" s="571"/>
      <c r="J7" s="565">
        <v>2003</v>
      </c>
      <c r="K7" s="565">
        <v>2004</v>
      </c>
      <c r="L7" s="565">
        <v>2005</v>
      </c>
      <c r="M7" s="565">
        <v>2006</v>
      </c>
      <c r="N7" s="565">
        <v>2007</v>
      </c>
      <c r="O7" s="565">
        <v>2008</v>
      </c>
      <c r="P7" s="565">
        <v>2009</v>
      </c>
      <c r="Q7" s="567">
        <v>2010</v>
      </c>
      <c r="R7" s="73"/>
    </row>
    <row r="8" spans="3:18" ht="6" customHeight="1">
      <c r="C8" s="72"/>
      <c r="D8" s="572"/>
      <c r="E8" s="573"/>
      <c r="F8" s="573"/>
      <c r="G8" s="573"/>
      <c r="H8" s="573"/>
      <c r="I8" s="574"/>
      <c r="J8" s="566"/>
      <c r="K8" s="566"/>
      <c r="L8" s="566"/>
      <c r="M8" s="566"/>
      <c r="N8" s="566"/>
      <c r="O8" s="566"/>
      <c r="P8" s="566"/>
      <c r="Q8" s="568"/>
      <c r="R8" s="73"/>
    </row>
    <row r="9" spans="3:18" ht="6" customHeight="1">
      <c r="C9" s="72"/>
      <c r="D9" s="572"/>
      <c r="E9" s="573"/>
      <c r="F9" s="573"/>
      <c r="G9" s="573"/>
      <c r="H9" s="573"/>
      <c r="I9" s="574"/>
      <c r="J9" s="566"/>
      <c r="K9" s="566"/>
      <c r="L9" s="566"/>
      <c r="M9" s="566"/>
      <c r="N9" s="566"/>
      <c r="O9" s="566"/>
      <c r="P9" s="566"/>
      <c r="Q9" s="568"/>
      <c r="R9" s="73"/>
    </row>
    <row r="10" spans="3:18" ht="6" customHeight="1">
      <c r="C10" s="72"/>
      <c r="D10" s="572"/>
      <c r="E10" s="573"/>
      <c r="F10" s="573"/>
      <c r="G10" s="573"/>
      <c r="H10" s="573"/>
      <c r="I10" s="574"/>
      <c r="J10" s="566"/>
      <c r="K10" s="566"/>
      <c r="L10" s="566"/>
      <c r="M10" s="566"/>
      <c r="N10" s="566"/>
      <c r="O10" s="566"/>
      <c r="P10" s="566"/>
      <c r="Q10" s="568"/>
      <c r="R10" s="73"/>
    </row>
    <row r="11" spans="3:18" ht="15" customHeight="1" thickBot="1">
      <c r="C11" s="72"/>
      <c r="D11" s="575"/>
      <c r="E11" s="576"/>
      <c r="F11" s="576"/>
      <c r="G11" s="576"/>
      <c r="H11" s="576"/>
      <c r="I11" s="577"/>
      <c r="J11" s="175"/>
      <c r="K11" s="175"/>
      <c r="L11" s="175"/>
      <c r="M11" s="175"/>
      <c r="N11" s="175"/>
      <c r="O11" s="175"/>
      <c r="P11" s="175"/>
      <c r="Q11" s="154"/>
      <c r="R11" s="73"/>
    </row>
    <row r="12" spans="3:18" ht="13.5" thickTop="1">
      <c r="C12" s="84"/>
      <c r="D12" s="139"/>
      <c r="E12" s="132" t="s">
        <v>179</v>
      </c>
      <c r="F12" s="132"/>
      <c r="G12" s="132"/>
      <c r="H12" s="177"/>
      <c r="I12" s="178"/>
      <c r="J12" s="513">
        <v>3341562.91</v>
      </c>
      <c r="K12" s="513">
        <v>3580016.647</v>
      </c>
      <c r="L12" s="513">
        <v>3849801.81762</v>
      </c>
      <c r="M12" s="513">
        <v>4243343.94595</v>
      </c>
      <c r="N12" s="513">
        <v>4528406.722</v>
      </c>
      <c r="O12" s="513">
        <v>4889100.714505</v>
      </c>
      <c r="P12" s="513">
        <v>5026755.7833</v>
      </c>
      <c r="Q12" s="514">
        <f>Q13+Q14</f>
        <v>5100180.07675</v>
      </c>
      <c r="R12" s="73"/>
    </row>
    <row r="13" spans="3:18" ht="12.75">
      <c r="C13" s="84"/>
      <c r="D13" s="108"/>
      <c r="E13" s="607" t="s">
        <v>76</v>
      </c>
      <c r="F13" s="110" t="s">
        <v>180</v>
      </c>
      <c r="G13" s="110"/>
      <c r="H13" s="111"/>
      <c r="I13" s="112"/>
      <c r="J13" s="326">
        <v>2723177.65</v>
      </c>
      <c r="K13" s="326">
        <v>2912555.879</v>
      </c>
      <c r="L13" s="326">
        <v>3123623.988</v>
      </c>
      <c r="M13" s="326">
        <v>3461196.8389499993</v>
      </c>
      <c r="N13" s="326">
        <v>3672308.7029999997</v>
      </c>
      <c r="O13" s="326">
        <v>3941870</v>
      </c>
      <c r="P13" s="326">
        <v>3999147.458</v>
      </c>
      <c r="Q13" s="447">
        <v>4081244</v>
      </c>
      <c r="R13" s="73"/>
    </row>
    <row r="14" spans="3:18" ht="13.5" thickBot="1">
      <c r="C14" s="84"/>
      <c r="D14" s="119"/>
      <c r="E14" s="598"/>
      <c r="F14" s="89" t="s">
        <v>181</v>
      </c>
      <c r="G14" s="89"/>
      <c r="H14" s="90"/>
      <c r="I14" s="91"/>
      <c r="J14" s="515">
        <v>618385.26</v>
      </c>
      <c r="K14" s="515">
        <v>667460.7679999999</v>
      </c>
      <c r="L14" s="515">
        <v>726177.82962</v>
      </c>
      <c r="M14" s="515">
        <v>782147.107</v>
      </c>
      <c r="N14" s="515">
        <v>856098.019</v>
      </c>
      <c r="O14" s="515">
        <v>947230.7145049999</v>
      </c>
      <c r="P14" s="515">
        <v>1027608.3253</v>
      </c>
      <c r="Q14" s="516">
        <v>1018936.07675</v>
      </c>
      <c r="R14" s="73"/>
    </row>
    <row r="15" spans="4:18" ht="13.5">
      <c r="D15" s="100"/>
      <c r="E15" s="101"/>
      <c r="F15" s="101"/>
      <c r="G15" s="101"/>
      <c r="H15" s="101"/>
      <c r="I15" s="100"/>
      <c r="J15" s="100"/>
      <c r="K15" s="100"/>
      <c r="L15" s="100"/>
      <c r="M15" s="100"/>
      <c r="N15" s="100"/>
      <c r="O15" s="100"/>
      <c r="P15" s="100"/>
      <c r="Q15" s="102" t="s">
        <v>182</v>
      </c>
      <c r="R15" s="1" t="s">
        <v>44</v>
      </c>
    </row>
    <row r="16" ht="12" customHeight="1"/>
    <row r="18" ht="12.75">
      <c r="Q18" s="16"/>
    </row>
  </sheetData>
  <sheetProtection/>
  <mergeCells count="10">
    <mergeCell ref="M7:M10"/>
    <mergeCell ref="N7:N10"/>
    <mergeCell ref="O7:O10"/>
    <mergeCell ref="Q7:Q10"/>
    <mergeCell ref="P7:P10"/>
    <mergeCell ref="E13:E14"/>
    <mergeCell ref="D7:I11"/>
    <mergeCell ref="J7:J10"/>
    <mergeCell ref="L7:L10"/>
    <mergeCell ref="K7:K10"/>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codeName="List9"/>
  <dimension ref="D4:AR32"/>
  <sheetViews>
    <sheetView showGridLines="0" zoomScale="90" zoomScaleNormal="90" zoomScalePageLayoutView="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 hidden="1" customWidth="1"/>
    <col min="3" max="3" width="1.625" style="1" customWidth="1"/>
    <col min="4" max="4" width="1.37890625" style="1" customWidth="1"/>
    <col min="5" max="5" width="3.625" style="1" customWidth="1"/>
    <col min="6" max="6" width="16.125" style="1" customWidth="1"/>
    <col min="7" max="7" width="4.375" style="1" customWidth="1"/>
    <col min="8" max="8" width="10.125" style="1" customWidth="1"/>
    <col min="9" max="9" width="1.12109375" style="1" customWidth="1"/>
    <col min="10" max="17" width="7.25390625" style="1" customWidth="1"/>
    <col min="18" max="41" width="1.75390625" style="1" customWidth="1"/>
    <col min="42" max="16384" width="9.125" style="1" customWidth="1"/>
  </cols>
  <sheetData>
    <row r="1" ht="12.75" hidden="1"/>
    <row r="2" ht="12.75" hidden="1"/>
    <row r="3" ht="9" customHeight="1"/>
    <row r="4" spans="4:17" s="2" customFormat="1" ht="15.75">
      <c r="D4" s="3" t="s">
        <v>183</v>
      </c>
      <c r="E4" s="3"/>
      <c r="F4" s="3"/>
      <c r="G4" s="3"/>
      <c r="H4" s="4" t="s">
        <v>184</v>
      </c>
      <c r="I4" s="5"/>
      <c r="J4" s="3"/>
      <c r="K4" s="3"/>
      <c r="L4" s="3"/>
      <c r="M4" s="3"/>
      <c r="N4" s="3"/>
      <c r="O4" s="3"/>
      <c r="P4" s="3"/>
      <c r="Q4" s="3"/>
    </row>
    <row r="5" spans="4:23" s="2" customFormat="1" ht="15.75">
      <c r="D5" s="214" t="s">
        <v>110</v>
      </c>
      <c r="E5" s="67"/>
      <c r="F5" s="67"/>
      <c r="G5" s="67"/>
      <c r="H5" s="67"/>
      <c r="I5" s="67"/>
      <c r="J5" s="67"/>
      <c r="K5" s="67"/>
      <c r="L5" s="67"/>
      <c r="M5" s="67"/>
      <c r="N5" s="67"/>
      <c r="O5" s="67"/>
      <c r="P5" s="67"/>
      <c r="Q5" s="67"/>
      <c r="W5" s="6"/>
    </row>
    <row r="6" spans="4:18" s="6" customFormat="1" ht="21" customHeight="1" thickBot="1">
      <c r="D6" s="68"/>
      <c r="E6" s="69"/>
      <c r="F6" s="69"/>
      <c r="G6" s="69"/>
      <c r="H6" s="69"/>
      <c r="I6" s="70"/>
      <c r="J6" s="70"/>
      <c r="K6" s="70"/>
      <c r="L6" s="70"/>
      <c r="M6" s="70"/>
      <c r="N6" s="70"/>
      <c r="O6" s="70"/>
      <c r="P6" s="70"/>
      <c r="Q6" s="71"/>
      <c r="R6" s="7" t="s">
        <v>44</v>
      </c>
    </row>
    <row r="7" spans="4:18" ht="6" customHeight="1">
      <c r="D7" s="569"/>
      <c r="E7" s="570"/>
      <c r="F7" s="570"/>
      <c r="G7" s="570"/>
      <c r="H7" s="570"/>
      <c r="I7" s="571"/>
      <c r="J7" s="565">
        <v>2003</v>
      </c>
      <c r="K7" s="565">
        <v>2004</v>
      </c>
      <c r="L7" s="565">
        <v>2005</v>
      </c>
      <c r="M7" s="565">
        <v>2006</v>
      </c>
      <c r="N7" s="565">
        <v>2007</v>
      </c>
      <c r="O7" s="565">
        <v>2008</v>
      </c>
      <c r="P7" s="565">
        <v>2009</v>
      </c>
      <c r="Q7" s="567">
        <v>2010</v>
      </c>
      <c r="R7" s="73"/>
    </row>
    <row r="8" spans="4:18" ht="6" customHeight="1">
      <c r="D8" s="572"/>
      <c r="E8" s="573"/>
      <c r="F8" s="573"/>
      <c r="G8" s="573"/>
      <c r="H8" s="573"/>
      <c r="I8" s="574"/>
      <c r="J8" s="566"/>
      <c r="K8" s="566"/>
      <c r="L8" s="566"/>
      <c r="M8" s="566"/>
      <c r="N8" s="566"/>
      <c r="O8" s="566"/>
      <c r="P8" s="566"/>
      <c r="Q8" s="568"/>
      <c r="R8" s="73"/>
    </row>
    <row r="9" spans="4:18" ht="6" customHeight="1">
      <c r="D9" s="572"/>
      <c r="E9" s="573"/>
      <c r="F9" s="573"/>
      <c r="G9" s="573"/>
      <c r="H9" s="573"/>
      <c r="I9" s="574"/>
      <c r="J9" s="566"/>
      <c r="K9" s="566"/>
      <c r="L9" s="566"/>
      <c r="M9" s="566"/>
      <c r="N9" s="566"/>
      <c r="O9" s="566"/>
      <c r="P9" s="566"/>
      <c r="Q9" s="568"/>
      <c r="R9" s="73"/>
    </row>
    <row r="10" spans="4:18" ht="6" customHeight="1">
      <c r="D10" s="572"/>
      <c r="E10" s="573"/>
      <c r="F10" s="573"/>
      <c r="G10" s="573"/>
      <c r="H10" s="573"/>
      <c r="I10" s="574"/>
      <c r="J10" s="566"/>
      <c r="K10" s="566"/>
      <c r="L10" s="566"/>
      <c r="M10" s="566"/>
      <c r="N10" s="566"/>
      <c r="O10" s="566"/>
      <c r="P10" s="566"/>
      <c r="Q10" s="568"/>
      <c r="R10" s="73"/>
    </row>
    <row r="11" spans="4:18" ht="15" customHeight="1" thickBot="1">
      <c r="D11" s="575"/>
      <c r="E11" s="576"/>
      <c r="F11" s="576"/>
      <c r="G11" s="576"/>
      <c r="H11" s="576"/>
      <c r="I11" s="577"/>
      <c r="J11" s="175"/>
      <c r="K11" s="175"/>
      <c r="L11" s="175"/>
      <c r="M11" s="175"/>
      <c r="N11" s="175"/>
      <c r="O11" s="175"/>
      <c r="P11" s="175"/>
      <c r="Q11" s="154"/>
      <c r="R11" s="73"/>
    </row>
    <row r="12" spans="4:18" ht="14.25" thickBot="1" thickTop="1">
      <c r="D12" s="215" t="s">
        <v>185</v>
      </c>
      <c r="E12" s="216"/>
      <c r="F12" s="216"/>
      <c r="G12" s="216"/>
      <c r="H12" s="216"/>
      <c r="I12" s="216"/>
      <c r="J12" s="216"/>
      <c r="K12" s="216"/>
      <c r="L12" s="216"/>
      <c r="M12" s="216"/>
      <c r="N12" s="216"/>
      <c r="O12" s="216"/>
      <c r="P12" s="216"/>
      <c r="Q12" s="217"/>
      <c r="R12" s="73"/>
    </row>
    <row r="13" spans="4:42" ht="12.75">
      <c r="D13" s="179"/>
      <c r="E13" s="218" t="s">
        <v>186</v>
      </c>
      <c r="F13" s="110"/>
      <c r="G13" s="110"/>
      <c r="H13" s="111"/>
      <c r="I13" s="112"/>
      <c r="J13" s="517">
        <v>276992.802</v>
      </c>
      <c r="K13" s="517">
        <v>274522.581</v>
      </c>
      <c r="L13" s="517">
        <v>272617</v>
      </c>
      <c r="M13" s="517">
        <v>271763.247</v>
      </c>
      <c r="N13" s="517">
        <v>271496.95400000014</v>
      </c>
      <c r="O13" s="517">
        <v>270439.55800000334</v>
      </c>
      <c r="P13" s="517">
        <v>270377.9059999996</v>
      </c>
      <c r="Q13" s="518">
        <v>271230.4170000003</v>
      </c>
      <c r="R13" s="73"/>
      <c r="AP13" s="202"/>
    </row>
    <row r="14" spans="4:42" ht="12.75">
      <c r="D14" s="201"/>
      <c r="E14" s="609" t="s">
        <v>76</v>
      </c>
      <c r="F14" s="89" t="s">
        <v>187</v>
      </c>
      <c r="G14" s="89"/>
      <c r="H14" s="90"/>
      <c r="I14" s="91"/>
      <c r="J14" s="304">
        <v>244248.254</v>
      </c>
      <c r="K14" s="304">
        <v>241290.158</v>
      </c>
      <c r="L14" s="304">
        <v>238113.30000000054</v>
      </c>
      <c r="M14" s="304">
        <v>236084.974</v>
      </c>
      <c r="N14" s="304">
        <v>234899.47900000014</v>
      </c>
      <c r="O14" s="304">
        <v>233315.31700000333</v>
      </c>
      <c r="P14" s="304">
        <v>232614.73</v>
      </c>
      <c r="Q14" s="308">
        <v>233147.7910000003</v>
      </c>
      <c r="R14" s="73"/>
      <c r="AP14" s="202"/>
    </row>
    <row r="15" spans="4:44" ht="15">
      <c r="D15" s="114"/>
      <c r="E15" s="610"/>
      <c r="F15" s="116" t="s">
        <v>31</v>
      </c>
      <c r="G15" s="116"/>
      <c r="H15" s="117"/>
      <c r="I15" s="118"/>
      <c r="J15" s="336">
        <v>32744.548</v>
      </c>
      <c r="K15" s="336">
        <v>33232.423</v>
      </c>
      <c r="L15" s="336">
        <v>34503.596</v>
      </c>
      <c r="M15" s="336">
        <v>35678.273</v>
      </c>
      <c r="N15" s="336">
        <v>36597.475</v>
      </c>
      <c r="O15" s="336">
        <v>37124.24100000001</v>
      </c>
      <c r="P15" s="336">
        <v>37763.17599999999</v>
      </c>
      <c r="Q15" s="446">
        <v>38082.62600000002</v>
      </c>
      <c r="R15" s="73"/>
      <c r="AP15" s="202"/>
      <c r="AR15" s="202"/>
    </row>
    <row r="16" spans="4:42" ht="15">
      <c r="D16" s="219"/>
      <c r="E16" s="220" t="s">
        <v>32</v>
      </c>
      <c r="F16" s="220"/>
      <c r="G16" s="220"/>
      <c r="H16" s="221"/>
      <c r="I16" s="222"/>
      <c r="J16" s="519">
        <v>1057.539</v>
      </c>
      <c r="K16" s="519">
        <v>1064.248</v>
      </c>
      <c r="L16" s="519">
        <v>916.569</v>
      </c>
      <c r="M16" s="519">
        <v>918.658</v>
      </c>
      <c r="N16" s="519">
        <v>917.918</v>
      </c>
      <c r="O16" s="519">
        <v>840.519</v>
      </c>
      <c r="P16" s="519">
        <v>976.345</v>
      </c>
      <c r="Q16" s="520">
        <v>1116.504</v>
      </c>
      <c r="R16" s="73"/>
      <c r="AP16" s="202"/>
    </row>
    <row r="17" spans="4:42" ht="15">
      <c r="D17" s="108"/>
      <c r="E17" s="609" t="s">
        <v>76</v>
      </c>
      <c r="F17" s="109" t="s">
        <v>33</v>
      </c>
      <c r="G17" s="110"/>
      <c r="H17" s="111"/>
      <c r="I17" s="223"/>
      <c r="J17" s="521">
        <v>1057.539</v>
      </c>
      <c r="K17" s="521">
        <v>1064.248</v>
      </c>
      <c r="L17" s="521">
        <v>916.569</v>
      </c>
      <c r="M17" s="521">
        <v>918.658</v>
      </c>
      <c r="N17" s="521">
        <v>884.846</v>
      </c>
      <c r="O17" s="521">
        <v>807.7939999999999</v>
      </c>
      <c r="P17" s="521">
        <v>944.99</v>
      </c>
      <c r="Q17" s="522">
        <v>1088.5539999999999</v>
      </c>
      <c r="R17" s="73"/>
      <c r="AP17" s="202"/>
    </row>
    <row r="18" spans="4:42" ht="15">
      <c r="D18" s="114"/>
      <c r="E18" s="610"/>
      <c r="F18" s="115" t="s">
        <v>34</v>
      </c>
      <c r="G18" s="116"/>
      <c r="H18" s="117"/>
      <c r="I18" s="224"/>
      <c r="J18" s="523" t="s">
        <v>188</v>
      </c>
      <c r="K18" s="523" t="s">
        <v>188</v>
      </c>
      <c r="L18" s="523" t="s">
        <v>188</v>
      </c>
      <c r="M18" s="523" t="s">
        <v>188</v>
      </c>
      <c r="N18" s="523">
        <v>33.072</v>
      </c>
      <c r="O18" s="523">
        <v>32.725</v>
      </c>
      <c r="P18" s="523">
        <v>31.355</v>
      </c>
      <c r="Q18" s="524">
        <v>27.95</v>
      </c>
      <c r="R18" s="73"/>
      <c r="AP18" s="202"/>
    </row>
    <row r="19" spans="4:42" ht="15.75" thickBot="1">
      <c r="D19" s="225"/>
      <c r="E19" s="96" t="s">
        <v>35</v>
      </c>
      <c r="F19" s="96"/>
      <c r="G19" s="96"/>
      <c r="H19" s="226"/>
      <c r="I19" s="227"/>
      <c r="J19" s="525">
        <v>98</v>
      </c>
      <c r="K19" s="525">
        <v>96</v>
      </c>
      <c r="L19" s="525">
        <v>94</v>
      </c>
      <c r="M19" s="525">
        <v>138.49</v>
      </c>
      <c r="N19" s="525">
        <v>141.58</v>
      </c>
      <c r="O19" s="525">
        <v>161.863</v>
      </c>
      <c r="P19" s="525">
        <v>111.254</v>
      </c>
      <c r="Q19" s="526">
        <v>92</v>
      </c>
      <c r="R19" s="73"/>
      <c r="AP19" s="202"/>
    </row>
    <row r="20" spans="4:42" ht="13.5">
      <c r="D20" s="100" t="s">
        <v>84</v>
      </c>
      <c r="E20" s="101"/>
      <c r="F20" s="101"/>
      <c r="G20" s="101"/>
      <c r="H20" s="101"/>
      <c r="I20" s="100"/>
      <c r="J20" s="100"/>
      <c r="K20" s="100"/>
      <c r="L20" s="100"/>
      <c r="M20" s="100"/>
      <c r="N20" s="100"/>
      <c r="O20" s="100"/>
      <c r="P20" s="100"/>
      <c r="Q20" s="102" t="s">
        <v>85</v>
      </c>
      <c r="AP20" s="202"/>
    </row>
    <row r="21" spans="4:17" ht="12.75">
      <c r="D21" s="103" t="s">
        <v>74</v>
      </c>
      <c r="E21" s="611" t="s">
        <v>189</v>
      </c>
      <c r="F21" s="611"/>
      <c r="G21" s="611"/>
      <c r="H21" s="611"/>
      <c r="I21" s="611"/>
      <c r="J21" s="611"/>
      <c r="K21" s="611"/>
      <c r="L21" s="611"/>
      <c r="M21" s="611"/>
      <c r="N21" s="611"/>
      <c r="O21" s="611"/>
      <c r="P21" s="611"/>
      <c r="Q21" s="611"/>
    </row>
    <row r="22" spans="4:17" ht="12.75">
      <c r="D22" s="103" t="s">
        <v>87</v>
      </c>
      <c r="E22" s="560" t="s">
        <v>190</v>
      </c>
      <c r="F22" s="608"/>
      <c r="G22" s="608"/>
      <c r="H22" s="608"/>
      <c r="I22" s="608"/>
      <c r="J22" s="608"/>
      <c r="K22" s="608"/>
      <c r="L22" s="608"/>
      <c r="M22" s="608"/>
      <c r="N22" s="608"/>
      <c r="O22" s="608"/>
      <c r="P22" s="608"/>
      <c r="Q22" s="608"/>
    </row>
    <row r="23" spans="4:17" ht="12.75">
      <c r="D23" s="103"/>
      <c r="E23" s="608"/>
      <c r="F23" s="608"/>
      <c r="G23" s="608"/>
      <c r="H23" s="608"/>
      <c r="I23" s="608"/>
      <c r="J23" s="608"/>
      <c r="K23" s="608"/>
      <c r="L23" s="608"/>
      <c r="M23" s="608"/>
      <c r="N23" s="608"/>
      <c r="O23" s="608"/>
      <c r="P23" s="608"/>
      <c r="Q23" s="608"/>
    </row>
    <row r="24" spans="4:17" ht="13.5">
      <c r="D24" s="103" t="s">
        <v>89</v>
      </c>
      <c r="E24" s="230" t="s">
        <v>191</v>
      </c>
      <c r="F24" s="229"/>
      <c r="G24" s="229"/>
      <c r="H24" s="229"/>
      <c r="I24" s="229"/>
      <c r="J24" s="229"/>
      <c r="K24" s="229"/>
      <c r="L24" s="229"/>
      <c r="M24" s="229"/>
      <c r="N24" s="229"/>
      <c r="O24" s="229"/>
      <c r="P24" s="229"/>
      <c r="Q24" s="229"/>
    </row>
    <row r="25" spans="4:17" ht="13.5">
      <c r="D25" s="103" t="s">
        <v>151</v>
      </c>
      <c r="E25" s="230" t="s">
        <v>192</v>
      </c>
      <c r="F25" s="231"/>
      <c r="G25" s="231"/>
      <c r="H25" s="231"/>
      <c r="I25" s="231"/>
      <c r="J25" s="231"/>
      <c r="K25" s="231"/>
      <c r="L25" s="231"/>
      <c r="M25" s="231"/>
      <c r="N25" s="231"/>
      <c r="O25" s="229"/>
      <c r="P25" s="229"/>
      <c r="Q25" s="229"/>
    </row>
    <row r="26" spans="11:17" ht="12.75">
      <c r="K26" s="202"/>
      <c r="L26" s="202"/>
      <c r="M26" s="202"/>
      <c r="N26" s="202"/>
      <c r="O26" s="202"/>
      <c r="P26" s="202"/>
      <c r="Q26" s="202"/>
    </row>
    <row r="27" spans="11:17" ht="12.75">
      <c r="K27" s="202"/>
      <c r="L27" s="202"/>
      <c r="M27" s="202"/>
      <c r="N27" s="202"/>
      <c r="O27" s="202"/>
      <c r="P27" s="202"/>
      <c r="Q27" s="202"/>
    </row>
    <row r="28" spans="11:17" ht="12.75">
      <c r="K28" s="202"/>
      <c r="L28" s="202"/>
      <c r="M28" s="202"/>
      <c r="N28" s="202"/>
      <c r="O28" s="202"/>
      <c r="P28" s="202"/>
      <c r="Q28" s="202"/>
    </row>
    <row r="29" spans="13:17" ht="12.75">
      <c r="M29" s="202"/>
      <c r="N29" s="202"/>
      <c r="Q29" s="202"/>
    </row>
    <row r="30" ht="12.75">
      <c r="M30" s="202"/>
    </row>
    <row r="31" ht="12.75">
      <c r="M31" s="202"/>
    </row>
    <row r="32" ht="12.75">
      <c r="Q32" s="202"/>
    </row>
  </sheetData>
  <sheetProtection/>
  <mergeCells count="13">
    <mergeCell ref="D7:I11"/>
    <mergeCell ref="E22:Q23"/>
    <mergeCell ref="E17:E18"/>
    <mergeCell ref="E21:Q21"/>
    <mergeCell ref="E14:E15"/>
    <mergeCell ref="O7:O10"/>
    <mergeCell ref="Q7:Q10"/>
    <mergeCell ref="J7:J10"/>
    <mergeCell ref="P7:P10"/>
    <mergeCell ref="L7:L10"/>
    <mergeCell ref="M7:M10"/>
    <mergeCell ref="K7:K10"/>
    <mergeCell ref="N7:N10"/>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codeName="List10"/>
  <dimension ref="C4:AP56"/>
  <sheetViews>
    <sheetView showGridLines="0" showOutlineSymbols="0" zoomScale="90" zoomScaleNormal="90" zoomScalePageLayoutView="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25390625" style="1" customWidth="1"/>
    <col min="8" max="8" width="23.75390625" style="1" customWidth="1"/>
    <col min="9" max="9" width="1.12109375" style="1" customWidth="1"/>
    <col min="10" max="17" width="8.375" style="1" customWidth="1"/>
    <col min="18" max="41" width="1.75390625" style="1" customWidth="1"/>
    <col min="42" max="16384" width="9.125" style="1" customWidth="1"/>
  </cols>
  <sheetData>
    <row r="1" ht="12.75" hidden="1"/>
    <row r="2" ht="12.75" hidden="1"/>
    <row r="4" spans="4:17" s="2" customFormat="1" ht="15.75">
      <c r="D4" s="3" t="s">
        <v>193</v>
      </c>
      <c r="E4" s="3"/>
      <c r="F4" s="3"/>
      <c r="G4" s="3"/>
      <c r="H4" s="4" t="s">
        <v>194</v>
      </c>
      <c r="I4" s="5"/>
      <c r="J4" s="3"/>
      <c r="K4" s="3"/>
      <c r="L4" s="3"/>
      <c r="M4" s="3"/>
      <c r="N4" s="3"/>
      <c r="O4" s="3"/>
      <c r="P4" s="3"/>
      <c r="Q4" s="3"/>
    </row>
    <row r="5" spans="4:17" s="2" customFormat="1" ht="15.75">
      <c r="D5" s="11" t="s">
        <v>110</v>
      </c>
      <c r="E5" s="3"/>
      <c r="F5" s="3"/>
      <c r="G5" s="3"/>
      <c r="H5" s="4"/>
      <c r="I5" s="5"/>
      <c r="J5" s="3"/>
      <c r="K5" s="3"/>
      <c r="L5" s="3"/>
      <c r="M5" s="3"/>
      <c r="N5" s="3"/>
      <c r="O5" s="3"/>
      <c r="P5" s="3"/>
      <c r="Q5" s="3"/>
    </row>
    <row r="6" spans="4:18" s="6" customFormat="1" ht="21" customHeight="1" thickBot="1">
      <c r="D6" s="68" t="s">
        <v>195</v>
      </c>
      <c r="E6" s="69"/>
      <c r="F6" s="69"/>
      <c r="G6" s="69"/>
      <c r="H6" s="69"/>
      <c r="I6" s="70"/>
      <c r="J6" s="70"/>
      <c r="K6" s="70"/>
      <c r="L6" s="70"/>
      <c r="M6" s="70"/>
      <c r="N6" s="70"/>
      <c r="O6" s="70"/>
      <c r="P6" s="70"/>
      <c r="Q6" s="71"/>
      <c r="R6" s="7" t="s">
        <v>44</v>
      </c>
    </row>
    <row r="7" spans="3:18" ht="6" customHeight="1">
      <c r="C7" s="72"/>
      <c r="D7" s="569"/>
      <c r="E7" s="570"/>
      <c r="F7" s="570"/>
      <c r="G7" s="570"/>
      <c r="H7" s="570"/>
      <c r="I7" s="571"/>
      <c r="J7" s="565">
        <v>2003</v>
      </c>
      <c r="K7" s="565">
        <v>2004</v>
      </c>
      <c r="L7" s="565">
        <v>2005</v>
      </c>
      <c r="M7" s="565">
        <v>2006</v>
      </c>
      <c r="N7" s="587">
        <v>2007</v>
      </c>
      <c r="O7" s="580">
        <v>2008</v>
      </c>
      <c r="P7" s="580">
        <v>2009</v>
      </c>
      <c r="Q7" s="567">
        <v>2010</v>
      </c>
      <c r="R7" s="73"/>
    </row>
    <row r="8" spans="3:18" ht="6" customHeight="1">
      <c r="C8" s="72"/>
      <c r="D8" s="572"/>
      <c r="E8" s="573"/>
      <c r="F8" s="573"/>
      <c r="G8" s="573"/>
      <c r="H8" s="573"/>
      <c r="I8" s="574"/>
      <c r="J8" s="566"/>
      <c r="K8" s="566"/>
      <c r="L8" s="566"/>
      <c r="M8" s="566"/>
      <c r="N8" s="588"/>
      <c r="O8" s="581"/>
      <c r="P8" s="581"/>
      <c r="Q8" s="568"/>
      <c r="R8" s="73"/>
    </row>
    <row r="9" spans="3:18" ht="6" customHeight="1">
      <c r="C9" s="72"/>
      <c r="D9" s="572"/>
      <c r="E9" s="573"/>
      <c r="F9" s="573"/>
      <c r="G9" s="573"/>
      <c r="H9" s="573"/>
      <c r="I9" s="574"/>
      <c r="J9" s="566"/>
      <c r="K9" s="566"/>
      <c r="L9" s="566"/>
      <c r="M9" s="566"/>
      <c r="N9" s="588"/>
      <c r="O9" s="581"/>
      <c r="P9" s="581"/>
      <c r="Q9" s="568"/>
      <c r="R9" s="73"/>
    </row>
    <row r="10" spans="3:18" ht="6" customHeight="1">
      <c r="C10" s="72"/>
      <c r="D10" s="572"/>
      <c r="E10" s="573"/>
      <c r="F10" s="573"/>
      <c r="G10" s="573"/>
      <c r="H10" s="573"/>
      <c r="I10" s="574"/>
      <c r="J10" s="566"/>
      <c r="K10" s="566"/>
      <c r="L10" s="566"/>
      <c r="M10" s="566"/>
      <c r="N10" s="588"/>
      <c r="O10" s="581"/>
      <c r="P10" s="581"/>
      <c r="Q10" s="568"/>
      <c r="R10" s="73"/>
    </row>
    <row r="11" spans="3:18" ht="15" customHeight="1" thickBot="1">
      <c r="C11" s="72"/>
      <c r="D11" s="572"/>
      <c r="E11" s="573"/>
      <c r="F11" s="573"/>
      <c r="G11" s="573"/>
      <c r="H11" s="573"/>
      <c r="I11" s="574"/>
      <c r="J11" s="175"/>
      <c r="K11" s="175"/>
      <c r="L11" s="175"/>
      <c r="M11" s="175"/>
      <c r="N11" s="176"/>
      <c r="O11" s="182" t="s">
        <v>196</v>
      </c>
      <c r="P11" s="182" t="s">
        <v>196</v>
      </c>
      <c r="Q11" s="154" t="s">
        <v>196</v>
      </c>
      <c r="R11" s="73"/>
    </row>
    <row r="12" spans="3:18" ht="12.75" customHeight="1" thickBot="1" thickTop="1">
      <c r="C12" s="72"/>
      <c r="D12" s="215" t="s">
        <v>185</v>
      </c>
      <c r="E12" s="232"/>
      <c r="F12" s="232"/>
      <c r="G12" s="232"/>
      <c r="H12" s="232"/>
      <c r="I12" s="232"/>
      <c r="J12" s="233"/>
      <c r="K12" s="233"/>
      <c r="L12" s="233"/>
      <c r="M12" s="233"/>
      <c r="N12" s="233"/>
      <c r="O12" s="234"/>
      <c r="P12" s="234"/>
      <c r="Q12" s="235"/>
      <c r="R12" s="73"/>
    </row>
    <row r="13" spans="3:18" ht="12.75" customHeight="1" thickBot="1">
      <c r="C13" s="72"/>
      <c r="D13" s="236" t="s">
        <v>197</v>
      </c>
      <c r="E13" s="237"/>
      <c r="F13" s="237"/>
      <c r="G13" s="237"/>
      <c r="H13" s="237"/>
      <c r="I13" s="237"/>
      <c r="J13" s="167"/>
      <c r="K13" s="167"/>
      <c r="L13" s="167"/>
      <c r="M13" s="167"/>
      <c r="N13" s="167"/>
      <c r="O13" s="124"/>
      <c r="P13" s="124"/>
      <c r="Q13" s="238"/>
      <c r="R13" s="73"/>
    </row>
    <row r="14" spans="3:18" ht="12.75" customHeight="1">
      <c r="C14" s="84"/>
      <c r="D14" s="239"/>
      <c r="E14" s="240" t="s">
        <v>36</v>
      </c>
      <c r="F14" s="240"/>
      <c r="G14" s="240"/>
      <c r="H14" s="241"/>
      <c r="I14" s="242"/>
      <c r="J14" s="527">
        <v>17446</v>
      </c>
      <c r="K14" s="527">
        <v>18583</v>
      </c>
      <c r="L14" s="527">
        <v>19584</v>
      </c>
      <c r="M14" s="527">
        <v>20844</v>
      </c>
      <c r="N14" s="528">
        <v>22384</v>
      </c>
      <c r="O14" s="529">
        <v>22691</v>
      </c>
      <c r="P14" s="529">
        <v>23598</v>
      </c>
      <c r="Q14" s="530">
        <v>23951</v>
      </c>
      <c r="R14" s="73"/>
    </row>
    <row r="15" spans="3:18" ht="12.75" customHeight="1" thickBot="1">
      <c r="C15" s="84"/>
      <c r="D15" s="243"/>
      <c r="E15" s="244" t="s">
        <v>37</v>
      </c>
      <c r="F15" s="244"/>
      <c r="G15" s="244"/>
      <c r="H15" s="245"/>
      <c r="I15" s="246"/>
      <c r="J15" s="531">
        <v>17692</v>
      </c>
      <c r="K15" s="531">
        <v>18715</v>
      </c>
      <c r="L15" s="531">
        <v>19876</v>
      </c>
      <c r="M15" s="531">
        <v>20975</v>
      </c>
      <c r="N15" s="532">
        <v>22387</v>
      </c>
      <c r="O15" s="533">
        <v>23337</v>
      </c>
      <c r="P15" s="533">
        <v>24433</v>
      </c>
      <c r="Q15" s="534">
        <v>24289</v>
      </c>
      <c r="R15" s="73"/>
    </row>
    <row r="16" spans="3:18" ht="12.75" customHeight="1">
      <c r="C16" s="84"/>
      <c r="D16" s="179"/>
      <c r="E16" s="218" t="s">
        <v>186</v>
      </c>
      <c r="F16" s="110"/>
      <c r="G16" s="110"/>
      <c r="H16" s="111"/>
      <c r="I16" s="112"/>
      <c r="J16" s="527">
        <v>16211.682</v>
      </c>
      <c r="K16" s="527">
        <v>17368.008</v>
      </c>
      <c r="L16" s="527">
        <v>18668.766222582086</v>
      </c>
      <c r="M16" s="527">
        <v>19864</v>
      </c>
      <c r="N16" s="528">
        <v>21107.957801741402</v>
      </c>
      <c r="O16" s="529">
        <v>21893.95764142108</v>
      </c>
      <c r="P16" s="529">
        <v>23272.004655155957</v>
      </c>
      <c r="Q16" s="530">
        <v>22904.522191734908</v>
      </c>
      <c r="R16" s="73"/>
    </row>
    <row r="17" spans="3:18" ht="12.75" customHeight="1">
      <c r="C17" s="84"/>
      <c r="D17" s="201"/>
      <c r="E17" s="609" t="s">
        <v>76</v>
      </c>
      <c r="F17" s="89" t="s">
        <v>187</v>
      </c>
      <c r="G17" s="89"/>
      <c r="H17" s="90"/>
      <c r="I17" s="91"/>
      <c r="J17" s="471">
        <v>15707.912</v>
      </c>
      <c r="K17" s="471">
        <v>16698.908</v>
      </c>
      <c r="L17" s="471">
        <v>17712.680593650057</v>
      </c>
      <c r="M17" s="471">
        <v>18787</v>
      </c>
      <c r="N17" s="472">
        <v>19841.654276295743</v>
      </c>
      <c r="O17" s="473">
        <v>20519.08244376705</v>
      </c>
      <c r="P17" s="473">
        <v>21890.625309569397</v>
      </c>
      <c r="Q17" s="495">
        <v>21457.948217274818</v>
      </c>
      <c r="R17" s="73"/>
    </row>
    <row r="18" spans="3:42" ht="12.75" customHeight="1">
      <c r="C18" s="84"/>
      <c r="D18" s="114"/>
      <c r="E18" s="612"/>
      <c r="F18" s="116" t="s">
        <v>31</v>
      </c>
      <c r="G18" s="116"/>
      <c r="H18" s="117"/>
      <c r="I18" s="118"/>
      <c r="J18" s="461">
        <v>19969.411</v>
      </c>
      <c r="K18" s="461">
        <v>22226.131</v>
      </c>
      <c r="L18" s="461">
        <v>25266.82354355181</v>
      </c>
      <c r="M18" s="461">
        <v>26991</v>
      </c>
      <c r="N18" s="462">
        <v>29235.678044273092</v>
      </c>
      <c r="O18" s="463">
        <v>30534.65800149286</v>
      </c>
      <c r="P18" s="463">
        <v>31781.066061992948</v>
      </c>
      <c r="Q18" s="491">
        <v>31760.674250772525</v>
      </c>
      <c r="R18" s="73"/>
      <c r="AP18" s="12"/>
    </row>
    <row r="19" spans="3:42" ht="12.75" customHeight="1">
      <c r="C19" s="84"/>
      <c r="D19" s="219"/>
      <c r="E19" s="220" t="s">
        <v>32</v>
      </c>
      <c r="F19" s="220"/>
      <c r="G19" s="220"/>
      <c r="H19" s="221"/>
      <c r="I19" s="222"/>
      <c r="J19" s="535">
        <v>17516.08</v>
      </c>
      <c r="K19" s="535">
        <v>18144.003</v>
      </c>
      <c r="L19" s="535">
        <v>19608.188799752115</v>
      </c>
      <c r="M19" s="535">
        <v>20960</v>
      </c>
      <c r="N19" s="536">
        <v>21968.478756635486</v>
      </c>
      <c r="O19" s="537">
        <v>23528.113681348474</v>
      </c>
      <c r="P19" s="537">
        <v>26621.531750218073</v>
      </c>
      <c r="Q19" s="538">
        <v>27058.296178667224</v>
      </c>
      <c r="R19" s="73"/>
      <c r="AP19" s="12"/>
    </row>
    <row r="20" spans="3:42" ht="12.75" customHeight="1">
      <c r="C20" s="84"/>
      <c r="D20" s="201"/>
      <c r="E20" s="609" t="s">
        <v>76</v>
      </c>
      <c r="F20" s="109" t="s">
        <v>198</v>
      </c>
      <c r="G20" s="110"/>
      <c r="H20" s="111"/>
      <c r="I20" s="223"/>
      <c r="J20" s="539">
        <v>17516.08</v>
      </c>
      <c r="K20" s="539">
        <v>18144.003</v>
      </c>
      <c r="L20" s="539">
        <v>19608.188799752115</v>
      </c>
      <c r="M20" s="539">
        <v>20960</v>
      </c>
      <c r="N20" s="540">
        <v>21839.692161121824</v>
      </c>
      <c r="O20" s="541">
        <v>23353.329768067935</v>
      </c>
      <c r="P20" s="541">
        <v>26560.0984313767</v>
      </c>
      <c r="Q20" s="542">
        <v>26994.270533815197</v>
      </c>
      <c r="R20" s="73"/>
      <c r="AP20" s="12"/>
    </row>
    <row r="21" spans="3:18" ht="12.75" customHeight="1">
      <c r="C21" s="84"/>
      <c r="D21" s="114"/>
      <c r="E21" s="612"/>
      <c r="F21" s="115" t="s">
        <v>34</v>
      </c>
      <c r="G21" s="116"/>
      <c r="H21" s="117"/>
      <c r="I21" s="224"/>
      <c r="J21" s="543" t="s">
        <v>188</v>
      </c>
      <c r="K21" s="543" t="s">
        <v>188</v>
      </c>
      <c r="L21" s="543" t="s">
        <v>188</v>
      </c>
      <c r="M21" s="543" t="s">
        <v>188</v>
      </c>
      <c r="N21" s="544">
        <v>25414.182188356717</v>
      </c>
      <c r="O21" s="545">
        <v>27842.53374076903</v>
      </c>
      <c r="P21" s="545">
        <v>28473.03460373146</v>
      </c>
      <c r="Q21" s="546">
        <v>29551.86940966011</v>
      </c>
      <c r="R21" s="73"/>
    </row>
    <row r="22" spans="3:18" ht="12.75" customHeight="1" thickBot="1">
      <c r="C22" s="84"/>
      <c r="D22" s="247"/>
      <c r="E22" s="96" t="s">
        <v>35</v>
      </c>
      <c r="F22" s="96"/>
      <c r="G22" s="96"/>
      <c r="H22" s="226"/>
      <c r="I22" s="227"/>
      <c r="J22" s="547">
        <v>16560.78</v>
      </c>
      <c r="K22" s="547">
        <v>18605.035</v>
      </c>
      <c r="L22" s="547">
        <v>19459.656028368794</v>
      </c>
      <c r="M22" s="547">
        <v>22117</v>
      </c>
      <c r="N22" s="548">
        <v>23609.621768611385</v>
      </c>
      <c r="O22" s="549">
        <v>24405.51268665476</v>
      </c>
      <c r="P22" s="549">
        <v>26855.576728327367</v>
      </c>
      <c r="Q22" s="550">
        <v>26448.321557971012</v>
      </c>
      <c r="R22" s="73"/>
    </row>
    <row r="23" spans="3:18" ht="12.75" customHeight="1" thickBot="1">
      <c r="C23" s="84"/>
      <c r="D23" s="124" t="s">
        <v>199</v>
      </c>
      <c r="E23" s="167"/>
      <c r="F23" s="167"/>
      <c r="G23" s="167"/>
      <c r="H23" s="167"/>
      <c r="I23" s="167"/>
      <c r="J23" s="248"/>
      <c r="K23" s="248"/>
      <c r="L23" s="248"/>
      <c r="M23" s="248"/>
      <c r="N23" s="248"/>
      <c r="O23" s="249"/>
      <c r="P23" s="249"/>
      <c r="Q23" s="250"/>
      <c r="R23" s="73"/>
    </row>
    <row r="24" spans="3:18" ht="12.75" customHeight="1">
      <c r="C24" s="84"/>
      <c r="D24" s="239"/>
      <c r="E24" s="240" t="s">
        <v>200</v>
      </c>
      <c r="F24" s="240"/>
      <c r="G24" s="240"/>
      <c r="H24" s="241"/>
      <c r="I24" s="242"/>
      <c r="J24" s="527">
        <f aca="true" t="shared" si="0" ref="J24:O30">J14/J$34*100</f>
        <v>16351.86643152147</v>
      </c>
      <c r="K24" s="527">
        <f t="shared" si="0"/>
        <v>16943.150754956787</v>
      </c>
      <c r="L24" s="527">
        <f t="shared" si="0"/>
        <v>17522.88313915674</v>
      </c>
      <c r="M24" s="527">
        <f t="shared" si="0"/>
        <v>18195.389773263545</v>
      </c>
      <c r="N24" s="528">
        <f t="shared" si="0"/>
        <v>19007.494840527936</v>
      </c>
      <c r="O24" s="529">
        <f t="shared" si="0"/>
        <v>18126.23288180659</v>
      </c>
      <c r="P24" s="529">
        <v>18660.475502887086</v>
      </c>
      <c r="Q24" s="530">
        <v>18659.72240388327</v>
      </c>
      <c r="R24" s="73"/>
    </row>
    <row r="25" spans="3:18" ht="12.75" customHeight="1" thickBot="1">
      <c r="C25" s="84"/>
      <c r="D25" s="243"/>
      <c r="E25" s="244" t="s">
        <v>201</v>
      </c>
      <c r="F25" s="244"/>
      <c r="G25" s="244"/>
      <c r="H25" s="245"/>
      <c r="I25" s="246"/>
      <c r="J25" s="531">
        <f t="shared" si="0"/>
        <v>16582.438433249903</v>
      </c>
      <c r="K25" s="531">
        <f t="shared" si="0"/>
        <v>17063.502468870276</v>
      </c>
      <c r="L25" s="531">
        <f t="shared" si="0"/>
        <v>17784.151617334526</v>
      </c>
      <c r="M25" s="531">
        <f t="shared" si="0"/>
        <v>18309.74383487828</v>
      </c>
      <c r="N25" s="532">
        <f t="shared" si="0"/>
        <v>19010.04230677711</v>
      </c>
      <c r="O25" s="533">
        <f t="shared" si="0"/>
        <v>18642.276530903022</v>
      </c>
      <c r="P25" s="533">
        <v>19320.764385203835</v>
      </c>
      <c r="Q25" s="534">
        <v>18923.051123874608</v>
      </c>
      <c r="R25" s="73"/>
    </row>
    <row r="26" spans="3:18" ht="12.75" customHeight="1">
      <c r="C26" s="84"/>
      <c r="D26" s="179"/>
      <c r="E26" s="218" t="s">
        <v>186</v>
      </c>
      <c r="F26" s="110"/>
      <c r="G26" s="110"/>
      <c r="H26" s="111"/>
      <c r="I26" s="112"/>
      <c r="J26" s="527">
        <f t="shared" si="0"/>
        <v>15194.959228149768</v>
      </c>
      <c r="K26" s="527">
        <f t="shared" si="0"/>
        <v>15835.37522775093</v>
      </c>
      <c r="L26" s="527">
        <f t="shared" si="0"/>
        <v>16703.97308366741</v>
      </c>
      <c r="M26" s="527">
        <f t="shared" si="0"/>
        <v>17339.916640573167</v>
      </c>
      <c r="N26" s="528">
        <f t="shared" si="0"/>
        <v>17923.936696331355</v>
      </c>
      <c r="O26" s="529">
        <f t="shared" si="0"/>
        <v>17489.53218953803</v>
      </c>
      <c r="P26" s="529">
        <v>18402.689752123566</v>
      </c>
      <c r="Q26" s="530">
        <v>17844.43346379514</v>
      </c>
      <c r="R26" s="73"/>
    </row>
    <row r="27" spans="3:18" ht="12.75" customHeight="1">
      <c r="C27" s="84"/>
      <c r="D27" s="201"/>
      <c r="E27" s="609" t="s">
        <v>76</v>
      </c>
      <c r="F27" s="89" t="s">
        <v>187</v>
      </c>
      <c r="G27" s="89"/>
      <c r="H27" s="90"/>
      <c r="I27" s="91"/>
      <c r="J27" s="471">
        <f t="shared" si="0"/>
        <v>14722.783385423207</v>
      </c>
      <c r="K27" s="471">
        <f t="shared" si="0"/>
        <v>15225.31968396674</v>
      </c>
      <c r="L27" s="471">
        <f t="shared" si="0"/>
        <v>15848.510627233427</v>
      </c>
      <c r="M27" s="471">
        <f t="shared" si="0"/>
        <v>16399.7691263818</v>
      </c>
      <c r="N27" s="472">
        <f t="shared" si="0"/>
        <v>16848.648198902356</v>
      </c>
      <c r="O27" s="473">
        <f t="shared" si="0"/>
        <v>16391.24176531271</v>
      </c>
      <c r="P27" s="473">
        <v>17310.343136371714</v>
      </c>
      <c r="Q27" s="495">
        <v>16717.437981347335</v>
      </c>
      <c r="R27" s="73"/>
    </row>
    <row r="28" spans="3:18" ht="12.75" customHeight="1">
      <c r="C28" s="84"/>
      <c r="D28" s="114"/>
      <c r="E28" s="612"/>
      <c r="F28" s="116" t="s">
        <v>31</v>
      </c>
      <c r="G28" s="116"/>
      <c r="H28" s="117"/>
      <c r="I28" s="118"/>
      <c r="J28" s="461">
        <f t="shared" si="0"/>
        <v>18717.020600031843</v>
      </c>
      <c r="K28" s="461">
        <f t="shared" si="0"/>
        <v>20264.795147845798</v>
      </c>
      <c r="L28" s="461">
        <f t="shared" si="0"/>
        <v>22607.618272638512</v>
      </c>
      <c r="M28" s="461">
        <f t="shared" si="0"/>
        <v>23561.30135147555</v>
      </c>
      <c r="N28" s="462">
        <f t="shared" si="0"/>
        <v>24825.634363199457</v>
      </c>
      <c r="O28" s="463">
        <f t="shared" si="0"/>
        <v>24391.975756968783</v>
      </c>
      <c r="P28" s="463">
        <v>25131.358789111597</v>
      </c>
      <c r="Q28" s="491">
        <v>24744.076025200557</v>
      </c>
      <c r="R28" s="73"/>
    </row>
    <row r="29" spans="3:18" ht="12.75" customHeight="1">
      <c r="C29" s="84"/>
      <c r="D29" s="219"/>
      <c r="E29" s="220" t="s">
        <v>32</v>
      </c>
      <c r="F29" s="220"/>
      <c r="G29" s="220"/>
      <c r="H29" s="221"/>
      <c r="I29" s="222"/>
      <c r="J29" s="535">
        <f t="shared" si="0"/>
        <v>16417.551333477277</v>
      </c>
      <c r="K29" s="535">
        <f t="shared" si="0"/>
        <v>16542.892865919832</v>
      </c>
      <c r="L29" s="535">
        <f t="shared" si="0"/>
        <v>17544.526190184763</v>
      </c>
      <c r="M29" s="535">
        <f t="shared" si="0"/>
        <v>18296.64985835751</v>
      </c>
      <c r="N29" s="536">
        <f t="shared" si="0"/>
        <v>18654.652726098844</v>
      </c>
      <c r="O29" s="537">
        <f t="shared" si="0"/>
        <v>18794.943715911253</v>
      </c>
      <c r="P29" s="537">
        <v>21051.378975941818</v>
      </c>
      <c r="Q29" s="538">
        <v>21080.551768860834</v>
      </c>
      <c r="R29" s="73"/>
    </row>
    <row r="30" spans="3:18" ht="12.75" customHeight="1">
      <c r="C30" s="84"/>
      <c r="D30" s="201"/>
      <c r="E30" s="609" t="s">
        <v>76</v>
      </c>
      <c r="F30" s="109" t="s">
        <v>198</v>
      </c>
      <c r="G30" s="110"/>
      <c r="H30" s="111"/>
      <c r="I30" s="223"/>
      <c r="J30" s="539">
        <f t="shared" si="0"/>
        <v>16417.551333477277</v>
      </c>
      <c r="K30" s="539">
        <f t="shared" si="0"/>
        <v>16542.892865919832</v>
      </c>
      <c r="L30" s="539">
        <f t="shared" si="0"/>
        <v>17544.526190184763</v>
      </c>
      <c r="M30" s="539">
        <f t="shared" si="0"/>
        <v>18296.64985835751</v>
      </c>
      <c r="N30" s="540">
        <f t="shared" si="0"/>
        <v>18545.292890959678</v>
      </c>
      <c r="O30" s="541">
        <f t="shared" si="0"/>
        <v>18655.3212261084</v>
      </c>
      <c r="P30" s="541">
        <v>21002.799649672626</v>
      </c>
      <c r="Q30" s="542">
        <v>21030.670730087153</v>
      </c>
      <c r="R30" s="73"/>
    </row>
    <row r="31" spans="3:18" ht="12.75" customHeight="1">
      <c r="C31" s="84"/>
      <c r="D31" s="114"/>
      <c r="E31" s="612"/>
      <c r="F31" s="115" t="s">
        <v>34</v>
      </c>
      <c r="G31" s="116"/>
      <c r="H31" s="117"/>
      <c r="I31" s="224"/>
      <c r="J31" s="543" t="s">
        <v>188</v>
      </c>
      <c r="K31" s="543" t="s">
        <v>188</v>
      </c>
      <c r="L31" s="543" t="s">
        <v>188</v>
      </c>
      <c r="M31" s="543" t="s">
        <v>188</v>
      </c>
      <c r="N31" s="544">
        <f>N21/N$34*100</f>
        <v>21580.59045842688</v>
      </c>
      <c r="O31" s="545">
        <f>O21/O$34*100</f>
        <v>22241.428346249046</v>
      </c>
      <c r="P31" s="545">
        <v>22515.482867861137</v>
      </c>
      <c r="Q31" s="546">
        <v>23023.242440819482</v>
      </c>
      <c r="R31" s="73"/>
    </row>
    <row r="32" spans="3:18" ht="12.75" customHeight="1" thickBot="1">
      <c r="C32" s="84"/>
      <c r="D32" s="247"/>
      <c r="E32" s="96" t="s">
        <v>35</v>
      </c>
      <c r="F32" s="96"/>
      <c r="G32" s="96"/>
      <c r="H32" s="226"/>
      <c r="I32" s="227"/>
      <c r="J32" s="547">
        <f>J22/J$34*100</f>
        <v>15522.16339343185</v>
      </c>
      <c r="K32" s="547">
        <f>K22/K$34*100</f>
        <v>16963.241285381664</v>
      </c>
      <c r="L32" s="547">
        <f>L22/L$34*100</f>
        <v>17411.625741079115</v>
      </c>
      <c r="M32" s="547">
        <f>M22/M$34*100</f>
        <v>19306.63191399299</v>
      </c>
      <c r="N32" s="548">
        <f>N22/N$34*100</f>
        <v>20048.23820379275</v>
      </c>
      <c r="O32" s="549">
        <f>O22/O$34*100</f>
        <v>19495.83564224536</v>
      </c>
      <c r="P32" s="549">
        <v>21236.45358313659</v>
      </c>
      <c r="Q32" s="550">
        <v>20605.33331887523</v>
      </c>
      <c r="R32" s="73"/>
    </row>
    <row r="33" spans="3:18" ht="12.75" customHeight="1" thickBot="1">
      <c r="C33" s="84"/>
      <c r="D33" s="124" t="s">
        <v>118</v>
      </c>
      <c r="E33" s="167"/>
      <c r="F33" s="167"/>
      <c r="G33" s="167"/>
      <c r="H33" s="167"/>
      <c r="I33" s="167"/>
      <c r="J33" s="169"/>
      <c r="K33" s="169"/>
      <c r="L33" s="169"/>
      <c r="M33" s="169"/>
      <c r="N33" s="169"/>
      <c r="O33" s="251"/>
      <c r="P33" s="251"/>
      <c r="Q33" s="168"/>
      <c r="R33" s="73"/>
    </row>
    <row r="34" spans="3:18" ht="12.75" customHeight="1">
      <c r="C34" s="84"/>
      <c r="D34" s="194"/>
      <c r="E34" s="184" t="s">
        <v>174</v>
      </c>
      <c r="F34" s="184"/>
      <c r="G34" s="184"/>
      <c r="H34" s="185"/>
      <c r="I34" s="186"/>
      <c r="J34" s="503">
        <v>106.69118459999999</v>
      </c>
      <c r="K34" s="503">
        <v>109.67853776879998</v>
      </c>
      <c r="L34" s="503">
        <v>111.76242998640717</v>
      </c>
      <c r="M34" s="503">
        <v>114.55649073606735</v>
      </c>
      <c r="N34" s="504">
        <v>117.76407247667723</v>
      </c>
      <c r="O34" s="505">
        <v>125.18320904270789</v>
      </c>
      <c r="P34" s="505">
        <v>126.4598</v>
      </c>
      <c r="Q34" s="507">
        <v>128.35667906300452</v>
      </c>
      <c r="R34" s="73"/>
    </row>
    <row r="35" spans="3:18" ht="12.75" customHeight="1" thickBot="1">
      <c r="C35" s="84"/>
      <c r="D35" s="213"/>
      <c r="E35" s="89" t="s">
        <v>120</v>
      </c>
      <c r="F35" s="89"/>
      <c r="G35" s="89"/>
      <c r="H35" s="90"/>
      <c r="I35" s="91"/>
      <c r="J35" s="508">
        <v>0.001</v>
      </c>
      <c r="K35" s="508">
        <v>0.028</v>
      </c>
      <c r="L35" s="508">
        <v>0.019</v>
      </c>
      <c r="M35" s="508">
        <v>0.025</v>
      </c>
      <c r="N35" s="509">
        <v>0.028</v>
      </c>
      <c r="O35" s="510">
        <v>0.063</v>
      </c>
      <c r="P35" s="510">
        <v>0.01</v>
      </c>
      <c r="Q35" s="512">
        <v>0.015</v>
      </c>
      <c r="R35" s="73"/>
    </row>
    <row r="36" spans="4:18" ht="13.5">
      <c r="D36" s="100" t="s">
        <v>84</v>
      </c>
      <c r="E36" s="101"/>
      <c r="F36" s="101"/>
      <c r="G36" s="101"/>
      <c r="H36" s="101"/>
      <c r="I36" s="100"/>
      <c r="J36" s="100"/>
      <c r="K36" s="100"/>
      <c r="L36" s="100"/>
      <c r="M36" s="100"/>
      <c r="N36" s="100"/>
      <c r="O36" s="100"/>
      <c r="P36" s="100"/>
      <c r="Q36" s="102" t="s">
        <v>202</v>
      </c>
      <c r="R36" s="1" t="s">
        <v>43</v>
      </c>
    </row>
    <row r="37" spans="4:17" ht="12.75">
      <c r="D37" s="103" t="s">
        <v>74</v>
      </c>
      <c r="E37" s="611" t="s">
        <v>189</v>
      </c>
      <c r="F37" s="611"/>
      <c r="G37" s="611"/>
      <c r="H37" s="611"/>
      <c r="I37" s="611"/>
      <c r="J37" s="611"/>
      <c r="K37" s="611"/>
      <c r="L37" s="611"/>
      <c r="M37" s="611"/>
      <c r="N37" s="611"/>
      <c r="O37" s="611"/>
      <c r="P37" s="611"/>
      <c r="Q37" s="611"/>
    </row>
    <row r="38" spans="4:17" ht="13.5" customHeight="1">
      <c r="D38" s="103" t="s">
        <v>87</v>
      </c>
      <c r="E38" s="560" t="s">
        <v>203</v>
      </c>
      <c r="F38" s="608"/>
      <c r="G38" s="608"/>
      <c r="H38" s="608"/>
      <c r="I38" s="608"/>
      <c r="J38" s="608"/>
      <c r="K38" s="608"/>
      <c r="L38" s="608"/>
      <c r="M38" s="608"/>
      <c r="N38" s="608"/>
      <c r="O38" s="608"/>
      <c r="P38" s="608"/>
      <c r="Q38" s="608"/>
    </row>
    <row r="39" spans="4:17" ht="13.5" customHeight="1">
      <c r="D39" s="103" t="s">
        <v>89</v>
      </c>
      <c r="E39" s="230" t="s">
        <v>191</v>
      </c>
      <c r="F39" s="252"/>
      <c r="G39" s="252"/>
      <c r="H39" s="229"/>
      <c r="I39" s="229"/>
      <c r="J39" s="229"/>
      <c r="K39" s="229"/>
      <c r="L39" s="229"/>
      <c r="M39" s="229"/>
      <c r="N39" s="229"/>
      <c r="O39" s="229"/>
      <c r="P39" s="229"/>
      <c r="Q39" s="229"/>
    </row>
    <row r="40" spans="4:17" ht="13.5">
      <c r="D40" s="103" t="s">
        <v>151</v>
      </c>
      <c r="E40" s="230" t="s">
        <v>192</v>
      </c>
      <c r="F40" s="252"/>
      <c r="G40" s="252"/>
      <c r="H40" s="252"/>
      <c r="I40" s="252"/>
      <c r="J40" s="252"/>
      <c r="K40" s="252"/>
      <c r="L40" s="252"/>
      <c r="M40" s="231"/>
      <c r="N40" s="231"/>
      <c r="O40" s="229"/>
      <c r="P40" s="229"/>
      <c r="Q40" s="229"/>
    </row>
    <row r="41" spans="4:17" ht="24.75" customHeight="1">
      <c r="D41" s="253" t="s">
        <v>196</v>
      </c>
      <c r="E41" s="613" t="s">
        <v>204</v>
      </c>
      <c r="F41" s="614"/>
      <c r="G41" s="614"/>
      <c r="H41" s="614"/>
      <c r="I41" s="614"/>
      <c r="J41" s="614"/>
      <c r="K41" s="614"/>
      <c r="L41" s="614"/>
      <c r="M41" s="614"/>
      <c r="N41" s="614"/>
      <c r="O41" s="614"/>
      <c r="P41" s="614"/>
      <c r="Q41" s="614"/>
    </row>
    <row r="42" spans="10:17" ht="12.75">
      <c r="J42" s="12"/>
      <c r="K42" s="16"/>
      <c r="L42" s="16"/>
      <c r="M42" s="16"/>
      <c r="N42" s="16"/>
      <c r="O42" s="16"/>
      <c r="P42" s="16"/>
      <c r="Q42" s="16"/>
    </row>
    <row r="43" spans="10:17" ht="12.75">
      <c r="J43" s="12"/>
      <c r="K43" s="16"/>
      <c r="L43" s="16"/>
      <c r="M43" s="16"/>
      <c r="N43" s="16"/>
      <c r="O43" s="16"/>
      <c r="P43" s="16"/>
      <c r="Q43" s="16"/>
    </row>
    <row r="44" spans="10:17" ht="12.75">
      <c r="J44" s="12"/>
      <c r="K44" s="12"/>
      <c r="L44" s="12"/>
      <c r="M44" s="12"/>
      <c r="N44" s="12"/>
      <c r="O44" s="12"/>
      <c r="P44" s="12"/>
      <c r="Q44" s="12"/>
    </row>
    <row r="47" spans="10:17" ht="12.75">
      <c r="J47" s="12"/>
      <c r="K47" s="12"/>
      <c r="L47" s="12"/>
      <c r="M47" s="12"/>
      <c r="N47" s="12"/>
      <c r="O47" s="12"/>
      <c r="P47" s="12"/>
      <c r="Q47" s="12"/>
    </row>
    <row r="54" spans="15:17" ht="12.75">
      <c r="O54" s="12"/>
      <c r="P54" s="12"/>
      <c r="Q54" s="12"/>
    </row>
    <row r="56" spans="15:16" ht="12.75">
      <c r="O56" s="13"/>
      <c r="P56" s="13"/>
    </row>
  </sheetData>
  <sheetProtection/>
  <mergeCells count="16">
    <mergeCell ref="E41:Q41"/>
    <mergeCell ref="Q7:Q10"/>
    <mergeCell ref="E17:E18"/>
    <mergeCell ref="E20:E21"/>
    <mergeCell ref="M7:M10"/>
    <mergeCell ref="N7:N10"/>
    <mergeCell ref="O7:O10"/>
    <mergeCell ref="D7:I11"/>
    <mergeCell ref="J7:J10"/>
    <mergeCell ref="L7:L10"/>
    <mergeCell ref="K7:K10"/>
    <mergeCell ref="E37:Q37"/>
    <mergeCell ref="E38:Q38"/>
    <mergeCell ref="E30:E31"/>
    <mergeCell ref="E27:E28"/>
    <mergeCell ref="P7:P10"/>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G5">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codeName="List12"/>
  <dimension ref="C4:AQ56"/>
  <sheetViews>
    <sheetView showGridLines="0" showOutlineSymbols="0" zoomScale="90" zoomScaleNormal="90" zoomScalePageLayoutView="0" workbookViewId="0" topLeftCell="C3">
      <selection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25390625" style="1" customWidth="1"/>
    <col min="8" max="8" width="23.75390625" style="1" customWidth="1"/>
    <col min="9" max="9" width="1.12109375" style="1" customWidth="1"/>
    <col min="10" max="18" width="8.375" style="1" customWidth="1"/>
    <col min="19" max="42" width="1.75390625" style="1" customWidth="1"/>
    <col min="43" max="16384" width="9.125" style="1" customWidth="1"/>
  </cols>
  <sheetData>
    <row r="1" ht="12.75" hidden="1"/>
    <row r="2" ht="12.75" hidden="1"/>
    <row r="4" spans="4:18" s="2" customFormat="1" ht="15.75">
      <c r="D4" s="3" t="s">
        <v>205</v>
      </c>
      <c r="E4" s="3"/>
      <c r="F4" s="3"/>
      <c r="G4" s="3"/>
      <c r="H4" s="4" t="s">
        <v>206</v>
      </c>
      <c r="I4" s="5"/>
      <c r="J4" s="3"/>
      <c r="K4" s="3"/>
      <c r="L4" s="3"/>
      <c r="M4" s="3"/>
      <c r="N4" s="3"/>
      <c r="O4" s="3"/>
      <c r="P4" s="3"/>
      <c r="Q4" s="3"/>
      <c r="R4" s="3"/>
    </row>
    <row r="5" spans="4:18" s="2" customFormat="1" ht="15.75">
      <c r="D5" s="11"/>
      <c r="E5" s="3"/>
      <c r="F5" s="3"/>
      <c r="G5" s="3"/>
      <c r="H5" s="4"/>
      <c r="I5" s="5"/>
      <c r="J5" s="3"/>
      <c r="K5" s="3"/>
      <c r="L5" s="3"/>
      <c r="M5" s="3"/>
      <c r="N5" s="3"/>
      <c r="O5" s="3"/>
      <c r="P5" s="3"/>
      <c r="Q5" s="3"/>
      <c r="R5" s="3"/>
    </row>
    <row r="6" spans="4:19" s="6" customFormat="1" ht="21" customHeight="1">
      <c r="D6" s="254"/>
      <c r="E6" s="255"/>
      <c r="F6" s="255"/>
      <c r="G6" s="255"/>
      <c r="H6" s="255"/>
      <c r="I6" s="256"/>
      <c r="J6" s="256"/>
      <c r="K6" s="256"/>
      <c r="L6" s="256"/>
      <c r="M6" s="256"/>
      <c r="N6" s="256"/>
      <c r="O6" s="256"/>
      <c r="P6" s="256"/>
      <c r="Q6" s="256"/>
      <c r="R6" s="257"/>
      <c r="S6" s="7" t="s">
        <v>44</v>
      </c>
    </row>
    <row r="7" spans="4:19" s="6" customFormat="1" ht="13.5" customHeight="1">
      <c r="D7" s="254"/>
      <c r="E7" s="255"/>
      <c r="F7" s="255"/>
      <c r="G7" s="255"/>
      <c r="H7" s="255"/>
      <c r="I7" s="256"/>
      <c r="J7" s="256"/>
      <c r="K7" s="256"/>
      <c r="L7" s="256"/>
      <c r="M7" s="256"/>
      <c r="N7" s="256"/>
      <c r="O7" s="256"/>
      <c r="P7" s="256"/>
      <c r="Q7" s="256"/>
      <c r="R7" s="257"/>
      <c r="S7" s="7"/>
    </row>
    <row r="8" spans="4:19" s="6" customFormat="1" ht="13.5" customHeight="1">
      <c r="D8" s="254"/>
      <c r="E8" s="255"/>
      <c r="F8" s="255"/>
      <c r="G8" s="255"/>
      <c r="H8" s="255"/>
      <c r="I8" s="256"/>
      <c r="J8" s="256"/>
      <c r="K8" s="256"/>
      <c r="L8" s="256"/>
      <c r="M8" s="256"/>
      <c r="N8" s="256"/>
      <c r="O8" s="256"/>
      <c r="P8" s="256"/>
      <c r="Q8" s="256"/>
      <c r="R8" s="257"/>
      <c r="S8" s="7"/>
    </row>
    <row r="9" spans="4:19" s="6" customFormat="1" ht="13.5" customHeight="1">
      <c r="D9" s="254"/>
      <c r="E9" s="255"/>
      <c r="F9" s="255"/>
      <c r="G9" s="255"/>
      <c r="H9" s="255"/>
      <c r="I9" s="256"/>
      <c r="J9" s="256"/>
      <c r="K9" s="256"/>
      <c r="L9" s="256"/>
      <c r="M9" s="256"/>
      <c r="N9" s="256"/>
      <c r="O9" s="256"/>
      <c r="P9" s="256"/>
      <c r="Q9" s="256"/>
      <c r="R9" s="257"/>
      <c r="S9" s="7"/>
    </row>
    <row r="10" spans="3:19" ht="13.5" customHeight="1">
      <c r="C10" s="8"/>
      <c r="D10" s="17"/>
      <c r="E10" s="17"/>
      <c r="F10" s="17"/>
      <c r="G10" s="17"/>
      <c r="H10" s="17"/>
      <c r="I10" s="17"/>
      <c r="J10" s="258"/>
      <c r="K10" s="259"/>
      <c r="L10" s="259"/>
      <c r="M10" s="259"/>
      <c r="N10" s="259"/>
      <c r="O10" s="259"/>
      <c r="P10" s="259"/>
      <c r="Q10" s="259"/>
      <c r="R10" s="259"/>
      <c r="S10" s="8"/>
    </row>
    <row r="11" spans="3:19" ht="13.5" customHeight="1">
      <c r="C11" s="8"/>
      <c r="D11" s="17"/>
      <c r="E11" s="17"/>
      <c r="F11" s="17"/>
      <c r="G11" s="17"/>
      <c r="H11" s="17"/>
      <c r="I11" s="17"/>
      <c r="J11" s="258"/>
      <c r="K11" s="260"/>
      <c r="L11" s="260"/>
      <c r="M11" s="260"/>
      <c r="N11" s="260"/>
      <c r="O11" s="260"/>
      <c r="P11" s="260"/>
      <c r="Q11" s="260"/>
      <c r="R11" s="260"/>
      <c r="S11" s="8"/>
    </row>
    <row r="12" spans="3:19" ht="13.5" customHeight="1">
      <c r="C12" s="8"/>
      <c r="D12" s="17"/>
      <c r="E12" s="17"/>
      <c r="F12" s="17"/>
      <c r="G12" s="17"/>
      <c r="H12" s="17"/>
      <c r="I12" s="17"/>
      <c r="J12" s="258"/>
      <c r="K12" s="260"/>
      <c r="L12" s="260"/>
      <c r="M12" s="260"/>
      <c r="N12" s="260"/>
      <c r="O12" s="260"/>
      <c r="P12" s="260"/>
      <c r="Q12" s="260"/>
      <c r="R12" s="260"/>
      <c r="S12" s="8"/>
    </row>
    <row r="13" spans="3:19" ht="13.5" customHeight="1">
      <c r="C13" s="8"/>
      <c r="D13" s="17"/>
      <c r="E13" s="17"/>
      <c r="F13" s="17"/>
      <c r="G13" s="17"/>
      <c r="H13" s="17"/>
      <c r="I13" s="17"/>
      <c r="J13" s="258"/>
      <c r="K13" s="260"/>
      <c r="L13" s="260"/>
      <c r="M13" s="260"/>
      <c r="N13" s="260"/>
      <c r="O13" s="260"/>
      <c r="P13" s="260"/>
      <c r="Q13" s="260"/>
      <c r="R13" s="260"/>
      <c r="S13" s="8"/>
    </row>
    <row r="14" spans="3:19" ht="13.5" customHeight="1">
      <c r="C14" s="8"/>
      <c r="D14" s="17"/>
      <c r="E14" s="17"/>
      <c r="F14" s="17"/>
      <c r="G14" s="17"/>
      <c r="H14" s="17"/>
      <c r="I14" s="17"/>
      <c r="J14" s="258"/>
      <c r="K14" s="260"/>
      <c r="L14" s="260"/>
      <c r="M14" s="260"/>
      <c r="N14" s="260"/>
      <c r="O14" s="260"/>
      <c r="P14" s="260"/>
      <c r="Q14" s="260"/>
      <c r="R14" s="260"/>
      <c r="S14" s="8"/>
    </row>
    <row r="15" spans="3:19" ht="13.5" customHeight="1">
      <c r="C15" s="8"/>
      <c r="D15" s="18"/>
      <c r="E15" s="19"/>
      <c r="F15" s="19"/>
      <c r="G15" s="19"/>
      <c r="H15" s="19"/>
      <c r="I15" s="19"/>
      <c r="J15" s="258"/>
      <c r="K15" s="260"/>
      <c r="L15" s="260"/>
      <c r="M15" s="260"/>
      <c r="N15" s="260"/>
      <c r="O15" s="260"/>
      <c r="P15" s="260"/>
      <c r="Q15" s="260"/>
      <c r="R15" s="260"/>
      <c r="S15" s="8"/>
    </row>
    <row r="16" spans="3:19" ht="13.5" customHeight="1">
      <c r="C16" s="8"/>
      <c r="D16" s="18"/>
      <c r="E16" s="18"/>
      <c r="F16" s="18"/>
      <c r="G16" s="18"/>
      <c r="H16" s="18"/>
      <c r="I16" s="18"/>
      <c r="J16" s="258"/>
      <c r="K16" s="260"/>
      <c r="L16" s="260"/>
      <c r="M16" s="260"/>
      <c r="N16" s="260"/>
      <c r="O16" s="260"/>
      <c r="P16" s="260"/>
      <c r="Q16" s="260"/>
      <c r="R16" s="260"/>
      <c r="S16" s="8"/>
    </row>
    <row r="17" spans="3:19" ht="13.5" customHeight="1">
      <c r="C17" s="15"/>
      <c r="D17" s="20"/>
      <c r="E17" s="21"/>
      <c r="F17" s="21"/>
      <c r="G17" s="21"/>
      <c r="H17" s="22"/>
      <c r="I17" s="21"/>
      <c r="J17" s="23"/>
      <c r="K17" s="23"/>
      <c r="L17" s="23"/>
      <c r="M17" s="23"/>
      <c r="N17" s="23"/>
      <c r="O17" s="23"/>
      <c r="P17" s="23"/>
      <c r="Q17" s="23"/>
      <c r="R17" s="23"/>
      <c r="S17" s="8"/>
    </row>
    <row r="18" spans="3:19" ht="13.5" customHeight="1">
      <c r="C18" s="15"/>
      <c r="D18" s="24"/>
      <c r="E18" s="25"/>
      <c r="F18" s="25"/>
      <c r="G18" s="25"/>
      <c r="H18" s="26"/>
      <c r="I18" s="25"/>
      <c r="J18" s="27"/>
      <c r="K18" s="27"/>
      <c r="L18" s="27"/>
      <c r="M18" s="27"/>
      <c r="N18" s="27"/>
      <c r="O18" s="27"/>
      <c r="P18" s="27"/>
      <c r="Q18" s="27"/>
      <c r="R18" s="27"/>
      <c r="S18" s="8"/>
    </row>
    <row r="19" spans="3:19" ht="13.5" customHeight="1">
      <c r="C19" s="15"/>
      <c r="D19" s="24"/>
      <c r="E19" s="28"/>
      <c r="F19" s="25"/>
      <c r="G19" s="25"/>
      <c r="H19" s="26"/>
      <c r="I19" s="25"/>
      <c r="J19" s="23"/>
      <c r="K19" s="23"/>
      <c r="L19" s="23"/>
      <c r="M19" s="23"/>
      <c r="N19" s="23"/>
      <c r="O19" s="23"/>
      <c r="P19" s="23"/>
      <c r="Q19" s="23"/>
      <c r="R19" s="23"/>
      <c r="S19" s="8"/>
    </row>
    <row r="20" spans="3:19" ht="13.5" customHeight="1">
      <c r="C20" s="15"/>
      <c r="D20" s="24"/>
      <c r="E20" s="29"/>
      <c r="F20" s="25"/>
      <c r="G20" s="25"/>
      <c r="H20" s="26"/>
      <c r="I20" s="25"/>
      <c r="J20" s="27"/>
      <c r="K20" s="27"/>
      <c r="L20" s="27"/>
      <c r="M20" s="27"/>
      <c r="N20" s="27"/>
      <c r="O20" s="27"/>
      <c r="P20" s="27"/>
      <c r="Q20" s="27"/>
      <c r="R20" s="27"/>
      <c r="S20" s="8"/>
    </row>
    <row r="21" spans="3:43" ht="13.5" customHeight="1">
      <c r="C21" s="15"/>
      <c r="D21" s="24"/>
      <c r="E21" s="30"/>
      <c r="F21" s="25"/>
      <c r="G21" s="25"/>
      <c r="H21" s="26"/>
      <c r="I21" s="25"/>
      <c r="J21" s="27"/>
      <c r="K21" s="27"/>
      <c r="L21" s="27"/>
      <c r="M21" s="27"/>
      <c r="N21" s="27"/>
      <c r="O21" s="27"/>
      <c r="P21" s="27"/>
      <c r="Q21" s="27"/>
      <c r="R21" s="27"/>
      <c r="S21" s="8"/>
      <c r="AQ21" s="12"/>
    </row>
    <row r="22" spans="3:43" ht="13.5" customHeight="1">
      <c r="C22" s="15"/>
      <c r="D22" s="20"/>
      <c r="E22" s="21"/>
      <c r="F22" s="21"/>
      <c r="G22" s="21"/>
      <c r="H22" s="22"/>
      <c r="I22" s="21"/>
      <c r="J22" s="23"/>
      <c r="K22" s="23"/>
      <c r="L22" s="23"/>
      <c r="M22" s="23"/>
      <c r="N22" s="23"/>
      <c r="O22" s="23"/>
      <c r="P22" s="23"/>
      <c r="Q22" s="23"/>
      <c r="R22" s="23"/>
      <c r="S22" s="8"/>
      <c r="AQ22" s="12"/>
    </row>
    <row r="23" spans="3:43" ht="13.5" customHeight="1">
      <c r="C23" s="15"/>
      <c r="D23" s="24"/>
      <c r="E23" s="29"/>
      <c r="F23" s="25"/>
      <c r="G23" s="25"/>
      <c r="H23" s="26"/>
      <c r="I23" s="21"/>
      <c r="J23" s="31"/>
      <c r="K23" s="31"/>
      <c r="L23" s="31"/>
      <c r="M23" s="31"/>
      <c r="N23" s="31"/>
      <c r="O23" s="31"/>
      <c r="P23" s="31"/>
      <c r="Q23" s="31"/>
      <c r="R23" s="31"/>
      <c r="S23" s="8"/>
      <c r="AQ23" s="12"/>
    </row>
    <row r="24" spans="3:19" ht="13.5" customHeight="1">
      <c r="C24" s="15"/>
      <c r="D24" s="24"/>
      <c r="E24" s="30"/>
      <c r="F24" s="25"/>
      <c r="G24" s="25"/>
      <c r="H24" s="26"/>
      <c r="I24" s="21"/>
      <c r="J24" s="31"/>
      <c r="K24" s="31"/>
      <c r="L24" s="31"/>
      <c r="M24" s="31"/>
      <c r="N24" s="31"/>
      <c r="O24" s="31"/>
      <c r="P24" s="31"/>
      <c r="Q24" s="31"/>
      <c r="R24" s="31"/>
      <c r="S24" s="8"/>
    </row>
    <row r="25" spans="3:19" ht="13.5" customHeight="1">
      <c r="C25" s="15"/>
      <c r="D25" s="20"/>
      <c r="E25" s="21"/>
      <c r="F25" s="21"/>
      <c r="G25" s="21"/>
      <c r="H25" s="22"/>
      <c r="I25" s="21"/>
      <c r="J25" s="23"/>
      <c r="K25" s="23"/>
      <c r="L25" s="23"/>
      <c r="M25" s="23"/>
      <c r="N25" s="23"/>
      <c r="O25" s="23"/>
      <c r="P25" s="23"/>
      <c r="Q25" s="23"/>
      <c r="R25" s="23"/>
      <c r="S25" s="8"/>
    </row>
    <row r="26" spans="3:19" ht="13.5" customHeight="1">
      <c r="C26" s="15"/>
      <c r="D26" s="18"/>
      <c r="E26" s="18"/>
      <c r="F26" s="18"/>
      <c r="G26" s="18"/>
      <c r="H26" s="18"/>
      <c r="I26" s="18"/>
      <c r="J26" s="32"/>
      <c r="K26" s="32"/>
      <c r="L26" s="32"/>
      <c r="M26" s="32"/>
      <c r="N26" s="32"/>
      <c r="O26" s="32"/>
      <c r="P26" s="32"/>
      <c r="Q26" s="32"/>
      <c r="R26" s="32"/>
      <c r="S26" s="8"/>
    </row>
    <row r="27" spans="3:19" ht="13.5" customHeight="1">
      <c r="C27" s="15"/>
      <c r="D27" s="20"/>
      <c r="E27" s="21"/>
      <c r="F27" s="21"/>
      <c r="G27" s="21"/>
      <c r="H27" s="22"/>
      <c r="I27" s="21"/>
      <c r="J27" s="23"/>
      <c r="K27" s="23"/>
      <c r="L27" s="23"/>
      <c r="M27" s="23"/>
      <c r="N27" s="23"/>
      <c r="O27" s="23"/>
      <c r="P27" s="23"/>
      <c r="Q27" s="23"/>
      <c r="R27" s="23"/>
      <c r="S27" s="8"/>
    </row>
    <row r="28" spans="3:19" ht="13.5" customHeight="1">
      <c r="C28" s="15"/>
      <c r="D28" s="24"/>
      <c r="E28" s="25"/>
      <c r="F28" s="25"/>
      <c r="G28" s="25"/>
      <c r="H28" s="26"/>
      <c r="I28" s="25"/>
      <c r="J28" s="27"/>
      <c r="K28" s="27"/>
      <c r="L28" s="27"/>
      <c r="M28" s="27"/>
      <c r="N28" s="27"/>
      <c r="O28" s="27"/>
      <c r="P28" s="27"/>
      <c r="Q28" s="27"/>
      <c r="R28" s="27"/>
      <c r="S28" s="8"/>
    </row>
    <row r="29" spans="3:19" ht="13.5" customHeight="1">
      <c r="C29" s="15"/>
      <c r="D29" s="24"/>
      <c r="E29" s="28"/>
      <c r="F29" s="25"/>
      <c r="G29" s="25"/>
      <c r="H29" s="26"/>
      <c r="I29" s="25"/>
      <c r="J29" s="23"/>
      <c r="K29" s="23"/>
      <c r="L29" s="23"/>
      <c r="M29" s="23"/>
      <c r="N29" s="23"/>
      <c r="O29" s="23"/>
      <c r="P29" s="23"/>
      <c r="Q29" s="23"/>
      <c r="R29" s="23"/>
      <c r="S29" s="8"/>
    </row>
    <row r="30" spans="3:19" ht="13.5" customHeight="1">
      <c r="C30" s="15"/>
      <c r="D30" s="24"/>
      <c r="E30" s="29"/>
      <c r="F30" s="25"/>
      <c r="G30" s="25"/>
      <c r="H30" s="26"/>
      <c r="I30" s="25"/>
      <c r="J30" s="27"/>
      <c r="K30" s="27"/>
      <c r="L30" s="27"/>
      <c r="M30" s="27"/>
      <c r="N30" s="27"/>
      <c r="O30" s="27"/>
      <c r="P30" s="27"/>
      <c r="Q30" s="27"/>
      <c r="R30" s="27"/>
      <c r="S30" s="8"/>
    </row>
    <row r="31" spans="3:19" ht="13.5" customHeight="1">
      <c r="C31" s="15"/>
      <c r="D31" s="24"/>
      <c r="E31" s="30"/>
      <c r="F31" s="25"/>
      <c r="G31" s="25"/>
      <c r="H31" s="26"/>
      <c r="I31" s="25"/>
      <c r="J31" s="27"/>
      <c r="K31" s="27"/>
      <c r="L31" s="27"/>
      <c r="M31" s="27"/>
      <c r="N31" s="27"/>
      <c r="O31" s="27"/>
      <c r="P31" s="27"/>
      <c r="Q31" s="27"/>
      <c r="R31" s="27"/>
      <c r="S31" s="8"/>
    </row>
    <row r="32" spans="3:19" ht="13.5" customHeight="1">
      <c r="C32" s="15"/>
      <c r="D32" s="20"/>
      <c r="E32" s="21"/>
      <c r="F32" s="21"/>
      <c r="G32" s="21"/>
      <c r="H32" s="22"/>
      <c r="I32" s="21"/>
      <c r="J32" s="23"/>
      <c r="K32" s="23"/>
      <c r="L32" s="23"/>
      <c r="M32" s="23"/>
      <c r="N32" s="23"/>
      <c r="O32" s="23"/>
      <c r="P32" s="23"/>
      <c r="Q32" s="23"/>
      <c r="R32" s="23"/>
      <c r="S32" s="8"/>
    </row>
    <row r="33" spans="3:19" ht="13.5" customHeight="1">
      <c r="C33" s="15"/>
      <c r="D33" s="24"/>
      <c r="E33" s="29"/>
      <c r="F33" s="25"/>
      <c r="G33" s="25"/>
      <c r="H33" s="26"/>
      <c r="I33" s="21"/>
      <c r="J33" s="31"/>
      <c r="K33" s="31"/>
      <c r="L33" s="31"/>
      <c r="M33" s="31"/>
      <c r="N33" s="31"/>
      <c r="O33" s="31"/>
      <c r="P33" s="31"/>
      <c r="Q33" s="31"/>
      <c r="R33" s="31"/>
      <c r="S33" s="8"/>
    </row>
    <row r="34" spans="3:19" ht="13.5" customHeight="1">
      <c r="C34" s="15"/>
      <c r="D34" s="24"/>
      <c r="E34" s="30"/>
      <c r="F34" s="25"/>
      <c r="G34" s="25"/>
      <c r="H34" s="26"/>
      <c r="I34" s="21"/>
      <c r="J34" s="31"/>
      <c r="K34" s="31"/>
      <c r="L34" s="31"/>
      <c r="M34" s="31"/>
      <c r="N34" s="31"/>
      <c r="O34" s="31"/>
      <c r="P34" s="31"/>
      <c r="Q34" s="31"/>
      <c r="R34" s="31"/>
      <c r="S34" s="8"/>
    </row>
    <row r="35" spans="3:19" ht="13.5" customHeight="1">
      <c r="C35" s="15"/>
      <c r="D35" s="20"/>
      <c r="E35" s="21"/>
      <c r="F35" s="21"/>
      <c r="G35" s="21"/>
      <c r="H35" s="22"/>
      <c r="I35" s="21"/>
      <c r="J35" s="23"/>
      <c r="K35" s="23"/>
      <c r="L35" s="23"/>
      <c r="M35" s="23"/>
      <c r="N35" s="23"/>
      <c r="O35" s="23"/>
      <c r="P35" s="23"/>
      <c r="Q35" s="23"/>
      <c r="R35" s="23"/>
      <c r="S35" s="8"/>
    </row>
    <row r="36" spans="3:19" ht="13.5" customHeight="1">
      <c r="C36" s="15"/>
      <c r="D36" s="18"/>
      <c r="E36" s="18"/>
      <c r="F36" s="18"/>
      <c r="G36" s="18"/>
      <c r="H36" s="18"/>
      <c r="I36" s="18"/>
      <c r="J36" s="33"/>
      <c r="K36" s="33"/>
      <c r="L36" s="33"/>
      <c r="M36" s="33"/>
      <c r="N36" s="33"/>
      <c r="O36" s="33"/>
      <c r="P36" s="33"/>
      <c r="Q36" s="33"/>
      <c r="R36" s="33"/>
      <c r="S36" s="8"/>
    </row>
    <row r="37" spans="3:19" ht="13.5" customHeight="1">
      <c r="C37" s="15"/>
      <c r="D37" s="24"/>
      <c r="E37" s="25"/>
      <c r="F37" s="25"/>
      <c r="G37" s="25"/>
      <c r="H37" s="26"/>
      <c r="I37" s="25"/>
      <c r="J37" s="34"/>
      <c r="K37" s="34"/>
      <c r="L37" s="34"/>
      <c r="M37" s="34"/>
      <c r="N37" s="34"/>
      <c r="O37" s="34"/>
      <c r="P37" s="34"/>
      <c r="Q37" s="34"/>
      <c r="R37" s="34"/>
      <c r="S37" s="8"/>
    </row>
    <row r="38" spans="3:19" ht="13.5" customHeight="1">
      <c r="C38" s="15"/>
      <c r="D38" s="24"/>
      <c r="E38" s="25"/>
      <c r="F38" s="25"/>
      <c r="G38" s="25"/>
      <c r="H38" s="26"/>
      <c r="I38" s="25"/>
      <c r="J38" s="35"/>
      <c r="K38" s="35"/>
      <c r="L38" s="35"/>
      <c r="M38" s="35"/>
      <c r="N38" s="35"/>
      <c r="O38" s="35"/>
      <c r="P38" s="35"/>
      <c r="Q38" s="35"/>
      <c r="R38" s="35"/>
      <c r="S38" s="8"/>
    </row>
    <row r="39" spans="4:19" ht="13.5">
      <c r="D39" s="10" t="s">
        <v>84</v>
      </c>
      <c r="E39" s="14"/>
      <c r="F39" s="14"/>
      <c r="G39" s="14"/>
      <c r="H39" s="14"/>
      <c r="I39" s="10"/>
      <c r="J39" s="10"/>
      <c r="K39" s="10"/>
      <c r="L39" s="10"/>
      <c r="M39" s="10"/>
      <c r="N39" s="10"/>
      <c r="O39" s="10"/>
      <c r="P39" s="10"/>
      <c r="Q39" s="10"/>
      <c r="R39" s="9" t="s">
        <v>85</v>
      </c>
      <c r="S39" s="1" t="s">
        <v>43</v>
      </c>
    </row>
    <row r="40" spans="4:18" ht="12.75">
      <c r="D40" s="103" t="s">
        <v>74</v>
      </c>
      <c r="E40" s="261" t="s">
        <v>207</v>
      </c>
      <c r="F40" s="228"/>
      <c r="G40" s="228"/>
      <c r="H40" s="228"/>
      <c r="I40" s="228"/>
      <c r="J40" s="228"/>
      <c r="K40" s="228"/>
      <c r="L40" s="228"/>
      <c r="M40" s="228"/>
      <c r="N40" s="228"/>
      <c r="O40" s="228"/>
      <c r="P40" s="228"/>
      <c r="Q40" s="228"/>
      <c r="R40" s="228"/>
    </row>
    <row r="41" spans="4:18" ht="24.75" customHeight="1">
      <c r="D41" s="103" t="s">
        <v>87</v>
      </c>
      <c r="E41" s="613" t="s">
        <v>86</v>
      </c>
      <c r="F41" s="613"/>
      <c r="G41" s="613"/>
      <c r="H41" s="613"/>
      <c r="I41" s="613"/>
      <c r="J41" s="613"/>
      <c r="K41" s="613"/>
      <c r="L41" s="613"/>
      <c r="M41" s="613"/>
      <c r="N41" s="613"/>
      <c r="O41" s="613"/>
      <c r="P41" s="613"/>
      <c r="Q41" s="613"/>
      <c r="R41" s="613"/>
    </row>
    <row r="42" spans="10:18" ht="12.75">
      <c r="J42" s="12"/>
      <c r="K42" s="16"/>
      <c r="L42" s="16"/>
      <c r="M42" s="16"/>
      <c r="N42" s="16"/>
      <c r="O42" s="16"/>
      <c r="P42" s="16"/>
      <c r="Q42" s="16"/>
      <c r="R42" s="16"/>
    </row>
    <row r="43" spans="10:18" ht="12.75">
      <c r="J43" s="12"/>
      <c r="K43" s="16"/>
      <c r="L43" s="16"/>
      <c r="M43" s="16"/>
      <c r="N43" s="16"/>
      <c r="O43" s="16"/>
      <c r="P43" s="16"/>
      <c r="Q43" s="16"/>
      <c r="R43" s="16"/>
    </row>
    <row r="44" spans="10:18" ht="12.75">
      <c r="J44" s="12"/>
      <c r="K44" s="12"/>
      <c r="L44" s="12"/>
      <c r="M44" s="12"/>
      <c r="N44" s="12"/>
      <c r="O44" s="12"/>
      <c r="P44" s="12"/>
      <c r="Q44" s="12"/>
      <c r="R44" s="12"/>
    </row>
    <row r="47" spans="10:18" ht="12.75">
      <c r="J47" s="12"/>
      <c r="K47" s="12"/>
      <c r="L47" s="12"/>
      <c r="M47" s="12"/>
      <c r="N47" s="12"/>
      <c r="O47" s="12"/>
      <c r="P47" s="12"/>
      <c r="Q47" s="12"/>
      <c r="R47" s="12"/>
    </row>
    <row r="54" spans="15:18" ht="12.75">
      <c r="O54" s="12"/>
      <c r="P54" s="12"/>
      <c r="Q54" s="12"/>
      <c r="R54" s="12"/>
    </row>
    <row r="56" spans="15:17" ht="12.75">
      <c r="O56" s="13"/>
      <c r="P56" s="13"/>
      <c r="Q56" s="13"/>
    </row>
  </sheetData>
  <sheetProtection/>
  <mergeCells count="1">
    <mergeCell ref="E41:R41"/>
  </mergeCells>
  <conditionalFormatting sqref="G6:G9">
    <cfRule type="expression" priority="1" dxfId="0" stopIfTrue="1">
      <formula>S6=" "</formula>
    </cfRule>
  </conditionalFormatting>
  <conditionalFormatting sqref="D6:D9">
    <cfRule type="cellIs" priority="2" dxfId="0" operator="equal" stopIfTrue="1">
      <formula>"   sem (do závorky) poznámku, proč vývojová řada nezačíná jako obvykle - nebo červenou buňku vymazat"</formula>
    </cfRule>
  </conditionalFormatting>
  <conditionalFormatting sqref="G4:G5">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0" r:id="rId2"/>
  <drawing r:id="rId1"/>
</worksheet>
</file>

<file path=xl/worksheets/sheet18.xml><?xml version="1.0" encoding="utf-8"?>
<worksheet xmlns="http://schemas.openxmlformats.org/spreadsheetml/2006/main" xmlns:r="http://schemas.openxmlformats.org/officeDocument/2006/relationships">
  <sheetPr codeName="List13"/>
  <dimension ref="C4:AQ57"/>
  <sheetViews>
    <sheetView showGridLines="0" showOutlineSymbols="0" zoomScale="90" zoomScaleNormal="90" zoomScalePageLayoutView="0" workbookViewId="0" topLeftCell="C3">
      <selection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25390625" style="1" customWidth="1"/>
    <col min="8" max="8" width="23.75390625" style="1" customWidth="1"/>
    <col min="9" max="9" width="1.12109375" style="1" customWidth="1"/>
    <col min="10" max="18" width="8.375" style="1" customWidth="1"/>
    <col min="19" max="42" width="1.75390625" style="1" customWidth="1"/>
    <col min="43" max="16384" width="9.125" style="1" customWidth="1"/>
  </cols>
  <sheetData>
    <row r="1" ht="12.75" hidden="1"/>
    <row r="2" ht="12.75" hidden="1"/>
    <row r="4" spans="4:18" s="2" customFormat="1" ht="15.75">
      <c r="D4" s="3" t="s">
        <v>208</v>
      </c>
      <c r="E4" s="3"/>
      <c r="F4" s="3"/>
      <c r="G4" s="3"/>
      <c r="H4" s="4" t="s">
        <v>209</v>
      </c>
      <c r="I4" s="5"/>
      <c r="J4" s="3"/>
      <c r="K4" s="3"/>
      <c r="L4" s="3"/>
      <c r="M4" s="3"/>
      <c r="N4" s="3"/>
      <c r="O4" s="3"/>
      <c r="P4" s="3"/>
      <c r="Q4" s="3"/>
      <c r="R4" s="3"/>
    </row>
    <row r="5" spans="4:18" s="2" customFormat="1" ht="15.75">
      <c r="D5" s="11"/>
      <c r="E5" s="3"/>
      <c r="F5" s="3"/>
      <c r="G5" s="3"/>
      <c r="H5" s="4"/>
      <c r="I5" s="5"/>
      <c r="J5" s="3"/>
      <c r="K5" s="3"/>
      <c r="L5" s="3"/>
      <c r="M5" s="3"/>
      <c r="N5" s="3"/>
      <c r="O5" s="3"/>
      <c r="P5" s="3"/>
      <c r="Q5" s="3"/>
      <c r="R5" s="3"/>
    </row>
    <row r="6" spans="4:18" s="2" customFormat="1" ht="15.75">
      <c r="D6" s="11"/>
      <c r="E6" s="3"/>
      <c r="F6" s="3"/>
      <c r="G6" s="3"/>
      <c r="H6" s="4"/>
      <c r="I6" s="5"/>
      <c r="J6" s="3"/>
      <c r="K6" s="3"/>
      <c r="L6" s="3"/>
      <c r="M6" s="3"/>
      <c r="N6" s="3"/>
      <c r="O6" s="3"/>
      <c r="P6" s="3"/>
      <c r="Q6" s="3"/>
      <c r="R6" s="3"/>
    </row>
    <row r="7" spans="4:18" s="2" customFormat="1" ht="15.75">
      <c r="D7" s="11"/>
      <c r="E7" s="3"/>
      <c r="F7" s="3"/>
      <c r="G7" s="3"/>
      <c r="H7" s="4"/>
      <c r="I7" s="5"/>
      <c r="J7" s="3"/>
      <c r="K7" s="3"/>
      <c r="L7" s="3"/>
      <c r="M7" s="3"/>
      <c r="N7" s="3"/>
      <c r="O7" s="3"/>
      <c r="P7" s="3"/>
      <c r="Q7" s="3"/>
      <c r="R7" s="3"/>
    </row>
    <row r="8" spans="4:18" s="2" customFormat="1" ht="15.75">
      <c r="D8" s="11"/>
      <c r="E8" s="3"/>
      <c r="F8" s="3"/>
      <c r="G8" s="3"/>
      <c r="H8" s="4"/>
      <c r="I8" s="5"/>
      <c r="J8" s="3"/>
      <c r="K8" s="3"/>
      <c r="L8" s="3"/>
      <c r="M8" s="3"/>
      <c r="N8" s="3"/>
      <c r="O8" s="3"/>
      <c r="P8" s="3"/>
      <c r="Q8" s="3"/>
      <c r="R8" s="3"/>
    </row>
    <row r="9" spans="4:18" s="2" customFormat="1" ht="15.75">
      <c r="D9" s="11"/>
      <c r="E9" s="3"/>
      <c r="F9" s="3"/>
      <c r="G9" s="3"/>
      <c r="H9" s="4"/>
      <c r="I9" s="5"/>
      <c r="J9" s="3"/>
      <c r="K9" s="3"/>
      <c r="L9" s="3"/>
      <c r="M9" s="3"/>
      <c r="N9" s="3"/>
      <c r="O9" s="3"/>
      <c r="P9" s="3"/>
      <c r="Q9" s="3"/>
      <c r="R9" s="3"/>
    </row>
    <row r="10" spans="4:19" s="6" customFormat="1" ht="13.5" customHeight="1">
      <c r="D10" s="36"/>
      <c r="E10" s="37"/>
      <c r="F10" s="37"/>
      <c r="G10" s="37"/>
      <c r="H10" s="37"/>
      <c r="I10" s="38"/>
      <c r="J10" s="262"/>
      <c r="K10" s="263"/>
      <c r="L10" s="263"/>
      <c r="M10" s="264"/>
      <c r="N10" s="264"/>
      <c r="O10" s="265"/>
      <c r="P10" s="265"/>
      <c r="Q10" s="265"/>
      <c r="R10" s="265"/>
      <c r="S10" s="7" t="s">
        <v>44</v>
      </c>
    </row>
    <row r="11" spans="3:19" ht="13.5" customHeight="1">
      <c r="C11" s="8"/>
      <c r="D11" s="17"/>
      <c r="E11" s="17"/>
      <c r="F11" s="17"/>
      <c r="G11" s="17"/>
      <c r="H11" s="17"/>
      <c r="I11" s="17"/>
      <c r="J11" s="262"/>
      <c r="K11" s="266"/>
      <c r="L11" s="266"/>
      <c r="M11" s="266"/>
      <c r="N11" s="266"/>
      <c r="O11" s="266"/>
      <c r="P11" s="266"/>
      <c r="Q11" s="266"/>
      <c r="R11" s="266"/>
      <c r="S11" s="8"/>
    </row>
    <row r="12" spans="3:19" ht="13.5" customHeight="1">
      <c r="C12" s="8"/>
      <c r="D12" s="17"/>
      <c r="E12" s="17"/>
      <c r="F12" s="17"/>
      <c r="G12" s="17"/>
      <c r="H12" s="17"/>
      <c r="I12" s="17"/>
      <c r="J12" s="262"/>
      <c r="K12" s="266"/>
      <c r="L12" s="266"/>
      <c r="M12" s="266"/>
      <c r="N12" s="266"/>
      <c r="O12" s="266"/>
      <c r="P12" s="266"/>
      <c r="Q12" s="266"/>
      <c r="R12" s="266"/>
      <c r="S12" s="8"/>
    </row>
    <row r="13" spans="3:19" ht="13.5" customHeight="1">
      <c r="C13" s="8"/>
      <c r="D13" s="17"/>
      <c r="E13" s="17"/>
      <c r="F13" s="17"/>
      <c r="G13" s="17"/>
      <c r="H13" s="17"/>
      <c r="I13" s="17"/>
      <c r="J13" s="262"/>
      <c r="K13" s="266"/>
      <c r="L13" s="266"/>
      <c r="M13" s="266"/>
      <c r="N13" s="266"/>
      <c r="O13" s="266"/>
      <c r="P13" s="266"/>
      <c r="Q13" s="266"/>
      <c r="R13" s="266"/>
      <c r="S13" s="8"/>
    </row>
    <row r="14" spans="3:19" ht="13.5" customHeight="1">
      <c r="C14" s="8"/>
      <c r="D14" s="17"/>
      <c r="E14" s="17"/>
      <c r="F14" s="17"/>
      <c r="G14" s="17"/>
      <c r="H14" s="17"/>
      <c r="I14" s="17"/>
      <c r="J14" s="262"/>
      <c r="K14" s="266"/>
      <c r="L14" s="266"/>
      <c r="M14" s="266"/>
      <c r="N14" s="266"/>
      <c r="O14" s="266"/>
      <c r="P14" s="266"/>
      <c r="Q14" s="266"/>
      <c r="R14" s="266"/>
      <c r="S14" s="8"/>
    </row>
    <row r="15" spans="3:19" ht="13.5" customHeight="1">
      <c r="C15" s="8"/>
      <c r="D15" s="17"/>
      <c r="E15" s="17"/>
      <c r="F15" s="17"/>
      <c r="G15" s="17"/>
      <c r="H15" s="17"/>
      <c r="I15" s="17"/>
      <c r="J15" s="262"/>
      <c r="K15" s="266"/>
      <c r="L15" s="266"/>
      <c r="M15" s="266"/>
      <c r="N15" s="266"/>
      <c r="O15" s="266"/>
      <c r="P15" s="266"/>
      <c r="Q15" s="266"/>
      <c r="R15" s="266"/>
      <c r="S15" s="8"/>
    </row>
    <row r="16" spans="3:19" ht="13.5" customHeight="1">
      <c r="C16" s="8"/>
      <c r="D16" s="18"/>
      <c r="E16" s="19"/>
      <c r="F16" s="19"/>
      <c r="G16" s="19"/>
      <c r="H16" s="19"/>
      <c r="I16" s="19"/>
      <c r="J16" s="262"/>
      <c r="K16" s="266"/>
      <c r="L16" s="266"/>
      <c r="M16" s="266"/>
      <c r="N16" s="266"/>
      <c r="O16" s="266"/>
      <c r="P16" s="266"/>
      <c r="Q16" s="266"/>
      <c r="R16" s="266"/>
      <c r="S16" s="8"/>
    </row>
    <row r="17" spans="3:19" ht="13.5" customHeight="1">
      <c r="C17" s="8"/>
      <c r="D17" s="18"/>
      <c r="E17" s="18"/>
      <c r="F17" s="18"/>
      <c r="G17" s="18"/>
      <c r="H17" s="18"/>
      <c r="I17" s="18"/>
      <c r="J17" s="18"/>
      <c r="K17" s="18"/>
      <c r="L17" s="18"/>
      <c r="M17" s="18"/>
      <c r="N17" s="18"/>
      <c r="O17" s="18"/>
      <c r="P17" s="18"/>
      <c r="Q17" s="18"/>
      <c r="R17" s="18"/>
      <c r="S17" s="8"/>
    </row>
    <row r="18" spans="3:19" ht="13.5" customHeight="1">
      <c r="C18" s="15"/>
      <c r="D18" s="20"/>
      <c r="E18" s="21"/>
      <c r="F18" s="21"/>
      <c r="G18" s="21"/>
      <c r="H18" s="22"/>
      <c r="I18" s="21"/>
      <c r="J18" s="23"/>
      <c r="K18" s="23"/>
      <c r="L18" s="23"/>
      <c r="M18" s="23"/>
      <c r="N18" s="23"/>
      <c r="O18" s="23"/>
      <c r="P18" s="23"/>
      <c r="Q18" s="23"/>
      <c r="R18" s="23"/>
      <c r="S18" s="8"/>
    </row>
    <row r="19" spans="3:19" ht="13.5" customHeight="1">
      <c r="C19" s="15"/>
      <c r="D19" s="24"/>
      <c r="E19" s="25"/>
      <c r="F19" s="25"/>
      <c r="G19" s="25"/>
      <c r="H19" s="26"/>
      <c r="I19" s="25"/>
      <c r="J19" s="27"/>
      <c r="K19" s="27"/>
      <c r="L19" s="27"/>
      <c r="M19" s="27"/>
      <c r="N19" s="27"/>
      <c r="O19" s="27"/>
      <c r="P19" s="27"/>
      <c r="Q19" s="27"/>
      <c r="R19" s="27"/>
      <c r="S19" s="8"/>
    </row>
    <row r="20" spans="3:19" ht="13.5" customHeight="1">
      <c r="C20" s="15"/>
      <c r="D20" s="24"/>
      <c r="E20" s="28"/>
      <c r="F20" s="25"/>
      <c r="G20" s="25"/>
      <c r="H20" s="26"/>
      <c r="I20" s="25"/>
      <c r="J20" s="23"/>
      <c r="K20" s="23"/>
      <c r="L20" s="23"/>
      <c r="M20" s="23"/>
      <c r="N20" s="23"/>
      <c r="O20" s="23"/>
      <c r="P20" s="23"/>
      <c r="Q20" s="23"/>
      <c r="R20" s="23"/>
      <c r="S20" s="8"/>
    </row>
    <row r="21" spans="3:19" ht="13.5" customHeight="1">
      <c r="C21" s="15"/>
      <c r="D21" s="24"/>
      <c r="E21" s="29"/>
      <c r="F21" s="25"/>
      <c r="G21" s="25"/>
      <c r="H21" s="26"/>
      <c r="I21" s="25"/>
      <c r="J21" s="27"/>
      <c r="K21" s="27"/>
      <c r="L21" s="27"/>
      <c r="M21" s="27"/>
      <c r="N21" s="27"/>
      <c r="O21" s="27"/>
      <c r="P21" s="27"/>
      <c r="Q21" s="27"/>
      <c r="R21" s="27"/>
      <c r="S21" s="8"/>
    </row>
    <row r="22" spans="3:43" ht="13.5" customHeight="1">
      <c r="C22" s="15"/>
      <c r="D22" s="24"/>
      <c r="E22" s="30"/>
      <c r="F22" s="25"/>
      <c r="G22" s="25"/>
      <c r="H22" s="26"/>
      <c r="I22" s="25"/>
      <c r="J22" s="27"/>
      <c r="K22" s="27"/>
      <c r="L22" s="27"/>
      <c r="M22" s="27"/>
      <c r="N22" s="27"/>
      <c r="O22" s="27"/>
      <c r="P22" s="27"/>
      <c r="Q22" s="27"/>
      <c r="R22" s="27"/>
      <c r="S22" s="8"/>
      <c r="AQ22" s="12"/>
    </row>
    <row r="23" spans="3:43" ht="13.5" customHeight="1">
      <c r="C23" s="15"/>
      <c r="D23" s="20"/>
      <c r="E23" s="21"/>
      <c r="F23" s="21"/>
      <c r="G23" s="21"/>
      <c r="H23" s="22"/>
      <c r="I23" s="21"/>
      <c r="J23" s="23"/>
      <c r="K23" s="23"/>
      <c r="L23" s="23"/>
      <c r="M23" s="23"/>
      <c r="N23" s="23"/>
      <c r="O23" s="23"/>
      <c r="P23" s="23"/>
      <c r="Q23" s="23"/>
      <c r="R23" s="23"/>
      <c r="S23" s="8"/>
      <c r="AQ23" s="12"/>
    </row>
    <row r="24" spans="3:43" ht="13.5" customHeight="1">
      <c r="C24" s="15"/>
      <c r="D24" s="24"/>
      <c r="E24" s="29"/>
      <c r="F24" s="25"/>
      <c r="G24" s="25"/>
      <c r="H24" s="26"/>
      <c r="I24" s="21"/>
      <c r="J24" s="31"/>
      <c r="K24" s="31"/>
      <c r="L24" s="31"/>
      <c r="M24" s="31"/>
      <c r="N24" s="31"/>
      <c r="O24" s="31"/>
      <c r="P24" s="31"/>
      <c r="Q24" s="31"/>
      <c r="R24" s="31"/>
      <c r="S24" s="8"/>
      <c r="AQ24" s="12"/>
    </row>
    <row r="25" spans="3:19" ht="13.5" customHeight="1">
      <c r="C25" s="15"/>
      <c r="D25" s="24"/>
      <c r="E25" s="30"/>
      <c r="F25" s="25"/>
      <c r="G25" s="25"/>
      <c r="H25" s="26"/>
      <c r="I25" s="21"/>
      <c r="J25" s="31"/>
      <c r="K25" s="31"/>
      <c r="L25" s="31"/>
      <c r="M25" s="31"/>
      <c r="N25" s="31"/>
      <c r="O25" s="31"/>
      <c r="P25" s="31"/>
      <c r="Q25" s="31"/>
      <c r="R25" s="31"/>
      <c r="S25" s="8"/>
    </row>
    <row r="26" spans="3:19" ht="13.5" customHeight="1">
      <c r="C26" s="15"/>
      <c r="D26" s="20"/>
      <c r="E26" s="21"/>
      <c r="F26" s="21"/>
      <c r="G26" s="21"/>
      <c r="H26" s="22"/>
      <c r="I26" s="21"/>
      <c r="J26" s="23"/>
      <c r="K26" s="23"/>
      <c r="L26" s="23"/>
      <c r="M26" s="23"/>
      <c r="N26" s="23"/>
      <c r="O26" s="23"/>
      <c r="P26" s="23"/>
      <c r="Q26" s="23"/>
      <c r="R26" s="23"/>
      <c r="S26" s="8"/>
    </row>
    <row r="27" spans="3:19" ht="13.5" customHeight="1">
      <c r="C27" s="15"/>
      <c r="D27" s="18"/>
      <c r="E27" s="18"/>
      <c r="F27" s="18"/>
      <c r="G27" s="18"/>
      <c r="H27" s="18"/>
      <c r="I27" s="18"/>
      <c r="J27" s="32"/>
      <c r="K27" s="32"/>
      <c r="L27" s="32"/>
      <c r="M27" s="32"/>
      <c r="N27" s="32"/>
      <c r="O27" s="32"/>
      <c r="P27" s="32"/>
      <c r="Q27" s="32"/>
      <c r="R27" s="32"/>
      <c r="S27" s="8"/>
    </row>
    <row r="28" spans="3:19" ht="13.5" customHeight="1">
      <c r="C28" s="15"/>
      <c r="D28" s="20"/>
      <c r="E28" s="21"/>
      <c r="F28" s="21"/>
      <c r="G28" s="21"/>
      <c r="H28" s="22"/>
      <c r="I28" s="21"/>
      <c r="J28" s="23"/>
      <c r="K28" s="23"/>
      <c r="L28" s="23"/>
      <c r="M28" s="23"/>
      <c r="N28" s="23"/>
      <c r="O28" s="23"/>
      <c r="P28" s="23"/>
      <c r="Q28" s="23"/>
      <c r="R28" s="23"/>
      <c r="S28" s="8"/>
    </row>
    <row r="29" spans="3:19" ht="13.5" customHeight="1">
      <c r="C29" s="15"/>
      <c r="D29" s="24"/>
      <c r="E29" s="25"/>
      <c r="F29" s="25"/>
      <c r="G29" s="25"/>
      <c r="H29" s="26"/>
      <c r="I29" s="25"/>
      <c r="J29" s="27"/>
      <c r="K29" s="27"/>
      <c r="L29" s="27"/>
      <c r="M29" s="27"/>
      <c r="N29" s="27"/>
      <c r="O29" s="27"/>
      <c r="P29" s="27"/>
      <c r="Q29" s="27"/>
      <c r="R29" s="27"/>
      <c r="S29" s="8"/>
    </row>
    <row r="30" spans="3:19" ht="13.5" customHeight="1">
      <c r="C30" s="15"/>
      <c r="D30" s="24"/>
      <c r="E30" s="28"/>
      <c r="F30" s="25"/>
      <c r="G30" s="25"/>
      <c r="H30" s="26"/>
      <c r="I30" s="25"/>
      <c r="J30" s="23"/>
      <c r="K30" s="23"/>
      <c r="L30" s="23"/>
      <c r="M30" s="23"/>
      <c r="N30" s="23"/>
      <c r="O30" s="23"/>
      <c r="P30" s="23"/>
      <c r="Q30" s="23"/>
      <c r="R30" s="23"/>
      <c r="S30" s="8"/>
    </row>
    <row r="31" spans="3:19" ht="13.5" customHeight="1">
      <c r="C31" s="15"/>
      <c r="D31" s="24"/>
      <c r="E31" s="29"/>
      <c r="F31" s="25"/>
      <c r="G31" s="25"/>
      <c r="H31" s="26"/>
      <c r="I31" s="25"/>
      <c r="J31" s="27"/>
      <c r="K31" s="27"/>
      <c r="L31" s="27"/>
      <c r="M31" s="27"/>
      <c r="N31" s="27"/>
      <c r="O31" s="27"/>
      <c r="P31" s="27"/>
      <c r="Q31" s="27"/>
      <c r="R31" s="27"/>
      <c r="S31" s="8"/>
    </row>
    <row r="32" spans="3:19" ht="13.5" customHeight="1">
      <c r="C32" s="15"/>
      <c r="D32" s="24"/>
      <c r="E32" s="30"/>
      <c r="F32" s="25"/>
      <c r="G32" s="25"/>
      <c r="H32" s="26"/>
      <c r="I32" s="25"/>
      <c r="J32" s="27"/>
      <c r="K32" s="27"/>
      <c r="L32" s="27"/>
      <c r="M32" s="27"/>
      <c r="N32" s="27"/>
      <c r="O32" s="27"/>
      <c r="P32" s="27"/>
      <c r="Q32" s="27"/>
      <c r="R32" s="27"/>
      <c r="S32" s="8"/>
    </row>
    <row r="33" spans="3:19" ht="13.5" customHeight="1">
      <c r="C33" s="15"/>
      <c r="D33" s="20"/>
      <c r="E33" s="21"/>
      <c r="F33" s="21"/>
      <c r="G33" s="21"/>
      <c r="H33" s="22"/>
      <c r="I33" s="21"/>
      <c r="J33" s="23"/>
      <c r="K33" s="23"/>
      <c r="L33" s="23"/>
      <c r="M33" s="23"/>
      <c r="N33" s="23"/>
      <c r="O33" s="23"/>
      <c r="P33" s="23"/>
      <c r="Q33" s="23"/>
      <c r="R33" s="23"/>
      <c r="S33" s="8"/>
    </row>
    <row r="34" spans="3:19" ht="13.5" customHeight="1">
      <c r="C34" s="15"/>
      <c r="D34" s="24"/>
      <c r="E34" s="29"/>
      <c r="F34" s="25"/>
      <c r="G34" s="25"/>
      <c r="H34" s="26"/>
      <c r="I34" s="21"/>
      <c r="J34" s="31"/>
      <c r="K34" s="31"/>
      <c r="L34" s="31"/>
      <c r="M34" s="31"/>
      <c r="N34" s="31"/>
      <c r="O34" s="31"/>
      <c r="P34" s="31"/>
      <c r="Q34" s="31"/>
      <c r="R34" s="31"/>
      <c r="S34" s="8"/>
    </row>
    <row r="35" spans="3:19" ht="13.5" customHeight="1">
      <c r="C35" s="15"/>
      <c r="D35" s="24"/>
      <c r="E35" s="30"/>
      <c r="F35" s="25"/>
      <c r="G35" s="25"/>
      <c r="H35" s="26"/>
      <c r="I35" s="21"/>
      <c r="J35" s="31"/>
      <c r="K35" s="31"/>
      <c r="L35" s="31"/>
      <c r="M35" s="31"/>
      <c r="N35" s="31"/>
      <c r="O35" s="31"/>
      <c r="P35" s="31"/>
      <c r="Q35" s="31"/>
      <c r="R35" s="31"/>
      <c r="S35" s="8"/>
    </row>
    <row r="36" spans="3:19" ht="13.5" customHeight="1">
      <c r="C36" s="15"/>
      <c r="D36" s="20"/>
      <c r="E36" s="21"/>
      <c r="F36" s="21"/>
      <c r="G36" s="21"/>
      <c r="H36" s="22"/>
      <c r="I36" s="21"/>
      <c r="J36" s="23"/>
      <c r="K36" s="23"/>
      <c r="L36" s="23"/>
      <c r="M36" s="23"/>
      <c r="N36" s="23"/>
      <c r="O36" s="23"/>
      <c r="P36" s="23"/>
      <c r="Q36" s="23"/>
      <c r="R36" s="23"/>
      <c r="S36" s="8"/>
    </row>
    <row r="37" spans="3:19" ht="13.5" customHeight="1">
      <c r="C37" s="15"/>
      <c r="D37" s="18"/>
      <c r="E37" s="18"/>
      <c r="F37" s="18"/>
      <c r="G37" s="18"/>
      <c r="H37" s="18"/>
      <c r="I37" s="18"/>
      <c r="J37" s="33"/>
      <c r="K37" s="33"/>
      <c r="L37" s="33"/>
      <c r="M37" s="33"/>
      <c r="N37" s="33"/>
      <c r="O37" s="33"/>
      <c r="P37" s="33"/>
      <c r="Q37" s="33"/>
      <c r="R37" s="33"/>
      <c r="S37" s="8"/>
    </row>
    <row r="38" spans="3:19" ht="13.5" customHeight="1">
      <c r="C38" s="15"/>
      <c r="D38" s="24"/>
      <c r="E38" s="25"/>
      <c r="F38" s="25"/>
      <c r="G38" s="25"/>
      <c r="H38" s="26"/>
      <c r="I38" s="25"/>
      <c r="J38" s="34"/>
      <c r="K38" s="34"/>
      <c r="L38" s="34"/>
      <c r="M38" s="34"/>
      <c r="N38" s="34"/>
      <c r="O38" s="34"/>
      <c r="P38" s="34"/>
      <c r="Q38" s="34"/>
      <c r="R38" s="34"/>
      <c r="S38" s="8"/>
    </row>
    <row r="39" spans="3:19" ht="13.5" customHeight="1">
      <c r="C39" s="15"/>
      <c r="D39" s="24"/>
      <c r="E39" s="25"/>
      <c r="F39" s="25"/>
      <c r="G39" s="25"/>
      <c r="H39" s="26"/>
      <c r="I39" s="25"/>
      <c r="J39" s="35"/>
      <c r="K39" s="35"/>
      <c r="L39" s="35"/>
      <c r="M39" s="35"/>
      <c r="N39" s="35"/>
      <c r="O39" s="35"/>
      <c r="P39" s="35"/>
      <c r="Q39" s="35"/>
      <c r="R39" s="35"/>
      <c r="S39" s="8"/>
    </row>
    <row r="40" spans="4:19" ht="13.5">
      <c r="D40" s="10" t="s">
        <v>84</v>
      </c>
      <c r="E40" s="14"/>
      <c r="F40" s="14"/>
      <c r="G40" s="14"/>
      <c r="H40" s="14"/>
      <c r="I40" s="10"/>
      <c r="J40" s="10"/>
      <c r="K40" s="10"/>
      <c r="L40" s="10"/>
      <c r="M40" s="10"/>
      <c r="N40" s="10"/>
      <c r="O40" s="10"/>
      <c r="P40" s="10"/>
      <c r="Q40" s="10"/>
      <c r="R40" s="9" t="s">
        <v>85</v>
      </c>
      <c r="S40" s="1" t="s">
        <v>43</v>
      </c>
    </row>
    <row r="41" spans="4:18" ht="12.75">
      <c r="D41" s="103"/>
      <c r="E41" s="228" t="s">
        <v>207</v>
      </c>
      <c r="F41" s="228"/>
      <c r="G41" s="228"/>
      <c r="H41" s="228"/>
      <c r="I41" s="228"/>
      <c r="J41" s="228"/>
      <c r="K41" s="228"/>
      <c r="L41" s="228"/>
      <c r="M41" s="228"/>
      <c r="N41" s="228"/>
      <c r="O41" s="228"/>
      <c r="P41" s="228"/>
      <c r="Q41" s="228"/>
      <c r="R41" s="228"/>
    </row>
    <row r="42" spans="4:18" ht="15.75" customHeight="1">
      <c r="D42" s="103"/>
      <c r="E42" s="228" t="s">
        <v>210</v>
      </c>
      <c r="F42" s="229"/>
      <c r="G42" s="229"/>
      <c r="H42" s="229"/>
      <c r="I42" s="229"/>
      <c r="J42" s="229"/>
      <c r="K42" s="229"/>
      <c r="L42" s="229"/>
      <c r="M42" s="229"/>
      <c r="N42" s="229"/>
      <c r="O42" s="229"/>
      <c r="P42" s="229"/>
      <c r="Q42" s="229"/>
      <c r="R42" s="229"/>
    </row>
    <row r="43" spans="10:18" ht="12.75">
      <c r="J43" s="12"/>
      <c r="K43" s="16"/>
      <c r="L43" s="16"/>
      <c r="M43" s="16"/>
      <c r="N43" s="16"/>
      <c r="O43" s="16"/>
      <c r="P43" s="16"/>
      <c r="Q43" s="16"/>
      <c r="R43" s="16"/>
    </row>
    <row r="44" spans="10:18" ht="12.75">
      <c r="J44" s="12"/>
      <c r="K44" s="16"/>
      <c r="L44" s="16"/>
      <c r="M44" s="16"/>
      <c r="N44" s="16"/>
      <c r="O44" s="16"/>
      <c r="P44" s="16"/>
      <c r="Q44" s="16"/>
      <c r="R44" s="16"/>
    </row>
    <row r="45" spans="10:18" ht="12.75">
      <c r="J45" s="12"/>
      <c r="K45" s="12"/>
      <c r="L45" s="12"/>
      <c r="M45" s="12"/>
      <c r="N45" s="12"/>
      <c r="O45" s="12"/>
      <c r="P45" s="12"/>
      <c r="Q45" s="12"/>
      <c r="R45" s="12"/>
    </row>
    <row r="48" spans="10:18" ht="12.75">
      <c r="J48" s="12"/>
      <c r="K48" s="12"/>
      <c r="L48" s="12"/>
      <c r="M48" s="12"/>
      <c r="N48" s="12"/>
      <c r="O48" s="12"/>
      <c r="P48" s="12"/>
      <c r="Q48" s="12"/>
      <c r="R48" s="12"/>
    </row>
    <row r="55" spans="17:18" ht="12.75">
      <c r="Q55" s="12"/>
      <c r="R55" s="12"/>
    </row>
    <row r="57" ht="12.75">
      <c r="Q57" s="13"/>
    </row>
  </sheetData>
  <sheetProtection/>
  <conditionalFormatting sqref="G10">
    <cfRule type="expression" priority="1" dxfId="0" stopIfTrue="1">
      <formula>S10=" "</formula>
    </cfRule>
  </conditionalFormatting>
  <conditionalFormatting sqref="D10">
    <cfRule type="cellIs" priority="2" dxfId="0" operator="equal" stopIfTrue="1">
      <formula>"   sem (do závorky) poznámku, proč vývojová řada nezačíná jako obvykle - nebo červenou buňku vymazat"</formula>
    </cfRule>
  </conditionalFormatting>
  <conditionalFormatting sqref="G4:G9">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0" r:id="rId2"/>
  <drawing r:id="rId1"/>
</worksheet>
</file>

<file path=xl/worksheets/sheet19.xml><?xml version="1.0" encoding="utf-8"?>
<worksheet xmlns="http://schemas.openxmlformats.org/spreadsheetml/2006/main" xmlns:r="http://schemas.openxmlformats.org/officeDocument/2006/relationships">
  <sheetPr codeName="List14"/>
  <dimension ref="C4:AQ51"/>
  <sheetViews>
    <sheetView showGridLines="0" showOutlineSymbols="0" zoomScale="90" zoomScaleNormal="90" zoomScalePageLayoutView="0" workbookViewId="0" topLeftCell="C3">
      <selection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25390625" style="1" customWidth="1"/>
    <col min="8" max="8" width="23.75390625" style="1" customWidth="1"/>
    <col min="9" max="9" width="1.12109375" style="1" customWidth="1"/>
    <col min="10" max="18" width="8.375" style="1" customWidth="1"/>
    <col min="19" max="42" width="1.75390625" style="1" customWidth="1"/>
    <col min="43" max="16384" width="9.125" style="1" customWidth="1"/>
  </cols>
  <sheetData>
    <row r="1" ht="12.75" hidden="1"/>
    <row r="2" ht="12.75" hidden="1"/>
    <row r="4" spans="4:18" s="2" customFormat="1" ht="15.75">
      <c r="D4" s="3" t="s">
        <v>211</v>
      </c>
      <c r="E4" s="3"/>
      <c r="F4" s="3"/>
      <c r="G4" s="3"/>
      <c r="H4" s="4" t="s">
        <v>212</v>
      </c>
      <c r="I4" s="5"/>
      <c r="J4" s="3"/>
      <c r="K4" s="3"/>
      <c r="L4" s="3"/>
      <c r="M4" s="3"/>
      <c r="N4" s="3"/>
      <c r="O4" s="3"/>
      <c r="P4" s="3"/>
      <c r="Q4" s="3"/>
      <c r="R4" s="3"/>
    </row>
    <row r="5" spans="4:18" s="2" customFormat="1" ht="15.75">
      <c r="D5" s="11"/>
      <c r="E5" s="3"/>
      <c r="F5" s="3"/>
      <c r="G5" s="3"/>
      <c r="H5" s="4"/>
      <c r="I5" s="5"/>
      <c r="J5" s="3"/>
      <c r="K5" s="3"/>
      <c r="L5" s="3"/>
      <c r="M5" s="3"/>
      <c r="N5" s="3"/>
      <c r="O5" s="3"/>
      <c r="P5" s="3"/>
      <c r="Q5" s="3"/>
      <c r="R5" s="3"/>
    </row>
    <row r="6" spans="4:19" s="6" customFormat="1" ht="13.5" customHeight="1">
      <c r="D6" s="36"/>
      <c r="E6" s="37"/>
      <c r="F6" s="37"/>
      <c r="G6" s="37"/>
      <c r="H6" s="37"/>
      <c r="I6" s="38"/>
      <c r="J6" s="38"/>
      <c r="K6" s="38"/>
      <c r="L6" s="38"/>
      <c r="M6" s="38"/>
      <c r="N6" s="38"/>
      <c r="O6" s="38"/>
      <c r="P6" s="38"/>
      <c r="Q6" s="38"/>
      <c r="R6" s="39"/>
      <c r="S6" s="7" t="s">
        <v>44</v>
      </c>
    </row>
    <row r="7" spans="3:19" ht="13.5" customHeight="1">
      <c r="C7" s="8"/>
      <c r="D7" s="17"/>
      <c r="E7" s="17"/>
      <c r="F7" s="17"/>
      <c r="G7" s="17"/>
      <c r="H7" s="17"/>
      <c r="I7" s="17"/>
      <c r="J7" s="40"/>
      <c r="K7" s="40"/>
      <c r="L7" s="40"/>
      <c r="M7" s="40"/>
      <c r="N7" s="40"/>
      <c r="O7" s="40"/>
      <c r="P7" s="40"/>
      <c r="Q7" s="40"/>
      <c r="R7" s="40"/>
      <c r="S7" s="8"/>
    </row>
    <row r="8" spans="3:19" ht="12.75" customHeight="1">
      <c r="C8" s="8"/>
      <c r="D8" s="17"/>
      <c r="E8" s="17"/>
      <c r="F8" s="17"/>
      <c r="G8" s="17"/>
      <c r="H8" s="17"/>
      <c r="I8" s="17"/>
      <c r="J8" s="40"/>
      <c r="K8" s="40"/>
      <c r="L8" s="40"/>
      <c r="M8" s="40"/>
      <c r="N8" s="40"/>
      <c r="O8" s="40"/>
      <c r="P8" s="40"/>
      <c r="Q8" s="40"/>
      <c r="R8" s="40"/>
      <c r="S8" s="8"/>
    </row>
    <row r="9" spans="3:19" ht="13.5" customHeight="1">
      <c r="C9" s="8"/>
      <c r="D9" s="17"/>
      <c r="E9" s="17"/>
      <c r="F9" s="17"/>
      <c r="G9" s="17"/>
      <c r="H9" s="17"/>
      <c r="I9" s="17"/>
      <c r="J9" s="40"/>
      <c r="K9" s="40"/>
      <c r="L9" s="40"/>
      <c r="M9" s="40"/>
      <c r="N9" s="40"/>
      <c r="O9" s="40"/>
      <c r="P9" s="40"/>
      <c r="Q9" s="40"/>
      <c r="R9" s="40"/>
      <c r="S9" s="8"/>
    </row>
    <row r="10" spans="3:19" ht="13.5" customHeight="1">
      <c r="C10" s="8"/>
      <c r="D10" s="17"/>
      <c r="E10" s="17"/>
      <c r="F10" s="17"/>
      <c r="G10" s="17"/>
      <c r="H10" s="17"/>
      <c r="I10" s="17"/>
      <c r="J10" s="276"/>
      <c r="K10" s="277"/>
      <c r="L10" s="277"/>
      <c r="M10" s="277"/>
      <c r="N10" s="277"/>
      <c r="O10" s="277"/>
      <c r="P10" s="277"/>
      <c r="Q10" s="277"/>
      <c r="R10" s="277"/>
      <c r="S10" s="8"/>
    </row>
    <row r="11" spans="3:19" ht="13.5" customHeight="1">
      <c r="C11" s="8"/>
      <c r="D11" s="17"/>
      <c r="E11" s="17"/>
      <c r="F11" s="17"/>
      <c r="G11" s="17"/>
      <c r="H11" s="17"/>
      <c r="I11" s="17"/>
      <c r="J11" s="278"/>
      <c r="K11" s="279"/>
      <c r="L11" s="279"/>
      <c r="M11" s="279"/>
      <c r="N11" s="279"/>
      <c r="O11" s="279"/>
      <c r="P11" s="279"/>
      <c r="Q11" s="279"/>
      <c r="R11" s="279"/>
      <c r="S11" s="8"/>
    </row>
    <row r="12" spans="3:19" ht="13.5" customHeight="1">
      <c r="C12" s="8"/>
      <c r="D12" s="18"/>
      <c r="E12" s="19"/>
      <c r="F12" s="19"/>
      <c r="G12" s="19"/>
      <c r="H12" s="19"/>
      <c r="I12" s="19"/>
      <c r="J12" s="278"/>
      <c r="K12" s="279"/>
      <c r="L12" s="279"/>
      <c r="M12" s="279"/>
      <c r="N12" s="279"/>
      <c r="O12" s="279"/>
      <c r="P12" s="279"/>
      <c r="Q12" s="279"/>
      <c r="R12" s="279"/>
      <c r="S12" s="8"/>
    </row>
    <row r="13" spans="3:19" ht="13.5" customHeight="1">
      <c r="C13" s="8"/>
      <c r="D13" s="18"/>
      <c r="E13" s="18"/>
      <c r="F13" s="18"/>
      <c r="G13" s="18"/>
      <c r="H13" s="18"/>
      <c r="I13" s="18"/>
      <c r="J13" s="278"/>
      <c r="K13" s="279"/>
      <c r="L13" s="279"/>
      <c r="M13" s="279"/>
      <c r="N13" s="279"/>
      <c r="O13" s="279"/>
      <c r="P13" s="279"/>
      <c r="Q13" s="279"/>
      <c r="R13" s="279"/>
      <c r="S13" s="8"/>
    </row>
    <row r="14" spans="3:19" ht="13.5" customHeight="1">
      <c r="C14" s="15"/>
      <c r="D14" s="20"/>
      <c r="E14" s="21"/>
      <c r="F14" s="21"/>
      <c r="G14" s="21"/>
      <c r="H14" s="22"/>
      <c r="I14" s="21"/>
      <c r="J14" s="278"/>
      <c r="K14" s="279"/>
      <c r="L14" s="279"/>
      <c r="M14" s="279"/>
      <c r="N14" s="279"/>
      <c r="O14" s="279"/>
      <c r="P14" s="279"/>
      <c r="Q14" s="279"/>
      <c r="R14" s="279"/>
      <c r="S14" s="8"/>
    </row>
    <row r="15" spans="3:19" ht="13.5" customHeight="1">
      <c r="C15" s="15"/>
      <c r="D15" s="24"/>
      <c r="E15" s="25"/>
      <c r="F15" s="25"/>
      <c r="G15" s="25"/>
      <c r="H15" s="26"/>
      <c r="I15" s="25"/>
      <c r="J15" s="278"/>
      <c r="K15" s="279"/>
      <c r="L15" s="279"/>
      <c r="M15" s="279"/>
      <c r="N15" s="279"/>
      <c r="O15" s="279"/>
      <c r="P15" s="279"/>
      <c r="Q15" s="279"/>
      <c r="R15" s="279"/>
      <c r="S15" s="8"/>
    </row>
    <row r="16" spans="3:19" ht="13.5" customHeight="1">
      <c r="C16" s="15"/>
      <c r="D16" s="24"/>
      <c r="E16" s="28"/>
      <c r="F16" s="25"/>
      <c r="G16" s="25"/>
      <c r="H16" s="26"/>
      <c r="I16" s="25"/>
      <c r="J16" s="23"/>
      <c r="K16" s="274"/>
      <c r="L16" s="274"/>
      <c r="M16" s="274"/>
      <c r="N16" s="274"/>
      <c r="O16" s="274"/>
      <c r="P16" s="274"/>
      <c r="Q16" s="274"/>
      <c r="R16" s="274"/>
      <c r="S16" s="8"/>
    </row>
    <row r="17" spans="3:19" ht="13.5" customHeight="1">
      <c r="C17" s="15"/>
      <c r="D17" s="24"/>
      <c r="E17" s="29"/>
      <c r="F17" s="25"/>
      <c r="G17" s="25"/>
      <c r="H17" s="26"/>
      <c r="I17" s="25"/>
      <c r="J17" s="27"/>
      <c r="K17" s="275"/>
      <c r="L17" s="275"/>
      <c r="M17" s="275"/>
      <c r="N17" s="275"/>
      <c r="O17" s="275"/>
      <c r="P17" s="275"/>
      <c r="Q17" s="275"/>
      <c r="R17" s="275"/>
      <c r="S17" s="8"/>
    </row>
    <row r="18" spans="3:43" ht="13.5" customHeight="1">
      <c r="C18" s="15"/>
      <c r="D18" s="24"/>
      <c r="E18" s="30"/>
      <c r="F18" s="25"/>
      <c r="G18" s="25"/>
      <c r="H18" s="26"/>
      <c r="I18" s="25"/>
      <c r="J18" s="27"/>
      <c r="K18" s="275"/>
      <c r="L18" s="275"/>
      <c r="M18" s="275"/>
      <c r="N18" s="275"/>
      <c r="O18" s="275"/>
      <c r="P18" s="275"/>
      <c r="Q18" s="275"/>
      <c r="R18" s="275"/>
      <c r="S18" s="8"/>
      <c r="AQ18" s="12"/>
    </row>
    <row r="19" spans="3:43" ht="13.5" customHeight="1">
      <c r="C19" s="15"/>
      <c r="D19" s="20"/>
      <c r="E19" s="21"/>
      <c r="F19" s="21"/>
      <c r="G19" s="21"/>
      <c r="H19" s="22"/>
      <c r="I19" s="21"/>
      <c r="J19" s="23"/>
      <c r="K19" s="275"/>
      <c r="L19" s="275"/>
      <c r="M19" s="275"/>
      <c r="N19" s="275"/>
      <c r="O19" s="275"/>
      <c r="P19" s="275"/>
      <c r="Q19" s="275"/>
      <c r="R19" s="275"/>
      <c r="S19" s="8"/>
      <c r="AQ19" s="12"/>
    </row>
    <row r="20" spans="3:43" ht="13.5" customHeight="1">
      <c r="C20" s="15"/>
      <c r="D20" s="24"/>
      <c r="E20" s="29"/>
      <c r="F20" s="25"/>
      <c r="G20" s="25"/>
      <c r="H20" s="26"/>
      <c r="I20" s="21"/>
      <c r="J20" s="31"/>
      <c r="K20" s="275"/>
      <c r="L20" s="275"/>
      <c r="M20" s="275"/>
      <c r="N20" s="275"/>
      <c r="O20" s="275"/>
      <c r="P20" s="275"/>
      <c r="Q20" s="275"/>
      <c r="R20" s="275"/>
      <c r="S20" s="8"/>
      <c r="AQ20" s="12"/>
    </row>
    <row r="21" spans="3:19" ht="13.5" customHeight="1">
      <c r="C21" s="15"/>
      <c r="D21" s="24"/>
      <c r="E21" s="30"/>
      <c r="F21" s="25"/>
      <c r="G21" s="25"/>
      <c r="H21" s="26"/>
      <c r="I21" s="21"/>
      <c r="J21" s="31"/>
      <c r="K21" s="275"/>
      <c r="L21" s="275"/>
      <c r="M21" s="275"/>
      <c r="N21" s="275"/>
      <c r="O21" s="275"/>
      <c r="P21" s="275"/>
      <c r="Q21" s="275"/>
      <c r="R21" s="275"/>
      <c r="S21" s="8"/>
    </row>
    <row r="22" spans="3:19" ht="13.5" customHeight="1">
      <c r="C22" s="15"/>
      <c r="D22" s="20"/>
      <c r="E22" s="21"/>
      <c r="F22" s="21"/>
      <c r="G22" s="21"/>
      <c r="H22" s="22"/>
      <c r="I22" s="21"/>
      <c r="J22" s="23"/>
      <c r="K22" s="27"/>
      <c r="L22" s="23"/>
      <c r="M22" s="23"/>
      <c r="N22" s="23"/>
      <c r="O22" s="23"/>
      <c r="P22" s="23"/>
      <c r="Q22" s="23"/>
      <c r="R22" s="23"/>
      <c r="S22" s="8"/>
    </row>
    <row r="23" spans="3:19" ht="13.5" customHeight="1">
      <c r="C23" s="15"/>
      <c r="D23" s="18"/>
      <c r="E23" s="18"/>
      <c r="F23" s="18"/>
      <c r="G23" s="18"/>
      <c r="H23" s="18"/>
      <c r="I23" s="18"/>
      <c r="J23" s="32"/>
      <c r="K23" s="27"/>
      <c r="L23" s="32"/>
      <c r="M23" s="32"/>
      <c r="N23" s="32"/>
      <c r="O23" s="32"/>
      <c r="P23" s="32"/>
      <c r="Q23" s="32"/>
      <c r="R23" s="32"/>
      <c r="S23" s="8"/>
    </row>
    <row r="24" spans="3:19" ht="13.5" customHeight="1">
      <c r="C24" s="15"/>
      <c r="D24" s="20"/>
      <c r="E24" s="21"/>
      <c r="F24" s="21"/>
      <c r="G24" s="21"/>
      <c r="H24" s="22"/>
      <c r="I24" s="21"/>
      <c r="J24" s="23"/>
      <c r="K24" s="27"/>
      <c r="L24" s="23"/>
      <c r="M24" s="23"/>
      <c r="N24" s="23"/>
      <c r="O24" s="23"/>
      <c r="P24" s="23"/>
      <c r="Q24" s="23"/>
      <c r="R24" s="23"/>
      <c r="S24" s="8"/>
    </row>
    <row r="25" spans="3:19" ht="13.5" customHeight="1">
      <c r="C25" s="15"/>
      <c r="D25" s="24"/>
      <c r="E25" s="25"/>
      <c r="F25" s="25"/>
      <c r="G25" s="25"/>
      <c r="H25" s="26"/>
      <c r="I25" s="25"/>
      <c r="J25" s="27"/>
      <c r="K25" s="27"/>
      <c r="L25" s="27"/>
      <c r="M25" s="27"/>
      <c r="N25" s="27"/>
      <c r="O25" s="27"/>
      <c r="P25" s="27"/>
      <c r="Q25" s="27"/>
      <c r="R25" s="27"/>
      <c r="S25" s="8"/>
    </row>
    <row r="26" spans="3:19" ht="13.5" customHeight="1">
      <c r="C26" s="15"/>
      <c r="D26" s="24"/>
      <c r="E26" s="28"/>
      <c r="F26" s="25"/>
      <c r="G26" s="25"/>
      <c r="H26" s="26"/>
      <c r="I26" s="25"/>
      <c r="J26" s="23"/>
      <c r="K26" s="27"/>
      <c r="L26" s="23"/>
      <c r="M26" s="23"/>
      <c r="N26" s="23"/>
      <c r="O26" s="23"/>
      <c r="P26" s="23"/>
      <c r="Q26" s="23"/>
      <c r="R26" s="23"/>
      <c r="S26" s="8"/>
    </row>
    <row r="27" spans="3:19" ht="13.5" customHeight="1">
      <c r="C27" s="15"/>
      <c r="D27" s="24"/>
      <c r="E27" s="29"/>
      <c r="F27" s="25"/>
      <c r="G27" s="25"/>
      <c r="H27" s="26"/>
      <c r="I27" s="25"/>
      <c r="J27" s="27"/>
      <c r="K27" s="27"/>
      <c r="L27" s="27"/>
      <c r="M27" s="27"/>
      <c r="N27" s="27"/>
      <c r="O27" s="27"/>
      <c r="P27" s="27"/>
      <c r="Q27" s="27"/>
      <c r="R27" s="27"/>
      <c r="S27" s="8"/>
    </row>
    <row r="28" spans="3:19" ht="13.5" customHeight="1">
      <c r="C28" s="15"/>
      <c r="D28" s="24"/>
      <c r="E28" s="30"/>
      <c r="F28" s="25"/>
      <c r="G28" s="25"/>
      <c r="H28" s="26"/>
      <c r="I28" s="25"/>
      <c r="J28" s="27"/>
      <c r="K28" s="27"/>
      <c r="L28" s="27"/>
      <c r="M28" s="27"/>
      <c r="N28" s="27"/>
      <c r="O28" s="27"/>
      <c r="P28" s="27"/>
      <c r="Q28" s="27"/>
      <c r="R28" s="27"/>
      <c r="S28" s="8"/>
    </row>
    <row r="29" spans="3:19" ht="13.5" customHeight="1">
      <c r="C29" s="15"/>
      <c r="D29" s="20"/>
      <c r="E29" s="21"/>
      <c r="F29" s="21"/>
      <c r="G29" s="21"/>
      <c r="H29" s="22"/>
      <c r="I29" s="21"/>
      <c r="J29" s="23"/>
      <c r="K29" s="23"/>
      <c r="L29" s="23"/>
      <c r="M29" s="23"/>
      <c r="N29" s="23"/>
      <c r="O29" s="23"/>
      <c r="P29" s="23"/>
      <c r="Q29" s="27"/>
      <c r="R29" s="27"/>
      <c r="S29" s="8"/>
    </row>
    <row r="30" spans="3:19" ht="13.5" customHeight="1">
      <c r="C30" s="15"/>
      <c r="D30" s="24"/>
      <c r="E30" s="29"/>
      <c r="F30" s="25"/>
      <c r="G30" s="25"/>
      <c r="H30" s="26"/>
      <c r="I30" s="21"/>
      <c r="J30" s="31"/>
      <c r="K30" s="31"/>
      <c r="L30" s="31"/>
      <c r="M30" s="31"/>
      <c r="N30" s="31"/>
      <c r="O30" s="31"/>
      <c r="P30" s="31"/>
      <c r="Q30" s="27"/>
      <c r="R30" s="27"/>
      <c r="S30" s="8"/>
    </row>
    <row r="31" spans="3:19" ht="13.5" customHeight="1">
      <c r="C31" s="15"/>
      <c r="D31" s="24"/>
      <c r="E31" s="30"/>
      <c r="F31" s="25"/>
      <c r="G31" s="25"/>
      <c r="H31" s="26"/>
      <c r="I31" s="21"/>
      <c r="J31" s="31"/>
      <c r="K31" s="31"/>
      <c r="L31" s="31"/>
      <c r="M31" s="31"/>
      <c r="N31" s="31"/>
      <c r="O31" s="31"/>
      <c r="P31" s="31"/>
      <c r="Q31" s="27"/>
      <c r="R31" s="27"/>
      <c r="S31" s="8"/>
    </row>
    <row r="32" spans="3:19" ht="13.5" customHeight="1">
      <c r="C32" s="15"/>
      <c r="D32" s="20"/>
      <c r="E32" s="21"/>
      <c r="F32" s="21"/>
      <c r="G32" s="21"/>
      <c r="H32" s="22"/>
      <c r="I32" s="21"/>
      <c r="J32" s="23"/>
      <c r="K32" s="23"/>
      <c r="L32" s="23"/>
      <c r="M32" s="23"/>
      <c r="N32" s="23"/>
      <c r="O32" s="23"/>
      <c r="P32" s="23"/>
      <c r="Q32" s="27"/>
      <c r="R32" s="23"/>
      <c r="S32" s="8"/>
    </row>
    <row r="33" spans="3:19" ht="13.5" customHeight="1">
      <c r="C33" s="15"/>
      <c r="D33" s="18"/>
      <c r="E33" s="18"/>
      <c r="F33" s="18"/>
      <c r="G33" s="18"/>
      <c r="H33" s="18"/>
      <c r="I33" s="18"/>
      <c r="J33" s="33"/>
      <c r="K33" s="33"/>
      <c r="L33" s="33"/>
      <c r="M33" s="33"/>
      <c r="N33" s="33"/>
      <c r="O33" s="33"/>
      <c r="P33" s="33"/>
      <c r="Q33" s="27"/>
      <c r="R33" s="33"/>
      <c r="S33" s="8"/>
    </row>
    <row r="34" spans="3:19" ht="13.5" customHeight="1">
      <c r="C34" s="15"/>
      <c r="D34" s="24"/>
      <c r="E34" s="25"/>
      <c r="F34" s="25"/>
      <c r="G34" s="25"/>
      <c r="H34" s="26"/>
      <c r="I34" s="25"/>
      <c r="J34" s="34"/>
      <c r="K34" s="34"/>
      <c r="L34" s="34"/>
      <c r="M34" s="34"/>
      <c r="N34" s="34"/>
      <c r="O34" s="34"/>
      <c r="P34" s="34"/>
      <c r="Q34" s="34"/>
      <c r="R34" s="34"/>
      <c r="S34" s="8"/>
    </row>
    <row r="35" spans="3:19" ht="13.5" customHeight="1">
      <c r="C35" s="15"/>
      <c r="D35" s="24"/>
      <c r="E35" s="25"/>
      <c r="F35" s="25"/>
      <c r="G35" s="25"/>
      <c r="H35" s="26"/>
      <c r="I35" s="25"/>
      <c r="J35" s="35"/>
      <c r="K35" s="35"/>
      <c r="L35" s="35"/>
      <c r="M35" s="35"/>
      <c r="N35" s="35"/>
      <c r="O35" s="35"/>
      <c r="P35" s="35"/>
      <c r="Q35" s="35"/>
      <c r="R35" s="35"/>
      <c r="S35" s="8"/>
    </row>
    <row r="36" spans="4:19" ht="13.5">
      <c r="D36" s="10"/>
      <c r="E36" s="14"/>
      <c r="F36" s="14"/>
      <c r="G36" s="14"/>
      <c r="H36" s="14"/>
      <c r="I36" s="10"/>
      <c r="J36" s="10"/>
      <c r="K36" s="10"/>
      <c r="L36" s="10"/>
      <c r="M36" s="10"/>
      <c r="N36" s="10"/>
      <c r="O36" s="10"/>
      <c r="P36" s="10"/>
      <c r="Q36" s="10"/>
      <c r="R36" s="9" t="s">
        <v>38</v>
      </c>
      <c r="S36" s="1" t="s">
        <v>43</v>
      </c>
    </row>
    <row r="37" spans="10:18" ht="12.75">
      <c r="J37" s="12"/>
      <c r="K37" s="16"/>
      <c r="L37" s="16"/>
      <c r="M37" s="16"/>
      <c r="N37" s="16"/>
      <c r="O37" s="16"/>
      <c r="P37" s="16"/>
      <c r="Q37" s="16"/>
      <c r="R37" s="16"/>
    </row>
    <row r="38" spans="10:18" ht="12.75">
      <c r="J38" s="12"/>
      <c r="K38" s="16"/>
      <c r="L38" s="16"/>
      <c r="M38" s="16"/>
      <c r="N38" s="16"/>
      <c r="O38" s="16"/>
      <c r="P38" s="16"/>
      <c r="Q38" s="16"/>
      <c r="R38" s="16"/>
    </row>
    <row r="39" spans="10:18" ht="12.75">
      <c r="J39" s="12"/>
      <c r="K39" s="12"/>
      <c r="L39" s="12"/>
      <c r="M39" s="12"/>
      <c r="N39" s="12"/>
      <c r="O39" s="12"/>
      <c r="P39" s="12"/>
      <c r="Q39" s="12"/>
      <c r="R39" s="12"/>
    </row>
    <row r="42" spans="10:18" ht="12.75">
      <c r="J42" s="12"/>
      <c r="K42" s="12"/>
      <c r="L42" s="12"/>
      <c r="M42" s="12"/>
      <c r="N42" s="12"/>
      <c r="O42" s="12"/>
      <c r="P42" s="12"/>
      <c r="Q42" s="12"/>
      <c r="R42" s="12"/>
    </row>
    <row r="49" spans="16:18" ht="12.75">
      <c r="P49" s="12"/>
      <c r="Q49" s="12"/>
      <c r="R49" s="12"/>
    </row>
    <row r="51" spans="16:17" ht="12.75">
      <c r="P51" s="13"/>
      <c r="Q51" s="13"/>
    </row>
  </sheetData>
  <sheetProtection/>
  <conditionalFormatting sqref="G6">
    <cfRule type="expression" priority="1" dxfId="0" stopIfTrue="1">
      <formula>S6="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G5">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List2"/>
  <dimension ref="D1:AB56"/>
  <sheetViews>
    <sheetView showGridLines="0" showOutlineSymbols="0" zoomScale="90" zoomScaleNormal="90" zoomScaleSheetLayoutView="70" zoomScalePageLayoutView="0" workbookViewId="0" topLeftCell="B2">
      <pane ySplit="3" topLeftCell="BM5" activePane="bottomLeft" state="frozen"/>
      <selection pane="topLeft" activeCell="A1" sqref="A1"/>
      <selection pane="bottomLeft" activeCell="A1" sqref="A1"/>
    </sheetView>
  </sheetViews>
  <sheetFormatPr defaultColWidth="9.00390625" defaultRowHeight="12.75"/>
  <cols>
    <col min="1" max="1" width="9.125" style="53" hidden="1" customWidth="1"/>
    <col min="2" max="3" width="1.75390625" style="53" customWidth="1"/>
    <col min="4" max="4" width="97.75390625" style="50" customWidth="1"/>
    <col min="5" max="5" width="1.75390625" style="53" customWidth="1"/>
    <col min="6" max="6" width="9.125" style="53" customWidth="1"/>
    <col min="7" max="7" width="14.00390625" style="53" bestFit="1" customWidth="1"/>
    <col min="8" max="12" width="9.125" style="53" customWidth="1"/>
    <col min="13" max="26" width="9.125" style="53" hidden="1" customWidth="1"/>
    <col min="27" max="54" width="0" style="53" hidden="1" customWidth="1"/>
    <col min="55" max="16384" width="9.125" style="53" customWidth="1"/>
  </cols>
  <sheetData>
    <row r="1" spans="4:28" s="51" customFormat="1" ht="12.75" hidden="1">
      <c r="D1" s="50"/>
      <c r="AA1" s="51" t="s">
        <v>49</v>
      </c>
      <c r="AB1" s="52" t="s">
        <v>50</v>
      </c>
    </row>
    <row r="2" ht="12.75" customHeight="1"/>
    <row r="3" ht="18" customHeight="1">
      <c r="D3" s="54" t="s">
        <v>51</v>
      </c>
    </row>
    <row r="4" ht="12.75" customHeight="1"/>
    <row r="5" ht="12.75">
      <c r="D5" s="55" t="s">
        <v>52</v>
      </c>
    </row>
    <row r="6" ht="6.75" customHeight="1"/>
    <row r="7" ht="108" customHeight="1">
      <c r="D7" s="56" t="s">
        <v>221</v>
      </c>
    </row>
    <row r="8" ht="4.5" customHeight="1">
      <c r="D8" s="56"/>
    </row>
    <row r="9" ht="42" customHeight="1">
      <c r="D9" s="50" t="s">
        <v>218</v>
      </c>
    </row>
    <row r="11" ht="12.75">
      <c r="D11" s="55" t="s">
        <v>53</v>
      </c>
    </row>
    <row r="12" ht="12.75">
      <c r="D12" s="57"/>
    </row>
    <row r="13" ht="117" customHeight="1">
      <c r="D13" s="56" t="s">
        <v>222</v>
      </c>
    </row>
    <row r="14" ht="4.5" customHeight="1"/>
    <row r="15" ht="50.25" customHeight="1">
      <c r="D15" s="50" t="s">
        <v>0</v>
      </c>
    </row>
    <row r="16" ht="4.5" customHeight="1"/>
    <row r="17" ht="26.25" customHeight="1">
      <c r="D17" s="55" t="s">
        <v>54</v>
      </c>
    </row>
    <row r="18" ht="4.5" customHeight="1"/>
    <row r="19" ht="75.75" customHeight="1">
      <c r="D19" s="50" t="s">
        <v>219</v>
      </c>
    </row>
    <row r="20" ht="3.75" customHeight="1"/>
    <row r="21" ht="12.75">
      <c r="D21" s="55" t="s">
        <v>55</v>
      </c>
    </row>
    <row r="22" ht="12.75" customHeight="1">
      <c r="D22" s="58"/>
    </row>
    <row r="23" ht="94.5" customHeight="1">
      <c r="D23" s="53" t="s">
        <v>56</v>
      </c>
    </row>
    <row r="24" ht="4.5" customHeight="1">
      <c r="D24" s="53"/>
    </row>
    <row r="25" ht="64.5" customHeight="1">
      <c r="D25" s="59" t="s">
        <v>57</v>
      </c>
    </row>
    <row r="26" ht="4.5" customHeight="1">
      <c r="D26" s="58"/>
    </row>
    <row r="27" ht="63.75">
      <c r="D27" s="50" t="s">
        <v>6</v>
      </c>
    </row>
    <row r="28" ht="4.5" customHeight="1"/>
    <row r="29" ht="68.25" customHeight="1">
      <c r="D29" s="50" t="s">
        <v>1</v>
      </c>
    </row>
    <row r="30" ht="4.5" customHeight="1">
      <c r="D30" s="53"/>
    </row>
    <row r="31" ht="3.75" customHeight="1" hidden="1">
      <c r="D31" s="58"/>
    </row>
    <row r="32" ht="90" customHeight="1">
      <c r="D32" s="50" t="s">
        <v>58</v>
      </c>
    </row>
    <row r="33" ht="3.75" customHeight="1" hidden="1">
      <c r="D33" s="58"/>
    </row>
    <row r="34" ht="4.5" customHeight="1">
      <c r="D34" s="58"/>
    </row>
    <row r="35" ht="93" customHeight="1">
      <c r="D35" s="50" t="s">
        <v>59</v>
      </c>
    </row>
    <row r="36" ht="4.5" customHeight="1">
      <c r="D36" s="58"/>
    </row>
    <row r="37" ht="67.5" customHeight="1">
      <c r="D37" s="60" t="s">
        <v>2</v>
      </c>
    </row>
    <row r="38" ht="4.5" customHeight="1">
      <c r="D38" s="61"/>
    </row>
    <row r="39" ht="56.25" customHeight="1">
      <c r="D39" s="62" t="s">
        <v>7</v>
      </c>
    </row>
    <row r="40" ht="4.5" customHeight="1">
      <c r="D40" s="63"/>
    </row>
    <row r="41" ht="107.25" customHeight="1">
      <c r="D41" s="50" t="s">
        <v>8</v>
      </c>
    </row>
    <row r="42" ht="3" customHeight="1">
      <c r="D42" s="63"/>
    </row>
    <row r="43" ht="14.25" customHeight="1">
      <c r="D43" s="50" t="s">
        <v>60</v>
      </c>
    </row>
    <row r="44" ht="12.75">
      <c r="D44" s="58"/>
    </row>
    <row r="45" ht="12" customHeight="1">
      <c r="D45" s="55" t="s">
        <v>61</v>
      </c>
    </row>
    <row r="46" ht="12.75" hidden="1">
      <c r="D46" s="58"/>
    </row>
    <row r="47" ht="12" customHeight="1">
      <c r="D47" s="58"/>
    </row>
    <row r="48" ht="84.75" customHeight="1">
      <c r="D48" s="56" t="s">
        <v>220</v>
      </c>
    </row>
    <row r="49" ht="3.75" customHeight="1">
      <c r="D49" s="64"/>
    </row>
    <row r="50" ht="24" customHeight="1">
      <c r="D50" s="50" t="s">
        <v>9</v>
      </c>
    </row>
    <row r="51" ht="4.5" customHeight="1">
      <c r="D51" s="63"/>
    </row>
    <row r="52" ht="75.75" customHeight="1">
      <c r="D52" s="56" t="s">
        <v>3</v>
      </c>
    </row>
    <row r="53" ht="5.25" customHeight="1">
      <c r="D53" s="56"/>
    </row>
    <row r="54" ht="60.75" customHeight="1">
      <c r="D54" s="56" t="s">
        <v>5</v>
      </c>
    </row>
    <row r="55" ht="4.5" customHeight="1">
      <c r="D55" s="64"/>
    </row>
    <row r="56" ht="63" customHeight="1">
      <c r="D56" s="50" t="s">
        <v>4</v>
      </c>
    </row>
  </sheetData>
  <sheetProtection selectLockedCells="1" selectUnlockedCells="1"/>
  <printOptions horizontalCentered="1"/>
  <pageMargins left="0.590551181102362" right="0.590551181102362" top="0.708661417322835" bottom="0.708661417322835" header="0.511811023622047" footer="0.511811023622047"/>
  <pageSetup blackAndWhite="1" horizontalDpi="600" verticalDpi="600" orientation="portrait" paperSize="9" scale="90" r:id="rId1"/>
  <rowBreaks count="1" manualBreakCount="1">
    <brk id="26" min="3" max="3" man="1"/>
  </rowBreaks>
</worksheet>
</file>

<file path=xl/worksheets/sheet20.xml><?xml version="1.0" encoding="utf-8"?>
<worksheet xmlns="http://schemas.openxmlformats.org/spreadsheetml/2006/main" xmlns:r="http://schemas.openxmlformats.org/officeDocument/2006/relationships">
  <sheetPr codeName="List15"/>
  <dimension ref="C4:AQ52"/>
  <sheetViews>
    <sheetView showGridLines="0" showOutlineSymbols="0" zoomScale="90" zoomScaleNormal="90" zoomScalePageLayoutView="0" workbookViewId="0" topLeftCell="C3">
      <selection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25390625" style="1" customWidth="1"/>
    <col min="8" max="8" width="23.75390625" style="1" customWidth="1"/>
    <col min="9" max="9" width="1.12109375" style="1" customWidth="1"/>
    <col min="10" max="18" width="9.25390625" style="1" customWidth="1"/>
    <col min="19" max="42" width="1.75390625" style="1" customWidth="1"/>
    <col min="43" max="16384" width="9.125" style="1" customWidth="1"/>
  </cols>
  <sheetData>
    <row r="1" ht="12.75" hidden="1"/>
    <row r="2" ht="12.75" hidden="1"/>
    <row r="4" spans="4:18" s="2" customFormat="1" ht="15.75">
      <c r="D4" s="3" t="s">
        <v>41</v>
      </c>
      <c r="E4" s="3"/>
      <c r="F4" s="3"/>
      <c r="G4" s="3"/>
      <c r="H4" s="4" t="s">
        <v>42</v>
      </c>
      <c r="I4" s="5"/>
      <c r="J4" s="3"/>
      <c r="K4" s="3"/>
      <c r="L4" s="3"/>
      <c r="M4" s="3"/>
      <c r="N4" s="3"/>
      <c r="O4" s="3"/>
      <c r="P4" s="3"/>
      <c r="Q4" s="3"/>
      <c r="R4" s="3"/>
    </row>
    <row r="5" spans="4:18" s="2" customFormat="1" ht="15.75">
      <c r="D5" s="11"/>
      <c r="E5" s="3"/>
      <c r="F5" s="3"/>
      <c r="G5" s="3"/>
      <c r="H5" s="4"/>
      <c r="I5" s="5"/>
      <c r="J5" s="3"/>
      <c r="K5" s="3"/>
      <c r="L5" s="3"/>
      <c r="M5" s="3"/>
      <c r="N5" s="3"/>
      <c r="O5" s="3"/>
      <c r="P5" s="3"/>
      <c r="Q5" s="3"/>
      <c r="R5" s="3"/>
    </row>
    <row r="6" spans="4:19" s="6" customFormat="1" ht="13.5" customHeight="1">
      <c r="D6" s="36"/>
      <c r="E6" s="37"/>
      <c r="F6" s="37"/>
      <c r="G6" s="37"/>
      <c r="H6" s="37"/>
      <c r="I6" s="38"/>
      <c r="J6" s="38"/>
      <c r="K6" s="38"/>
      <c r="L6" s="38"/>
      <c r="M6" s="38"/>
      <c r="N6" s="38"/>
      <c r="O6" s="38"/>
      <c r="P6" s="38"/>
      <c r="Q6" s="38"/>
      <c r="R6" s="39"/>
      <c r="S6" s="7" t="s">
        <v>44</v>
      </c>
    </row>
    <row r="7" spans="3:19" ht="13.5" customHeight="1">
      <c r="C7" s="8"/>
      <c r="D7" s="41"/>
      <c r="E7" s="41"/>
      <c r="F7" s="41"/>
      <c r="G7" s="41"/>
      <c r="H7" s="41"/>
      <c r="I7" s="41"/>
      <c r="J7" s="41"/>
      <c r="K7" s="41"/>
      <c r="L7" s="41"/>
      <c r="M7" s="41"/>
      <c r="N7" s="41"/>
      <c r="O7" s="41"/>
      <c r="P7" s="41"/>
      <c r="Q7" s="41"/>
      <c r="R7" s="41"/>
      <c r="S7" s="8"/>
    </row>
    <row r="8" spans="3:19" ht="13.5" customHeight="1">
      <c r="C8" s="8"/>
      <c r="D8" s="17"/>
      <c r="E8" s="17"/>
      <c r="F8" s="17"/>
      <c r="G8" s="17"/>
      <c r="H8" s="17"/>
      <c r="I8" s="17"/>
      <c r="J8" s="40"/>
      <c r="K8" s="40"/>
      <c r="L8" s="40"/>
      <c r="M8" s="40"/>
      <c r="N8" s="40"/>
      <c r="O8" s="40"/>
      <c r="P8" s="40"/>
      <c r="Q8" s="40"/>
      <c r="R8" s="40"/>
      <c r="S8" s="8"/>
    </row>
    <row r="9" spans="3:19" ht="13.5" customHeight="1">
      <c r="C9" s="8"/>
      <c r="D9" s="17"/>
      <c r="E9" s="17"/>
      <c r="F9" s="17"/>
      <c r="G9" s="17"/>
      <c r="H9" s="17"/>
      <c r="I9" s="17"/>
      <c r="J9" s="40"/>
      <c r="K9" s="40"/>
      <c r="L9" s="40"/>
      <c r="M9" s="40"/>
      <c r="N9" s="40"/>
      <c r="O9" s="40"/>
      <c r="P9" s="40"/>
      <c r="Q9" s="40"/>
      <c r="R9" s="40"/>
      <c r="S9" s="8"/>
    </row>
    <row r="10" spans="3:19" ht="13.5" customHeight="1">
      <c r="C10" s="8"/>
      <c r="D10" s="17"/>
      <c r="E10" s="17"/>
      <c r="F10" s="17"/>
      <c r="G10" s="17"/>
      <c r="H10" s="17"/>
      <c r="I10" s="17"/>
      <c r="J10" s="277"/>
      <c r="K10" s="277"/>
      <c r="L10" s="277"/>
      <c r="M10" s="277"/>
      <c r="N10" s="277"/>
      <c r="O10" s="277"/>
      <c r="P10" s="277"/>
      <c r="Q10" s="277"/>
      <c r="R10" s="277"/>
      <c r="S10" s="8"/>
    </row>
    <row r="11" spans="3:19" ht="13.5" customHeight="1">
      <c r="C11" s="8"/>
      <c r="D11" s="17"/>
      <c r="E11" s="17"/>
      <c r="F11" s="17"/>
      <c r="G11" s="17"/>
      <c r="H11" s="17"/>
      <c r="I11" s="17"/>
      <c r="J11" s="280"/>
      <c r="K11" s="281"/>
      <c r="L11" s="281"/>
      <c r="M11" s="281"/>
      <c r="N11" s="281"/>
      <c r="O11" s="281"/>
      <c r="P11" s="281"/>
      <c r="Q11" s="281"/>
      <c r="R11" s="281"/>
      <c r="S11" s="8"/>
    </row>
    <row r="12" spans="3:19" ht="13.5" customHeight="1">
      <c r="C12" s="8"/>
      <c r="D12" s="17"/>
      <c r="E12" s="17"/>
      <c r="F12" s="17"/>
      <c r="G12" s="17"/>
      <c r="H12" s="17"/>
      <c r="I12" s="17"/>
      <c r="J12" s="280"/>
      <c r="K12" s="281"/>
      <c r="L12" s="281"/>
      <c r="M12" s="281"/>
      <c r="N12" s="281"/>
      <c r="O12" s="281"/>
      <c r="P12" s="281"/>
      <c r="Q12" s="281"/>
      <c r="R12" s="281"/>
      <c r="S12" s="8"/>
    </row>
    <row r="13" spans="3:19" ht="13.5" customHeight="1">
      <c r="C13" s="8"/>
      <c r="D13" s="18"/>
      <c r="E13" s="19"/>
      <c r="F13" s="19"/>
      <c r="G13" s="19"/>
      <c r="H13" s="19"/>
      <c r="I13" s="19"/>
      <c r="J13" s="280"/>
      <c r="K13" s="281"/>
      <c r="L13" s="281"/>
      <c r="M13" s="281"/>
      <c r="N13" s="281"/>
      <c r="O13" s="281"/>
      <c r="P13" s="281"/>
      <c r="Q13" s="281"/>
      <c r="R13" s="281"/>
      <c r="S13" s="8"/>
    </row>
    <row r="14" spans="3:19" ht="13.5" customHeight="1">
      <c r="C14" s="15"/>
      <c r="D14" s="18"/>
      <c r="E14" s="18"/>
      <c r="F14" s="18"/>
      <c r="G14" s="18"/>
      <c r="H14" s="18"/>
      <c r="I14" s="18"/>
      <c r="J14" s="18"/>
      <c r="K14" s="18"/>
      <c r="L14" s="18"/>
      <c r="M14" s="18"/>
      <c r="N14" s="18"/>
      <c r="O14" s="18"/>
      <c r="P14" s="18"/>
      <c r="Q14" s="18"/>
      <c r="R14" s="18"/>
      <c r="S14" s="8"/>
    </row>
    <row r="15" spans="3:19" ht="13.5" customHeight="1">
      <c r="C15" s="15"/>
      <c r="D15" s="20"/>
      <c r="E15" s="21"/>
      <c r="F15" s="21"/>
      <c r="G15" s="21"/>
      <c r="H15" s="22"/>
      <c r="I15" s="21"/>
      <c r="J15" s="23"/>
      <c r="K15" s="23"/>
      <c r="L15" s="23"/>
      <c r="M15" s="23"/>
      <c r="N15" s="23"/>
      <c r="O15" s="23"/>
      <c r="P15" s="23"/>
      <c r="Q15" s="23"/>
      <c r="R15" s="23"/>
      <c r="S15" s="8"/>
    </row>
    <row r="16" spans="3:19" ht="13.5" customHeight="1">
      <c r="C16" s="15"/>
      <c r="D16" s="24"/>
      <c r="E16" s="25"/>
      <c r="F16" s="25"/>
      <c r="G16" s="25"/>
      <c r="H16" s="26"/>
      <c r="I16" s="25"/>
      <c r="J16" s="27"/>
      <c r="K16" s="27"/>
      <c r="L16" s="27"/>
      <c r="M16" s="27"/>
      <c r="N16" s="27"/>
      <c r="O16" s="27"/>
      <c r="P16" s="27"/>
      <c r="Q16" s="27"/>
      <c r="R16" s="27"/>
      <c r="S16" s="8"/>
    </row>
    <row r="17" spans="3:19" ht="13.5" customHeight="1">
      <c r="C17" s="15"/>
      <c r="D17" s="24"/>
      <c r="E17" s="28"/>
      <c r="F17" s="25"/>
      <c r="G17" s="25"/>
      <c r="H17" s="26"/>
      <c r="I17" s="25"/>
      <c r="J17" s="23"/>
      <c r="K17" s="23"/>
      <c r="L17" s="23"/>
      <c r="M17" s="23"/>
      <c r="N17" s="23"/>
      <c r="O17" s="23"/>
      <c r="P17" s="23"/>
      <c r="Q17" s="23"/>
      <c r="R17" s="23"/>
      <c r="S17" s="8"/>
    </row>
    <row r="18" spans="3:43" ht="13.5" customHeight="1">
      <c r="C18" s="15"/>
      <c r="D18" s="24"/>
      <c r="E18" s="29"/>
      <c r="F18" s="25"/>
      <c r="G18" s="25"/>
      <c r="H18" s="26"/>
      <c r="I18" s="25"/>
      <c r="J18" s="27"/>
      <c r="K18" s="27"/>
      <c r="L18" s="27"/>
      <c r="M18" s="27"/>
      <c r="N18" s="27"/>
      <c r="O18" s="27"/>
      <c r="P18" s="27"/>
      <c r="Q18" s="27"/>
      <c r="R18" s="27"/>
      <c r="S18" s="8"/>
      <c r="AQ18" s="12"/>
    </row>
    <row r="19" spans="3:43" ht="13.5" customHeight="1">
      <c r="C19" s="15"/>
      <c r="D19" s="24"/>
      <c r="E19" s="30"/>
      <c r="F19" s="25"/>
      <c r="G19" s="25"/>
      <c r="H19" s="26"/>
      <c r="I19" s="25"/>
      <c r="J19" s="27"/>
      <c r="K19" s="27"/>
      <c r="L19" s="27"/>
      <c r="M19" s="27"/>
      <c r="N19" s="27"/>
      <c r="O19" s="27"/>
      <c r="P19" s="27"/>
      <c r="Q19" s="27"/>
      <c r="R19" s="27"/>
      <c r="S19" s="8"/>
      <c r="AQ19" s="12"/>
    </row>
    <row r="20" spans="3:43" ht="13.5" customHeight="1">
      <c r="C20" s="15"/>
      <c r="D20" s="20"/>
      <c r="E20" s="21"/>
      <c r="F20" s="21"/>
      <c r="G20" s="21"/>
      <c r="H20" s="22"/>
      <c r="I20" s="21"/>
      <c r="J20" s="23"/>
      <c r="K20" s="23"/>
      <c r="L20" s="23"/>
      <c r="M20" s="23"/>
      <c r="N20" s="23"/>
      <c r="O20" s="23"/>
      <c r="P20" s="23"/>
      <c r="Q20" s="23"/>
      <c r="R20" s="23"/>
      <c r="S20" s="8"/>
      <c r="AQ20" s="12"/>
    </row>
    <row r="21" spans="3:19" ht="13.5" customHeight="1">
      <c r="C21" s="15"/>
      <c r="D21" s="24"/>
      <c r="E21" s="29"/>
      <c r="F21" s="25"/>
      <c r="G21" s="25"/>
      <c r="H21" s="26"/>
      <c r="I21" s="21"/>
      <c r="J21" s="31"/>
      <c r="K21" s="31"/>
      <c r="L21" s="31"/>
      <c r="M21" s="31"/>
      <c r="N21" s="31"/>
      <c r="O21" s="31"/>
      <c r="P21" s="31"/>
      <c r="Q21" s="31"/>
      <c r="R21" s="31"/>
      <c r="S21" s="8"/>
    </row>
    <row r="22" spans="3:19" ht="13.5" customHeight="1">
      <c r="C22" s="15"/>
      <c r="D22" s="24"/>
      <c r="E22" s="30"/>
      <c r="F22" s="25"/>
      <c r="G22" s="25"/>
      <c r="H22" s="26"/>
      <c r="I22" s="21"/>
      <c r="J22" s="31"/>
      <c r="K22" s="31"/>
      <c r="L22" s="31"/>
      <c r="M22" s="31"/>
      <c r="N22" s="31"/>
      <c r="O22" s="31"/>
      <c r="P22" s="31"/>
      <c r="Q22" s="31"/>
      <c r="R22" s="31"/>
      <c r="S22" s="8"/>
    </row>
    <row r="23" spans="3:19" ht="13.5" customHeight="1">
      <c r="C23" s="15"/>
      <c r="D23" s="20"/>
      <c r="E23" s="21"/>
      <c r="F23" s="21"/>
      <c r="G23" s="21"/>
      <c r="H23" s="22"/>
      <c r="I23" s="21"/>
      <c r="J23" s="23"/>
      <c r="K23" s="23"/>
      <c r="L23" s="23"/>
      <c r="M23" s="23"/>
      <c r="N23" s="23"/>
      <c r="O23" s="23"/>
      <c r="P23" s="23"/>
      <c r="Q23" s="23"/>
      <c r="R23" s="23"/>
      <c r="S23" s="8"/>
    </row>
    <row r="24" spans="3:19" ht="13.5" customHeight="1">
      <c r="C24" s="15"/>
      <c r="D24" s="18"/>
      <c r="E24" s="18"/>
      <c r="F24" s="18"/>
      <c r="G24" s="18"/>
      <c r="H24" s="18"/>
      <c r="I24" s="18"/>
      <c r="J24" s="32"/>
      <c r="K24" s="32"/>
      <c r="L24" s="32"/>
      <c r="M24" s="32"/>
      <c r="N24" s="32"/>
      <c r="O24" s="32"/>
      <c r="P24" s="32"/>
      <c r="Q24" s="32"/>
      <c r="R24" s="32"/>
      <c r="S24" s="8"/>
    </row>
    <row r="25" spans="3:19" ht="13.5" customHeight="1">
      <c r="C25" s="15"/>
      <c r="D25" s="20"/>
      <c r="E25" s="21"/>
      <c r="F25" s="21"/>
      <c r="G25" s="21"/>
      <c r="H25" s="22"/>
      <c r="I25" s="21"/>
      <c r="J25" s="23"/>
      <c r="K25" s="23"/>
      <c r="L25" s="23"/>
      <c r="M25" s="23"/>
      <c r="N25" s="23"/>
      <c r="O25" s="23"/>
      <c r="P25" s="23"/>
      <c r="Q25" s="23"/>
      <c r="R25" s="23"/>
      <c r="S25" s="8"/>
    </row>
    <row r="26" spans="3:19" ht="13.5" customHeight="1">
      <c r="C26" s="15"/>
      <c r="D26" s="24"/>
      <c r="E26" s="25"/>
      <c r="F26" s="25"/>
      <c r="G26" s="25"/>
      <c r="H26" s="26"/>
      <c r="I26" s="25"/>
      <c r="J26" s="27"/>
      <c r="K26" s="27"/>
      <c r="L26" s="27"/>
      <c r="M26" s="27"/>
      <c r="N26" s="27"/>
      <c r="O26" s="27"/>
      <c r="P26" s="27"/>
      <c r="Q26" s="27"/>
      <c r="R26" s="27"/>
      <c r="S26" s="8"/>
    </row>
    <row r="27" spans="3:19" ht="13.5" customHeight="1">
      <c r="C27" s="15"/>
      <c r="D27" s="24"/>
      <c r="E27" s="28"/>
      <c r="F27" s="25"/>
      <c r="G27" s="25"/>
      <c r="H27" s="26"/>
      <c r="I27" s="25"/>
      <c r="J27" s="23"/>
      <c r="K27" s="23"/>
      <c r="L27" s="23"/>
      <c r="M27" s="23"/>
      <c r="N27" s="23"/>
      <c r="O27" s="23"/>
      <c r="P27" s="23"/>
      <c r="Q27" s="23"/>
      <c r="R27" s="23"/>
      <c r="S27" s="8"/>
    </row>
    <row r="28" spans="3:19" ht="13.5" customHeight="1">
      <c r="C28" s="15"/>
      <c r="D28" s="24"/>
      <c r="E28" s="29"/>
      <c r="F28" s="25"/>
      <c r="G28" s="25"/>
      <c r="H28" s="26"/>
      <c r="I28" s="25"/>
      <c r="J28" s="27"/>
      <c r="K28" s="27"/>
      <c r="L28" s="27"/>
      <c r="M28" s="27"/>
      <c r="N28" s="27"/>
      <c r="O28" s="27"/>
      <c r="P28" s="27"/>
      <c r="Q28" s="27"/>
      <c r="R28" s="27"/>
      <c r="S28" s="8"/>
    </row>
    <row r="29" spans="3:19" ht="13.5" customHeight="1">
      <c r="C29" s="15"/>
      <c r="D29" s="24"/>
      <c r="E29" s="30"/>
      <c r="F29" s="25"/>
      <c r="G29" s="25"/>
      <c r="H29" s="26"/>
      <c r="I29" s="25"/>
      <c r="J29" s="27"/>
      <c r="K29" s="27"/>
      <c r="L29" s="27"/>
      <c r="M29" s="27"/>
      <c r="N29" s="27"/>
      <c r="O29" s="27"/>
      <c r="P29" s="27"/>
      <c r="Q29" s="27"/>
      <c r="R29" s="27"/>
      <c r="S29" s="8"/>
    </row>
    <row r="30" spans="3:19" ht="13.5" customHeight="1">
      <c r="C30" s="15"/>
      <c r="D30" s="20"/>
      <c r="E30" s="21"/>
      <c r="F30" s="21"/>
      <c r="G30" s="21"/>
      <c r="H30" s="22"/>
      <c r="I30" s="21"/>
      <c r="J30" s="23"/>
      <c r="K30" s="23"/>
      <c r="L30" s="23"/>
      <c r="M30" s="23"/>
      <c r="N30" s="23"/>
      <c r="O30" s="23"/>
      <c r="P30" s="23"/>
      <c r="Q30" s="23"/>
      <c r="R30" s="23"/>
      <c r="S30" s="8"/>
    </row>
    <row r="31" spans="3:19" ht="13.5" customHeight="1">
      <c r="C31" s="15"/>
      <c r="D31" s="24"/>
      <c r="E31" s="29"/>
      <c r="F31" s="25"/>
      <c r="G31" s="25"/>
      <c r="H31" s="26"/>
      <c r="I31" s="21"/>
      <c r="J31" s="31"/>
      <c r="K31" s="31"/>
      <c r="L31" s="31"/>
      <c r="M31" s="31"/>
      <c r="N31" s="31"/>
      <c r="O31" s="31"/>
      <c r="P31" s="31"/>
      <c r="Q31" s="31"/>
      <c r="R31" s="31"/>
      <c r="S31" s="8"/>
    </row>
    <row r="32" spans="3:19" ht="13.5" customHeight="1">
      <c r="C32" s="15"/>
      <c r="D32" s="24"/>
      <c r="E32" s="30"/>
      <c r="F32" s="25"/>
      <c r="G32" s="25"/>
      <c r="H32" s="26"/>
      <c r="I32" s="21"/>
      <c r="J32" s="31"/>
      <c r="K32" s="31"/>
      <c r="L32" s="31"/>
      <c r="M32" s="31"/>
      <c r="N32" s="31"/>
      <c r="O32" s="31"/>
      <c r="P32" s="31"/>
      <c r="Q32" s="31"/>
      <c r="R32" s="31"/>
      <c r="S32" s="8"/>
    </row>
    <row r="33" spans="3:19" ht="13.5" customHeight="1">
      <c r="C33" s="15"/>
      <c r="D33" s="20"/>
      <c r="E33" s="21"/>
      <c r="F33" s="21"/>
      <c r="G33" s="21"/>
      <c r="H33" s="22"/>
      <c r="I33" s="21"/>
      <c r="J33" s="23"/>
      <c r="K33" s="23"/>
      <c r="L33" s="23"/>
      <c r="M33" s="23"/>
      <c r="N33" s="23"/>
      <c r="O33" s="23"/>
      <c r="P33" s="23"/>
      <c r="Q33" s="23"/>
      <c r="R33" s="23"/>
      <c r="S33" s="8"/>
    </row>
    <row r="34" spans="3:19" ht="13.5" customHeight="1">
      <c r="C34" s="15"/>
      <c r="D34" s="18"/>
      <c r="E34" s="18"/>
      <c r="F34" s="18"/>
      <c r="G34" s="18"/>
      <c r="H34" s="18"/>
      <c r="I34" s="18"/>
      <c r="J34" s="33"/>
      <c r="K34" s="33"/>
      <c r="L34" s="33"/>
      <c r="M34" s="33"/>
      <c r="N34" s="33"/>
      <c r="O34" s="33"/>
      <c r="P34" s="33"/>
      <c r="Q34" s="33"/>
      <c r="R34" s="33"/>
      <c r="S34" s="8"/>
    </row>
    <row r="35" spans="3:19" ht="13.5" customHeight="1">
      <c r="C35" s="15"/>
      <c r="D35" s="24"/>
      <c r="E35" s="25"/>
      <c r="F35" s="25"/>
      <c r="G35" s="25"/>
      <c r="H35" s="26"/>
      <c r="I35" s="25"/>
      <c r="J35" s="34"/>
      <c r="K35" s="34"/>
      <c r="L35" s="34"/>
      <c r="M35" s="34"/>
      <c r="N35" s="34"/>
      <c r="O35" s="34"/>
      <c r="P35" s="34"/>
      <c r="Q35" s="34"/>
      <c r="R35" s="34"/>
      <c r="S35" s="8"/>
    </row>
    <row r="36" spans="4:19" ht="12.75">
      <c r="D36" s="24"/>
      <c r="E36" s="25"/>
      <c r="F36" s="25"/>
      <c r="G36" s="25"/>
      <c r="H36" s="26"/>
      <c r="I36" s="25"/>
      <c r="J36" s="35"/>
      <c r="K36" s="35"/>
      <c r="L36" s="35"/>
      <c r="M36" s="35"/>
      <c r="N36" s="35"/>
      <c r="O36" s="35"/>
      <c r="P36" s="35"/>
      <c r="Q36" s="35"/>
      <c r="R36" s="35"/>
      <c r="S36" s="1" t="s">
        <v>43</v>
      </c>
    </row>
    <row r="37" spans="4:18" ht="13.5">
      <c r="D37" s="10"/>
      <c r="E37" s="14"/>
      <c r="F37" s="14"/>
      <c r="G37" s="14"/>
      <c r="H37" s="14"/>
      <c r="I37" s="10"/>
      <c r="J37" s="10"/>
      <c r="K37" s="10"/>
      <c r="L37" s="10"/>
      <c r="M37" s="10"/>
      <c r="N37" s="10"/>
      <c r="O37" s="10"/>
      <c r="P37" s="10"/>
      <c r="Q37" s="10"/>
      <c r="R37" s="9" t="s">
        <v>38</v>
      </c>
    </row>
    <row r="38" spans="10:18" ht="12.75">
      <c r="J38" s="12"/>
      <c r="K38" s="16"/>
      <c r="L38" s="16"/>
      <c r="M38" s="16"/>
      <c r="N38" s="16"/>
      <c r="O38" s="16"/>
      <c r="P38" s="16"/>
      <c r="Q38" s="16"/>
      <c r="R38" s="16"/>
    </row>
    <row r="39" spans="10:18" ht="12.75">
      <c r="J39" s="12"/>
      <c r="K39" s="16"/>
      <c r="L39" s="16"/>
      <c r="M39" s="16"/>
      <c r="N39" s="16"/>
      <c r="O39" s="16"/>
      <c r="P39" s="16"/>
      <c r="Q39" s="16"/>
      <c r="R39" s="16"/>
    </row>
    <row r="40" spans="10:18" ht="12.75">
      <c r="J40" s="12"/>
      <c r="K40" s="12"/>
      <c r="L40" s="12"/>
      <c r="M40" s="12"/>
      <c r="N40" s="12"/>
      <c r="O40" s="12"/>
      <c r="P40" s="12"/>
      <c r="Q40" s="12"/>
      <c r="R40" s="12"/>
    </row>
    <row r="43" spans="10:18" ht="12.75">
      <c r="J43" s="12"/>
      <c r="K43" s="12"/>
      <c r="L43" s="12"/>
      <c r="M43" s="12"/>
      <c r="N43" s="12"/>
      <c r="O43" s="12"/>
      <c r="P43" s="12"/>
      <c r="Q43" s="12"/>
      <c r="R43" s="12"/>
    </row>
    <row r="50" spans="15:18" ht="12.75">
      <c r="O50" s="12"/>
      <c r="P50" s="12"/>
      <c r="Q50" s="12"/>
      <c r="R50" s="12"/>
    </row>
    <row r="52" spans="15:17" ht="12.75">
      <c r="O52" s="13"/>
      <c r="P52" s="13"/>
      <c r="Q52" s="13"/>
    </row>
  </sheetData>
  <sheetProtection/>
  <conditionalFormatting sqref="G6">
    <cfRule type="expression" priority="1" dxfId="0" stopIfTrue="1">
      <formula>S6="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G5">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0" r:id="rId2"/>
  <drawing r:id="rId1"/>
</worksheet>
</file>

<file path=xl/worksheets/sheet21.xml><?xml version="1.0" encoding="utf-8"?>
<worksheet xmlns="http://schemas.openxmlformats.org/spreadsheetml/2006/main" xmlns:r="http://schemas.openxmlformats.org/officeDocument/2006/relationships">
  <sheetPr codeName="List16"/>
  <dimension ref="C4:AQ51"/>
  <sheetViews>
    <sheetView showGridLines="0" showOutlineSymbols="0" zoomScale="90" zoomScaleNormal="90" zoomScalePageLayoutView="0" workbookViewId="0" topLeftCell="C3">
      <selection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25390625" style="1" customWidth="1"/>
    <col min="8" max="8" width="23.75390625" style="1" customWidth="1"/>
    <col min="9" max="9" width="1.12109375" style="1" customWidth="1"/>
    <col min="10" max="18" width="8.375" style="1" customWidth="1"/>
    <col min="19" max="42" width="1.75390625" style="1" customWidth="1"/>
    <col min="43" max="16384" width="9.125" style="1" customWidth="1"/>
  </cols>
  <sheetData>
    <row r="1" ht="12.75" hidden="1"/>
    <row r="2" ht="12.75" hidden="1"/>
    <row r="4" spans="4:18" s="2" customFormat="1" ht="15.75">
      <c r="D4" s="3" t="s">
        <v>213</v>
      </c>
      <c r="E4" s="3"/>
      <c r="F4" s="3"/>
      <c r="G4" s="3"/>
      <c r="H4" s="4" t="s">
        <v>214</v>
      </c>
      <c r="I4" s="5"/>
      <c r="J4" s="3"/>
      <c r="K4" s="3"/>
      <c r="L4" s="3"/>
      <c r="M4" s="3"/>
      <c r="N4" s="3"/>
      <c r="O4" s="3"/>
      <c r="P4" s="3"/>
      <c r="Q4" s="3"/>
      <c r="R4" s="3"/>
    </row>
    <row r="5" spans="4:18" s="2" customFormat="1" ht="15.75">
      <c r="D5" s="11"/>
      <c r="E5" s="3"/>
      <c r="F5" s="3"/>
      <c r="G5" s="3"/>
      <c r="H5" s="4"/>
      <c r="I5" s="5"/>
      <c r="J5" s="3"/>
      <c r="K5" s="3"/>
      <c r="L5" s="3"/>
      <c r="M5" s="3"/>
      <c r="N5" s="3"/>
      <c r="O5" s="3"/>
      <c r="P5" s="3"/>
      <c r="Q5" s="3"/>
      <c r="R5" s="3"/>
    </row>
    <row r="6" spans="4:18" s="2" customFormat="1" ht="15.75">
      <c r="D6" s="11"/>
      <c r="E6" s="3"/>
      <c r="F6" s="3"/>
      <c r="G6" s="3"/>
      <c r="H6" s="4"/>
      <c r="I6" s="5"/>
      <c r="J6" s="3"/>
      <c r="K6" s="3"/>
      <c r="L6" s="3"/>
      <c r="M6" s="3"/>
      <c r="N6" s="3"/>
      <c r="O6" s="3"/>
      <c r="P6" s="3"/>
      <c r="Q6" s="3"/>
      <c r="R6" s="3"/>
    </row>
    <row r="7" spans="4:18" s="2" customFormat="1" ht="13.5" customHeight="1">
      <c r="D7" s="11"/>
      <c r="E7" s="3"/>
      <c r="F7" s="3"/>
      <c r="G7" s="3"/>
      <c r="H7" s="4"/>
      <c r="I7" s="5"/>
      <c r="J7" s="3"/>
      <c r="K7" s="3"/>
      <c r="L7" s="3"/>
      <c r="M7" s="3"/>
      <c r="N7" s="3"/>
      <c r="O7" s="3"/>
      <c r="P7" s="3"/>
      <c r="Q7" s="3"/>
      <c r="R7" s="3"/>
    </row>
    <row r="8" spans="4:21" s="2" customFormat="1" ht="13.5" customHeight="1">
      <c r="D8" s="11"/>
      <c r="E8" s="3"/>
      <c r="F8" s="3"/>
      <c r="G8" s="3"/>
      <c r="H8" s="282"/>
      <c r="I8" s="283"/>
      <c r="J8" s="284"/>
      <c r="K8" s="284"/>
      <c r="L8" s="284"/>
      <c r="M8" s="284"/>
      <c r="N8" s="284"/>
      <c r="O8" s="284"/>
      <c r="P8" s="284"/>
      <c r="Q8" s="284"/>
      <c r="R8" s="284"/>
      <c r="S8" s="285"/>
      <c r="T8" s="285"/>
      <c r="U8" s="285"/>
    </row>
    <row r="9" spans="4:21" s="2" customFormat="1" ht="13.5" customHeight="1">
      <c r="D9" s="11"/>
      <c r="E9" s="3"/>
      <c r="F9" s="3"/>
      <c r="G9" s="3"/>
      <c r="H9" s="282"/>
      <c r="I9" s="283"/>
      <c r="J9" s="284"/>
      <c r="K9" s="284"/>
      <c r="L9" s="284"/>
      <c r="M9" s="284"/>
      <c r="N9" s="284"/>
      <c r="O9" s="284"/>
      <c r="P9" s="284"/>
      <c r="Q9" s="284"/>
      <c r="R9" s="284"/>
      <c r="S9" s="285"/>
      <c r="T9" s="285"/>
      <c r="U9" s="285"/>
    </row>
    <row r="10" spans="4:21" s="6" customFormat="1" ht="13.5" customHeight="1">
      <c r="D10" s="36"/>
      <c r="E10" s="37"/>
      <c r="F10" s="37"/>
      <c r="G10" s="37"/>
      <c r="H10" s="37"/>
      <c r="I10" s="38"/>
      <c r="J10" s="286"/>
      <c r="K10" s="286"/>
      <c r="L10" s="286"/>
      <c r="M10" s="286"/>
      <c r="N10" s="286"/>
      <c r="O10" s="286"/>
      <c r="P10" s="286"/>
      <c r="Q10" s="286"/>
      <c r="R10" s="286"/>
      <c r="S10" s="287"/>
      <c r="T10" s="288"/>
      <c r="U10" s="288"/>
    </row>
    <row r="11" spans="3:21" ht="13.5" customHeight="1">
      <c r="C11" s="8"/>
      <c r="D11" s="17"/>
      <c r="E11" s="17"/>
      <c r="F11" s="17"/>
      <c r="G11" s="17"/>
      <c r="H11" s="17"/>
      <c r="I11" s="17"/>
      <c r="J11" s="289"/>
      <c r="K11" s="290"/>
      <c r="L11" s="290"/>
      <c r="M11" s="290"/>
      <c r="N11" s="290"/>
      <c r="O11" s="290"/>
      <c r="P11" s="290"/>
      <c r="Q11" s="290"/>
      <c r="R11" s="290"/>
      <c r="S11" s="8"/>
      <c r="T11" s="8"/>
      <c r="U11" s="8"/>
    </row>
    <row r="12" spans="3:21" ht="13.5" customHeight="1">
      <c r="C12" s="8"/>
      <c r="D12" s="17"/>
      <c r="E12" s="17"/>
      <c r="F12" s="17"/>
      <c r="G12" s="17"/>
      <c r="H12" s="17"/>
      <c r="I12" s="17"/>
      <c r="J12" s="289"/>
      <c r="K12" s="290"/>
      <c r="L12" s="290"/>
      <c r="M12" s="290"/>
      <c r="N12" s="290"/>
      <c r="O12" s="290"/>
      <c r="P12" s="290"/>
      <c r="Q12" s="290"/>
      <c r="R12" s="290"/>
      <c r="S12" s="8"/>
      <c r="T12" s="8"/>
      <c r="U12" s="8"/>
    </row>
    <row r="13" spans="3:21" ht="13.5" customHeight="1">
      <c r="C13" s="8"/>
      <c r="D13" s="17"/>
      <c r="E13" s="17"/>
      <c r="F13" s="17"/>
      <c r="G13" s="17"/>
      <c r="H13" s="17"/>
      <c r="I13" s="17"/>
      <c r="J13" s="291"/>
      <c r="K13" s="292"/>
      <c r="L13" s="292"/>
      <c r="M13" s="292"/>
      <c r="N13" s="292"/>
      <c r="O13" s="292"/>
      <c r="P13" s="292"/>
      <c r="Q13" s="292"/>
      <c r="R13" s="292"/>
      <c r="S13" s="8"/>
      <c r="T13" s="8"/>
      <c r="U13" s="8"/>
    </row>
    <row r="14" spans="3:21" ht="13.5" customHeight="1">
      <c r="C14" s="8"/>
      <c r="D14" s="17"/>
      <c r="E14" s="17"/>
      <c r="F14" s="17"/>
      <c r="G14" s="17"/>
      <c r="H14" s="17"/>
      <c r="I14" s="17"/>
      <c r="J14" s="291"/>
      <c r="K14" s="292"/>
      <c r="L14" s="292"/>
      <c r="M14" s="292"/>
      <c r="N14" s="292"/>
      <c r="O14" s="292"/>
      <c r="P14" s="292"/>
      <c r="Q14" s="292"/>
      <c r="R14" s="292"/>
      <c r="S14" s="8"/>
      <c r="T14" s="8"/>
      <c r="U14" s="8"/>
    </row>
    <row r="15" spans="3:21" ht="13.5" customHeight="1">
      <c r="C15" s="8"/>
      <c r="D15" s="17"/>
      <c r="E15" s="17"/>
      <c r="F15" s="17"/>
      <c r="G15" s="17"/>
      <c r="H15" s="17"/>
      <c r="I15" s="17"/>
      <c r="J15" s="267"/>
      <c r="K15" s="267"/>
      <c r="L15" s="267"/>
      <c r="M15" s="267"/>
      <c r="N15" s="267"/>
      <c r="O15" s="267"/>
      <c r="P15" s="267"/>
      <c r="Q15" s="267"/>
      <c r="R15" s="267"/>
      <c r="S15" s="8"/>
      <c r="T15" s="8"/>
      <c r="U15" s="8"/>
    </row>
    <row r="16" spans="3:21" ht="13.5" customHeight="1">
      <c r="C16" s="8"/>
      <c r="D16" s="18"/>
      <c r="E16" s="19"/>
      <c r="F16" s="19"/>
      <c r="G16" s="19"/>
      <c r="H16" s="19"/>
      <c r="I16" s="19"/>
      <c r="J16" s="268"/>
      <c r="K16" s="268"/>
      <c r="L16" s="268"/>
      <c r="M16" s="268"/>
      <c r="N16" s="268"/>
      <c r="O16" s="268"/>
      <c r="P16" s="268"/>
      <c r="Q16" s="268"/>
      <c r="R16" s="268"/>
      <c r="S16" s="8"/>
      <c r="T16" s="8"/>
      <c r="U16" s="8"/>
    </row>
    <row r="17" spans="3:19" ht="13.5" customHeight="1">
      <c r="C17" s="8"/>
      <c r="D17" s="18"/>
      <c r="E17" s="18"/>
      <c r="F17" s="18"/>
      <c r="G17" s="18"/>
      <c r="H17" s="18"/>
      <c r="I17" s="18"/>
      <c r="J17" s="18"/>
      <c r="K17" s="18"/>
      <c r="L17" s="18"/>
      <c r="M17" s="18"/>
      <c r="N17" s="18"/>
      <c r="O17" s="18"/>
      <c r="P17" s="18"/>
      <c r="Q17" s="18"/>
      <c r="R17" s="18"/>
      <c r="S17" s="8"/>
    </row>
    <row r="18" spans="3:19" ht="13.5" customHeight="1">
      <c r="C18" s="15"/>
      <c r="D18" s="20"/>
      <c r="E18" s="21"/>
      <c r="F18" s="21"/>
      <c r="G18" s="21"/>
      <c r="H18" s="22"/>
      <c r="I18" s="21"/>
      <c r="J18" s="23"/>
      <c r="K18" s="23"/>
      <c r="L18" s="23"/>
      <c r="M18" s="23"/>
      <c r="N18" s="23"/>
      <c r="O18" s="23"/>
      <c r="P18" s="23"/>
      <c r="Q18" s="23"/>
      <c r="R18" s="23"/>
      <c r="S18" s="8"/>
    </row>
    <row r="19" spans="3:19" ht="13.5" customHeight="1">
      <c r="C19" s="15"/>
      <c r="D19" s="24"/>
      <c r="E19" s="25"/>
      <c r="F19" s="25"/>
      <c r="G19" s="25"/>
      <c r="H19" s="26"/>
      <c r="I19" s="25"/>
      <c r="J19" s="27"/>
      <c r="K19" s="27"/>
      <c r="L19" s="27"/>
      <c r="M19" s="27"/>
      <c r="N19" s="27"/>
      <c r="O19" s="27"/>
      <c r="P19" s="27"/>
      <c r="Q19" s="27"/>
      <c r="R19" s="27"/>
      <c r="S19" s="8"/>
    </row>
    <row r="20" spans="3:19" ht="13.5" customHeight="1">
      <c r="C20" s="15"/>
      <c r="D20" s="24"/>
      <c r="E20" s="28"/>
      <c r="F20" s="25"/>
      <c r="G20" s="25"/>
      <c r="H20" s="26"/>
      <c r="I20" s="25"/>
      <c r="J20" s="23"/>
      <c r="K20" s="23"/>
      <c r="L20" s="23"/>
      <c r="M20" s="23"/>
      <c r="N20" s="23"/>
      <c r="O20" s="23"/>
      <c r="P20" s="23"/>
      <c r="Q20" s="23"/>
      <c r="R20" s="23"/>
      <c r="S20" s="8"/>
    </row>
    <row r="21" spans="3:19" ht="13.5" customHeight="1">
      <c r="C21" s="15"/>
      <c r="D21" s="24"/>
      <c r="E21" s="29"/>
      <c r="F21" s="25"/>
      <c r="G21" s="25"/>
      <c r="H21" s="26"/>
      <c r="I21" s="25"/>
      <c r="J21" s="27"/>
      <c r="K21" s="27"/>
      <c r="L21" s="27"/>
      <c r="M21" s="27"/>
      <c r="N21" s="27"/>
      <c r="O21" s="27"/>
      <c r="P21" s="27"/>
      <c r="Q21" s="27"/>
      <c r="R21" s="27"/>
      <c r="S21" s="8"/>
    </row>
    <row r="22" spans="3:43" ht="13.5" customHeight="1">
      <c r="C22" s="15"/>
      <c r="D22" s="24"/>
      <c r="E22" s="30"/>
      <c r="F22" s="25"/>
      <c r="G22" s="25"/>
      <c r="H22" s="26"/>
      <c r="I22" s="25"/>
      <c r="J22" s="27"/>
      <c r="K22" s="27"/>
      <c r="L22" s="27"/>
      <c r="M22" s="27"/>
      <c r="N22" s="27"/>
      <c r="O22" s="27"/>
      <c r="P22" s="27"/>
      <c r="Q22" s="27"/>
      <c r="R22" s="27"/>
      <c r="S22" s="8"/>
      <c r="AQ22" s="12"/>
    </row>
    <row r="23" spans="3:43" ht="13.5" customHeight="1">
      <c r="C23" s="15"/>
      <c r="D23" s="20"/>
      <c r="E23" s="21"/>
      <c r="F23" s="21"/>
      <c r="G23" s="21"/>
      <c r="H23" s="22"/>
      <c r="I23" s="21"/>
      <c r="J23" s="23"/>
      <c r="K23" s="23"/>
      <c r="L23" s="23"/>
      <c r="M23" s="23"/>
      <c r="N23" s="23"/>
      <c r="O23" s="23"/>
      <c r="P23" s="23"/>
      <c r="Q23" s="23"/>
      <c r="R23" s="23"/>
      <c r="S23" s="8"/>
      <c r="AQ23" s="12"/>
    </row>
    <row r="24" spans="3:43" ht="13.5" customHeight="1">
      <c r="C24" s="15"/>
      <c r="D24" s="24"/>
      <c r="E24" s="29"/>
      <c r="F24" s="25"/>
      <c r="G24" s="25"/>
      <c r="H24" s="26"/>
      <c r="I24" s="21"/>
      <c r="J24" s="31"/>
      <c r="K24" s="31"/>
      <c r="L24" s="31"/>
      <c r="M24" s="31"/>
      <c r="N24" s="31"/>
      <c r="O24" s="31"/>
      <c r="P24" s="31"/>
      <c r="Q24" s="31"/>
      <c r="R24" s="31"/>
      <c r="S24" s="8"/>
      <c r="AQ24" s="12"/>
    </row>
    <row r="25" spans="3:19" ht="13.5" customHeight="1">
      <c r="C25" s="15"/>
      <c r="D25" s="24"/>
      <c r="E25" s="30"/>
      <c r="F25" s="25"/>
      <c r="G25" s="25"/>
      <c r="H25" s="26"/>
      <c r="I25" s="21"/>
      <c r="J25" s="31"/>
      <c r="K25" s="31"/>
      <c r="L25" s="31"/>
      <c r="M25" s="31"/>
      <c r="N25" s="31"/>
      <c r="O25" s="31"/>
      <c r="P25" s="31"/>
      <c r="Q25" s="31"/>
      <c r="R25" s="31"/>
      <c r="S25" s="8"/>
    </row>
    <row r="26" spans="3:19" ht="13.5" customHeight="1">
      <c r="C26" s="15"/>
      <c r="D26" s="20"/>
      <c r="E26" s="21"/>
      <c r="F26" s="21"/>
      <c r="G26" s="21"/>
      <c r="H26" s="22"/>
      <c r="I26" s="21"/>
      <c r="J26" s="23"/>
      <c r="K26" s="23"/>
      <c r="L26" s="23"/>
      <c r="M26" s="23"/>
      <c r="N26" s="23"/>
      <c r="O26" s="23"/>
      <c r="P26" s="23"/>
      <c r="Q26" s="23"/>
      <c r="R26" s="23"/>
      <c r="S26" s="8"/>
    </row>
    <row r="27" spans="3:19" ht="13.5" customHeight="1">
      <c r="C27" s="15"/>
      <c r="D27" s="18"/>
      <c r="E27" s="18"/>
      <c r="F27" s="18"/>
      <c r="G27" s="18"/>
      <c r="H27" s="18"/>
      <c r="I27" s="18"/>
      <c r="J27" s="32"/>
      <c r="K27" s="32"/>
      <c r="L27" s="32"/>
      <c r="M27" s="32"/>
      <c r="N27" s="32"/>
      <c r="O27" s="32"/>
      <c r="P27" s="32"/>
      <c r="Q27" s="32"/>
      <c r="R27" s="32"/>
      <c r="S27" s="8"/>
    </row>
    <row r="28" spans="3:19" ht="13.5" customHeight="1">
      <c r="C28" s="15"/>
      <c r="D28" s="20"/>
      <c r="E28" s="21"/>
      <c r="F28" s="21"/>
      <c r="G28" s="21"/>
      <c r="H28" s="22"/>
      <c r="I28" s="21"/>
      <c r="J28" s="23"/>
      <c r="K28" s="23"/>
      <c r="L28" s="23"/>
      <c r="M28" s="23"/>
      <c r="N28" s="23"/>
      <c r="O28" s="23"/>
      <c r="P28" s="23"/>
      <c r="Q28" s="23"/>
      <c r="R28" s="23"/>
      <c r="S28" s="8"/>
    </row>
    <row r="29" spans="3:19" ht="13.5" customHeight="1">
      <c r="C29" s="15"/>
      <c r="D29" s="24"/>
      <c r="E29" s="25"/>
      <c r="F29" s="25"/>
      <c r="G29" s="25"/>
      <c r="H29" s="26"/>
      <c r="I29" s="25"/>
      <c r="J29" s="27"/>
      <c r="K29" s="27"/>
      <c r="L29" s="27"/>
      <c r="M29" s="27"/>
      <c r="N29" s="27"/>
      <c r="O29" s="27"/>
      <c r="P29" s="27"/>
      <c r="Q29" s="27"/>
      <c r="R29" s="27"/>
      <c r="S29" s="8"/>
    </row>
    <row r="30" spans="3:19" ht="13.5" customHeight="1">
      <c r="C30" s="15"/>
      <c r="D30" s="24"/>
      <c r="E30" s="28"/>
      <c r="F30" s="25"/>
      <c r="G30" s="25"/>
      <c r="H30" s="26"/>
      <c r="I30" s="25"/>
      <c r="J30" s="23"/>
      <c r="K30" s="23"/>
      <c r="L30" s="23"/>
      <c r="M30" s="23"/>
      <c r="N30" s="23"/>
      <c r="O30" s="23"/>
      <c r="P30" s="23"/>
      <c r="Q30" s="23"/>
      <c r="R30" s="23"/>
      <c r="S30" s="8"/>
    </row>
    <row r="31" spans="3:19" ht="13.5" customHeight="1">
      <c r="C31" s="15"/>
      <c r="D31" s="24"/>
      <c r="E31" s="29"/>
      <c r="F31" s="25"/>
      <c r="G31" s="25"/>
      <c r="H31" s="26"/>
      <c r="I31" s="25"/>
      <c r="J31" s="27"/>
      <c r="K31" s="27"/>
      <c r="L31" s="27"/>
      <c r="M31" s="27"/>
      <c r="N31" s="27"/>
      <c r="O31" s="27"/>
      <c r="P31" s="27"/>
      <c r="Q31" s="27"/>
      <c r="R31" s="27"/>
      <c r="S31" s="8"/>
    </row>
    <row r="32" spans="3:19" ht="13.5" customHeight="1">
      <c r="C32" s="15"/>
      <c r="D32" s="24"/>
      <c r="E32" s="30"/>
      <c r="F32" s="25"/>
      <c r="G32" s="25"/>
      <c r="H32" s="26"/>
      <c r="I32" s="25"/>
      <c r="J32" s="27"/>
      <c r="K32" s="27"/>
      <c r="L32" s="27"/>
      <c r="M32" s="27"/>
      <c r="N32" s="27"/>
      <c r="O32" s="27"/>
      <c r="P32" s="27"/>
      <c r="Q32" s="27"/>
      <c r="R32" s="27"/>
      <c r="S32" s="8"/>
    </row>
    <row r="33" spans="3:19" ht="13.5" customHeight="1">
      <c r="C33" s="15"/>
      <c r="D33" s="20"/>
      <c r="E33" s="21"/>
      <c r="F33" s="21"/>
      <c r="G33" s="21"/>
      <c r="H33" s="22"/>
      <c r="I33" s="21"/>
      <c r="J33" s="23"/>
      <c r="K33" s="23"/>
      <c r="L33" s="23"/>
      <c r="M33" s="23"/>
      <c r="N33" s="23"/>
      <c r="O33" s="23"/>
      <c r="P33" s="23"/>
      <c r="Q33" s="23"/>
      <c r="R33" s="23"/>
      <c r="S33" s="8"/>
    </row>
    <row r="34" spans="3:19" ht="13.5" customHeight="1">
      <c r="C34" s="15"/>
      <c r="D34" s="24"/>
      <c r="E34" s="29"/>
      <c r="F34" s="25"/>
      <c r="G34" s="25"/>
      <c r="H34" s="26"/>
      <c r="I34" s="21"/>
      <c r="J34" s="31"/>
      <c r="K34" s="31"/>
      <c r="L34" s="31"/>
      <c r="M34" s="31"/>
      <c r="N34" s="31"/>
      <c r="O34" s="31"/>
      <c r="P34" s="31"/>
      <c r="Q34" s="31"/>
      <c r="R34" s="31"/>
      <c r="S34" s="8"/>
    </row>
    <row r="35" spans="3:19" ht="13.5" customHeight="1">
      <c r="C35" s="15"/>
      <c r="D35" s="24"/>
      <c r="E35" s="25"/>
      <c r="F35" s="25"/>
      <c r="G35" s="25"/>
      <c r="H35" s="26"/>
      <c r="I35" s="25"/>
      <c r="J35" s="35"/>
      <c r="K35" s="35"/>
      <c r="L35" s="35"/>
      <c r="M35" s="35"/>
      <c r="N35" s="35"/>
      <c r="O35" s="35"/>
      <c r="P35" s="35"/>
      <c r="Q35" s="35"/>
      <c r="R35" s="35"/>
      <c r="S35" s="8"/>
    </row>
    <row r="36" spans="4:19" ht="13.5" customHeight="1">
      <c r="D36" s="10"/>
      <c r="E36" s="14"/>
      <c r="F36" s="14"/>
      <c r="G36" s="14"/>
      <c r="H36" s="14"/>
      <c r="I36" s="10"/>
      <c r="J36" s="10"/>
      <c r="K36" s="10"/>
      <c r="L36" s="10"/>
      <c r="M36" s="10"/>
      <c r="N36" s="10"/>
      <c r="O36" s="10"/>
      <c r="P36" s="10"/>
      <c r="Q36" s="10"/>
      <c r="R36" s="9" t="s">
        <v>202</v>
      </c>
      <c r="S36" s="1" t="s">
        <v>43</v>
      </c>
    </row>
    <row r="37" spans="10:18" ht="12.75">
      <c r="J37" s="12"/>
      <c r="K37" s="16"/>
      <c r="L37" s="16"/>
      <c r="M37" s="16"/>
      <c r="N37" s="16"/>
      <c r="O37" s="16"/>
      <c r="P37" s="16"/>
      <c r="Q37" s="16"/>
      <c r="R37" s="16"/>
    </row>
    <row r="38" spans="10:18" ht="12.75">
      <c r="J38" s="12"/>
      <c r="K38" s="16"/>
      <c r="L38" s="16"/>
      <c r="M38" s="16"/>
      <c r="N38" s="16"/>
      <c r="O38" s="16"/>
      <c r="P38" s="16"/>
      <c r="Q38" s="16"/>
      <c r="R38" s="16"/>
    </row>
    <row r="39" spans="10:18" ht="12.75">
      <c r="J39" s="12"/>
      <c r="K39" s="12"/>
      <c r="L39" s="12"/>
      <c r="M39" s="12"/>
      <c r="N39" s="12"/>
      <c r="O39" s="12"/>
      <c r="P39" s="12"/>
      <c r="Q39" s="12"/>
      <c r="R39" s="12"/>
    </row>
    <row r="42" spans="10:18" ht="12.75">
      <c r="J42" s="12"/>
      <c r="K42" s="12"/>
      <c r="L42" s="12"/>
      <c r="M42" s="12"/>
      <c r="N42" s="12"/>
      <c r="O42" s="12"/>
      <c r="P42" s="12"/>
      <c r="Q42" s="12"/>
      <c r="R42" s="12"/>
    </row>
    <row r="49" spans="15:18" ht="12.75">
      <c r="O49" s="12"/>
      <c r="P49" s="12"/>
      <c r="Q49" s="12"/>
      <c r="R49" s="12"/>
    </row>
    <row r="51" spans="15:17" ht="12.75">
      <c r="O51" s="13"/>
      <c r="P51" s="13"/>
      <c r="Q51" s="13"/>
    </row>
  </sheetData>
  <sheetProtection/>
  <conditionalFormatting sqref="G10">
    <cfRule type="expression" priority="1" dxfId="0" stopIfTrue="1">
      <formula>S10=" "</formula>
    </cfRule>
  </conditionalFormatting>
  <conditionalFormatting sqref="D10">
    <cfRule type="cellIs" priority="2" dxfId="0" operator="equal" stopIfTrue="1">
      <formula>"   sem (do závorky) poznámku, proč vývojová řada nezačíná jako obvykle - nebo červenou buňku vymazat"</formula>
    </cfRule>
  </conditionalFormatting>
  <conditionalFormatting sqref="G4:G9">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0" r:id="rId2"/>
  <drawing r:id="rId1"/>
</worksheet>
</file>

<file path=xl/worksheets/sheet22.xml><?xml version="1.0" encoding="utf-8"?>
<worksheet xmlns="http://schemas.openxmlformats.org/spreadsheetml/2006/main" xmlns:r="http://schemas.openxmlformats.org/officeDocument/2006/relationships">
  <sheetPr codeName="List19"/>
  <dimension ref="C4:AQ47"/>
  <sheetViews>
    <sheetView showGridLines="0" showOutlineSymbols="0" zoomScale="90" zoomScaleNormal="90" zoomScalePageLayoutView="0" workbookViewId="0" topLeftCell="C3">
      <selection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25390625" style="1" customWidth="1"/>
    <col min="8" max="8" width="23.75390625" style="1" customWidth="1"/>
    <col min="9" max="9" width="1.12109375" style="1" customWidth="1"/>
    <col min="10" max="18" width="8.375" style="1" customWidth="1"/>
    <col min="19" max="42" width="1.75390625" style="1" customWidth="1"/>
    <col min="43" max="16384" width="9.125" style="1" customWidth="1"/>
  </cols>
  <sheetData>
    <row r="1" ht="12.75" hidden="1"/>
    <row r="2" ht="12.75" hidden="1"/>
    <row r="4" spans="4:18" s="2" customFormat="1" ht="15.75">
      <c r="D4" s="3" t="s">
        <v>215</v>
      </c>
      <c r="E4" s="3"/>
      <c r="F4" s="3"/>
      <c r="G4" s="3"/>
      <c r="H4" s="4" t="s">
        <v>216</v>
      </c>
      <c r="I4" s="5"/>
      <c r="J4" s="3"/>
      <c r="K4" s="3"/>
      <c r="L4" s="3"/>
      <c r="M4" s="3"/>
      <c r="N4" s="3"/>
      <c r="O4" s="3"/>
      <c r="P4" s="3"/>
      <c r="Q4" s="3"/>
      <c r="R4" s="3"/>
    </row>
    <row r="5" spans="4:18" s="2" customFormat="1" ht="15.75">
      <c r="D5" s="11"/>
      <c r="E5" s="3"/>
      <c r="F5" s="3"/>
      <c r="G5" s="3"/>
      <c r="H5" s="4"/>
      <c r="I5" s="5"/>
      <c r="J5" s="3"/>
      <c r="K5" s="3"/>
      <c r="L5" s="3"/>
      <c r="M5" s="3"/>
      <c r="N5" s="3"/>
      <c r="O5" s="3"/>
      <c r="P5" s="3"/>
      <c r="Q5" s="3"/>
      <c r="R5" s="3"/>
    </row>
    <row r="6" spans="4:19" s="6" customFormat="1" ht="21" customHeight="1">
      <c r="D6" s="36"/>
      <c r="E6" s="37"/>
      <c r="F6" s="37"/>
      <c r="G6" s="37"/>
      <c r="H6" s="37"/>
      <c r="I6" s="38"/>
      <c r="J6" s="38"/>
      <c r="K6" s="38"/>
      <c r="L6" s="38"/>
      <c r="M6" s="38"/>
      <c r="N6" s="38"/>
      <c r="O6" s="38"/>
      <c r="P6" s="38"/>
      <c r="Q6" s="38"/>
      <c r="R6" s="39"/>
      <c r="S6" s="7" t="s">
        <v>44</v>
      </c>
    </row>
    <row r="7" spans="4:19" s="6" customFormat="1" ht="13.5" customHeight="1">
      <c r="D7" s="36"/>
      <c r="E7" s="37"/>
      <c r="F7" s="37"/>
      <c r="G7" s="37"/>
      <c r="H7" s="37"/>
      <c r="I7" s="38"/>
      <c r="J7" s="38"/>
      <c r="K7" s="38"/>
      <c r="L7" s="38"/>
      <c r="M7" s="38"/>
      <c r="N7" s="38"/>
      <c r="O7" s="38"/>
      <c r="P7" s="38"/>
      <c r="Q7" s="38"/>
      <c r="R7" s="39"/>
      <c r="S7" s="7"/>
    </row>
    <row r="8" spans="4:19" s="6" customFormat="1" ht="13.5" customHeight="1">
      <c r="D8" s="36"/>
      <c r="E8" s="37"/>
      <c r="F8" s="37"/>
      <c r="G8" s="37"/>
      <c r="H8" s="37"/>
      <c r="I8" s="38"/>
      <c r="J8" s="38"/>
      <c r="K8" s="38"/>
      <c r="L8" s="38"/>
      <c r="M8" s="38"/>
      <c r="N8" s="38"/>
      <c r="O8" s="38"/>
      <c r="P8" s="38"/>
      <c r="Q8" s="38"/>
      <c r="R8" s="39"/>
      <c r="S8" s="7"/>
    </row>
    <row r="9" spans="4:19" s="6" customFormat="1" ht="13.5" customHeight="1">
      <c r="D9" s="36"/>
      <c r="E9" s="37"/>
      <c r="F9" s="37"/>
      <c r="G9" s="37"/>
      <c r="H9" s="37"/>
      <c r="I9" s="38"/>
      <c r="J9" s="38"/>
      <c r="K9" s="38"/>
      <c r="L9" s="38"/>
      <c r="M9" s="38"/>
      <c r="N9" s="38"/>
      <c r="O9" s="38"/>
      <c r="P9" s="38"/>
      <c r="Q9" s="38"/>
      <c r="R9" s="39"/>
      <c r="S9" s="7"/>
    </row>
    <row r="10" spans="3:19" ht="12.75">
      <c r="C10" s="8"/>
      <c r="D10" s="17"/>
      <c r="E10" s="17"/>
      <c r="F10" s="17"/>
      <c r="G10" s="17"/>
      <c r="H10" s="17"/>
      <c r="I10" s="17"/>
      <c r="J10" s="286"/>
      <c r="K10" s="286"/>
      <c r="L10" s="286"/>
      <c r="M10" s="286"/>
      <c r="N10" s="286"/>
      <c r="O10" s="286"/>
      <c r="P10" s="286"/>
      <c r="Q10" s="286"/>
      <c r="R10" s="286"/>
      <c r="S10" s="8"/>
    </row>
    <row r="11" spans="3:19" ht="13.5" customHeight="1">
      <c r="C11" s="8"/>
      <c r="D11" s="17"/>
      <c r="E11" s="17"/>
      <c r="F11" s="17"/>
      <c r="G11" s="17"/>
      <c r="H11" s="17"/>
      <c r="I11" s="17"/>
      <c r="J11" s="289"/>
      <c r="K11" s="290"/>
      <c r="L11" s="290"/>
      <c r="M11" s="290"/>
      <c r="N11" s="290"/>
      <c r="O11" s="290"/>
      <c r="P11" s="290"/>
      <c r="Q11" s="290"/>
      <c r="R11" s="290"/>
      <c r="S11" s="8"/>
    </row>
    <row r="12" spans="3:19" ht="13.5" customHeight="1">
      <c r="C12" s="8"/>
      <c r="D12" s="17"/>
      <c r="E12" s="17"/>
      <c r="F12" s="17"/>
      <c r="G12" s="17"/>
      <c r="H12" s="17"/>
      <c r="I12" s="17"/>
      <c r="J12" s="289"/>
      <c r="K12" s="290"/>
      <c r="L12" s="290"/>
      <c r="M12" s="290"/>
      <c r="N12" s="290"/>
      <c r="O12" s="290"/>
      <c r="P12" s="290"/>
      <c r="Q12" s="290"/>
      <c r="R12" s="290"/>
      <c r="S12" s="8"/>
    </row>
    <row r="13" spans="3:19" ht="13.5" customHeight="1">
      <c r="C13" s="8"/>
      <c r="D13" s="17"/>
      <c r="E13" s="17"/>
      <c r="F13" s="17"/>
      <c r="G13" s="17"/>
      <c r="H13" s="17"/>
      <c r="I13" s="17"/>
      <c r="J13" s="291"/>
      <c r="K13" s="292"/>
      <c r="L13" s="292"/>
      <c r="M13" s="292"/>
      <c r="N13" s="292"/>
      <c r="O13" s="292"/>
      <c r="P13" s="292"/>
      <c r="Q13" s="292"/>
      <c r="R13" s="292"/>
      <c r="S13" s="8"/>
    </row>
    <row r="14" spans="3:19" ht="13.5" customHeight="1">
      <c r="C14" s="8"/>
      <c r="D14" s="17"/>
      <c r="E14" s="17"/>
      <c r="F14" s="17"/>
      <c r="G14" s="17"/>
      <c r="H14" s="17"/>
      <c r="I14" s="17"/>
      <c r="J14" s="291"/>
      <c r="K14" s="292"/>
      <c r="L14" s="292"/>
      <c r="M14" s="292"/>
      <c r="N14" s="292"/>
      <c r="O14" s="292"/>
      <c r="P14" s="292"/>
      <c r="Q14" s="292"/>
      <c r="R14" s="292"/>
      <c r="S14" s="8"/>
    </row>
    <row r="15" spans="3:19" ht="13.5" customHeight="1">
      <c r="C15" s="8"/>
      <c r="D15" s="18"/>
      <c r="E15" s="19"/>
      <c r="F15" s="19"/>
      <c r="G15" s="19"/>
      <c r="H15" s="19"/>
      <c r="I15" s="19"/>
      <c r="J15" s="268"/>
      <c r="K15" s="268"/>
      <c r="L15" s="268"/>
      <c r="M15" s="268"/>
      <c r="N15" s="268"/>
      <c r="O15" s="268"/>
      <c r="P15" s="268"/>
      <c r="Q15" s="268"/>
      <c r="R15" s="268"/>
      <c r="S15" s="8"/>
    </row>
    <row r="16" spans="3:19" ht="13.5" customHeight="1">
      <c r="C16" s="8"/>
      <c r="D16" s="18"/>
      <c r="E16" s="18"/>
      <c r="F16" s="18"/>
      <c r="G16" s="18"/>
      <c r="H16" s="18"/>
      <c r="I16" s="18"/>
      <c r="J16" s="18"/>
      <c r="K16" s="18"/>
      <c r="L16" s="18"/>
      <c r="M16" s="18"/>
      <c r="N16" s="18"/>
      <c r="O16" s="18"/>
      <c r="P16" s="18"/>
      <c r="Q16" s="18"/>
      <c r="R16" s="18"/>
      <c r="S16" s="8"/>
    </row>
    <row r="17" spans="3:19" ht="13.5" customHeight="1">
      <c r="C17" s="15"/>
      <c r="D17" s="20"/>
      <c r="E17" s="21"/>
      <c r="F17" s="21"/>
      <c r="G17" s="41"/>
      <c r="H17" s="41"/>
      <c r="I17" s="41"/>
      <c r="J17" s="41"/>
      <c r="K17" s="41"/>
      <c r="L17" s="41"/>
      <c r="M17" s="41"/>
      <c r="N17" s="41"/>
      <c r="O17" s="41"/>
      <c r="P17" s="23"/>
      <c r="Q17" s="23"/>
      <c r="R17" s="23"/>
      <c r="S17" s="8"/>
    </row>
    <row r="18" spans="3:19" ht="13.5" customHeight="1">
      <c r="C18" s="15"/>
      <c r="D18" s="24"/>
      <c r="E18" s="25"/>
      <c r="F18" s="25"/>
      <c r="G18" s="41"/>
      <c r="H18" s="41"/>
      <c r="I18" s="41"/>
      <c r="J18" s="41"/>
      <c r="K18" s="41"/>
      <c r="L18" s="41"/>
      <c r="M18" s="41"/>
      <c r="N18" s="41"/>
      <c r="O18" s="41"/>
      <c r="P18" s="27"/>
      <c r="Q18" s="27"/>
      <c r="R18" s="27"/>
      <c r="S18" s="8"/>
    </row>
    <row r="19" spans="3:19" ht="13.5" customHeight="1">
      <c r="C19" s="15"/>
      <c r="D19" s="24"/>
      <c r="E19" s="28"/>
      <c r="F19" s="25"/>
      <c r="G19" s="41"/>
      <c r="H19" s="41"/>
      <c r="I19" s="41"/>
      <c r="J19" s="41"/>
      <c r="K19" s="41"/>
      <c r="L19" s="41"/>
      <c r="M19" s="41"/>
      <c r="N19" s="41"/>
      <c r="O19" s="41"/>
      <c r="P19" s="23"/>
      <c r="Q19" s="23"/>
      <c r="R19" s="23"/>
      <c r="S19" s="8"/>
    </row>
    <row r="20" spans="3:19" ht="13.5" customHeight="1">
      <c r="C20" s="15"/>
      <c r="D20" s="24"/>
      <c r="E20" s="29"/>
      <c r="F20" s="25"/>
      <c r="G20" s="41"/>
      <c r="H20" s="41"/>
      <c r="I20" s="41"/>
      <c r="J20" s="41"/>
      <c r="K20" s="41"/>
      <c r="L20" s="41"/>
      <c r="M20" s="41"/>
      <c r="N20" s="41"/>
      <c r="O20" s="41"/>
      <c r="P20" s="27"/>
      <c r="Q20" s="27"/>
      <c r="R20" s="27"/>
      <c r="S20" s="8"/>
    </row>
    <row r="21" spans="3:43" ht="13.5" customHeight="1">
      <c r="C21" s="15"/>
      <c r="D21" s="24"/>
      <c r="E21" s="30"/>
      <c r="F21" s="25"/>
      <c r="G21" s="41"/>
      <c r="H21" s="41"/>
      <c r="I21" s="41"/>
      <c r="J21" s="41"/>
      <c r="K21" s="41"/>
      <c r="L21" s="41"/>
      <c r="M21" s="41"/>
      <c r="N21" s="41"/>
      <c r="O21" s="41"/>
      <c r="P21" s="27"/>
      <c r="Q21" s="27"/>
      <c r="R21" s="27"/>
      <c r="S21" s="8"/>
      <c r="AQ21" s="12"/>
    </row>
    <row r="22" spans="3:43" ht="13.5" customHeight="1">
      <c r="C22" s="15"/>
      <c r="D22" s="20"/>
      <c r="E22" s="21"/>
      <c r="F22" s="21"/>
      <c r="G22" s="21"/>
      <c r="H22" s="22"/>
      <c r="I22" s="21"/>
      <c r="J22" s="23"/>
      <c r="K22" s="23"/>
      <c r="L22" s="23"/>
      <c r="M22" s="23"/>
      <c r="N22" s="23"/>
      <c r="O22" s="23"/>
      <c r="P22" s="23"/>
      <c r="Q22" s="23"/>
      <c r="R22" s="23"/>
      <c r="S22" s="8"/>
      <c r="AQ22" s="12"/>
    </row>
    <row r="23" spans="3:43" ht="13.5" customHeight="1">
      <c r="C23" s="15"/>
      <c r="D23" s="24"/>
      <c r="E23" s="29"/>
      <c r="F23" s="25"/>
      <c r="G23" s="25"/>
      <c r="H23" s="26"/>
      <c r="I23" s="21"/>
      <c r="J23" s="31"/>
      <c r="K23" s="31"/>
      <c r="L23" s="31"/>
      <c r="M23" s="31"/>
      <c r="N23" s="31"/>
      <c r="O23" s="31"/>
      <c r="P23" s="31"/>
      <c r="Q23" s="31"/>
      <c r="R23" s="31"/>
      <c r="S23" s="8"/>
      <c r="AQ23" s="12"/>
    </row>
    <row r="24" spans="3:19" ht="13.5" customHeight="1">
      <c r="C24" s="15"/>
      <c r="D24" s="24"/>
      <c r="E24" s="30"/>
      <c r="F24" s="25"/>
      <c r="G24" s="25"/>
      <c r="H24" s="26"/>
      <c r="I24" s="21"/>
      <c r="J24" s="31"/>
      <c r="K24" s="31"/>
      <c r="L24" s="31"/>
      <c r="M24" s="31"/>
      <c r="N24" s="31"/>
      <c r="O24" s="31"/>
      <c r="P24" s="31"/>
      <c r="Q24" s="31"/>
      <c r="R24" s="31"/>
      <c r="S24" s="8"/>
    </row>
    <row r="25" spans="3:19" ht="13.5" customHeight="1">
      <c r="C25" s="15"/>
      <c r="D25" s="20"/>
      <c r="E25" s="21"/>
      <c r="F25" s="21"/>
      <c r="G25" s="21"/>
      <c r="H25" s="22"/>
      <c r="I25" s="21"/>
      <c r="J25" s="23"/>
      <c r="K25" s="23"/>
      <c r="L25" s="23"/>
      <c r="M25" s="23"/>
      <c r="N25" s="23"/>
      <c r="O25" s="23"/>
      <c r="P25" s="23"/>
      <c r="Q25" s="23"/>
      <c r="R25" s="23"/>
      <c r="S25" s="8"/>
    </row>
    <row r="26" spans="3:19" ht="13.5" customHeight="1">
      <c r="C26" s="15"/>
      <c r="D26" s="18"/>
      <c r="E26" s="18"/>
      <c r="F26" s="18"/>
      <c r="G26" s="18"/>
      <c r="H26" s="18"/>
      <c r="I26" s="18"/>
      <c r="J26" s="32"/>
      <c r="K26" s="32"/>
      <c r="L26" s="32"/>
      <c r="M26" s="32"/>
      <c r="N26" s="32"/>
      <c r="O26" s="32"/>
      <c r="P26" s="32"/>
      <c r="Q26" s="32"/>
      <c r="R26" s="32"/>
      <c r="S26" s="8"/>
    </row>
    <row r="27" spans="3:19" ht="13.5" customHeight="1">
      <c r="C27" s="15"/>
      <c r="D27" s="20"/>
      <c r="E27" s="21"/>
      <c r="F27" s="21"/>
      <c r="G27" s="21"/>
      <c r="H27" s="22"/>
      <c r="I27" s="21"/>
      <c r="J27" s="23"/>
      <c r="K27" s="23"/>
      <c r="L27" s="23"/>
      <c r="M27" s="23"/>
      <c r="N27" s="23"/>
      <c r="O27" s="23"/>
      <c r="P27" s="23"/>
      <c r="Q27" s="23"/>
      <c r="R27" s="23"/>
      <c r="S27" s="8"/>
    </row>
    <row r="28" spans="3:19" ht="13.5" customHeight="1">
      <c r="C28" s="15"/>
      <c r="D28" s="24"/>
      <c r="E28" s="25"/>
      <c r="F28" s="25"/>
      <c r="G28" s="25"/>
      <c r="H28" s="26"/>
      <c r="I28" s="25"/>
      <c r="J28" s="27"/>
      <c r="K28" s="27"/>
      <c r="L28" s="27"/>
      <c r="M28" s="27"/>
      <c r="N28" s="27"/>
      <c r="O28" s="27"/>
      <c r="P28" s="27"/>
      <c r="Q28" s="27"/>
      <c r="R28" s="27"/>
      <c r="S28" s="8"/>
    </row>
    <row r="29" spans="3:19" ht="13.5" customHeight="1">
      <c r="C29" s="15"/>
      <c r="D29" s="24"/>
      <c r="E29" s="28"/>
      <c r="F29" s="25"/>
      <c r="G29" s="25"/>
      <c r="H29" s="26"/>
      <c r="I29" s="25"/>
      <c r="J29" s="23"/>
      <c r="K29" s="23"/>
      <c r="L29" s="23"/>
      <c r="M29" s="23"/>
      <c r="N29" s="23"/>
      <c r="O29" s="23"/>
      <c r="P29" s="23"/>
      <c r="Q29" s="23"/>
      <c r="R29" s="23"/>
      <c r="S29" s="8"/>
    </row>
    <row r="30" spans="3:19" ht="13.5" customHeight="1">
      <c r="C30" s="15"/>
      <c r="D30" s="269" t="s">
        <v>84</v>
      </c>
      <c r="E30" s="270"/>
      <c r="F30" s="270"/>
      <c r="G30" s="270"/>
      <c r="H30" s="26"/>
      <c r="I30" s="25"/>
      <c r="J30" s="27"/>
      <c r="K30" s="27"/>
      <c r="L30" s="27"/>
      <c r="M30" s="27"/>
      <c r="N30" s="27"/>
      <c r="O30" s="27"/>
      <c r="P30" s="27"/>
      <c r="Q30" s="27"/>
      <c r="R30" s="27"/>
      <c r="S30" s="8"/>
    </row>
    <row r="31" spans="3:19" ht="13.5" customHeight="1">
      <c r="C31" s="15"/>
      <c r="D31" s="271"/>
      <c r="E31" s="272" t="s">
        <v>217</v>
      </c>
      <c r="F31" s="272"/>
      <c r="G31" s="272"/>
      <c r="H31" s="26"/>
      <c r="I31" s="25"/>
      <c r="J31" s="35"/>
      <c r="K31" s="35"/>
      <c r="L31" s="35"/>
      <c r="M31" s="35"/>
      <c r="N31" s="35"/>
      <c r="O31" s="35"/>
      <c r="P31" s="35"/>
      <c r="Q31" s="35"/>
      <c r="R31" s="35"/>
      <c r="S31" s="8"/>
    </row>
    <row r="32" spans="4:19" ht="13.5" customHeight="1">
      <c r="D32" s="10"/>
      <c r="E32" s="14"/>
      <c r="F32" s="14"/>
      <c r="G32" s="14"/>
      <c r="H32" s="14"/>
      <c r="I32" s="10"/>
      <c r="J32" s="10"/>
      <c r="K32" s="10"/>
      <c r="L32" s="10"/>
      <c r="M32" s="10"/>
      <c r="N32" s="10"/>
      <c r="O32" s="10"/>
      <c r="P32" s="10"/>
      <c r="Q32" s="10"/>
      <c r="R32" s="9" t="s">
        <v>202</v>
      </c>
      <c r="S32" s="1" t="s">
        <v>43</v>
      </c>
    </row>
    <row r="33" spans="10:18" ht="12.75">
      <c r="J33" s="12"/>
      <c r="K33" s="16"/>
      <c r="L33" s="16"/>
      <c r="M33" s="16"/>
      <c r="N33" s="16"/>
      <c r="O33" s="16"/>
      <c r="P33" s="16"/>
      <c r="Q33" s="16"/>
      <c r="R33" s="16"/>
    </row>
    <row r="34" spans="10:18" ht="12.75">
      <c r="J34" s="12"/>
      <c r="K34" s="16"/>
      <c r="L34" s="16"/>
      <c r="M34" s="16"/>
      <c r="N34" s="16"/>
      <c r="O34" s="16"/>
      <c r="P34" s="16"/>
      <c r="Q34" s="16"/>
      <c r="R34" s="16"/>
    </row>
    <row r="35" spans="10:18" ht="12.75">
      <c r="J35" s="12"/>
      <c r="K35" s="12"/>
      <c r="L35" s="12"/>
      <c r="M35" s="12"/>
      <c r="N35" s="12"/>
      <c r="O35" s="12"/>
      <c r="P35" s="12"/>
      <c r="Q35" s="12"/>
      <c r="R35" s="12"/>
    </row>
    <row r="38" spans="10:18" ht="12.75">
      <c r="J38" s="12"/>
      <c r="K38" s="12"/>
      <c r="L38" s="12"/>
      <c r="M38" s="12"/>
      <c r="N38" s="12"/>
      <c r="O38" s="12"/>
      <c r="P38" s="12"/>
      <c r="Q38" s="12"/>
      <c r="R38" s="12"/>
    </row>
    <row r="45" spans="15:18" ht="12.75">
      <c r="O45" s="12"/>
      <c r="P45" s="12"/>
      <c r="Q45" s="12"/>
      <c r="R45" s="12"/>
    </row>
    <row r="47" spans="15:17" ht="12.75">
      <c r="O47" s="13"/>
      <c r="P47" s="13"/>
      <c r="Q47" s="13"/>
    </row>
  </sheetData>
  <sheetProtection/>
  <conditionalFormatting sqref="G6:G9">
    <cfRule type="expression" priority="1" dxfId="0" stopIfTrue="1">
      <formula>S6=" "</formula>
    </cfRule>
  </conditionalFormatting>
  <conditionalFormatting sqref="D6:D9">
    <cfRule type="cellIs" priority="2" dxfId="0" operator="equal" stopIfTrue="1">
      <formula>"   sem (do závorky) poznámku, proč vývojová řada nezačíná jako obvykle - nebo červenou buňku vymazat"</formula>
    </cfRule>
  </conditionalFormatting>
  <conditionalFormatting sqref="G4:G5">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sheetPr codeName="List20"/>
  <dimension ref="C3:R24"/>
  <sheetViews>
    <sheetView showGridLines="0" zoomScale="90" zoomScaleNormal="90" zoomScalePageLayoutView="0" workbookViewId="0" topLeftCell="C3">
      <selection activeCell="A1" sqref="A1"/>
    </sheetView>
  </sheetViews>
  <sheetFormatPr defaultColWidth="9.00390625" defaultRowHeight="12.75"/>
  <cols>
    <col min="1" max="2" width="0" style="1" hidden="1" customWidth="1"/>
    <col min="3" max="3" width="1.75390625" style="1" customWidth="1"/>
    <col min="4" max="4" width="0.6171875" style="1" customWidth="1"/>
    <col min="5" max="5" width="2.125" style="1" customWidth="1"/>
    <col min="6" max="6" width="1.75390625" style="1" customWidth="1"/>
    <col min="7" max="7" width="11.125" style="1" customWidth="1"/>
    <col min="8" max="8" width="13.625" style="1" customWidth="1"/>
    <col min="9" max="9" width="1.12109375" style="1" customWidth="1"/>
    <col min="10" max="16" width="7.75390625" style="1" customWidth="1"/>
    <col min="17" max="17" width="6.625" style="1" customWidth="1"/>
    <col min="18" max="18" width="4.875" style="1" customWidth="1"/>
    <col min="19" max="41" width="1.75390625" style="1" customWidth="1"/>
    <col min="42" max="16384" width="9.125" style="1" customWidth="1"/>
  </cols>
  <sheetData>
    <row r="1" ht="12.75" hidden="1"/>
    <row r="2" ht="12.75" hidden="1"/>
    <row r="3" ht="9" customHeight="1">
      <c r="C3" s="65"/>
    </row>
    <row r="4" spans="4:17" s="2" customFormat="1" ht="15.75">
      <c r="D4" s="3" t="s">
        <v>62</v>
      </c>
      <c r="E4" s="3"/>
      <c r="F4" s="3"/>
      <c r="G4" s="3"/>
      <c r="H4" s="4" t="s">
        <v>63</v>
      </c>
      <c r="I4" s="5"/>
      <c r="J4" s="3"/>
      <c r="K4" s="3"/>
      <c r="L4" s="3"/>
      <c r="M4" s="3"/>
      <c r="N4" s="3"/>
      <c r="O4" s="3"/>
      <c r="P4" s="3"/>
      <c r="Q4" s="3"/>
    </row>
    <row r="5" spans="4:17" s="2" customFormat="1" ht="15.75">
      <c r="D5" s="66" t="s">
        <v>64</v>
      </c>
      <c r="E5" s="67"/>
      <c r="F5" s="67"/>
      <c r="G5" s="67"/>
      <c r="H5" s="67"/>
      <c r="I5" s="67"/>
      <c r="J5" s="67"/>
      <c r="K5" s="67"/>
      <c r="L5" s="67"/>
      <c r="M5" s="67"/>
      <c r="N5" s="67"/>
      <c r="O5" s="67"/>
      <c r="P5" s="67"/>
      <c r="Q5" s="67"/>
    </row>
    <row r="6" spans="4:18" s="6" customFormat="1" ht="21" customHeight="1" thickBot="1">
      <c r="D6" s="68"/>
      <c r="E6" s="69"/>
      <c r="F6" s="69"/>
      <c r="G6" s="69"/>
      <c r="H6" s="69"/>
      <c r="I6" s="70"/>
      <c r="J6" s="70"/>
      <c r="K6" s="70"/>
      <c r="L6" s="70"/>
      <c r="M6" s="70"/>
      <c r="N6" s="70"/>
      <c r="O6" s="70"/>
      <c r="P6" s="70"/>
      <c r="Q6" s="71"/>
      <c r="R6" s="7" t="s">
        <v>44</v>
      </c>
    </row>
    <row r="7" spans="3:18" ht="6" customHeight="1">
      <c r="C7" s="72"/>
      <c r="D7" s="569" t="s">
        <v>65</v>
      </c>
      <c r="E7" s="570"/>
      <c r="F7" s="570"/>
      <c r="G7" s="570"/>
      <c r="H7" s="570"/>
      <c r="I7" s="571"/>
      <c r="J7" s="565" t="s">
        <v>66</v>
      </c>
      <c r="K7" s="561" t="s">
        <v>67</v>
      </c>
      <c r="L7" s="580" t="s">
        <v>68</v>
      </c>
      <c r="M7" s="582" t="s">
        <v>69</v>
      </c>
      <c r="N7" s="565" t="s">
        <v>70</v>
      </c>
      <c r="O7" s="565" t="s">
        <v>71</v>
      </c>
      <c r="P7" s="565" t="s">
        <v>72</v>
      </c>
      <c r="Q7" s="567" t="s">
        <v>73</v>
      </c>
      <c r="R7" s="73"/>
    </row>
    <row r="8" spans="3:18" ht="6" customHeight="1">
      <c r="C8" s="72"/>
      <c r="D8" s="572"/>
      <c r="E8" s="573"/>
      <c r="F8" s="573"/>
      <c r="G8" s="573"/>
      <c r="H8" s="573"/>
      <c r="I8" s="574"/>
      <c r="J8" s="566"/>
      <c r="K8" s="562"/>
      <c r="L8" s="581"/>
      <c r="M8" s="583"/>
      <c r="N8" s="566"/>
      <c r="O8" s="566"/>
      <c r="P8" s="566"/>
      <c r="Q8" s="568"/>
      <c r="R8" s="73"/>
    </row>
    <row r="9" spans="3:18" ht="6" customHeight="1">
      <c r="C9" s="72"/>
      <c r="D9" s="572"/>
      <c r="E9" s="573"/>
      <c r="F9" s="573"/>
      <c r="G9" s="573"/>
      <c r="H9" s="573"/>
      <c r="I9" s="574"/>
      <c r="J9" s="566"/>
      <c r="K9" s="562"/>
      <c r="L9" s="581"/>
      <c r="M9" s="583"/>
      <c r="N9" s="566"/>
      <c r="O9" s="566"/>
      <c r="P9" s="566"/>
      <c r="Q9" s="568"/>
      <c r="R9" s="73"/>
    </row>
    <row r="10" spans="3:18" ht="6" customHeight="1">
      <c r="C10" s="72"/>
      <c r="D10" s="572"/>
      <c r="E10" s="573"/>
      <c r="F10" s="573"/>
      <c r="G10" s="573"/>
      <c r="H10" s="573"/>
      <c r="I10" s="574"/>
      <c r="J10" s="566"/>
      <c r="K10" s="562"/>
      <c r="L10" s="581"/>
      <c r="M10" s="583"/>
      <c r="N10" s="566"/>
      <c r="O10" s="566"/>
      <c r="P10" s="566"/>
      <c r="Q10" s="568"/>
      <c r="R10" s="73"/>
    </row>
    <row r="11" spans="3:18" ht="15" customHeight="1" thickBot="1">
      <c r="C11" s="72"/>
      <c r="D11" s="575"/>
      <c r="E11" s="576"/>
      <c r="F11" s="576"/>
      <c r="G11" s="576"/>
      <c r="H11" s="576"/>
      <c r="I11" s="577"/>
      <c r="J11" s="75" t="s">
        <v>74</v>
      </c>
      <c r="K11" s="76" t="s">
        <v>74</v>
      </c>
      <c r="L11" s="77"/>
      <c r="M11" s="78"/>
      <c r="N11" s="75"/>
      <c r="O11" s="75"/>
      <c r="P11" s="75"/>
      <c r="Q11" s="79"/>
      <c r="R11" s="73"/>
    </row>
    <row r="12" spans="3:18" ht="15" customHeight="1" thickTop="1">
      <c r="C12" s="72"/>
      <c r="D12" s="80"/>
      <c r="E12" s="81" t="s">
        <v>10</v>
      </c>
      <c r="F12" s="82"/>
      <c r="G12" s="82"/>
      <c r="H12" s="82"/>
      <c r="I12" s="83"/>
      <c r="J12" s="293" t="s">
        <v>75</v>
      </c>
      <c r="K12" s="294" t="s">
        <v>75</v>
      </c>
      <c r="L12" s="295">
        <v>8681</v>
      </c>
      <c r="M12" s="296">
        <v>8591</v>
      </c>
      <c r="N12" s="296">
        <v>8541</v>
      </c>
      <c r="O12" s="297">
        <v>8493</v>
      </c>
      <c r="P12" s="297">
        <v>8472</v>
      </c>
      <c r="Q12" s="298">
        <v>8474</v>
      </c>
      <c r="R12" s="73"/>
    </row>
    <row r="13" spans="3:18" ht="12.75">
      <c r="C13" s="84"/>
      <c r="D13" s="85"/>
      <c r="E13" s="563" t="s">
        <v>76</v>
      </c>
      <c r="F13" s="86" t="s">
        <v>77</v>
      </c>
      <c r="G13" s="86"/>
      <c r="H13" s="87"/>
      <c r="I13" s="88"/>
      <c r="J13" s="299">
        <v>5067</v>
      </c>
      <c r="K13" s="300">
        <v>4994</v>
      </c>
      <c r="L13" s="301">
        <v>4834</v>
      </c>
      <c r="M13" s="302">
        <v>4815</v>
      </c>
      <c r="N13" s="302">
        <v>4808</v>
      </c>
      <c r="O13" s="299">
        <v>4809</v>
      </c>
      <c r="P13" s="299">
        <v>4826</v>
      </c>
      <c r="Q13" s="303">
        <v>4877</v>
      </c>
      <c r="R13" s="73"/>
    </row>
    <row r="14" spans="3:18" ht="12.75">
      <c r="C14" s="84"/>
      <c r="D14" s="85"/>
      <c r="E14" s="564"/>
      <c r="F14" s="89" t="s">
        <v>78</v>
      </c>
      <c r="G14" s="89"/>
      <c r="H14" s="90"/>
      <c r="I14" s="91"/>
      <c r="J14" s="304">
        <v>4838</v>
      </c>
      <c r="K14" s="305">
        <v>4765</v>
      </c>
      <c r="L14" s="306">
        <v>4474</v>
      </c>
      <c r="M14" s="307">
        <v>4197</v>
      </c>
      <c r="N14" s="307">
        <v>4155</v>
      </c>
      <c r="O14" s="304">
        <v>4133</v>
      </c>
      <c r="P14" s="304">
        <v>4125</v>
      </c>
      <c r="Q14" s="308">
        <v>4120</v>
      </c>
      <c r="R14" s="73"/>
    </row>
    <row r="15" spans="3:18" ht="15">
      <c r="C15" s="84"/>
      <c r="D15" s="85"/>
      <c r="E15" s="564"/>
      <c r="F15" s="578" t="s">
        <v>79</v>
      </c>
      <c r="G15" s="89" t="s">
        <v>11</v>
      </c>
      <c r="H15" s="90"/>
      <c r="I15" s="91"/>
      <c r="J15" s="304" t="s">
        <v>75</v>
      </c>
      <c r="K15" s="305" t="s">
        <v>75</v>
      </c>
      <c r="L15" s="306">
        <v>4435</v>
      </c>
      <c r="M15" s="307">
        <v>4155</v>
      </c>
      <c r="N15" s="307">
        <v>4129</v>
      </c>
      <c r="O15" s="304">
        <v>4105</v>
      </c>
      <c r="P15" s="304">
        <v>4095</v>
      </c>
      <c r="Q15" s="308">
        <v>4093</v>
      </c>
      <c r="R15" s="73"/>
    </row>
    <row r="16" spans="3:18" ht="15">
      <c r="C16" s="84"/>
      <c r="D16" s="85"/>
      <c r="E16" s="564"/>
      <c r="F16" s="579"/>
      <c r="G16" s="89" t="s">
        <v>12</v>
      </c>
      <c r="H16" s="90"/>
      <c r="I16" s="91"/>
      <c r="J16" s="304" t="s">
        <v>75</v>
      </c>
      <c r="K16" s="305" t="s">
        <v>75</v>
      </c>
      <c r="L16" s="306">
        <v>3052</v>
      </c>
      <c r="M16" s="307">
        <v>2796</v>
      </c>
      <c r="N16" s="307">
        <v>2775</v>
      </c>
      <c r="O16" s="304">
        <v>2760</v>
      </c>
      <c r="P16" s="304">
        <v>2755</v>
      </c>
      <c r="Q16" s="308">
        <v>2748</v>
      </c>
      <c r="R16" s="73"/>
    </row>
    <row r="17" spans="3:18" ht="12.75">
      <c r="C17" s="84"/>
      <c r="D17" s="85"/>
      <c r="E17" s="564"/>
      <c r="F17" s="89" t="s">
        <v>80</v>
      </c>
      <c r="G17" s="89"/>
      <c r="H17" s="90"/>
      <c r="I17" s="91"/>
      <c r="J17" s="304">
        <v>2006</v>
      </c>
      <c r="K17" s="305">
        <v>1966</v>
      </c>
      <c r="L17" s="306">
        <v>2004</v>
      </c>
      <c r="M17" s="307">
        <v>1482</v>
      </c>
      <c r="N17" s="307">
        <v>1447</v>
      </c>
      <c r="O17" s="304">
        <v>1438</v>
      </c>
      <c r="P17" s="304">
        <v>1433</v>
      </c>
      <c r="Q17" s="308">
        <v>1423</v>
      </c>
      <c r="R17" s="73"/>
    </row>
    <row r="18" spans="3:18" ht="12.75">
      <c r="C18" s="84"/>
      <c r="D18" s="85"/>
      <c r="E18" s="564"/>
      <c r="F18" s="89" t="s">
        <v>81</v>
      </c>
      <c r="G18" s="89"/>
      <c r="H18" s="90"/>
      <c r="I18" s="91"/>
      <c r="J18" s="304">
        <v>17</v>
      </c>
      <c r="K18" s="305">
        <v>17</v>
      </c>
      <c r="L18" s="306">
        <v>17</v>
      </c>
      <c r="M18" s="307">
        <v>18</v>
      </c>
      <c r="N18" s="307">
        <v>19</v>
      </c>
      <c r="O18" s="304">
        <v>18</v>
      </c>
      <c r="P18" s="304">
        <v>17</v>
      </c>
      <c r="Q18" s="308">
        <v>18</v>
      </c>
      <c r="R18" s="73"/>
    </row>
    <row r="19" spans="3:18" ht="12.75">
      <c r="C19" s="84"/>
      <c r="D19" s="85"/>
      <c r="E19" s="564"/>
      <c r="F19" s="92" t="s">
        <v>82</v>
      </c>
      <c r="G19" s="92"/>
      <c r="H19" s="93"/>
      <c r="I19" s="94"/>
      <c r="J19" s="309">
        <v>169</v>
      </c>
      <c r="K19" s="310">
        <v>174</v>
      </c>
      <c r="L19" s="311">
        <v>176</v>
      </c>
      <c r="M19" s="312">
        <v>174</v>
      </c>
      <c r="N19" s="312">
        <v>177</v>
      </c>
      <c r="O19" s="309">
        <v>184</v>
      </c>
      <c r="P19" s="309">
        <v>184</v>
      </c>
      <c r="Q19" s="313">
        <v>182</v>
      </c>
      <c r="R19" s="73"/>
    </row>
    <row r="20" spans="3:18" ht="13.5" thickBot="1">
      <c r="C20" s="84"/>
      <c r="D20" s="95"/>
      <c r="E20" s="96" t="s">
        <v>83</v>
      </c>
      <c r="F20" s="97"/>
      <c r="G20" s="97"/>
      <c r="H20" s="98"/>
      <c r="I20" s="99"/>
      <c r="J20" s="314">
        <v>52</v>
      </c>
      <c r="K20" s="315">
        <v>60</v>
      </c>
      <c r="L20" s="316">
        <v>64</v>
      </c>
      <c r="M20" s="317">
        <v>63</v>
      </c>
      <c r="N20" s="317">
        <v>68</v>
      </c>
      <c r="O20" s="314">
        <v>71</v>
      </c>
      <c r="P20" s="314">
        <v>71</v>
      </c>
      <c r="Q20" s="318">
        <v>70</v>
      </c>
      <c r="R20" s="73"/>
    </row>
    <row r="21" spans="4:18" ht="13.5">
      <c r="D21" s="100" t="s">
        <v>84</v>
      </c>
      <c r="E21" s="101"/>
      <c r="F21" s="101"/>
      <c r="G21" s="101"/>
      <c r="H21" s="101"/>
      <c r="I21" s="100"/>
      <c r="J21" s="100"/>
      <c r="K21" s="100"/>
      <c r="L21" s="100"/>
      <c r="M21" s="100"/>
      <c r="N21" s="100"/>
      <c r="O21" s="100"/>
      <c r="P21" s="100"/>
      <c r="Q21" s="102" t="s">
        <v>85</v>
      </c>
      <c r="R21" s="1" t="s">
        <v>44</v>
      </c>
    </row>
    <row r="22" spans="4:17" ht="23.25" customHeight="1">
      <c r="D22" s="103" t="s">
        <v>74</v>
      </c>
      <c r="E22" s="560" t="s">
        <v>86</v>
      </c>
      <c r="F22" s="560"/>
      <c r="G22" s="560"/>
      <c r="H22" s="560"/>
      <c r="I22" s="560"/>
      <c r="J22" s="560"/>
      <c r="K22" s="560"/>
      <c r="L22" s="560"/>
      <c r="M22" s="560"/>
      <c r="N22" s="560"/>
      <c r="O22" s="560"/>
      <c r="P22" s="560"/>
      <c r="Q22" s="560"/>
    </row>
    <row r="23" spans="4:17" ht="11.25" customHeight="1">
      <c r="D23" s="103" t="s">
        <v>87</v>
      </c>
      <c r="E23" s="560" t="s">
        <v>88</v>
      </c>
      <c r="F23" s="560"/>
      <c r="G23" s="560"/>
      <c r="H23" s="560"/>
      <c r="I23" s="560"/>
      <c r="J23" s="560"/>
      <c r="K23" s="560"/>
      <c r="L23" s="560"/>
      <c r="M23" s="560"/>
      <c r="N23" s="560"/>
      <c r="O23" s="560"/>
      <c r="P23" s="560"/>
      <c r="Q23" s="560"/>
    </row>
    <row r="24" spans="4:17" ht="24.75" customHeight="1">
      <c r="D24" s="103" t="s">
        <v>89</v>
      </c>
      <c r="E24" s="560" t="s">
        <v>90</v>
      </c>
      <c r="F24" s="560"/>
      <c r="G24" s="560"/>
      <c r="H24" s="560"/>
      <c r="I24" s="560"/>
      <c r="J24" s="560"/>
      <c r="K24" s="560"/>
      <c r="L24" s="560"/>
      <c r="M24" s="560"/>
      <c r="N24" s="560"/>
      <c r="O24" s="560"/>
      <c r="P24" s="560"/>
      <c r="Q24" s="560"/>
    </row>
  </sheetData>
  <sheetProtection/>
  <mergeCells count="14">
    <mergeCell ref="L7:L10"/>
    <mergeCell ref="M7:M10"/>
    <mergeCell ref="E22:Q22"/>
    <mergeCell ref="P7:P10"/>
    <mergeCell ref="E24:Q24"/>
    <mergeCell ref="K7:K10"/>
    <mergeCell ref="E13:E19"/>
    <mergeCell ref="N7:N10"/>
    <mergeCell ref="O7:O10"/>
    <mergeCell ref="Q7:Q10"/>
    <mergeCell ref="D7:I11"/>
    <mergeCell ref="J7:J10"/>
    <mergeCell ref="F15:F16"/>
    <mergeCell ref="E23:Q23"/>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3"/>
  <dimension ref="C3:R36"/>
  <sheetViews>
    <sheetView showGridLines="0" zoomScale="90" zoomScaleNormal="90" zoomScalePageLayoutView="0" workbookViewId="0" topLeftCell="C3">
      <selection activeCell="A1" sqref="A1"/>
    </sheetView>
  </sheetViews>
  <sheetFormatPr defaultColWidth="9.00390625" defaultRowHeight="12.75"/>
  <cols>
    <col min="1" max="2" width="0" style="1" hidden="1" customWidth="1"/>
    <col min="3" max="3" width="1.75390625" style="1" customWidth="1"/>
    <col min="4" max="4" width="0.875" style="1" customWidth="1"/>
    <col min="5" max="5" width="2.625" style="1" customWidth="1"/>
    <col min="6" max="6" width="1.75390625" style="1" customWidth="1"/>
    <col min="7" max="7" width="11.125" style="1" customWidth="1"/>
    <col min="8" max="8" width="9.75390625" style="1" customWidth="1"/>
    <col min="9" max="9" width="1.12109375" style="1" customWidth="1"/>
    <col min="10" max="17" width="8.25390625" style="1" customWidth="1"/>
    <col min="18" max="41" width="1.75390625" style="1" customWidth="1"/>
    <col min="42" max="16384" width="9.125" style="1" customWidth="1"/>
  </cols>
  <sheetData>
    <row r="1" ht="12.75" hidden="1"/>
    <row r="2" ht="12.75" hidden="1"/>
    <row r="3" ht="9" customHeight="1">
      <c r="C3" s="65"/>
    </row>
    <row r="4" spans="4:17" s="2" customFormat="1" ht="15.75">
      <c r="D4" s="3" t="s">
        <v>91</v>
      </c>
      <c r="E4" s="3"/>
      <c r="F4" s="3"/>
      <c r="G4" s="3"/>
      <c r="H4" s="4" t="s">
        <v>92</v>
      </c>
      <c r="I4" s="5"/>
      <c r="J4" s="3"/>
      <c r="K4" s="3"/>
      <c r="L4" s="3"/>
      <c r="M4" s="3"/>
      <c r="N4" s="3"/>
      <c r="O4" s="3"/>
      <c r="P4" s="3"/>
      <c r="Q4" s="3"/>
    </row>
    <row r="5" spans="4:17" s="2" customFormat="1" ht="15.75">
      <c r="D5" s="66" t="s">
        <v>93</v>
      </c>
      <c r="E5" s="67"/>
      <c r="F5" s="67"/>
      <c r="G5" s="67"/>
      <c r="H5" s="67"/>
      <c r="I5" s="67"/>
      <c r="J5" s="67"/>
      <c r="K5" s="67"/>
      <c r="L5" s="67"/>
      <c r="M5" s="67"/>
      <c r="N5" s="67"/>
      <c r="O5" s="67"/>
      <c r="P5" s="67"/>
      <c r="Q5" s="67"/>
    </row>
    <row r="6" spans="4:18" s="6" customFormat="1" ht="21" customHeight="1" thickBot="1">
      <c r="D6" s="68"/>
      <c r="E6" s="69"/>
      <c r="F6" s="69"/>
      <c r="G6" s="69"/>
      <c r="H6" s="69"/>
      <c r="I6" s="70"/>
      <c r="J6" s="70"/>
      <c r="K6" s="70"/>
      <c r="L6" s="70"/>
      <c r="M6" s="70"/>
      <c r="N6" s="70"/>
      <c r="O6" s="70"/>
      <c r="P6" s="70"/>
      <c r="Q6" s="71"/>
      <c r="R6" s="7" t="s">
        <v>44</v>
      </c>
    </row>
    <row r="7" spans="3:18" ht="6" customHeight="1">
      <c r="C7" s="72"/>
      <c r="D7" s="569" t="s">
        <v>65</v>
      </c>
      <c r="E7" s="570"/>
      <c r="F7" s="570"/>
      <c r="G7" s="570"/>
      <c r="H7" s="570"/>
      <c r="I7" s="571"/>
      <c r="J7" s="565" t="s">
        <v>66</v>
      </c>
      <c r="K7" s="561" t="s">
        <v>67</v>
      </c>
      <c r="L7" s="580" t="s">
        <v>68</v>
      </c>
      <c r="M7" s="582" t="s">
        <v>69</v>
      </c>
      <c r="N7" s="582" t="s">
        <v>70</v>
      </c>
      <c r="O7" s="565" t="s">
        <v>71</v>
      </c>
      <c r="P7" s="565" t="s">
        <v>72</v>
      </c>
      <c r="Q7" s="567" t="s">
        <v>73</v>
      </c>
      <c r="R7" s="8"/>
    </row>
    <row r="8" spans="3:18" ht="6" customHeight="1">
      <c r="C8" s="72"/>
      <c r="D8" s="572"/>
      <c r="E8" s="573"/>
      <c r="F8" s="573"/>
      <c r="G8" s="573"/>
      <c r="H8" s="573"/>
      <c r="I8" s="574"/>
      <c r="J8" s="566"/>
      <c r="K8" s="562"/>
      <c r="L8" s="581"/>
      <c r="M8" s="583"/>
      <c r="N8" s="583"/>
      <c r="O8" s="566"/>
      <c r="P8" s="566"/>
      <c r="Q8" s="568"/>
      <c r="R8" s="8"/>
    </row>
    <row r="9" spans="3:18" ht="6" customHeight="1">
      <c r="C9" s="72"/>
      <c r="D9" s="572"/>
      <c r="E9" s="573"/>
      <c r="F9" s="573"/>
      <c r="G9" s="573"/>
      <c r="H9" s="573"/>
      <c r="I9" s="574"/>
      <c r="J9" s="566"/>
      <c r="K9" s="562"/>
      <c r="L9" s="581"/>
      <c r="M9" s="583"/>
      <c r="N9" s="583"/>
      <c r="O9" s="566"/>
      <c r="P9" s="566"/>
      <c r="Q9" s="568"/>
      <c r="R9" s="8"/>
    </row>
    <row r="10" spans="3:18" ht="6" customHeight="1">
      <c r="C10" s="72"/>
      <c r="D10" s="572"/>
      <c r="E10" s="573"/>
      <c r="F10" s="573"/>
      <c r="G10" s="573"/>
      <c r="H10" s="573"/>
      <c r="I10" s="574"/>
      <c r="J10" s="566"/>
      <c r="K10" s="562"/>
      <c r="L10" s="581"/>
      <c r="M10" s="583"/>
      <c r="N10" s="583"/>
      <c r="O10" s="566"/>
      <c r="P10" s="566"/>
      <c r="Q10" s="568"/>
      <c r="R10" s="8"/>
    </row>
    <row r="11" spans="3:18" ht="15" customHeight="1" thickBot="1">
      <c r="C11" s="72"/>
      <c r="D11" s="575"/>
      <c r="E11" s="576"/>
      <c r="F11" s="576"/>
      <c r="G11" s="576"/>
      <c r="H11" s="576"/>
      <c r="I11" s="577"/>
      <c r="J11" s="75"/>
      <c r="K11" s="76"/>
      <c r="L11" s="77"/>
      <c r="M11" s="78"/>
      <c r="N11" s="78"/>
      <c r="O11" s="75"/>
      <c r="P11" s="75"/>
      <c r="Q11" s="79"/>
      <c r="R11" s="8"/>
    </row>
    <row r="12" spans="3:18" ht="15" customHeight="1" thickTop="1">
      <c r="C12" s="72"/>
      <c r="D12" s="80"/>
      <c r="E12" s="81" t="s">
        <v>94</v>
      </c>
      <c r="F12" s="82"/>
      <c r="G12" s="82"/>
      <c r="H12" s="82"/>
      <c r="I12" s="83"/>
      <c r="J12" s="297">
        <f>J13+J21</f>
        <v>2131572</v>
      </c>
      <c r="K12" s="319">
        <f aca="true" t="shared" si="0" ref="K12:Q12">K13+K21</f>
        <v>2115520</v>
      </c>
      <c r="L12" s="295">
        <f t="shared" si="0"/>
        <v>2098201</v>
      </c>
      <c r="M12" s="296">
        <f t="shared" si="0"/>
        <v>2086001</v>
      </c>
      <c r="N12" s="296">
        <f t="shared" si="0"/>
        <v>2081769</v>
      </c>
      <c r="O12" s="297">
        <f t="shared" si="0"/>
        <v>2081630</v>
      </c>
      <c r="P12" s="297">
        <f t="shared" si="0"/>
        <v>2085903</v>
      </c>
      <c r="Q12" s="320">
        <f t="shared" si="0"/>
        <v>2080683</v>
      </c>
      <c r="R12" s="8"/>
    </row>
    <row r="13" spans="3:18" ht="15">
      <c r="C13" s="84"/>
      <c r="D13" s="104"/>
      <c r="E13" s="105" t="s">
        <v>13</v>
      </c>
      <c r="F13" s="105"/>
      <c r="G13" s="105"/>
      <c r="H13" s="106"/>
      <c r="I13" s="107"/>
      <c r="J13" s="321">
        <v>1887775</v>
      </c>
      <c r="K13" s="322">
        <v>1850642</v>
      </c>
      <c r="L13" s="323">
        <v>1808650</v>
      </c>
      <c r="M13" s="324">
        <v>1769701</v>
      </c>
      <c r="N13" s="324">
        <v>1737704</v>
      </c>
      <c r="O13" s="325">
        <v>1713523</v>
      </c>
      <c r="P13" s="325">
        <v>1696911</v>
      </c>
      <c r="Q13" s="322">
        <f>Q14+Q15+Q18+Q19+Q20</f>
        <v>1684376</v>
      </c>
      <c r="R13" s="8"/>
    </row>
    <row r="14" spans="3:18" ht="12.75">
      <c r="C14" s="84"/>
      <c r="D14" s="108"/>
      <c r="E14" s="584" t="s">
        <v>76</v>
      </c>
      <c r="F14" s="109" t="s">
        <v>77</v>
      </c>
      <c r="G14" s="110"/>
      <c r="H14" s="111"/>
      <c r="I14" s="112"/>
      <c r="J14" s="326">
        <v>284166</v>
      </c>
      <c r="K14" s="327">
        <v>284218</v>
      </c>
      <c r="L14" s="328">
        <v>282183</v>
      </c>
      <c r="M14" s="329">
        <v>285419</v>
      </c>
      <c r="N14" s="329">
        <v>291194</v>
      </c>
      <c r="O14" s="330">
        <v>301620</v>
      </c>
      <c r="P14" s="330">
        <v>314008</v>
      </c>
      <c r="Q14" s="327">
        <v>328612</v>
      </c>
      <c r="R14" s="8"/>
    </row>
    <row r="15" spans="3:18" ht="12.75">
      <c r="C15" s="84"/>
      <c r="D15" s="85"/>
      <c r="E15" s="585"/>
      <c r="F15" s="113" t="s">
        <v>78</v>
      </c>
      <c r="G15" s="89"/>
      <c r="H15" s="90"/>
      <c r="I15" s="91"/>
      <c r="J15" s="304">
        <v>992770</v>
      </c>
      <c r="K15" s="305">
        <v>953655</v>
      </c>
      <c r="L15" s="306">
        <v>916575</v>
      </c>
      <c r="M15" s="307">
        <v>876513</v>
      </c>
      <c r="N15" s="307">
        <v>844863</v>
      </c>
      <c r="O15" s="331">
        <v>816015</v>
      </c>
      <c r="P15" s="331">
        <v>794459</v>
      </c>
      <c r="Q15" s="305">
        <v>789486</v>
      </c>
      <c r="R15" s="8"/>
    </row>
    <row r="16" spans="3:18" ht="15">
      <c r="C16" s="84"/>
      <c r="D16" s="85"/>
      <c r="E16" s="585"/>
      <c r="F16" s="578" t="s">
        <v>79</v>
      </c>
      <c r="G16" s="89" t="s">
        <v>14</v>
      </c>
      <c r="H16" s="90"/>
      <c r="I16" s="91"/>
      <c r="J16" s="304" t="s">
        <v>75</v>
      </c>
      <c r="K16" s="305" t="s">
        <v>75</v>
      </c>
      <c r="L16" s="306">
        <v>473269</v>
      </c>
      <c r="M16" s="307">
        <v>462820</v>
      </c>
      <c r="N16" s="307">
        <v>458046</v>
      </c>
      <c r="O16" s="304">
        <v>458198</v>
      </c>
      <c r="P16" s="304">
        <v>460754</v>
      </c>
      <c r="Q16" s="308">
        <v>465380</v>
      </c>
      <c r="R16" s="8"/>
    </row>
    <row r="17" spans="3:18" ht="15">
      <c r="C17" s="84"/>
      <c r="D17" s="85"/>
      <c r="E17" s="585"/>
      <c r="F17" s="579"/>
      <c r="G17" s="89" t="s">
        <v>15</v>
      </c>
      <c r="H17" s="90"/>
      <c r="I17" s="91"/>
      <c r="J17" s="304" t="s">
        <v>75</v>
      </c>
      <c r="K17" s="305" t="s">
        <v>75</v>
      </c>
      <c r="L17" s="306">
        <v>443306</v>
      </c>
      <c r="M17" s="307">
        <v>413693</v>
      </c>
      <c r="N17" s="307">
        <v>386817</v>
      </c>
      <c r="O17" s="304">
        <v>357817</v>
      </c>
      <c r="P17" s="304">
        <v>333705</v>
      </c>
      <c r="Q17" s="308">
        <v>324106</v>
      </c>
      <c r="R17" s="8"/>
    </row>
    <row r="18" spans="3:18" ht="12.75">
      <c r="C18" s="84"/>
      <c r="D18" s="85"/>
      <c r="E18" s="585"/>
      <c r="F18" s="113" t="s">
        <v>80</v>
      </c>
      <c r="G18" s="89"/>
      <c r="H18" s="90"/>
      <c r="I18" s="91"/>
      <c r="J18" s="304">
        <v>576615</v>
      </c>
      <c r="K18" s="305">
        <v>579505</v>
      </c>
      <c r="L18" s="306">
        <v>577605</v>
      </c>
      <c r="M18" s="307">
        <v>576585</v>
      </c>
      <c r="N18" s="307">
        <v>569267</v>
      </c>
      <c r="O18" s="331">
        <v>564326</v>
      </c>
      <c r="P18" s="331">
        <v>556260</v>
      </c>
      <c r="Q18" s="305">
        <v>532918</v>
      </c>
      <c r="R18" s="8"/>
    </row>
    <row r="19" spans="3:18" ht="12.75">
      <c r="C19" s="84"/>
      <c r="D19" s="85"/>
      <c r="E19" s="585"/>
      <c r="F19" s="113" t="s">
        <v>81</v>
      </c>
      <c r="G19" s="89"/>
      <c r="H19" s="90"/>
      <c r="I19" s="91"/>
      <c r="J19" s="332">
        <v>3543</v>
      </c>
      <c r="K19" s="333">
        <v>3505</v>
      </c>
      <c r="L19" s="334">
        <v>3495</v>
      </c>
      <c r="M19" s="335">
        <v>3534</v>
      </c>
      <c r="N19" s="307">
        <v>3606</v>
      </c>
      <c r="O19" s="331">
        <v>3535</v>
      </c>
      <c r="P19" s="331">
        <v>3435</v>
      </c>
      <c r="Q19" s="305">
        <v>3560</v>
      </c>
      <c r="R19" s="8"/>
    </row>
    <row r="20" spans="3:18" ht="12.75">
      <c r="C20" s="84"/>
      <c r="D20" s="114"/>
      <c r="E20" s="586"/>
      <c r="F20" s="115" t="s">
        <v>82</v>
      </c>
      <c r="G20" s="116"/>
      <c r="H20" s="117"/>
      <c r="I20" s="118"/>
      <c r="J20" s="336">
        <v>30681</v>
      </c>
      <c r="K20" s="337">
        <v>29759</v>
      </c>
      <c r="L20" s="338">
        <v>28792</v>
      </c>
      <c r="M20" s="339">
        <v>27650</v>
      </c>
      <c r="N20" s="339">
        <v>28774</v>
      </c>
      <c r="O20" s="340">
        <v>28027</v>
      </c>
      <c r="P20" s="340">
        <v>28749</v>
      </c>
      <c r="Q20" s="337">
        <v>29800</v>
      </c>
      <c r="R20" s="8"/>
    </row>
    <row r="21" spans="3:18" ht="15.75" thickBot="1">
      <c r="C21" s="84"/>
      <c r="D21" s="119"/>
      <c r="E21" s="120" t="s">
        <v>16</v>
      </c>
      <c r="F21" s="121"/>
      <c r="G21" s="121"/>
      <c r="H21" s="122"/>
      <c r="I21" s="123"/>
      <c r="J21" s="341">
        <v>243797</v>
      </c>
      <c r="K21" s="342">
        <v>264878</v>
      </c>
      <c r="L21" s="343">
        <v>289551</v>
      </c>
      <c r="M21" s="344">
        <v>316300</v>
      </c>
      <c r="N21" s="344">
        <v>344065</v>
      </c>
      <c r="O21" s="341">
        <v>368107</v>
      </c>
      <c r="P21" s="341">
        <v>388992</v>
      </c>
      <c r="Q21" s="345">
        <v>396307</v>
      </c>
      <c r="R21" s="8"/>
    </row>
    <row r="22" spans="3:18" ht="13.5" thickBot="1">
      <c r="C22" s="15"/>
      <c r="D22" s="124" t="s">
        <v>95</v>
      </c>
      <c r="E22" s="125"/>
      <c r="F22" s="125"/>
      <c r="G22" s="125"/>
      <c r="H22" s="125"/>
      <c r="I22" s="125"/>
      <c r="J22" s="126"/>
      <c r="K22" s="127"/>
      <c r="L22" s="128"/>
      <c r="M22" s="129"/>
      <c r="N22" s="126"/>
      <c r="O22" s="130"/>
      <c r="P22" s="130"/>
      <c r="Q22" s="127"/>
      <c r="R22" s="8"/>
    </row>
    <row r="23" spans="3:18" ht="12.75" customHeight="1">
      <c r="C23" s="15"/>
      <c r="D23" s="131"/>
      <c r="E23" s="132" t="s">
        <v>94</v>
      </c>
      <c r="F23" s="133"/>
      <c r="G23" s="133"/>
      <c r="H23" s="133"/>
      <c r="I23" s="134"/>
      <c r="J23" s="346">
        <f>J24+J32</f>
        <v>1045081</v>
      </c>
      <c r="K23" s="347">
        <f aca="true" t="shared" si="1" ref="K23:Q23">K24+K32</f>
        <v>1042516</v>
      </c>
      <c r="L23" s="348">
        <f t="shared" si="1"/>
        <v>1037179</v>
      </c>
      <c r="M23" s="349">
        <f t="shared" si="1"/>
        <v>1035562</v>
      </c>
      <c r="N23" s="349">
        <f t="shared" si="1"/>
        <v>1038527</v>
      </c>
      <c r="O23" s="346">
        <f t="shared" si="1"/>
        <v>1043554</v>
      </c>
      <c r="P23" s="346">
        <f t="shared" si="1"/>
        <v>1048155</v>
      </c>
      <c r="Q23" s="347">
        <f t="shared" si="1"/>
        <v>1046844</v>
      </c>
      <c r="R23" s="8"/>
    </row>
    <row r="24" spans="3:18" ht="15">
      <c r="C24" s="15"/>
      <c r="D24" s="104"/>
      <c r="E24" s="105" t="s">
        <v>13</v>
      </c>
      <c r="F24" s="105"/>
      <c r="G24" s="105"/>
      <c r="H24" s="106"/>
      <c r="I24" s="107"/>
      <c r="J24" s="321">
        <v>924356</v>
      </c>
      <c r="K24" s="322">
        <v>908094</v>
      </c>
      <c r="L24" s="323">
        <v>886522</v>
      </c>
      <c r="M24" s="324">
        <v>867709</v>
      </c>
      <c r="N24" s="324">
        <v>852673</v>
      </c>
      <c r="O24" s="325">
        <v>841083</v>
      </c>
      <c r="P24" s="325">
        <v>831991</v>
      </c>
      <c r="Q24" s="322">
        <f>Q25+Q26+Q29+Q30+Q31</f>
        <v>825353</v>
      </c>
      <c r="R24" s="8"/>
    </row>
    <row r="25" spans="3:18" ht="12.75">
      <c r="C25" s="15"/>
      <c r="D25" s="108"/>
      <c r="E25" s="584" t="s">
        <v>76</v>
      </c>
      <c r="F25" s="109" t="s">
        <v>77</v>
      </c>
      <c r="G25" s="110"/>
      <c r="H25" s="111"/>
      <c r="I25" s="112"/>
      <c r="J25" s="326">
        <v>135892</v>
      </c>
      <c r="K25" s="327">
        <v>136002</v>
      </c>
      <c r="L25" s="328">
        <v>134727</v>
      </c>
      <c r="M25" s="329">
        <v>136604</v>
      </c>
      <c r="N25" s="329">
        <v>139808</v>
      </c>
      <c r="O25" s="330">
        <v>144502</v>
      </c>
      <c r="P25" s="330">
        <v>150613</v>
      </c>
      <c r="Q25" s="327">
        <v>157799</v>
      </c>
      <c r="R25" s="8"/>
    </row>
    <row r="26" spans="3:18" ht="12.75">
      <c r="C26" s="15"/>
      <c r="D26" s="85"/>
      <c r="E26" s="585"/>
      <c r="F26" s="113" t="s">
        <v>78</v>
      </c>
      <c r="G26" s="89"/>
      <c r="H26" s="90"/>
      <c r="I26" s="91"/>
      <c r="J26" s="304">
        <v>481252</v>
      </c>
      <c r="K26" s="305">
        <v>461978</v>
      </c>
      <c r="L26" s="306">
        <v>442206</v>
      </c>
      <c r="M26" s="307">
        <v>422041</v>
      </c>
      <c r="N26" s="307">
        <v>406776</v>
      </c>
      <c r="O26" s="331">
        <v>392745</v>
      </c>
      <c r="P26" s="331">
        <v>382748</v>
      </c>
      <c r="Q26" s="305">
        <v>381028</v>
      </c>
      <c r="R26" s="8"/>
    </row>
    <row r="27" spans="3:18" ht="12.75">
      <c r="C27" s="15"/>
      <c r="D27" s="85"/>
      <c r="E27" s="585"/>
      <c r="F27" s="578" t="s">
        <v>79</v>
      </c>
      <c r="G27" s="89" t="s">
        <v>96</v>
      </c>
      <c r="H27" s="90"/>
      <c r="I27" s="91"/>
      <c r="J27" s="304" t="s">
        <v>75</v>
      </c>
      <c r="K27" s="305" t="s">
        <v>75</v>
      </c>
      <c r="L27" s="306">
        <v>229244</v>
      </c>
      <c r="M27" s="307">
        <v>224264</v>
      </c>
      <c r="N27" s="307">
        <v>221913</v>
      </c>
      <c r="O27" s="304">
        <v>222245</v>
      </c>
      <c r="P27" s="304">
        <v>223589</v>
      </c>
      <c r="Q27" s="308">
        <v>225831</v>
      </c>
      <c r="R27" s="8"/>
    </row>
    <row r="28" spans="3:18" ht="12.75">
      <c r="C28" s="15"/>
      <c r="D28" s="85"/>
      <c r="E28" s="585"/>
      <c r="F28" s="579"/>
      <c r="G28" s="89" t="s">
        <v>97</v>
      </c>
      <c r="H28" s="90"/>
      <c r="I28" s="91"/>
      <c r="J28" s="304" t="s">
        <v>75</v>
      </c>
      <c r="K28" s="305" t="s">
        <v>75</v>
      </c>
      <c r="L28" s="306">
        <v>212962</v>
      </c>
      <c r="M28" s="307">
        <v>197777</v>
      </c>
      <c r="N28" s="307">
        <v>184863</v>
      </c>
      <c r="O28" s="304">
        <v>170500</v>
      </c>
      <c r="P28" s="304">
        <v>159159</v>
      </c>
      <c r="Q28" s="308">
        <v>155197</v>
      </c>
      <c r="R28" s="8"/>
    </row>
    <row r="29" spans="3:18" ht="12.75">
      <c r="C29" s="15"/>
      <c r="D29" s="85"/>
      <c r="E29" s="585"/>
      <c r="F29" s="113" t="s">
        <v>80</v>
      </c>
      <c r="G29" s="89"/>
      <c r="H29" s="90"/>
      <c r="I29" s="91"/>
      <c r="J29" s="304">
        <v>284453</v>
      </c>
      <c r="K29" s="305">
        <v>287383</v>
      </c>
      <c r="L29" s="306">
        <v>287263</v>
      </c>
      <c r="M29" s="307">
        <v>287185</v>
      </c>
      <c r="N29" s="307">
        <v>283399</v>
      </c>
      <c r="O29" s="331">
        <v>281527</v>
      </c>
      <c r="P29" s="331">
        <v>275829</v>
      </c>
      <c r="Q29" s="305">
        <v>262889</v>
      </c>
      <c r="R29" s="8"/>
    </row>
    <row r="30" spans="3:18" ht="12.75">
      <c r="C30" s="15"/>
      <c r="D30" s="85"/>
      <c r="E30" s="585"/>
      <c r="F30" s="113" t="s">
        <v>81</v>
      </c>
      <c r="G30" s="89"/>
      <c r="H30" s="90"/>
      <c r="I30" s="91"/>
      <c r="J30" s="332">
        <v>2080</v>
      </c>
      <c r="K30" s="333">
        <v>2063</v>
      </c>
      <c r="L30" s="334">
        <v>2061</v>
      </c>
      <c r="M30" s="335">
        <v>2091</v>
      </c>
      <c r="N30" s="307">
        <v>2161</v>
      </c>
      <c r="O30" s="331">
        <v>2141</v>
      </c>
      <c r="P30" s="331">
        <v>2099</v>
      </c>
      <c r="Q30" s="305">
        <v>2176</v>
      </c>
      <c r="R30" s="8"/>
    </row>
    <row r="31" spans="3:18" ht="12.75">
      <c r="C31" s="15"/>
      <c r="D31" s="114"/>
      <c r="E31" s="586"/>
      <c r="F31" s="115" t="s">
        <v>82</v>
      </c>
      <c r="G31" s="116"/>
      <c r="H31" s="117"/>
      <c r="I31" s="118"/>
      <c r="J31" s="336">
        <v>20679</v>
      </c>
      <c r="K31" s="337">
        <v>20668</v>
      </c>
      <c r="L31" s="338">
        <v>20265</v>
      </c>
      <c r="M31" s="339">
        <v>19788</v>
      </c>
      <c r="N31" s="339">
        <v>20529</v>
      </c>
      <c r="O31" s="340">
        <v>20168</v>
      </c>
      <c r="P31" s="340">
        <v>20702</v>
      </c>
      <c r="Q31" s="337">
        <v>21461</v>
      </c>
      <c r="R31" s="8"/>
    </row>
    <row r="32" spans="3:18" ht="15" customHeight="1" thickBot="1">
      <c r="C32" s="15"/>
      <c r="D32" s="119"/>
      <c r="E32" s="120" t="s">
        <v>16</v>
      </c>
      <c r="F32" s="121"/>
      <c r="G32" s="121"/>
      <c r="H32" s="122"/>
      <c r="I32" s="123"/>
      <c r="J32" s="341">
        <v>120725</v>
      </c>
      <c r="K32" s="342">
        <v>134422</v>
      </c>
      <c r="L32" s="343">
        <v>150657</v>
      </c>
      <c r="M32" s="344">
        <v>167853</v>
      </c>
      <c r="N32" s="344">
        <v>185854</v>
      </c>
      <c r="O32" s="341">
        <v>202471</v>
      </c>
      <c r="P32" s="341">
        <v>216164</v>
      </c>
      <c r="Q32" s="345">
        <v>221491</v>
      </c>
      <c r="R32" s="8"/>
    </row>
    <row r="33" spans="4:18" ht="13.5">
      <c r="D33" s="100" t="s">
        <v>84</v>
      </c>
      <c r="E33" s="101"/>
      <c r="F33" s="101"/>
      <c r="G33" s="101"/>
      <c r="H33" s="101"/>
      <c r="I33" s="100"/>
      <c r="J33" s="100"/>
      <c r="K33" s="100"/>
      <c r="L33" s="100"/>
      <c r="M33" s="100"/>
      <c r="N33" s="100"/>
      <c r="O33" s="100"/>
      <c r="P33" s="100"/>
      <c r="Q33" s="102" t="s">
        <v>85</v>
      </c>
      <c r="R33" s="1" t="s">
        <v>44</v>
      </c>
    </row>
    <row r="34" spans="4:17" ht="12.75">
      <c r="D34" s="103" t="s">
        <v>74</v>
      </c>
      <c r="E34" s="560" t="s">
        <v>98</v>
      </c>
      <c r="F34" s="560"/>
      <c r="G34" s="560"/>
      <c r="H34" s="560"/>
      <c r="I34" s="560"/>
      <c r="J34" s="560"/>
      <c r="K34" s="560"/>
      <c r="L34" s="560"/>
      <c r="M34" s="560"/>
      <c r="N34" s="560"/>
      <c r="O34" s="560"/>
      <c r="P34" s="560"/>
      <c r="Q34" s="560"/>
    </row>
    <row r="35" spans="4:17" ht="26.25" customHeight="1">
      <c r="D35" s="103" t="s">
        <v>87</v>
      </c>
      <c r="E35" s="560" t="s">
        <v>90</v>
      </c>
      <c r="F35" s="560"/>
      <c r="G35" s="560"/>
      <c r="H35" s="560"/>
      <c r="I35" s="560"/>
      <c r="J35" s="560"/>
      <c r="K35" s="560"/>
      <c r="L35" s="560"/>
      <c r="M35" s="560"/>
      <c r="N35" s="560"/>
      <c r="O35" s="560"/>
      <c r="P35" s="560"/>
      <c r="Q35" s="560"/>
    </row>
    <row r="36" spans="4:17" ht="15" customHeight="1">
      <c r="D36" s="103" t="s">
        <v>89</v>
      </c>
      <c r="E36" s="560" t="s">
        <v>99</v>
      </c>
      <c r="F36" s="560"/>
      <c r="G36" s="560"/>
      <c r="H36" s="560"/>
      <c r="I36" s="560"/>
      <c r="J36" s="560"/>
      <c r="K36" s="560"/>
      <c r="L36" s="560"/>
      <c r="M36" s="560"/>
      <c r="N36" s="560"/>
      <c r="O36" s="560"/>
      <c r="P36" s="560"/>
      <c r="Q36" s="560"/>
    </row>
  </sheetData>
  <sheetProtection/>
  <mergeCells count="16">
    <mergeCell ref="E36:Q36"/>
    <mergeCell ref="E25:E31"/>
    <mergeCell ref="Q7:Q10"/>
    <mergeCell ref="J7:J10"/>
    <mergeCell ref="L7:L10"/>
    <mergeCell ref="M7:M10"/>
    <mergeCell ref="K7:K10"/>
    <mergeCell ref="E14:E20"/>
    <mergeCell ref="D7:I11"/>
    <mergeCell ref="F27:F28"/>
    <mergeCell ref="E35:Q35"/>
    <mergeCell ref="P7:P10"/>
    <mergeCell ref="N7:N10"/>
    <mergeCell ref="O7:O10"/>
    <mergeCell ref="F16:F17"/>
    <mergeCell ref="E34:Q34"/>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11"/>
  <dimension ref="C3:R39"/>
  <sheetViews>
    <sheetView showGridLines="0" zoomScale="90" zoomScaleNormal="90" zoomScalePageLayoutView="0" workbookViewId="0" topLeftCell="C3">
      <selection activeCell="A1" sqref="A1"/>
    </sheetView>
  </sheetViews>
  <sheetFormatPr defaultColWidth="9.00390625" defaultRowHeight="12.75"/>
  <cols>
    <col min="1" max="2" width="0" style="1" hidden="1" customWidth="1"/>
    <col min="3" max="3" width="1.75390625" style="1" customWidth="1"/>
    <col min="4" max="4" width="0.875" style="1" customWidth="1"/>
    <col min="5" max="5" width="2.625" style="1" customWidth="1"/>
    <col min="6" max="6" width="1.75390625" style="1" customWidth="1"/>
    <col min="7" max="7" width="11.125" style="1" customWidth="1"/>
    <col min="8" max="8" width="9.75390625" style="1" customWidth="1"/>
    <col min="9" max="9" width="1.12109375" style="1" customWidth="1"/>
    <col min="10" max="17" width="7.875" style="1" customWidth="1"/>
    <col min="18" max="41" width="1.75390625" style="1" customWidth="1"/>
    <col min="42" max="16384" width="9.125" style="1" customWidth="1"/>
  </cols>
  <sheetData>
    <row r="1" ht="12.75" hidden="1"/>
    <row r="2" ht="12.75" hidden="1"/>
    <row r="3" ht="9" customHeight="1">
      <c r="C3" s="65"/>
    </row>
    <row r="4" spans="4:17" s="2" customFormat="1" ht="15.75">
      <c r="D4" s="3" t="s">
        <v>100</v>
      </c>
      <c r="E4" s="3"/>
      <c r="F4" s="3"/>
      <c r="G4" s="3"/>
      <c r="H4" s="4" t="s">
        <v>101</v>
      </c>
      <c r="I4" s="5"/>
      <c r="J4" s="3"/>
      <c r="K4" s="3"/>
      <c r="L4" s="3"/>
      <c r="M4" s="3"/>
      <c r="N4" s="3"/>
      <c r="O4" s="3"/>
      <c r="P4" s="3"/>
      <c r="Q4" s="3"/>
    </row>
    <row r="5" spans="4:17" s="2" customFormat="1" ht="15.75">
      <c r="D5" s="66" t="s">
        <v>93</v>
      </c>
      <c r="E5" s="67"/>
      <c r="F5" s="67"/>
      <c r="G5" s="67"/>
      <c r="H5" s="67"/>
      <c r="I5" s="67"/>
      <c r="J5" s="67"/>
      <c r="K5" s="67"/>
      <c r="L5" s="67"/>
      <c r="M5" s="67"/>
      <c r="N5" s="67"/>
      <c r="O5" s="67"/>
      <c r="P5" s="67"/>
      <c r="Q5" s="67"/>
    </row>
    <row r="6" spans="4:18" s="6" customFormat="1" ht="21" customHeight="1" thickBot="1">
      <c r="D6" s="68"/>
      <c r="E6" s="69"/>
      <c r="F6" s="69"/>
      <c r="G6" s="69"/>
      <c r="H6" s="69"/>
      <c r="I6" s="70"/>
      <c r="J6" s="70"/>
      <c r="K6" s="70"/>
      <c r="L6" s="70"/>
      <c r="M6" s="70"/>
      <c r="N6" s="70"/>
      <c r="O6" s="70"/>
      <c r="P6" s="70"/>
      <c r="Q6" s="71"/>
      <c r="R6" s="7" t="s">
        <v>44</v>
      </c>
    </row>
    <row r="7" spans="3:18" ht="6" customHeight="1">
      <c r="C7" s="72"/>
      <c r="D7" s="569" t="s">
        <v>65</v>
      </c>
      <c r="E7" s="570"/>
      <c r="F7" s="570"/>
      <c r="G7" s="570"/>
      <c r="H7" s="570"/>
      <c r="I7" s="571"/>
      <c r="J7" s="565" t="s">
        <v>66</v>
      </c>
      <c r="K7" s="587" t="s">
        <v>67</v>
      </c>
      <c r="L7" s="580" t="s">
        <v>68</v>
      </c>
      <c r="M7" s="582" t="s">
        <v>69</v>
      </c>
      <c r="N7" s="582" t="s">
        <v>70</v>
      </c>
      <c r="O7" s="565" t="s">
        <v>71</v>
      </c>
      <c r="P7" s="565" t="s">
        <v>72</v>
      </c>
      <c r="Q7" s="567" t="s">
        <v>73</v>
      </c>
      <c r="R7" s="8"/>
    </row>
    <row r="8" spans="3:18" ht="6" customHeight="1">
      <c r="C8" s="72"/>
      <c r="D8" s="572"/>
      <c r="E8" s="573"/>
      <c r="F8" s="573"/>
      <c r="G8" s="573"/>
      <c r="H8" s="573"/>
      <c r="I8" s="574"/>
      <c r="J8" s="566"/>
      <c r="K8" s="588"/>
      <c r="L8" s="581"/>
      <c r="M8" s="583"/>
      <c r="N8" s="583"/>
      <c r="O8" s="566"/>
      <c r="P8" s="566"/>
      <c r="Q8" s="568"/>
      <c r="R8" s="8"/>
    </row>
    <row r="9" spans="3:18" ht="6" customHeight="1">
      <c r="C9" s="72"/>
      <c r="D9" s="572"/>
      <c r="E9" s="573"/>
      <c r="F9" s="573"/>
      <c r="G9" s="573"/>
      <c r="H9" s="573"/>
      <c r="I9" s="574"/>
      <c r="J9" s="566"/>
      <c r="K9" s="588"/>
      <c r="L9" s="581"/>
      <c r="M9" s="583"/>
      <c r="N9" s="583"/>
      <c r="O9" s="566"/>
      <c r="P9" s="566"/>
      <c r="Q9" s="568"/>
      <c r="R9" s="8"/>
    </row>
    <row r="10" spans="3:18" ht="6" customHeight="1">
      <c r="C10" s="72"/>
      <c r="D10" s="572"/>
      <c r="E10" s="573"/>
      <c r="F10" s="573"/>
      <c r="G10" s="573"/>
      <c r="H10" s="573"/>
      <c r="I10" s="574"/>
      <c r="J10" s="566"/>
      <c r="K10" s="588"/>
      <c r="L10" s="581"/>
      <c r="M10" s="583"/>
      <c r="N10" s="583"/>
      <c r="O10" s="566"/>
      <c r="P10" s="566"/>
      <c r="Q10" s="568"/>
      <c r="R10" s="8"/>
    </row>
    <row r="11" spans="3:18" ht="15" customHeight="1" thickBot="1">
      <c r="C11" s="72"/>
      <c r="D11" s="575"/>
      <c r="E11" s="576"/>
      <c r="F11" s="576"/>
      <c r="G11" s="576"/>
      <c r="H11" s="576"/>
      <c r="I11" s="577"/>
      <c r="J11" s="75"/>
      <c r="K11" s="135"/>
      <c r="L11" s="77"/>
      <c r="M11" s="78"/>
      <c r="N11" s="78"/>
      <c r="O11" s="75"/>
      <c r="P11" s="75"/>
      <c r="Q11" s="79"/>
      <c r="R11" s="8"/>
    </row>
    <row r="12" spans="3:18" ht="15" customHeight="1" thickBot="1" thickTop="1">
      <c r="C12" s="72"/>
      <c r="D12" s="74"/>
      <c r="E12" s="136" t="s">
        <v>94</v>
      </c>
      <c r="F12" s="137"/>
      <c r="G12" s="137"/>
      <c r="H12" s="137"/>
      <c r="I12" s="138"/>
      <c r="J12" s="350">
        <f>J13+J19</f>
        <v>33381</v>
      </c>
      <c r="K12" s="351">
        <f aca="true" t="shared" si="0" ref="K12:Q12">K13+K19</f>
        <v>37168</v>
      </c>
      <c r="L12" s="352">
        <f t="shared" si="0"/>
        <v>41783</v>
      </c>
      <c r="M12" s="353">
        <f t="shared" si="0"/>
        <v>45327</v>
      </c>
      <c r="N12" s="353">
        <f t="shared" si="0"/>
        <v>49974</v>
      </c>
      <c r="O12" s="350">
        <f t="shared" si="0"/>
        <v>54916</v>
      </c>
      <c r="P12" s="350">
        <f t="shared" si="0"/>
        <v>60721</v>
      </c>
      <c r="Q12" s="354">
        <f t="shared" si="0"/>
        <v>65040</v>
      </c>
      <c r="R12" s="8"/>
    </row>
    <row r="13" spans="3:18" ht="15">
      <c r="C13" s="84"/>
      <c r="D13" s="139"/>
      <c r="E13" s="105" t="s">
        <v>13</v>
      </c>
      <c r="F13" s="105"/>
      <c r="G13" s="105"/>
      <c r="H13" s="106"/>
      <c r="I13" s="107"/>
      <c r="J13" s="321">
        <v>20268</v>
      </c>
      <c r="K13" s="325">
        <v>20042</v>
      </c>
      <c r="L13" s="323">
        <v>20838</v>
      </c>
      <c r="M13" s="324">
        <v>21346</v>
      </c>
      <c r="N13" s="324">
        <v>22786</v>
      </c>
      <c r="O13" s="325">
        <v>24690</v>
      </c>
      <c r="P13" s="325">
        <v>26169</v>
      </c>
      <c r="Q13" s="322">
        <f>Q14+Q15+Q16+Q17+Q18</f>
        <v>27352</v>
      </c>
      <c r="R13" s="8"/>
    </row>
    <row r="14" spans="3:18" ht="12.75">
      <c r="C14" s="84"/>
      <c r="D14" s="108"/>
      <c r="E14" s="584" t="s">
        <v>76</v>
      </c>
      <c r="F14" s="109" t="s">
        <v>77</v>
      </c>
      <c r="G14" s="110"/>
      <c r="H14" s="111"/>
      <c r="I14" s="112"/>
      <c r="J14" s="326">
        <v>3252</v>
      </c>
      <c r="K14" s="330">
        <v>3244</v>
      </c>
      <c r="L14" s="328">
        <v>3213</v>
      </c>
      <c r="M14" s="329">
        <v>2811</v>
      </c>
      <c r="N14" s="329">
        <v>3078</v>
      </c>
      <c r="O14" s="330">
        <v>3535</v>
      </c>
      <c r="P14" s="330">
        <v>3963</v>
      </c>
      <c r="Q14" s="327">
        <v>4223</v>
      </c>
      <c r="R14" s="8"/>
    </row>
    <row r="15" spans="3:18" ht="12.75">
      <c r="C15" s="84"/>
      <c r="D15" s="85"/>
      <c r="E15" s="585"/>
      <c r="F15" s="113" t="s">
        <v>78</v>
      </c>
      <c r="G15" s="89"/>
      <c r="H15" s="90"/>
      <c r="I15" s="91"/>
      <c r="J15" s="304">
        <v>12973</v>
      </c>
      <c r="K15" s="331">
        <v>12113</v>
      </c>
      <c r="L15" s="306">
        <v>12279</v>
      </c>
      <c r="M15" s="307">
        <v>12504</v>
      </c>
      <c r="N15" s="307">
        <v>12963</v>
      </c>
      <c r="O15" s="331">
        <v>13583</v>
      </c>
      <c r="P15" s="331">
        <v>13839</v>
      </c>
      <c r="Q15" s="305">
        <v>14109</v>
      </c>
      <c r="R15" s="8"/>
    </row>
    <row r="16" spans="3:18" ht="12.75">
      <c r="C16" s="84"/>
      <c r="D16" s="85"/>
      <c r="E16" s="585"/>
      <c r="F16" s="113" t="s">
        <v>80</v>
      </c>
      <c r="G16" s="89"/>
      <c r="H16" s="90"/>
      <c r="I16" s="91"/>
      <c r="J16" s="304">
        <v>3584</v>
      </c>
      <c r="K16" s="331">
        <v>4250</v>
      </c>
      <c r="L16" s="306">
        <v>4940</v>
      </c>
      <c r="M16" s="307">
        <v>5615</v>
      </c>
      <c r="N16" s="307">
        <v>6314</v>
      </c>
      <c r="O16" s="331">
        <v>7134</v>
      </c>
      <c r="P16" s="331">
        <v>7900</v>
      </c>
      <c r="Q16" s="305">
        <v>8458</v>
      </c>
      <c r="R16" s="8"/>
    </row>
    <row r="17" spans="3:18" ht="12.75">
      <c r="C17" s="84"/>
      <c r="D17" s="85"/>
      <c r="E17" s="585"/>
      <c r="F17" s="113" t="s">
        <v>81</v>
      </c>
      <c r="G17" s="89"/>
      <c r="H17" s="90"/>
      <c r="I17" s="91"/>
      <c r="J17" s="332">
        <v>74</v>
      </c>
      <c r="K17" s="355">
        <v>82</v>
      </c>
      <c r="L17" s="334">
        <v>93</v>
      </c>
      <c r="M17" s="335">
        <v>112</v>
      </c>
      <c r="N17" s="307">
        <v>110</v>
      </c>
      <c r="O17" s="331">
        <v>131</v>
      </c>
      <c r="P17" s="331">
        <v>118</v>
      </c>
      <c r="Q17" s="305">
        <v>136</v>
      </c>
      <c r="R17" s="8"/>
    </row>
    <row r="18" spans="3:18" ht="12.75">
      <c r="C18" s="84"/>
      <c r="D18" s="114"/>
      <c r="E18" s="586"/>
      <c r="F18" s="115" t="s">
        <v>82</v>
      </c>
      <c r="G18" s="116"/>
      <c r="H18" s="117"/>
      <c r="I18" s="118"/>
      <c r="J18" s="336">
        <v>385</v>
      </c>
      <c r="K18" s="340">
        <v>353</v>
      </c>
      <c r="L18" s="338">
        <v>313</v>
      </c>
      <c r="M18" s="339">
        <v>304</v>
      </c>
      <c r="N18" s="339">
        <v>321</v>
      </c>
      <c r="O18" s="340">
        <v>307</v>
      </c>
      <c r="P18" s="340">
        <v>349</v>
      </c>
      <c r="Q18" s="337">
        <v>426</v>
      </c>
      <c r="R18" s="8"/>
    </row>
    <row r="19" spans="3:18" ht="15.75" thickBot="1">
      <c r="C19" s="84"/>
      <c r="D19" s="119"/>
      <c r="E19" s="120" t="s">
        <v>16</v>
      </c>
      <c r="F19" s="121"/>
      <c r="G19" s="121"/>
      <c r="H19" s="122"/>
      <c r="I19" s="123"/>
      <c r="J19" s="341">
        <v>13113</v>
      </c>
      <c r="K19" s="356">
        <v>17126</v>
      </c>
      <c r="L19" s="343">
        <v>20945</v>
      </c>
      <c r="M19" s="344">
        <v>23981</v>
      </c>
      <c r="N19" s="344">
        <v>27188</v>
      </c>
      <c r="O19" s="341">
        <v>30226</v>
      </c>
      <c r="P19" s="341">
        <v>34552</v>
      </c>
      <c r="Q19" s="345">
        <v>37688</v>
      </c>
      <c r="R19" s="8"/>
    </row>
    <row r="20" spans="3:18" ht="13.5" thickBot="1">
      <c r="C20" s="15"/>
      <c r="D20" s="124" t="s">
        <v>95</v>
      </c>
      <c r="E20" s="125"/>
      <c r="F20" s="125"/>
      <c r="G20" s="125"/>
      <c r="H20" s="125"/>
      <c r="I20" s="125"/>
      <c r="J20" s="126"/>
      <c r="K20" s="140"/>
      <c r="L20" s="141"/>
      <c r="M20" s="129"/>
      <c r="N20" s="126"/>
      <c r="O20" s="130"/>
      <c r="P20" s="130"/>
      <c r="Q20" s="127"/>
      <c r="R20" s="8"/>
    </row>
    <row r="21" spans="3:18" ht="13.5" thickBot="1">
      <c r="C21" s="15"/>
      <c r="D21" s="74"/>
      <c r="E21" s="120" t="s">
        <v>94</v>
      </c>
      <c r="F21" s="142"/>
      <c r="G21" s="142"/>
      <c r="H21" s="142"/>
      <c r="I21" s="143"/>
      <c r="J21" s="357">
        <f aca="true" t="shared" si="1" ref="J21:Q21">J22+J28</f>
        <v>16326</v>
      </c>
      <c r="K21" s="358">
        <f t="shared" si="1"/>
        <v>18289</v>
      </c>
      <c r="L21" s="359">
        <f t="shared" si="1"/>
        <v>20644</v>
      </c>
      <c r="M21" s="360">
        <f t="shared" si="1"/>
        <v>22529</v>
      </c>
      <c r="N21" s="360">
        <f t="shared" si="1"/>
        <v>24980</v>
      </c>
      <c r="O21" s="357">
        <f t="shared" si="1"/>
        <v>27527</v>
      </c>
      <c r="P21" s="357">
        <f t="shared" si="1"/>
        <v>30631</v>
      </c>
      <c r="Q21" s="361">
        <f t="shared" si="1"/>
        <v>33187</v>
      </c>
      <c r="R21" s="8"/>
    </row>
    <row r="22" spans="3:18" ht="15">
      <c r="C22" s="15"/>
      <c r="D22" s="139"/>
      <c r="E22" s="105" t="s">
        <v>13</v>
      </c>
      <c r="F22" s="105"/>
      <c r="G22" s="105"/>
      <c r="H22" s="106"/>
      <c r="I22" s="107"/>
      <c r="J22" s="321">
        <v>9749</v>
      </c>
      <c r="K22" s="325">
        <v>9665</v>
      </c>
      <c r="L22" s="323">
        <v>10043</v>
      </c>
      <c r="M22" s="324">
        <v>10291</v>
      </c>
      <c r="N22" s="324">
        <v>11068</v>
      </c>
      <c r="O22" s="325">
        <v>12015</v>
      </c>
      <c r="P22" s="325">
        <v>12710</v>
      </c>
      <c r="Q22" s="322">
        <f>Q23+Q24+Q25+Q26+Q27</f>
        <v>13437</v>
      </c>
      <c r="R22" s="8"/>
    </row>
    <row r="23" spans="3:18" ht="12.75">
      <c r="C23" s="15"/>
      <c r="D23" s="108"/>
      <c r="E23" s="584" t="s">
        <v>76</v>
      </c>
      <c r="F23" s="109" t="s">
        <v>77</v>
      </c>
      <c r="G23" s="110"/>
      <c r="H23" s="111"/>
      <c r="I23" s="112"/>
      <c r="J23" s="326">
        <v>1538</v>
      </c>
      <c r="K23" s="330">
        <v>1500</v>
      </c>
      <c r="L23" s="328">
        <v>1521</v>
      </c>
      <c r="M23" s="329">
        <v>1326</v>
      </c>
      <c r="N23" s="329">
        <v>1469</v>
      </c>
      <c r="O23" s="330">
        <v>1700</v>
      </c>
      <c r="P23" s="330">
        <v>1894</v>
      </c>
      <c r="Q23" s="327">
        <v>2053</v>
      </c>
      <c r="R23" s="8"/>
    </row>
    <row r="24" spans="3:18" ht="12.75">
      <c r="C24" s="15"/>
      <c r="D24" s="85"/>
      <c r="E24" s="585"/>
      <c r="F24" s="113" t="s">
        <v>78</v>
      </c>
      <c r="G24" s="89"/>
      <c r="H24" s="90"/>
      <c r="I24" s="91"/>
      <c r="J24" s="304">
        <v>6155</v>
      </c>
      <c r="K24" s="331">
        <v>5798</v>
      </c>
      <c r="L24" s="306">
        <v>5839</v>
      </c>
      <c r="M24" s="307">
        <v>5916</v>
      </c>
      <c r="N24" s="307">
        <v>6175</v>
      </c>
      <c r="O24" s="331">
        <v>6477</v>
      </c>
      <c r="P24" s="331">
        <v>6590</v>
      </c>
      <c r="Q24" s="305">
        <v>6822</v>
      </c>
      <c r="R24" s="8"/>
    </row>
    <row r="25" spans="3:18" ht="12.75">
      <c r="C25" s="15"/>
      <c r="D25" s="85"/>
      <c r="E25" s="585"/>
      <c r="F25" s="113" t="s">
        <v>80</v>
      </c>
      <c r="G25" s="89"/>
      <c r="H25" s="90"/>
      <c r="I25" s="91"/>
      <c r="J25" s="304">
        <v>1767</v>
      </c>
      <c r="K25" s="331">
        <v>2103</v>
      </c>
      <c r="L25" s="306">
        <v>2432</v>
      </c>
      <c r="M25" s="307">
        <v>2779</v>
      </c>
      <c r="N25" s="307">
        <v>3147</v>
      </c>
      <c r="O25" s="331">
        <v>3566</v>
      </c>
      <c r="P25" s="331">
        <v>3929</v>
      </c>
      <c r="Q25" s="305">
        <v>4207</v>
      </c>
      <c r="R25" s="8"/>
    </row>
    <row r="26" spans="3:18" ht="12.75">
      <c r="C26" s="15"/>
      <c r="D26" s="85"/>
      <c r="E26" s="585"/>
      <c r="F26" s="113" t="s">
        <v>81</v>
      </c>
      <c r="G26" s="89"/>
      <c r="H26" s="90"/>
      <c r="I26" s="91"/>
      <c r="J26" s="332">
        <v>46</v>
      </c>
      <c r="K26" s="355">
        <v>42</v>
      </c>
      <c r="L26" s="334">
        <v>48</v>
      </c>
      <c r="M26" s="335">
        <v>58</v>
      </c>
      <c r="N26" s="307">
        <v>53</v>
      </c>
      <c r="O26" s="331">
        <v>66</v>
      </c>
      <c r="P26" s="331">
        <v>61</v>
      </c>
      <c r="Q26" s="305">
        <v>77</v>
      </c>
      <c r="R26" s="8"/>
    </row>
    <row r="27" spans="3:18" ht="12.75">
      <c r="C27" s="15"/>
      <c r="D27" s="114"/>
      <c r="E27" s="586"/>
      <c r="F27" s="115" t="s">
        <v>82</v>
      </c>
      <c r="G27" s="116"/>
      <c r="H27" s="117"/>
      <c r="I27" s="118"/>
      <c r="J27" s="336">
        <v>243</v>
      </c>
      <c r="K27" s="340">
        <v>222</v>
      </c>
      <c r="L27" s="338">
        <v>203</v>
      </c>
      <c r="M27" s="339">
        <v>212</v>
      </c>
      <c r="N27" s="339">
        <v>224</v>
      </c>
      <c r="O27" s="340">
        <v>206</v>
      </c>
      <c r="P27" s="340">
        <v>236</v>
      </c>
      <c r="Q27" s="337">
        <v>278</v>
      </c>
      <c r="R27" s="8"/>
    </row>
    <row r="28" spans="3:18" ht="15.75" thickBot="1">
      <c r="C28" s="15"/>
      <c r="D28" s="119"/>
      <c r="E28" s="120" t="s">
        <v>16</v>
      </c>
      <c r="F28" s="121"/>
      <c r="G28" s="121"/>
      <c r="H28" s="122"/>
      <c r="I28" s="123"/>
      <c r="J28" s="341">
        <v>6577</v>
      </c>
      <c r="K28" s="356">
        <v>8624</v>
      </c>
      <c r="L28" s="343">
        <v>10601</v>
      </c>
      <c r="M28" s="344">
        <v>12238</v>
      </c>
      <c r="N28" s="344">
        <v>13912</v>
      </c>
      <c r="O28" s="341">
        <v>15512</v>
      </c>
      <c r="P28" s="341">
        <v>17921</v>
      </c>
      <c r="Q28" s="345">
        <v>19750</v>
      </c>
      <c r="R28" s="8"/>
    </row>
    <row r="29" spans="4:18" ht="13.5">
      <c r="D29" s="100" t="s">
        <v>84</v>
      </c>
      <c r="E29" s="101"/>
      <c r="F29" s="101"/>
      <c r="G29" s="101"/>
      <c r="H29" s="101"/>
      <c r="I29" s="100"/>
      <c r="J29" s="100"/>
      <c r="K29" s="100"/>
      <c r="L29" s="100"/>
      <c r="M29" s="102"/>
      <c r="N29" s="9"/>
      <c r="O29" s="9"/>
      <c r="P29" s="9"/>
      <c r="Q29" s="9" t="s">
        <v>85</v>
      </c>
      <c r="R29" s="1" t="s">
        <v>44</v>
      </c>
    </row>
    <row r="30" spans="4:17" ht="12.75" customHeight="1">
      <c r="D30" s="103" t="s">
        <v>74</v>
      </c>
      <c r="E30" s="560" t="s">
        <v>98</v>
      </c>
      <c r="F30" s="560"/>
      <c r="G30" s="560"/>
      <c r="H30" s="560"/>
      <c r="I30" s="560"/>
      <c r="J30" s="560"/>
      <c r="K30" s="560"/>
      <c r="L30" s="560"/>
      <c r="M30" s="560"/>
      <c r="N30" s="560"/>
      <c r="O30" s="560"/>
      <c r="P30" s="560"/>
      <c r="Q30" s="560"/>
    </row>
    <row r="31" spans="4:17" ht="12.75">
      <c r="D31" s="103" t="s">
        <v>87</v>
      </c>
      <c r="E31" s="560" t="s">
        <v>99</v>
      </c>
      <c r="F31" s="560"/>
      <c r="G31" s="560"/>
      <c r="H31" s="560"/>
      <c r="I31" s="560"/>
      <c r="J31" s="560"/>
      <c r="K31" s="560"/>
      <c r="L31" s="560"/>
      <c r="M31" s="560"/>
      <c r="N31" s="560"/>
      <c r="O31" s="560"/>
      <c r="P31" s="560"/>
      <c r="Q31" s="560"/>
    </row>
    <row r="32" spans="10:16" ht="12.75">
      <c r="J32" s="12"/>
      <c r="K32" s="12"/>
      <c r="L32" s="12"/>
      <c r="M32" s="12"/>
      <c r="N32" s="12"/>
      <c r="O32" s="12"/>
      <c r="P32" s="12"/>
    </row>
    <row r="33" spans="10:16" ht="12.75">
      <c r="J33" s="12"/>
      <c r="K33" s="12"/>
      <c r="L33" s="12"/>
      <c r="M33" s="12"/>
      <c r="N33" s="12"/>
      <c r="O33" s="12"/>
      <c r="P33" s="12"/>
    </row>
    <row r="34" spans="10:16" ht="12.75">
      <c r="J34" s="12"/>
      <c r="K34" s="12"/>
      <c r="L34" s="12"/>
      <c r="M34" s="12"/>
      <c r="N34" s="12"/>
      <c r="O34" s="12"/>
      <c r="P34" s="12"/>
    </row>
    <row r="35" spans="10:16" ht="12.75">
      <c r="J35" s="12"/>
      <c r="K35" s="12"/>
      <c r="L35" s="12"/>
      <c r="M35" s="12"/>
      <c r="N35" s="12"/>
      <c r="O35" s="12"/>
      <c r="P35" s="12"/>
    </row>
    <row r="36" spans="10:16" ht="12.75">
      <c r="J36" s="12"/>
      <c r="K36" s="12"/>
      <c r="L36" s="12"/>
      <c r="M36" s="12"/>
      <c r="N36" s="12"/>
      <c r="O36" s="12"/>
      <c r="P36" s="12"/>
    </row>
    <row r="37" spans="10:17" ht="12.75">
      <c r="J37" s="12"/>
      <c r="K37" s="12"/>
      <c r="L37" s="12"/>
      <c r="M37" s="12"/>
      <c r="N37" s="12"/>
      <c r="O37" s="12"/>
      <c r="P37" s="12"/>
      <c r="Q37" s="12"/>
    </row>
    <row r="38" spans="10:16" ht="12.75">
      <c r="J38" s="12"/>
      <c r="K38" s="12"/>
      <c r="L38" s="12"/>
      <c r="M38" s="12"/>
      <c r="N38" s="12"/>
      <c r="O38" s="12"/>
      <c r="P38" s="12"/>
    </row>
    <row r="39" spans="10:16" ht="12.75">
      <c r="J39" s="12"/>
      <c r="K39" s="12"/>
      <c r="L39" s="12"/>
      <c r="M39" s="12"/>
      <c r="N39" s="12"/>
      <c r="O39" s="12"/>
      <c r="P39" s="12"/>
    </row>
  </sheetData>
  <sheetProtection/>
  <mergeCells count="13">
    <mergeCell ref="E14:E18"/>
    <mergeCell ref="D7:I11"/>
    <mergeCell ref="P7:P10"/>
    <mergeCell ref="N7:N10"/>
    <mergeCell ref="O7:O10"/>
    <mergeCell ref="E30:Q30"/>
    <mergeCell ref="E31:Q31"/>
    <mergeCell ref="E23:E27"/>
    <mergeCell ref="Q7:Q10"/>
    <mergeCell ref="J7:J10"/>
    <mergeCell ref="L7:L10"/>
    <mergeCell ref="M7:M10"/>
    <mergeCell ref="K7:K10"/>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26"/>
  <dimension ref="C3:R31"/>
  <sheetViews>
    <sheetView showGridLines="0" zoomScale="90" zoomScaleNormal="90" zoomScalePageLayoutView="0" workbookViewId="0" topLeftCell="C3">
      <selection activeCell="A1" sqref="A1"/>
    </sheetView>
  </sheetViews>
  <sheetFormatPr defaultColWidth="9.00390625" defaultRowHeight="12.75"/>
  <cols>
    <col min="1" max="2" width="0" style="1" hidden="1" customWidth="1"/>
    <col min="3" max="3" width="1.75390625" style="1" customWidth="1"/>
    <col min="4" max="4" width="1.12109375" style="1" customWidth="1"/>
    <col min="5" max="5" width="1.25" style="1" customWidth="1"/>
    <col min="6" max="6" width="1.75390625" style="1" customWidth="1"/>
    <col min="7" max="7" width="11.125" style="1" customWidth="1"/>
    <col min="8" max="8" width="4.875" style="1" customWidth="1"/>
    <col min="9" max="9" width="2.875" style="1" customWidth="1"/>
    <col min="10" max="17" width="9.375" style="1" customWidth="1"/>
    <col min="18" max="41" width="1.75390625" style="1" customWidth="1"/>
    <col min="42" max="16384" width="9.125" style="1" customWidth="1"/>
  </cols>
  <sheetData>
    <row r="1" ht="12.75" hidden="1"/>
    <row r="2" ht="12.75" hidden="1"/>
    <row r="3" ht="9" customHeight="1">
      <c r="C3" s="65"/>
    </row>
    <row r="4" spans="4:17" s="2" customFormat="1" ht="15.75">
      <c r="D4" s="3" t="s">
        <v>102</v>
      </c>
      <c r="E4" s="3"/>
      <c r="F4" s="3"/>
      <c r="G4" s="3"/>
      <c r="H4" s="4" t="s">
        <v>103</v>
      </c>
      <c r="I4" s="5"/>
      <c r="J4" s="3"/>
      <c r="K4" s="3"/>
      <c r="L4" s="3"/>
      <c r="M4" s="3"/>
      <c r="N4" s="3"/>
      <c r="O4" s="3"/>
      <c r="P4" s="3"/>
      <c r="Q4" s="3"/>
    </row>
    <row r="5" spans="4:17" s="2" customFormat="1" ht="15.75">
      <c r="D5" s="66" t="s">
        <v>64</v>
      </c>
      <c r="E5" s="67"/>
      <c r="F5" s="67"/>
      <c r="G5" s="67"/>
      <c r="H5" s="67"/>
      <c r="I5" s="67"/>
      <c r="J5" s="67"/>
      <c r="K5" s="67"/>
      <c r="L5" s="67"/>
      <c r="M5" s="67"/>
      <c r="N5" s="67"/>
      <c r="O5" s="67"/>
      <c r="P5" s="67"/>
      <c r="Q5" s="67"/>
    </row>
    <row r="6" spans="4:18" s="6" customFormat="1" ht="21" customHeight="1" thickBot="1">
      <c r="D6" s="68"/>
      <c r="E6" s="69"/>
      <c r="F6" s="69"/>
      <c r="G6" s="69"/>
      <c r="H6" s="69"/>
      <c r="I6" s="70"/>
      <c r="J6" s="70"/>
      <c r="K6" s="70"/>
      <c r="L6" s="70"/>
      <c r="M6" s="70"/>
      <c r="N6" s="70"/>
      <c r="O6" s="70"/>
      <c r="P6" s="70"/>
      <c r="Q6" s="71"/>
      <c r="R6" s="7" t="s">
        <v>44</v>
      </c>
    </row>
    <row r="7" spans="3:18" ht="6" customHeight="1">
      <c r="C7" s="72"/>
      <c r="D7" s="569" t="s">
        <v>65</v>
      </c>
      <c r="E7" s="570"/>
      <c r="F7" s="570"/>
      <c r="G7" s="570"/>
      <c r="H7" s="570"/>
      <c r="I7" s="571"/>
      <c r="J7" s="565" t="s">
        <v>66</v>
      </c>
      <c r="K7" s="587" t="s">
        <v>67</v>
      </c>
      <c r="L7" s="580" t="s">
        <v>68</v>
      </c>
      <c r="M7" s="582" t="s">
        <v>69</v>
      </c>
      <c r="N7" s="565" t="s">
        <v>70</v>
      </c>
      <c r="O7" s="565" t="s">
        <v>71</v>
      </c>
      <c r="P7" s="565" t="s">
        <v>72</v>
      </c>
      <c r="Q7" s="567" t="s">
        <v>73</v>
      </c>
      <c r="R7" s="73"/>
    </row>
    <row r="8" spans="3:18" ht="6" customHeight="1">
      <c r="C8" s="72"/>
      <c r="D8" s="572"/>
      <c r="E8" s="573"/>
      <c r="F8" s="573"/>
      <c r="G8" s="573"/>
      <c r="H8" s="573"/>
      <c r="I8" s="574"/>
      <c r="J8" s="566"/>
      <c r="K8" s="588"/>
      <c r="L8" s="581"/>
      <c r="M8" s="583"/>
      <c r="N8" s="566"/>
      <c r="O8" s="566"/>
      <c r="P8" s="566"/>
      <c r="Q8" s="568"/>
      <c r="R8" s="73"/>
    </row>
    <row r="9" spans="3:18" ht="6" customHeight="1">
      <c r="C9" s="72"/>
      <c r="D9" s="572"/>
      <c r="E9" s="573"/>
      <c r="F9" s="573"/>
      <c r="G9" s="573"/>
      <c r="H9" s="573"/>
      <c r="I9" s="574"/>
      <c r="J9" s="566"/>
      <c r="K9" s="588"/>
      <c r="L9" s="581"/>
      <c r="M9" s="583"/>
      <c r="N9" s="566"/>
      <c r="O9" s="566"/>
      <c r="P9" s="566"/>
      <c r="Q9" s="568"/>
      <c r="R9" s="73"/>
    </row>
    <row r="10" spans="3:18" ht="6" customHeight="1">
      <c r="C10" s="72"/>
      <c r="D10" s="572"/>
      <c r="E10" s="573"/>
      <c r="F10" s="573"/>
      <c r="G10" s="573"/>
      <c r="H10" s="573"/>
      <c r="I10" s="574"/>
      <c r="J10" s="566"/>
      <c r="K10" s="588"/>
      <c r="L10" s="581"/>
      <c r="M10" s="583"/>
      <c r="N10" s="566"/>
      <c r="O10" s="566"/>
      <c r="P10" s="566"/>
      <c r="Q10" s="568"/>
      <c r="R10" s="73"/>
    </row>
    <row r="11" spans="3:18" ht="15" customHeight="1" thickBot="1">
      <c r="C11" s="72"/>
      <c r="D11" s="575"/>
      <c r="E11" s="576"/>
      <c r="F11" s="576"/>
      <c r="G11" s="576"/>
      <c r="H11" s="576"/>
      <c r="I11" s="577"/>
      <c r="J11" s="75" t="s">
        <v>74</v>
      </c>
      <c r="K11" s="135" t="s">
        <v>74</v>
      </c>
      <c r="L11" s="77"/>
      <c r="M11" s="78"/>
      <c r="N11" s="75"/>
      <c r="O11" s="75"/>
      <c r="P11" s="75"/>
      <c r="Q11" s="79"/>
      <c r="R11" s="73"/>
    </row>
    <row r="12" spans="3:18" ht="13.5" thickTop="1">
      <c r="C12" s="84"/>
      <c r="D12" s="144"/>
      <c r="E12" s="145" t="s">
        <v>104</v>
      </c>
      <c r="F12" s="145"/>
      <c r="G12" s="145"/>
      <c r="H12" s="146"/>
      <c r="I12" s="147"/>
      <c r="J12" s="293" t="s">
        <v>75</v>
      </c>
      <c r="K12" s="294" t="s">
        <v>75</v>
      </c>
      <c r="L12" s="362">
        <v>135936.5</v>
      </c>
      <c r="M12" s="363">
        <v>135353.4</v>
      </c>
      <c r="N12" s="364">
        <v>133783.1</v>
      </c>
      <c r="O12" s="364">
        <v>132610.7</v>
      </c>
      <c r="P12" s="364">
        <v>132294.5</v>
      </c>
      <c r="Q12" s="365">
        <v>132015.7</v>
      </c>
      <c r="R12" s="73"/>
    </row>
    <row r="13" spans="3:18" ht="12.75">
      <c r="C13" s="84"/>
      <c r="D13" s="108"/>
      <c r="E13" s="589" t="s">
        <v>76</v>
      </c>
      <c r="F13" s="110" t="s">
        <v>77</v>
      </c>
      <c r="G13" s="110"/>
      <c r="H13" s="111"/>
      <c r="I13" s="112"/>
      <c r="J13" s="366" t="s">
        <v>75</v>
      </c>
      <c r="K13" s="367" t="s">
        <v>75</v>
      </c>
      <c r="L13" s="368">
        <v>22484.6</v>
      </c>
      <c r="M13" s="369">
        <v>22367.699999999903</v>
      </c>
      <c r="N13" s="370">
        <v>22744.29999999992</v>
      </c>
      <c r="O13" s="370">
        <v>23567.799999999937</v>
      </c>
      <c r="P13" s="370">
        <v>24584.3</v>
      </c>
      <c r="Q13" s="371">
        <v>25736.79999999992</v>
      </c>
      <c r="R13" s="73"/>
    </row>
    <row r="14" spans="3:18" ht="12.75">
      <c r="C14" s="84"/>
      <c r="D14" s="85"/>
      <c r="E14" s="564"/>
      <c r="F14" s="89" t="s">
        <v>78</v>
      </c>
      <c r="G14" s="89"/>
      <c r="H14" s="90"/>
      <c r="I14" s="91"/>
      <c r="J14" s="372" t="s">
        <v>75</v>
      </c>
      <c r="K14" s="373" t="s">
        <v>75</v>
      </c>
      <c r="L14" s="374">
        <v>63157.6</v>
      </c>
      <c r="M14" s="375">
        <v>62657.6</v>
      </c>
      <c r="N14" s="376">
        <v>61069.200000000055</v>
      </c>
      <c r="O14" s="376">
        <v>59492.3</v>
      </c>
      <c r="P14" s="376">
        <v>58417.3</v>
      </c>
      <c r="Q14" s="377">
        <v>58023.00000000001</v>
      </c>
      <c r="R14" s="73"/>
    </row>
    <row r="15" spans="3:18" ht="12.75">
      <c r="C15" s="84"/>
      <c r="D15" s="85"/>
      <c r="E15" s="564"/>
      <c r="F15" s="578" t="s">
        <v>76</v>
      </c>
      <c r="G15" s="89" t="s">
        <v>96</v>
      </c>
      <c r="H15" s="90"/>
      <c r="I15" s="91"/>
      <c r="J15" s="304" t="s">
        <v>75</v>
      </c>
      <c r="K15" s="305" t="s">
        <v>75</v>
      </c>
      <c r="L15" s="374">
        <v>27586</v>
      </c>
      <c r="M15" s="375">
        <v>27727.1</v>
      </c>
      <c r="N15" s="376">
        <v>27520</v>
      </c>
      <c r="O15" s="376">
        <v>27529.2</v>
      </c>
      <c r="P15" s="376">
        <v>27634.9</v>
      </c>
      <c r="Q15" s="377">
        <v>27796.00000000001</v>
      </c>
      <c r="R15" s="73"/>
    </row>
    <row r="16" spans="3:18" ht="12.75">
      <c r="C16" s="84"/>
      <c r="D16" s="85"/>
      <c r="E16" s="564"/>
      <c r="F16" s="579"/>
      <c r="G16" s="89" t="s">
        <v>97</v>
      </c>
      <c r="H16" s="90"/>
      <c r="I16" s="91"/>
      <c r="J16" s="304" t="s">
        <v>75</v>
      </c>
      <c r="K16" s="305" t="s">
        <v>75</v>
      </c>
      <c r="L16" s="374">
        <v>35571.6</v>
      </c>
      <c r="M16" s="375">
        <v>34930.5</v>
      </c>
      <c r="N16" s="376">
        <v>33453.2</v>
      </c>
      <c r="O16" s="376">
        <v>31963.1</v>
      </c>
      <c r="P16" s="376">
        <v>30782.40000000006</v>
      </c>
      <c r="Q16" s="377">
        <v>30226.999999999996</v>
      </c>
      <c r="R16" s="73"/>
    </row>
    <row r="17" spans="3:18" ht="12.75">
      <c r="C17" s="84"/>
      <c r="D17" s="85"/>
      <c r="E17" s="564"/>
      <c r="F17" s="89" t="s">
        <v>80</v>
      </c>
      <c r="G17" s="89"/>
      <c r="H17" s="90"/>
      <c r="I17" s="91"/>
      <c r="J17" s="372" t="s">
        <v>75</v>
      </c>
      <c r="K17" s="373" t="s">
        <v>75</v>
      </c>
      <c r="L17" s="374">
        <v>47352.1</v>
      </c>
      <c r="M17" s="375">
        <v>47452</v>
      </c>
      <c r="N17" s="376">
        <v>47124.3</v>
      </c>
      <c r="O17" s="376">
        <v>46734.9</v>
      </c>
      <c r="P17" s="376">
        <v>46488.8</v>
      </c>
      <c r="Q17" s="377">
        <v>45384.899999999994</v>
      </c>
      <c r="R17" s="73"/>
    </row>
    <row r="18" spans="3:18" ht="12.75">
      <c r="C18" s="84"/>
      <c r="D18" s="85"/>
      <c r="E18" s="564"/>
      <c r="F18" s="89" t="s">
        <v>81</v>
      </c>
      <c r="G18" s="89"/>
      <c r="H18" s="90"/>
      <c r="I18" s="91"/>
      <c r="J18" s="372" t="s">
        <v>75</v>
      </c>
      <c r="K18" s="373" t="s">
        <v>75</v>
      </c>
      <c r="L18" s="374">
        <v>1019.6</v>
      </c>
      <c r="M18" s="375">
        <v>1083.9</v>
      </c>
      <c r="N18" s="376">
        <v>1046.3</v>
      </c>
      <c r="O18" s="376">
        <v>1000.5</v>
      </c>
      <c r="P18" s="376">
        <v>997.9</v>
      </c>
      <c r="Q18" s="377">
        <v>1030</v>
      </c>
      <c r="R18" s="73"/>
    </row>
    <row r="19" spans="3:18" ht="12.75">
      <c r="C19" s="84"/>
      <c r="D19" s="114"/>
      <c r="E19" s="590"/>
      <c r="F19" s="116" t="s">
        <v>82</v>
      </c>
      <c r="G19" s="116"/>
      <c r="H19" s="117"/>
      <c r="I19" s="118"/>
      <c r="J19" s="378" t="s">
        <v>75</v>
      </c>
      <c r="K19" s="379" t="s">
        <v>75</v>
      </c>
      <c r="L19" s="380">
        <v>1922.6</v>
      </c>
      <c r="M19" s="381">
        <v>1792.2</v>
      </c>
      <c r="N19" s="382">
        <v>1799</v>
      </c>
      <c r="O19" s="382">
        <v>1815.2</v>
      </c>
      <c r="P19" s="382">
        <v>1806.2</v>
      </c>
      <c r="Q19" s="383">
        <v>1841</v>
      </c>
      <c r="R19" s="73"/>
    </row>
    <row r="20" spans="3:18" ht="13.5" thickBot="1">
      <c r="C20" s="84"/>
      <c r="D20" s="148"/>
      <c r="E20" s="149" t="s">
        <v>105</v>
      </c>
      <c r="F20" s="149"/>
      <c r="G20" s="149"/>
      <c r="H20" s="150"/>
      <c r="I20" s="151"/>
      <c r="J20" s="384">
        <v>14221</v>
      </c>
      <c r="K20" s="385">
        <v>14623</v>
      </c>
      <c r="L20" s="386">
        <v>15015.9</v>
      </c>
      <c r="M20" s="387">
        <v>15524.186</v>
      </c>
      <c r="N20" s="384">
        <v>16525.9</v>
      </c>
      <c r="O20" s="384">
        <v>16976.598</v>
      </c>
      <c r="P20" s="384">
        <v>17271.64299999999</v>
      </c>
      <c r="Q20" s="388">
        <v>16990.582000000006</v>
      </c>
      <c r="R20" s="73"/>
    </row>
    <row r="21" spans="3:18" ht="13.5" thickBot="1">
      <c r="C21" s="15"/>
      <c r="D21" s="124" t="s">
        <v>106</v>
      </c>
      <c r="E21" s="125"/>
      <c r="F21" s="125"/>
      <c r="G21" s="125"/>
      <c r="H21" s="125"/>
      <c r="I21" s="125"/>
      <c r="J21" s="126"/>
      <c r="K21" s="127"/>
      <c r="L21" s="128"/>
      <c r="M21" s="129"/>
      <c r="N21" s="126"/>
      <c r="O21" s="130"/>
      <c r="P21" s="130"/>
      <c r="Q21" s="127"/>
      <c r="R21" s="8"/>
    </row>
    <row r="22" spans="3:18" ht="12.75">
      <c r="C22" s="15"/>
      <c r="D22" s="131"/>
      <c r="E22" s="132" t="s">
        <v>104</v>
      </c>
      <c r="F22" s="133"/>
      <c r="G22" s="133"/>
      <c r="H22" s="133"/>
      <c r="I22" s="134"/>
      <c r="J22" s="346" t="s">
        <v>75</v>
      </c>
      <c r="K22" s="347" t="s">
        <v>75</v>
      </c>
      <c r="L22" s="389">
        <f aca="true" t="shared" si="0" ref="L22:Q22">L23+L24+L27+L28+L29</f>
        <v>18494.4</v>
      </c>
      <c r="M22" s="390">
        <f t="shared" si="0"/>
        <v>18291.699999999997</v>
      </c>
      <c r="N22" s="391">
        <f t="shared" si="0"/>
        <v>18106.7</v>
      </c>
      <c r="O22" s="391">
        <f t="shared" si="0"/>
        <v>17345.2</v>
      </c>
      <c r="P22" s="391">
        <f t="shared" si="0"/>
        <v>16883.399999999998</v>
      </c>
      <c r="Q22" s="392">
        <f t="shared" si="0"/>
        <v>16148.400000000001</v>
      </c>
      <c r="R22" s="8"/>
    </row>
    <row r="23" spans="3:18" ht="12.75">
      <c r="C23" s="15"/>
      <c r="D23" s="108"/>
      <c r="E23" s="584" t="s">
        <v>76</v>
      </c>
      <c r="F23" s="109" t="s">
        <v>77</v>
      </c>
      <c r="G23" s="110"/>
      <c r="H23" s="111"/>
      <c r="I23" s="112"/>
      <c r="J23" s="326" t="s">
        <v>75</v>
      </c>
      <c r="K23" s="327" t="s">
        <v>75</v>
      </c>
      <c r="L23" s="368">
        <v>1429.4</v>
      </c>
      <c r="M23" s="369">
        <v>1545.9</v>
      </c>
      <c r="N23" s="370">
        <v>1558.1</v>
      </c>
      <c r="O23" s="370">
        <v>1864.3</v>
      </c>
      <c r="P23" s="370">
        <v>2183.5</v>
      </c>
      <c r="Q23" s="371">
        <v>2633.9</v>
      </c>
      <c r="R23" s="8"/>
    </row>
    <row r="24" spans="3:18" ht="12.75">
      <c r="C24" s="15"/>
      <c r="D24" s="85"/>
      <c r="E24" s="585"/>
      <c r="F24" s="113" t="s">
        <v>78</v>
      </c>
      <c r="G24" s="89"/>
      <c r="H24" s="90"/>
      <c r="I24" s="91"/>
      <c r="J24" s="304" t="s">
        <v>75</v>
      </c>
      <c r="K24" s="305" t="s">
        <v>75</v>
      </c>
      <c r="L24" s="374">
        <f aca="true" t="shared" si="1" ref="L24:Q24">L25+L26</f>
        <v>9817.900000000001</v>
      </c>
      <c r="M24" s="375">
        <f t="shared" si="1"/>
        <v>9564.599999999999</v>
      </c>
      <c r="N24" s="376">
        <f t="shared" si="1"/>
        <v>9590.3</v>
      </c>
      <c r="O24" s="376">
        <f t="shared" si="1"/>
        <v>8943.9</v>
      </c>
      <c r="P24" s="376">
        <f t="shared" si="1"/>
        <v>8272.4</v>
      </c>
      <c r="Q24" s="377">
        <f t="shared" si="1"/>
        <v>7650</v>
      </c>
      <c r="R24" s="8"/>
    </row>
    <row r="25" spans="3:18" ht="12.75">
      <c r="C25" s="15"/>
      <c r="D25" s="85"/>
      <c r="E25" s="585"/>
      <c r="F25" s="578" t="s">
        <v>76</v>
      </c>
      <c r="G25" s="89" t="s">
        <v>96</v>
      </c>
      <c r="H25" s="90"/>
      <c r="I25" s="91"/>
      <c r="J25" s="304" t="s">
        <v>75</v>
      </c>
      <c r="K25" s="305" t="s">
        <v>75</v>
      </c>
      <c r="L25" s="374">
        <v>4824.8</v>
      </c>
      <c r="M25" s="375">
        <v>4538.2</v>
      </c>
      <c r="N25" s="376">
        <v>4441.1</v>
      </c>
      <c r="O25" s="376">
        <v>4193.4</v>
      </c>
      <c r="P25" s="376">
        <v>3910.1</v>
      </c>
      <c r="Q25" s="377">
        <v>3676.4</v>
      </c>
      <c r="R25" s="8"/>
    </row>
    <row r="26" spans="3:18" ht="12.75">
      <c r="C26" s="15"/>
      <c r="D26" s="85"/>
      <c r="E26" s="585"/>
      <c r="F26" s="579"/>
      <c r="G26" s="89" t="s">
        <v>97</v>
      </c>
      <c r="H26" s="90"/>
      <c r="I26" s="91"/>
      <c r="J26" s="304" t="s">
        <v>75</v>
      </c>
      <c r="K26" s="305" t="s">
        <v>75</v>
      </c>
      <c r="L26" s="374">
        <v>4993.1</v>
      </c>
      <c r="M26" s="375">
        <v>5026.4</v>
      </c>
      <c r="N26" s="376">
        <v>5149.2</v>
      </c>
      <c r="O26" s="376">
        <v>4750.5</v>
      </c>
      <c r="P26" s="376">
        <v>4362.3</v>
      </c>
      <c r="Q26" s="377">
        <v>3973.6</v>
      </c>
      <c r="R26" s="8"/>
    </row>
    <row r="27" spans="3:18" ht="12.75">
      <c r="C27" s="15"/>
      <c r="D27" s="85"/>
      <c r="E27" s="585"/>
      <c r="F27" s="113" t="s">
        <v>80</v>
      </c>
      <c r="G27" s="89"/>
      <c r="H27" s="90"/>
      <c r="I27" s="91"/>
      <c r="J27" s="304" t="s">
        <v>75</v>
      </c>
      <c r="K27" s="305" t="s">
        <v>75</v>
      </c>
      <c r="L27" s="374">
        <v>7126.5</v>
      </c>
      <c r="M27" s="375">
        <v>7056</v>
      </c>
      <c r="N27" s="376">
        <v>6849.8</v>
      </c>
      <c r="O27" s="376">
        <v>6428.3</v>
      </c>
      <c r="P27" s="376">
        <v>6324.4</v>
      </c>
      <c r="Q27" s="377">
        <v>5758.6</v>
      </c>
      <c r="R27" s="8"/>
    </row>
    <row r="28" spans="3:18" ht="12.75">
      <c r="C28" s="15"/>
      <c r="D28" s="85"/>
      <c r="E28" s="585"/>
      <c r="F28" s="113" t="s">
        <v>81</v>
      </c>
      <c r="G28" s="89"/>
      <c r="H28" s="90"/>
      <c r="I28" s="91"/>
      <c r="J28" s="332" t="s">
        <v>75</v>
      </c>
      <c r="K28" s="333" t="s">
        <v>75</v>
      </c>
      <c r="L28" s="374">
        <v>20.8</v>
      </c>
      <c r="M28" s="375">
        <v>14.1</v>
      </c>
      <c r="N28" s="376">
        <v>8.7</v>
      </c>
      <c r="O28" s="376">
        <v>10.3</v>
      </c>
      <c r="P28" s="376">
        <v>7.1</v>
      </c>
      <c r="Q28" s="377">
        <v>11.2</v>
      </c>
      <c r="R28" s="8"/>
    </row>
    <row r="29" spans="3:18" ht="12.75">
      <c r="C29" s="15"/>
      <c r="D29" s="114"/>
      <c r="E29" s="586"/>
      <c r="F29" s="115" t="s">
        <v>82</v>
      </c>
      <c r="G29" s="116"/>
      <c r="H29" s="117"/>
      <c r="I29" s="118"/>
      <c r="J29" s="336" t="s">
        <v>75</v>
      </c>
      <c r="K29" s="337" t="s">
        <v>75</v>
      </c>
      <c r="L29" s="380">
        <v>99.8</v>
      </c>
      <c r="M29" s="381">
        <v>111.1</v>
      </c>
      <c r="N29" s="382">
        <v>99.8</v>
      </c>
      <c r="O29" s="382">
        <v>98.4</v>
      </c>
      <c r="P29" s="382">
        <v>96</v>
      </c>
      <c r="Q29" s="383">
        <v>94.7</v>
      </c>
      <c r="R29" s="8"/>
    </row>
    <row r="30" spans="4:18" ht="13.5" thickBot="1">
      <c r="D30" s="119"/>
      <c r="E30" s="120" t="s">
        <v>105</v>
      </c>
      <c r="F30" s="121"/>
      <c r="G30" s="121"/>
      <c r="H30" s="122"/>
      <c r="I30" s="123"/>
      <c r="J30" s="341" t="s">
        <v>75</v>
      </c>
      <c r="K30" s="342" t="s">
        <v>75</v>
      </c>
      <c r="L30" s="386" t="s">
        <v>75</v>
      </c>
      <c r="M30" s="387" t="s">
        <v>75</v>
      </c>
      <c r="N30" s="384" t="s">
        <v>75</v>
      </c>
      <c r="O30" s="384" t="s">
        <v>75</v>
      </c>
      <c r="P30" s="384" t="s">
        <v>75</v>
      </c>
      <c r="Q30" s="388" t="s">
        <v>75</v>
      </c>
      <c r="R30" s="1" t="s">
        <v>44</v>
      </c>
    </row>
    <row r="31" spans="4:17" ht="25.5" customHeight="1">
      <c r="D31" s="103" t="s">
        <v>74</v>
      </c>
      <c r="E31" s="560" t="s">
        <v>107</v>
      </c>
      <c r="F31" s="560"/>
      <c r="G31" s="560"/>
      <c r="H31" s="560"/>
      <c r="I31" s="560"/>
      <c r="J31" s="560"/>
      <c r="K31" s="560"/>
      <c r="L31" s="560"/>
      <c r="M31" s="560"/>
      <c r="N31" s="560"/>
      <c r="O31" s="560"/>
      <c r="P31" s="560"/>
      <c r="Q31" s="560"/>
    </row>
  </sheetData>
  <sheetProtection/>
  <mergeCells count="14">
    <mergeCell ref="N7:N10"/>
    <mergeCell ref="O7:O10"/>
    <mergeCell ref="Q7:Q10"/>
    <mergeCell ref="F15:F16"/>
    <mergeCell ref="E31:Q31"/>
    <mergeCell ref="K7:K10"/>
    <mergeCell ref="E13:E19"/>
    <mergeCell ref="L7:L10"/>
    <mergeCell ref="M7:M10"/>
    <mergeCell ref="D7:I11"/>
    <mergeCell ref="E23:E29"/>
    <mergeCell ref="F25:F26"/>
    <mergeCell ref="J7:J10"/>
    <mergeCell ref="P7:P10"/>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codeName="List5"/>
  <dimension ref="C3:R22"/>
  <sheetViews>
    <sheetView showGridLines="0" showOutlineSymbols="0" zoomScale="90" zoomScaleNormal="90" zoomScalePageLayoutView="0" workbookViewId="0" topLeftCell="A1">
      <pane xSplit="9" ySplit="13" topLeftCell="J1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25390625" style="1" customWidth="1"/>
    <col min="8" max="8" width="9.00390625" style="1" customWidth="1"/>
    <col min="9" max="9" width="1.12109375" style="1" customWidth="1"/>
    <col min="10" max="17" width="7.875" style="1" customWidth="1"/>
    <col min="18" max="41" width="1.75390625" style="1" customWidth="1"/>
    <col min="42" max="16384" width="9.125" style="1" customWidth="1"/>
  </cols>
  <sheetData>
    <row r="1" ht="12.75" hidden="1"/>
    <row r="2" ht="12.75" hidden="1"/>
    <row r="3" ht="9" customHeight="1">
      <c r="C3" s="65"/>
    </row>
    <row r="4" spans="4:17" s="2" customFormat="1" ht="15.75">
      <c r="D4" s="3" t="s">
        <v>108</v>
      </c>
      <c r="E4" s="3"/>
      <c r="F4" s="3"/>
      <c r="G4" s="3"/>
      <c r="H4" s="4" t="s">
        <v>109</v>
      </c>
      <c r="I4" s="5"/>
      <c r="J4" s="3"/>
      <c r="K4" s="3"/>
      <c r="L4" s="3"/>
      <c r="M4" s="3"/>
      <c r="N4" s="3"/>
      <c r="O4" s="3"/>
      <c r="P4" s="3"/>
      <c r="Q4" s="3"/>
    </row>
    <row r="5" spans="4:17" s="2" customFormat="1" ht="15.75">
      <c r="D5" s="11" t="s">
        <v>110</v>
      </c>
      <c r="E5" s="3"/>
      <c r="F5" s="3"/>
      <c r="G5" s="3"/>
      <c r="H5" s="4"/>
      <c r="I5" s="5"/>
      <c r="J5" s="3"/>
      <c r="K5" s="3"/>
      <c r="L5" s="3"/>
      <c r="M5" s="3"/>
      <c r="N5" s="3"/>
      <c r="O5" s="3"/>
      <c r="P5" s="3"/>
      <c r="Q5" s="3"/>
    </row>
    <row r="6" spans="4:18" s="6" customFormat="1" ht="21" customHeight="1" thickBot="1">
      <c r="D6" s="68" t="s">
        <v>111</v>
      </c>
      <c r="E6" s="69"/>
      <c r="F6" s="69"/>
      <c r="G6" s="69"/>
      <c r="H6" s="69"/>
      <c r="I6" s="70"/>
      <c r="J6" s="70"/>
      <c r="K6" s="70"/>
      <c r="L6" s="70"/>
      <c r="M6" s="70"/>
      <c r="N6" s="70"/>
      <c r="O6" s="70"/>
      <c r="P6" s="70"/>
      <c r="Q6" s="71" t="s">
        <v>112</v>
      </c>
      <c r="R6" s="7" t="s">
        <v>44</v>
      </c>
    </row>
    <row r="7" spans="3:18" ht="6" customHeight="1">
      <c r="C7" s="72"/>
      <c r="D7" s="569"/>
      <c r="E7" s="570"/>
      <c r="F7" s="570"/>
      <c r="G7" s="570"/>
      <c r="H7" s="570"/>
      <c r="I7" s="571"/>
      <c r="J7" s="591">
        <v>2003</v>
      </c>
      <c r="K7" s="565">
        <v>2004</v>
      </c>
      <c r="L7" s="565">
        <v>2005</v>
      </c>
      <c r="M7" s="565">
        <v>2006</v>
      </c>
      <c r="N7" s="587">
        <v>2007</v>
      </c>
      <c r="O7" s="580">
        <v>2008</v>
      </c>
      <c r="P7" s="565">
        <v>2009</v>
      </c>
      <c r="Q7" s="561">
        <v>2010</v>
      </c>
      <c r="R7" s="73"/>
    </row>
    <row r="8" spans="3:18" ht="6" customHeight="1">
      <c r="C8" s="72"/>
      <c r="D8" s="572"/>
      <c r="E8" s="573"/>
      <c r="F8" s="573"/>
      <c r="G8" s="573"/>
      <c r="H8" s="573"/>
      <c r="I8" s="574"/>
      <c r="J8" s="592"/>
      <c r="K8" s="566"/>
      <c r="L8" s="566"/>
      <c r="M8" s="566"/>
      <c r="N8" s="588"/>
      <c r="O8" s="581"/>
      <c r="P8" s="566"/>
      <c r="Q8" s="562"/>
      <c r="R8" s="73"/>
    </row>
    <row r="9" spans="3:18" ht="6" customHeight="1">
      <c r="C9" s="72"/>
      <c r="D9" s="572"/>
      <c r="E9" s="573"/>
      <c r="F9" s="573"/>
      <c r="G9" s="573"/>
      <c r="H9" s="573"/>
      <c r="I9" s="574"/>
      <c r="J9" s="592"/>
      <c r="K9" s="566"/>
      <c r="L9" s="566"/>
      <c r="M9" s="566"/>
      <c r="N9" s="588"/>
      <c r="O9" s="581"/>
      <c r="P9" s="566"/>
      <c r="Q9" s="562"/>
      <c r="R9" s="73"/>
    </row>
    <row r="10" spans="3:18" ht="6" customHeight="1">
      <c r="C10" s="72"/>
      <c r="D10" s="572"/>
      <c r="E10" s="573"/>
      <c r="F10" s="573"/>
      <c r="G10" s="573"/>
      <c r="H10" s="573"/>
      <c r="I10" s="574"/>
      <c r="J10" s="592"/>
      <c r="K10" s="566"/>
      <c r="L10" s="566"/>
      <c r="M10" s="566"/>
      <c r="N10" s="588"/>
      <c r="O10" s="581"/>
      <c r="P10" s="566"/>
      <c r="Q10" s="562"/>
      <c r="R10" s="73"/>
    </row>
    <row r="11" spans="3:18" ht="15" customHeight="1" thickBot="1">
      <c r="C11" s="72"/>
      <c r="D11" s="575"/>
      <c r="E11" s="576"/>
      <c r="F11" s="576"/>
      <c r="G11" s="576"/>
      <c r="H11" s="576"/>
      <c r="I11" s="577"/>
      <c r="J11" s="152" t="s">
        <v>74</v>
      </c>
      <c r="K11" s="75" t="s">
        <v>74</v>
      </c>
      <c r="L11" s="75" t="s">
        <v>74</v>
      </c>
      <c r="M11" s="75" t="s">
        <v>74</v>
      </c>
      <c r="N11" s="135" t="s">
        <v>74</v>
      </c>
      <c r="O11" s="77" t="s">
        <v>113</v>
      </c>
      <c r="P11" s="153"/>
      <c r="Q11" s="154"/>
      <c r="R11" s="73"/>
    </row>
    <row r="12" spans="3:18" ht="13.5" thickTop="1">
      <c r="C12" s="84"/>
      <c r="D12" s="155"/>
      <c r="E12" s="156" t="s">
        <v>114</v>
      </c>
      <c r="F12" s="156"/>
      <c r="G12" s="156"/>
      <c r="H12" s="157"/>
      <c r="I12" s="158"/>
      <c r="J12" s="393">
        <v>2577.627</v>
      </c>
      <c r="K12" s="393">
        <v>2811.155</v>
      </c>
      <c r="L12" s="393">
        <v>2982.007</v>
      </c>
      <c r="M12" s="393">
        <v>3225.628</v>
      </c>
      <c r="N12" s="394">
        <v>3539.112</v>
      </c>
      <c r="O12" s="395">
        <v>3687.256</v>
      </c>
      <c r="P12" s="396">
        <v>3629.171</v>
      </c>
      <c r="Q12" s="397">
        <v>3667.619</v>
      </c>
      <c r="R12" s="73"/>
    </row>
    <row r="13" spans="3:18" ht="12.75">
      <c r="C13" s="84"/>
      <c r="D13" s="159"/>
      <c r="E13" s="160" t="s">
        <v>115</v>
      </c>
      <c r="F13" s="160"/>
      <c r="G13" s="160"/>
      <c r="H13" s="161"/>
      <c r="I13" s="162"/>
      <c r="J13" s="398">
        <v>115.85659442999999</v>
      </c>
      <c r="K13" s="398">
        <v>123.04163344999998</v>
      </c>
      <c r="L13" s="398">
        <v>130.31916268999996</v>
      </c>
      <c r="M13" s="398">
        <v>142.83409172</v>
      </c>
      <c r="N13" s="399">
        <v>152.98776882</v>
      </c>
      <c r="O13" s="368">
        <v>151.00299028999996</v>
      </c>
      <c r="P13" s="400">
        <v>163.943</v>
      </c>
      <c r="Q13" s="401">
        <v>163.0009</v>
      </c>
      <c r="R13" s="73"/>
    </row>
    <row r="14" spans="3:18" ht="12.75" customHeight="1">
      <c r="C14" s="84"/>
      <c r="D14" s="163"/>
      <c r="E14" s="164" t="s">
        <v>116</v>
      </c>
      <c r="F14" s="164"/>
      <c r="G14" s="164"/>
      <c r="H14" s="165"/>
      <c r="I14" s="166"/>
      <c r="J14" s="402">
        <f aca="true" t="shared" si="0" ref="J14:O14">J13/J12</f>
        <v>0.04494699754076133</v>
      </c>
      <c r="K14" s="402">
        <f t="shared" si="0"/>
        <v>0.04376906767858762</v>
      </c>
      <c r="L14" s="402">
        <f t="shared" si="0"/>
        <v>0.04370182990516117</v>
      </c>
      <c r="M14" s="402">
        <f t="shared" si="0"/>
        <v>0.04428101805911903</v>
      </c>
      <c r="N14" s="403">
        <f t="shared" si="0"/>
        <v>0.04322772741297817</v>
      </c>
      <c r="O14" s="404">
        <f t="shared" si="0"/>
        <v>0.04095267328604251</v>
      </c>
      <c r="P14" s="402">
        <f>P13/P12</f>
        <v>0.0451736774045643</v>
      </c>
      <c r="Q14" s="405">
        <f>Q13/Q12</f>
        <v>0.04444324778555243</v>
      </c>
      <c r="R14" s="73"/>
    </row>
    <row r="15" spans="3:18" ht="13.5" thickBot="1">
      <c r="C15" s="84"/>
      <c r="D15" s="163"/>
      <c r="E15" s="164" t="s">
        <v>117</v>
      </c>
      <c r="F15" s="164"/>
      <c r="G15" s="164"/>
      <c r="H15" s="165"/>
      <c r="I15" s="166"/>
      <c r="J15" s="406">
        <v>808.718</v>
      </c>
      <c r="K15" s="406">
        <v>862.89167487</v>
      </c>
      <c r="L15" s="406">
        <v>922.79801823</v>
      </c>
      <c r="M15" s="406">
        <v>1020.64022353</v>
      </c>
      <c r="N15" s="407">
        <v>1092.27457687</v>
      </c>
      <c r="O15" s="408">
        <v>1083.94364485</v>
      </c>
      <c r="P15" s="409">
        <v>1167.00905443</v>
      </c>
      <c r="Q15" s="410">
        <v>1156.79348373</v>
      </c>
      <c r="R15" s="73"/>
    </row>
    <row r="16" spans="3:18" ht="13.5" thickBot="1">
      <c r="C16" s="84"/>
      <c r="D16" s="124" t="s">
        <v>118</v>
      </c>
      <c r="E16" s="167"/>
      <c r="F16" s="167"/>
      <c r="G16" s="167"/>
      <c r="H16" s="167"/>
      <c r="I16" s="167"/>
      <c r="J16" s="168"/>
      <c r="K16" s="168"/>
      <c r="L16" s="168"/>
      <c r="M16" s="168"/>
      <c r="N16" s="169"/>
      <c r="O16" s="170"/>
      <c r="P16" s="169"/>
      <c r="Q16" s="171"/>
      <c r="R16" s="73"/>
    </row>
    <row r="17" spans="3:18" ht="25.5" customHeight="1">
      <c r="C17" s="84"/>
      <c r="D17" s="172"/>
      <c r="E17" s="593" t="s">
        <v>119</v>
      </c>
      <c r="F17" s="594"/>
      <c r="G17" s="594"/>
      <c r="H17" s="594"/>
      <c r="I17" s="173"/>
      <c r="J17" s="411">
        <v>106.69118459999999</v>
      </c>
      <c r="K17" s="411">
        <v>109.67853776879998</v>
      </c>
      <c r="L17" s="411">
        <v>111.76242998640717</v>
      </c>
      <c r="M17" s="411">
        <v>114.55649073606735</v>
      </c>
      <c r="N17" s="412">
        <v>117.76407247667723</v>
      </c>
      <c r="O17" s="413">
        <v>125.18320904270789</v>
      </c>
      <c r="P17" s="414">
        <v>126.4598</v>
      </c>
      <c r="Q17" s="415">
        <v>128.4</v>
      </c>
      <c r="R17" s="73"/>
    </row>
    <row r="18" spans="3:18" ht="13.5" thickBot="1">
      <c r="C18" s="84"/>
      <c r="D18" s="95"/>
      <c r="E18" s="97" t="s">
        <v>120</v>
      </c>
      <c r="F18" s="97"/>
      <c r="G18" s="97"/>
      <c r="H18" s="98"/>
      <c r="I18" s="99"/>
      <c r="J18" s="416">
        <v>0.001</v>
      </c>
      <c r="K18" s="416">
        <v>0.028</v>
      </c>
      <c r="L18" s="416">
        <v>0.019</v>
      </c>
      <c r="M18" s="416">
        <v>0.025</v>
      </c>
      <c r="N18" s="417">
        <v>0.028</v>
      </c>
      <c r="O18" s="418">
        <v>0.063</v>
      </c>
      <c r="P18" s="419">
        <v>0.01</v>
      </c>
      <c r="Q18" s="420">
        <v>0.015</v>
      </c>
      <c r="R18" s="73"/>
    </row>
    <row r="19" spans="3:18" ht="13.5">
      <c r="C19" s="15"/>
      <c r="D19" s="100" t="s">
        <v>84</v>
      </c>
      <c r="E19" s="101"/>
      <c r="F19" s="101"/>
      <c r="G19" s="101"/>
      <c r="H19" s="101"/>
      <c r="I19" s="100"/>
      <c r="J19" s="100"/>
      <c r="K19" s="100"/>
      <c r="L19" s="100"/>
      <c r="M19" s="100"/>
      <c r="N19" s="100"/>
      <c r="O19" s="100"/>
      <c r="P19" s="100"/>
      <c r="Q19" s="102" t="s">
        <v>38</v>
      </c>
      <c r="R19" s="8"/>
    </row>
    <row r="20" spans="3:18" ht="24" customHeight="1">
      <c r="C20" s="15"/>
      <c r="D20" s="103" t="s">
        <v>74</v>
      </c>
      <c r="E20" s="595" t="s">
        <v>121</v>
      </c>
      <c r="F20" s="595"/>
      <c r="G20" s="595"/>
      <c r="H20" s="595"/>
      <c r="I20" s="595"/>
      <c r="J20" s="595"/>
      <c r="K20" s="595"/>
      <c r="L20" s="595"/>
      <c r="M20" s="595"/>
      <c r="N20" s="595"/>
      <c r="O20" s="595"/>
      <c r="P20" s="595"/>
      <c r="Q20" s="595"/>
      <c r="R20" s="8"/>
    </row>
    <row r="21" spans="3:18" ht="26.25" customHeight="1">
      <c r="C21" s="84"/>
      <c r="D21" s="103" t="s">
        <v>87</v>
      </c>
      <c r="E21" s="595" t="s">
        <v>122</v>
      </c>
      <c r="F21" s="595"/>
      <c r="G21" s="595"/>
      <c r="H21" s="595"/>
      <c r="I21" s="595"/>
      <c r="J21" s="595"/>
      <c r="K21" s="595"/>
      <c r="L21" s="595"/>
      <c r="M21" s="595"/>
      <c r="N21" s="595"/>
      <c r="O21" s="595"/>
      <c r="P21" s="595"/>
      <c r="Q21" s="595"/>
      <c r="R21" s="8"/>
    </row>
    <row r="22" spans="10:17" ht="12.75">
      <c r="J22" s="174"/>
      <c r="K22" s="174"/>
      <c r="L22" s="174"/>
      <c r="M22" s="174"/>
      <c r="N22" s="174"/>
      <c r="O22" s="174"/>
      <c r="P22" s="174"/>
      <c r="Q22" s="174"/>
    </row>
  </sheetData>
  <sheetProtection/>
  <mergeCells count="12">
    <mergeCell ref="E21:Q21"/>
    <mergeCell ref="L7:L10"/>
    <mergeCell ref="M7:M10"/>
    <mergeCell ref="N7:N10"/>
    <mergeCell ref="O7:O10"/>
    <mergeCell ref="D7:I11"/>
    <mergeCell ref="E20:Q20"/>
    <mergeCell ref="P7:P10"/>
    <mergeCell ref="K7:K10"/>
    <mergeCell ref="J7:J10"/>
    <mergeCell ref="Q7:Q10"/>
    <mergeCell ref="E17:H17"/>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G5">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17"/>
  <dimension ref="C3:AQ22"/>
  <sheetViews>
    <sheetView showGridLines="0" zoomScale="90" zoomScaleNormal="90" zoomScalePageLayoutView="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25390625" style="1" customWidth="1"/>
    <col min="8" max="8" width="9.75390625" style="1" customWidth="1"/>
    <col min="9" max="9" width="1.12109375" style="1" customWidth="1"/>
    <col min="10" max="17" width="8.125" style="1" customWidth="1"/>
    <col min="18" max="41" width="1.75390625" style="1" customWidth="1"/>
    <col min="42" max="16384" width="9.125" style="1" customWidth="1"/>
  </cols>
  <sheetData>
    <row r="1" ht="12.75" hidden="1"/>
    <row r="2" ht="12.75" hidden="1"/>
    <row r="3" ht="9" customHeight="1">
      <c r="C3" s="65"/>
    </row>
    <row r="4" spans="4:17" s="2" customFormat="1" ht="15.75">
      <c r="D4" s="3" t="s">
        <v>123</v>
      </c>
      <c r="E4" s="3"/>
      <c r="F4" s="3"/>
      <c r="G4" s="3"/>
      <c r="H4" s="4" t="s">
        <v>124</v>
      </c>
      <c r="I4" s="5"/>
      <c r="J4" s="3"/>
      <c r="K4" s="3"/>
      <c r="L4" s="3"/>
      <c r="M4" s="3"/>
      <c r="N4" s="3"/>
      <c r="O4" s="3"/>
      <c r="P4" s="3"/>
      <c r="Q4" s="3"/>
    </row>
    <row r="5" spans="4:17" s="2" customFormat="1" ht="15.75">
      <c r="D5" s="66" t="s">
        <v>110</v>
      </c>
      <c r="E5" s="67"/>
      <c r="F5" s="67"/>
      <c r="G5" s="67"/>
      <c r="H5" s="67"/>
      <c r="I5" s="67"/>
      <c r="J5" s="67"/>
      <c r="K5" s="67"/>
      <c r="L5" s="67"/>
      <c r="M5" s="67"/>
      <c r="N5" s="67"/>
      <c r="O5" s="67"/>
      <c r="P5" s="67"/>
      <c r="Q5" s="67"/>
    </row>
    <row r="6" spans="4:18" s="6" customFormat="1" ht="21" customHeight="1" thickBot="1">
      <c r="D6" s="68" t="s">
        <v>111</v>
      </c>
      <c r="E6" s="69"/>
      <c r="F6" s="69"/>
      <c r="G6" s="69"/>
      <c r="H6" s="69"/>
      <c r="I6" s="70"/>
      <c r="J6" s="70"/>
      <c r="K6" s="70"/>
      <c r="L6" s="70"/>
      <c r="M6" s="70"/>
      <c r="N6" s="70"/>
      <c r="O6" s="70"/>
      <c r="P6" s="70"/>
      <c r="Q6" s="71" t="s">
        <v>112</v>
      </c>
      <c r="R6" s="7" t="s">
        <v>44</v>
      </c>
    </row>
    <row r="7" spans="3:18" ht="6" customHeight="1">
      <c r="C7" s="72"/>
      <c r="D7" s="569"/>
      <c r="E7" s="570"/>
      <c r="F7" s="570"/>
      <c r="G7" s="570"/>
      <c r="H7" s="570"/>
      <c r="I7" s="571"/>
      <c r="J7" s="565">
        <v>2003</v>
      </c>
      <c r="K7" s="565">
        <v>2004</v>
      </c>
      <c r="L7" s="565">
        <v>2005</v>
      </c>
      <c r="M7" s="565">
        <v>2006</v>
      </c>
      <c r="N7" s="587">
        <v>2007</v>
      </c>
      <c r="O7" s="580">
        <v>2008</v>
      </c>
      <c r="P7" s="565">
        <v>2009</v>
      </c>
      <c r="Q7" s="561">
        <v>2010</v>
      </c>
      <c r="R7" s="73"/>
    </row>
    <row r="8" spans="3:18" ht="6" customHeight="1">
      <c r="C8" s="72"/>
      <c r="D8" s="572"/>
      <c r="E8" s="573"/>
      <c r="F8" s="573"/>
      <c r="G8" s="573"/>
      <c r="H8" s="573"/>
      <c r="I8" s="574"/>
      <c r="J8" s="566"/>
      <c r="K8" s="566"/>
      <c r="L8" s="566"/>
      <c r="M8" s="566"/>
      <c r="N8" s="588"/>
      <c r="O8" s="581"/>
      <c r="P8" s="566"/>
      <c r="Q8" s="562"/>
      <c r="R8" s="73"/>
    </row>
    <row r="9" spans="3:18" ht="6" customHeight="1">
      <c r="C9" s="72"/>
      <c r="D9" s="572"/>
      <c r="E9" s="573"/>
      <c r="F9" s="573"/>
      <c r="G9" s="573"/>
      <c r="H9" s="573"/>
      <c r="I9" s="574"/>
      <c r="J9" s="566"/>
      <c r="K9" s="566"/>
      <c r="L9" s="566"/>
      <c r="M9" s="566"/>
      <c r="N9" s="588"/>
      <c r="O9" s="581"/>
      <c r="P9" s="566"/>
      <c r="Q9" s="562"/>
      <c r="R9" s="73"/>
    </row>
    <row r="10" spans="3:18" ht="6" customHeight="1">
      <c r="C10" s="72"/>
      <c r="D10" s="572"/>
      <c r="E10" s="573"/>
      <c r="F10" s="573"/>
      <c r="G10" s="573"/>
      <c r="H10" s="573"/>
      <c r="I10" s="574"/>
      <c r="J10" s="566"/>
      <c r="K10" s="566"/>
      <c r="L10" s="566"/>
      <c r="M10" s="566"/>
      <c r="N10" s="588"/>
      <c r="O10" s="581"/>
      <c r="P10" s="566"/>
      <c r="Q10" s="562"/>
      <c r="R10" s="73"/>
    </row>
    <row r="11" spans="3:18" ht="15" customHeight="1" thickBot="1">
      <c r="C11" s="72"/>
      <c r="D11" s="575"/>
      <c r="E11" s="576"/>
      <c r="F11" s="576"/>
      <c r="G11" s="576"/>
      <c r="H11" s="576"/>
      <c r="I11" s="577"/>
      <c r="J11" s="175" t="s">
        <v>74</v>
      </c>
      <c r="K11" s="175" t="s">
        <v>74</v>
      </c>
      <c r="L11" s="175" t="s">
        <v>74</v>
      </c>
      <c r="M11" s="175" t="s">
        <v>74</v>
      </c>
      <c r="N11" s="176" t="s">
        <v>74</v>
      </c>
      <c r="O11" s="77" t="s">
        <v>113</v>
      </c>
      <c r="P11" s="75"/>
      <c r="Q11" s="76"/>
      <c r="R11" s="73"/>
    </row>
    <row r="12" spans="3:18" ht="15.75" thickTop="1">
      <c r="C12" s="84"/>
      <c r="D12" s="139"/>
      <c r="E12" s="132" t="s">
        <v>17</v>
      </c>
      <c r="F12" s="132"/>
      <c r="G12" s="132"/>
      <c r="H12" s="177"/>
      <c r="I12" s="178"/>
      <c r="J12" s="421">
        <f>'B1.5'!J15/'B1.5'!J17*100</f>
        <v>757.9988946903117</v>
      </c>
      <c r="K12" s="421">
        <f>'B1.5'!K15/'B1.5'!K17*100</f>
        <v>786.7461514566845</v>
      </c>
      <c r="L12" s="421">
        <f>'B1.5'!L15/'B1.5'!L17*100</f>
        <v>825.6781982480454</v>
      </c>
      <c r="M12" s="421">
        <f>'B1.5'!M15/'B1.5'!M17*100</f>
        <v>890.9492748704271</v>
      </c>
      <c r="N12" s="422">
        <f>'B1.5'!N15/'B1.5'!N17*100</f>
        <v>927.5108731368994</v>
      </c>
      <c r="O12" s="423">
        <f>'B1.5'!O15/'B1.5'!O17*100</f>
        <v>865.8858109957849</v>
      </c>
      <c r="P12" s="421">
        <f>'B1.5'!P15/'B1.5'!P17*100</f>
        <v>922.8300649139095</v>
      </c>
      <c r="Q12" s="424">
        <f>'B1.5'!Q15/'B1.5'!Q17*100</f>
        <v>900.9295044626167</v>
      </c>
      <c r="R12" s="73"/>
    </row>
    <row r="13" spans="3:43" ht="13.5" thickBot="1">
      <c r="C13" s="84"/>
      <c r="D13" s="179"/>
      <c r="E13" s="110" t="s">
        <v>115</v>
      </c>
      <c r="F13" s="110"/>
      <c r="G13" s="110"/>
      <c r="H13" s="111"/>
      <c r="I13" s="112"/>
      <c r="J13" s="398">
        <f>'B1.5'!J13/'B1.5'!J17*100</f>
        <v>108.5905971185552</v>
      </c>
      <c r="K13" s="398">
        <f>'B1.5'!K13/'B1.5'!K17*100</f>
        <v>112.1838747607751</v>
      </c>
      <c r="L13" s="398">
        <f>'B1.5'!L13/'B1.5'!L17*100</f>
        <v>116.60373052540976</v>
      </c>
      <c r="M13" s="398">
        <f>'B1.5'!M13/'B1.5'!M17*100</f>
        <v>124.68441622315656</v>
      </c>
      <c r="N13" s="399">
        <f>'B1.5'!N13/'B1.5'!N17*100</f>
        <v>129.91039253529445</v>
      </c>
      <c r="O13" s="425">
        <f>'B1.5'!O13/'B1.5'!O17*100</f>
        <v>120.62559463424789</v>
      </c>
      <c r="P13" s="426">
        <f>'B1.5'!P13/'B1.5'!P17*100</f>
        <v>129.64040746545544</v>
      </c>
      <c r="Q13" s="427">
        <f>'B1.5'!Q13/'B1.5'!Q17*100</f>
        <v>126.9477414330218</v>
      </c>
      <c r="R13" s="73"/>
      <c r="AQ13" s="180"/>
    </row>
    <row r="14" spans="3:18" ht="12.75" customHeight="1">
      <c r="C14" s="15"/>
      <c r="D14" s="100" t="s">
        <v>84</v>
      </c>
      <c r="E14" s="101"/>
      <c r="F14" s="101"/>
      <c r="G14" s="101"/>
      <c r="H14" s="101"/>
      <c r="I14" s="100"/>
      <c r="J14" s="100"/>
      <c r="K14" s="100"/>
      <c r="L14" s="100"/>
      <c r="M14" s="100"/>
      <c r="N14" s="100"/>
      <c r="O14" s="100"/>
      <c r="P14" s="100"/>
      <c r="Q14" s="102" t="s">
        <v>38</v>
      </c>
      <c r="R14" s="8"/>
    </row>
    <row r="15" spans="3:18" ht="24" customHeight="1">
      <c r="C15" s="15"/>
      <c r="D15" s="181" t="s">
        <v>74</v>
      </c>
      <c r="E15" s="595" t="s">
        <v>121</v>
      </c>
      <c r="F15" s="595"/>
      <c r="G15" s="595"/>
      <c r="H15" s="595"/>
      <c r="I15" s="595"/>
      <c r="J15" s="595"/>
      <c r="K15" s="595"/>
      <c r="L15" s="595"/>
      <c r="M15" s="595"/>
      <c r="N15" s="595"/>
      <c r="O15" s="595"/>
      <c r="P15" s="595"/>
      <c r="Q15" s="595"/>
      <c r="R15" s="8"/>
    </row>
    <row r="16" spans="3:18" ht="24.75" customHeight="1">
      <c r="C16" s="15"/>
      <c r="D16" s="103" t="s">
        <v>87</v>
      </c>
      <c r="E16" s="595" t="s">
        <v>122</v>
      </c>
      <c r="F16" s="595"/>
      <c r="G16" s="595"/>
      <c r="H16" s="595"/>
      <c r="I16" s="595"/>
      <c r="J16" s="595"/>
      <c r="K16" s="595"/>
      <c r="L16" s="595"/>
      <c r="M16" s="595"/>
      <c r="N16" s="595"/>
      <c r="O16" s="595"/>
      <c r="P16" s="595"/>
      <c r="Q16" s="595"/>
      <c r="R16" s="8"/>
    </row>
    <row r="17" ht="24" customHeight="1"/>
    <row r="18" spans="10:16" ht="24" customHeight="1">
      <c r="J18" s="180"/>
      <c r="K18" s="180"/>
      <c r="L18" s="180"/>
      <c r="M18" s="180"/>
      <c r="N18" s="180"/>
      <c r="O18" s="180"/>
      <c r="P18" s="180"/>
    </row>
    <row r="21" spans="10:17" ht="12.75">
      <c r="J21" s="180"/>
      <c r="K21" s="180"/>
      <c r="L21" s="180"/>
      <c r="M21" s="180"/>
      <c r="N21" s="180"/>
      <c r="O21" s="180"/>
      <c r="P21" s="180"/>
      <c r="Q21" s="180"/>
    </row>
    <row r="22" spans="10:17" ht="12.75">
      <c r="J22" s="180"/>
      <c r="K22" s="180"/>
      <c r="L22" s="180"/>
      <c r="M22" s="180"/>
      <c r="N22" s="180"/>
      <c r="O22" s="180"/>
      <c r="P22" s="180"/>
      <c r="Q22" s="12"/>
    </row>
  </sheetData>
  <sheetProtection/>
  <mergeCells count="11">
    <mergeCell ref="P7:P10"/>
    <mergeCell ref="Q7:Q10"/>
    <mergeCell ref="E16:Q16"/>
    <mergeCell ref="L7:L10"/>
    <mergeCell ref="M7:M10"/>
    <mergeCell ref="N7:N10"/>
    <mergeCell ref="O7:O10"/>
    <mergeCell ref="J7:J10"/>
    <mergeCell ref="D7:I11"/>
    <mergeCell ref="E15:Q15"/>
    <mergeCell ref="K7:K10"/>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6"/>
  <dimension ref="C3:V22"/>
  <sheetViews>
    <sheetView showGridLines="0" zoomScale="90" zoomScaleNormal="90" zoomScalePageLayoutView="0" workbookViewId="0" topLeftCell="A1">
      <pane xSplit="9" ySplit="12" topLeftCell="J1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 hidden="1" customWidth="1"/>
    <col min="3" max="3" width="1.75390625" style="1" customWidth="1"/>
    <col min="4" max="4" width="1.12109375" style="1" customWidth="1"/>
    <col min="5" max="5" width="2.125" style="1" customWidth="1"/>
    <col min="6" max="6" width="1.75390625" style="1" customWidth="1"/>
    <col min="7" max="7" width="15.25390625" style="1" customWidth="1"/>
    <col min="8" max="8" width="12.25390625" style="1" customWidth="1"/>
    <col min="9" max="9" width="1.12109375" style="1" customWidth="1"/>
    <col min="10" max="17" width="7.75390625" style="1" customWidth="1"/>
    <col min="18" max="21" width="1.75390625" style="1" customWidth="1"/>
    <col min="22" max="22" width="8.25390625" style="1" bestFit="1" customWidth="1"/>
    <col min="23" max="26" width="1.75390625" style="1" customWidth="1"/>
    <col min="27" max="27" width="8.375" style="1" customWidth="1"/>
    <col min="28" max="41" width="1.75390625" style="1" customWidth="1"/>
    <col min="42" max="16384" width="9.125" style="1" customWidth="1"/>
  </cols>
  <sheetData>
    <row r="1" ht="12.75" hidden="1"/>
    <row r="2" ht="12.75" hidden="1"/>
    <row r="3" ht="9" customHeight="1">
      <c r="C3" s="65"/>
    </row>
    <row r="4" spans="4:17" s="2" customFormat="1" ht="15.75">
      <c r="D4" s="3" t="s">
        <v>125</v>
      </c>
      <c r="E4" s="3"/>
      <c r="F4" s="3"/>
      <c r="G4" s="3"/>
      <c r="H4" s="4" t="s">
        <v>126</v>
      </c>
      <c r="I4" s="5"/>
      <c r="J4" s="3"/>
      <c r="K4" s="3"/>
      <c r="L4" s="3"/>
      <c r="M4" s="3"/>
      <c r="N4" s="3"/>
      <c r="O4" s="3"/>
      <c r="P4" s="3"/>
      <c r="Q4" s="3"/>
    </row>
    <row r="5" spans="4:17" s="2" customFormat="1" ht="15.75">
      <c r="D5" s="66" t="s">
        <v>127</v>
      </c>
      <c r="E5" s="67"/>
      <c r="F5" s="67"/>
      <c r="G5" s="67"/>
      <c r="H5" s="67"/>
      <c r="I5" s="67"/>
      <c r="J5" s="67"/>
      <c r="K5" s="67"/>
      <c r="L5" s="67"/>
      <c r="M5" s="67"/>
      <c r="N5" s="67"/>
      <c r="O5" s="67"/>
      <c r="P5" s="67"/>
      <c r="Q5" s="67"/>
    </row>
    <row r="6" spans="4:18" s="6" customFormat="1" ht="21" customHeight="1" thickBot="1">
      <c r="D6" s="68" t="s">
        <v>111</v>
      </c>
      <c r="E6" s="69"/>
      <c r="F6" s="69"/>
      <c r="G6" s="69"/>
      <c r="H6" s="69"/>
      <c r="I6" s="70"/>
      <c r="J6" s="70"/>
      <c r="K6" s="70"/>
      <c r="L6" s="70"/>
      <c r="M6" s="70"/>
      <c r="N6" s="70"/>
      <c r="O6" s="70"/>
      <c r="P6" s="70"/>
      <c r="Q6" s="71" t="s">
        <v>112</v>
      </c>
      <c r="R6" s="7" t="s">
        <v>44</v>
      </c>
    </row>
    <row r="7" spans="3:18" ht="6" customHeight="1">
      <c r="C7" s="72"/>
      <c r="D7" s="569"/>
      <c r="E7" s="570"/>
      <c r="F7" s="570"/>
      <c r="G7" s="570"/>
      <c r="H7" s="570"/>
      <c r="I7" s="571"/>
      <c r="J7" s="565">
        <v>2003</v>
      </c>
      <c r="K7" s="565">
        <v>2004</v>
      </c>
      <c r="L7" s="565">
        <v>2005</v>
      </c>
      <c r="M7" s="565">
        <v>2006</v>
      </c>
      <c r="N7" s="587">
        <v>2007</v>
      </c>
      <c r="O7" s="580">
        <v>2008</v>
      </c>
      <c r="P7" s="565">
        <v>2009</v>
      </c>
      <c r="Q7" s="561">
        <v>2010</v>
      </c>
      <c r="R7" s="73"/>
    </row>
    <row r="8" spans="3:18" ht="6" customHeight="1">
      <c r="C8" s="72"/>
      <c r="D8" s="572"/>
      <c r="E8" s="573"/>
      <c r="F8" s="573"/>
      <c r="G8" s="573"/>
      <c r="H8" s="573"/>
      <c r="I8" s="574"/>
      <c r="J8" s="566"/>
      <c r="K8" s="566"/>
      <c r="L8" s="566"/>
      <c r="M8" s="566"/>
      <c r="N8" s="588"/>
      <c r="O8" s="581"/>
      <c r="P8" s="566"/>
      <c r="Q8" s="562"/>
      <c r="R8" s="73"/>
    </row>
    <row r="9" spans="3:18" ht="6" customHeight="1">
      <c r="C9" s="72"/>
      <c r="D9" s="572"/>
      <c r="E9" s="573"/>
      <c r="F9" s="573"/>
      <c r="G9" s="573"/>
      <c r="H9" s="573"/>
      <c r="I9" s="574"/>
      <c r="J9" s="566"/>
      <c r="K9" s="566"/>
      <c r="L9" s="566"/>
      <c r="M9" s="566"/>
      <c r="N9" s="588"/>
      <c r="O9" s="581"/>
      <c r="P9" s="566"/>
      <c r="Q9" s="562"/>
      <c r="R9" s="73"/>
    </row>
    <row r="10" spans="3:18" ht="6" customHeight="1">
      <c r="C10" s="72"/>
      <c r="D10" s="572"/>
      <c r="E10" s="573"/>
      <c r="F10" s="573"/>
      <c r="G10" s="573"/>
      <c r="H10" s="573"/>
      <c r="I10" s="574"/>
      <c r="J10" s="566"/>
      <c r="K10" s="566"/>
      <c r="L10" s="566"/>
      <c r="M10" s="566"/>
      <c r="N10" s="588"/>
      <c r="O10" s="581"/>
      <c r="P10" s="566"/>
      <c r="Q10" s="562"/>
      <c r="R10" s="73"/>
    </row>
    <row r="11" spans="3:18" ht="15" customHeight="1" thickBot="1">
      <c r="C11" s="72"/>
      <c r="D11" s="575"/>
      <c r="E11" s="576"/>
      <c r="F11" s="576"/>
      <c r="G11" s="576"/>
      <c r="H11" s="576"/>
      <c r="I11" s="577"/>
      <c r="J11" s="175"/>
      <c r="K11" s="175"/>
      <c r="L11" s="175"/>
      <c r="M11" s="175"/>
      <c r="N11" s="176"/>
      <c r="O11" s="182" t="s">
        <v>87</v>
      </c>
      <c r="P11" s="175"/>
      <c r="Q11" s="154"/>
      <c r="R11" s="73"/>
    </row>
    <row r="12" spans="3:22" ht="13.5" thickTop="1">
      <c r="C12" s="84"/>
      <c r="D12" s="183"/>
      <c r="E12" s="596" t="s">
        <v>128</v>
      </c>
      <c r="F12" s="184" t="s">
        <v>129</v>
      </c>
      <c r="G12" s="184"/>
      <c r="H12" s="185"/>
      <c r="I12" s="186"/>
      <c r="J12" s="428">
        <v>90.55035892</v>
      </c>
      <c r="K12" s="428">
        <v>95.59806376</v>
      </c>
      <c r="L12" s="428">
        <v>102.5772496</v>
      </c>
      <c r="M12" s="428">
        <v>110.88192273</v>
      </c>
      <c r="N12" s="429">
        <v>123.19915426</v>
      </c>
      <c r="O12" s="430">
        <v>119.38269835000001</v>
      </c>
      <c r="P12" s="428">
        <v>127.64959669999999</v>
      </c>
      <c r="Q12" s="431">
        <v>124.26620801</v>
      </c>
      <c r="R12" s="73"/>
      <c r="V12" s="187"/>
    </row>
    <row r="13" spans="3:18" ht="12.75">
      <c r="C13" s="84"/>
      <c r="D13" s="85"/>
      <c r="E13" s="597"/>
      <c r="F13" s="113" t="s">
        <v>130</v>
      </c>
      <c r="G13" s="89"/>
      <c r="H13" s="90"/>
      <c r="I13" s="91"/>
      <c r="J13" s="432">
        <v>56.46254527999999</v>
      </c>
      <c r="K13" s="432">
        <v>59.34352731999999</v>
      </c>
      <c r="L13" s="432">
        <v>26.262040000000002</v>
      </c>
      <c r="M13" s="432">
        <v>30.321037579999988</v>
      </c>
      <c r="N13" s="433">
        <v>28.94832135</v>
      </c>
      <c r="O13" s="374">
        <v>31.88567351</v>
      </c>
      <c r="P13" s="432">
        <v>35.95729478</v>
      </c>
      <c r="Q13" s="434">
        <v>36.79208926</v>
      </c>
      <c r="R13" s="73"/>
    </row>
    <row r="14" spans="3:18" ht="12.75">
      <c r="C14" s="84"/>
      <c r="D14" s="85"/>
      <c r="E14" s="597"/>
      <c r="F14" s="113" t="s">
        <v>131</v>
      </c>
      <c r="G14" s="89"/>
      <c r="H14" s="90"/>
      <c r="I14" s="91"/>
      <c r="J14" s="432">
        <v>30.189487159999995</v>
      </c>
      <c r="K14" s="432">
        <v>32.01729367</v>
      </c>
      <c r="L14" s="432">
        <v>68.41896678</v>
      </c>
      <c r="M14" s="432">
        <v>72.73313529</v>
      </c>
      <c r="N14" s="433">
        <v>75.25639084</v>
      </c>
      <c r="O14" s="374">
        <v>77.53711407000004</v>
      </c>
      <c r="P14" s="432">
        <v>82.64667006</v>
      </c>
      <c r="Q14" s="434">
        <v>81.00950021</v>
      </c>
      <c r="R14" s="73"/>
    </row>
    <row r="15" spans="3:18" ht="15">
      <c r="C15" s="84"/>
      <c r="D15" s="85"/>
      <c r="E15" s="597"/>
      <c r="F15" s="113" t="s">
        <v>18</v>
      </c>
      <c r="G15" s="89"/>
      <c r="H15" s="90"/>
      <c r="I15" s="91"/>
      <c r="J15" s="432">
        <v>-62.954618860000004</v>
      </c>
      <c r="K15" s="432">
        <v>-65.61084507999999</v>
      </c>
      <c r="L15" s="432">
        <v>-68.7040819</v>
      </c>
      <c r="M15" s="432">
        <v>-72.68765616</v>
      </c>
      <c r="N15" s="433">
        <v>-75.81887675</v>
      </c>
      <c r="O15" s="374">
        <v>-79.00575911</v>
      </c>
      <c r="P15" s="432">
        <v>-83.45005755</v>
      </c>
      <c r="Q15" s="434">
        <v>-80.15712342</v>
      </c>
      <c r="R15" s="73"/>
    </row>
    <row r="16" spans="3:18" ht="13.5" thickBot="1">
      <c r="C16" s="84"/>
      <c r="D16" s="119"/>
      <c r="E16" s="598"/>
      <c r="F16" s="89" t="s">
        <v>132</v>
      </c>
      <c r="G16" s="89"/>
      <c r="H16" s="90"/>
      <c r="I16" s="91"/>
      <c r="J16" s="435">
        <v>1.60087268</v>
      </c>
      <c r="K16" s="435">
        <v>1.69042778</v>
      </c>
      <c r="L16" s="435">
        <v>1.76198821</v>
      </c>
      <c r="M16" s="435">
        <v>1.58250428</v>
      </c>
      <c r="N16" s="436">
        <v>1.40277912</v>
      </c>
      <c r="O16" s="437">
        <v>1.20327347</v>
      </c>
      <c r="P16" s="435">
        <v>1.13950619</v>
      </c>
      <c r="Q16" s="438">
        <v>1.0902569199999999</v>
      </c>
      <c r="R16" s="73"/>
    </row>
    <row r="17" spans="4:18" ht="13.5">
      <c r="D17" s="100" t="s">
        <v>84</v>
      </c>
      <c r="E17" s="101"/>
      <c r="F17" s="101"/>
      <c r="G17" s="101"/>
      <c r="H17" s="101"/>
      <c r="I17" s="100"/>
      <c r="J17" s="100"/>
      <c r="K17" s="100"/>
      <c r="L17" s="100"/>
      <c r="M17" s="100"/>
      <c r="N17" s="100"/>
      <c r="O17" s="100"/>
      <c r="P17" s="100"/>
      <c r="Q17" s="102" t="s">
        <v>133</v>
      </c>
      <c r="R17" s="1" t="s">
        <v>44</v>
      </c>
    </row>
    <row r="18" spans="4:17" ht="24" customHeight="1">
      <c r="D18" s="103" t="s">
        <v>74</v>
      </c>
      <c r="E18" s="560" t="s">
        <v>134</v>
      </c>
      <c r="F18" s="560"/>
      <c r="G18" s="560"/>
      <c r="H18" s="560"/>
      <c r="I18" s="560"/>
      <c r="J18" s="560"/>
      <c r="K18" s="560"/>
      <c r="L18" s="560"/>
      <c r="M18" s="560"/>
      <c r="N18" s="560"/>
      <c r="O18" s="560"/>
      <c r="P18" s="560"/>
      <c r="Q18" s="560"/>
    </row>
    <row r="19" spans="4:17" ht="25.5" customHeight="1">
      <c r="D19" s="103" t="s">
        <v>87</v>
      </c>
      <c r="E19" s="595" t="s">
        <v>122</v>
      </c>
      <c r="F19" s="595"/>
      <c r="G19" s="595"/>
      <c r="H19" s="595"/>
      <c r="I19" s="595"/>
      <c r="J19" s="595"/>
      <c r="K19" s="595"/>
      <c r="L19" s="595"/>
      <c r="M19" s="595"/>
      <c r="N19" s="595"/>
      <c r="O19" s="595"/>
      <c r="P19" s="595"/>
      <c r="Q19" s="595"/>
    </row>
    <row r="20" spans="14:18" ht="12.75">
      <c r="N20" s="180"/>
      <c r="O20" s="180"/>
      <c r="P20" s="180"/>
      <c r="Q20" s="180"/>
      <c r="R20" s="180"/>
    </row>
    <row r="22" spans="10:17" ht="12.75">
      <c r="J22" s="188"/>
      <c r="K22" s="188"/>
      <c r="L22" s="188"/>
      <c r="M22" s="188"/>
      <c r="N22" s="188"/>
      <c r="O22" s="188"/>
      <c r="P22" s="188"/>
      <c r="Q22" s="188"/>
    </row>
  </sheetData>
  <sheetProtection/>
  <mergeCells count="12">
    <mergeCell ref="P7:P10"/>
    <mergeCell ref="K7:K10"/>
    <mergeCell ref="L7:L10"/>
    <mergeCell ref="E12:E16"/>
    <mergeCell ref="E19:Q19"/>
    <mergeCell ref="M7:M10"/>
    <mergeCell ref="N7:N10"/>
    <mergeCell ref="O7:O10"/>
    <mergeCell ref="Q7:Q10"/>
    <mergeCell ref="D7:I11"/>
    <mergeCell ref="J7:J10"/>
    <mergeCell ref="E18:Q18"/>
  </mergeCells>
  <conditionalFormatting sqref="G6">
    <cfRule type="expression" priority="1" dxfId="0" stopIfTrue="1">
      <formula>R6=" "</formula>
    </cfRule>
  </conditionalFormatting>
  <conditionalFormatting sqref="D6">
    <cfRule type="cellIs" priority="2" dxfId="0" operator="equal" stopIfTrue="1">
      <formula>"   sem (do závorky) poznámku, proč vývojová řada nezačíná jako obvykle - nebo červenou buňku vymazat"</formula>
    </cfRule>
  </conditionalFormatting>
  <conditionalFormatting sqref="G4">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2011-06-03T06:58:07Z</cp:lastPrinted>
  <dcterms:created xsi:type="dcterms:W3CDTF">2000-10-16T14:33:05Z</dcterms:created>
  <dcterms:modified xsi:type="dcterms:W3CDTF">2011-06-07T11:48:00Z</dcterms:modified>
  <cp:category/>
  <cp:version/>
  <cp:contentType/>
  <cp:contentStatus/>
</cp:coreProperties>
</file>