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760" activeTab="0"/>
  </bookViews>
  <sheets>
    <sheet name="Úvodní strana " sheetId="1" r:id="rId1"/>
    <sheet name="Pokyny k vyplnění_ZS " sheetId="2" r:id="rId2"/>
    <sheet name="Pokyny k vyplnění_DPP, DPČ" sheetId="3" r:id="rId3"/>
    <sheet name="Pokyny čerpání dovolené" sheetId="4" r:id="rId4"/>
    <sheet name="ZS" sheetId="5" r:id="rId5"/>
    <sheet name="DPP, DPČ" sheetId="6" r:id="rId6"/>
    <sheet name="Čerpání dovolené" sheetId="7" r:id="rId7"/>
    <sheet name="List1" sheetId="8" r:id="rId8"/>
  </sheets>
  <definedNames>
    <definedName name="_xlnm.Print_Area" localSheetId="6">'Čerpání dovolené'!$A$1:$L$66</definedName>
    <definedName name="_xlnm.Print_Area" localSheetId="3">'Pokyny čerpání dovolené'!$A$1:$L$71</definedName>
    <definedName name="_xlnm.Print_Area" localSheetId="2">'Pokyny k vyplnění_DPP, DPČ'!$A$1:$K$64</definedName>
    <definedName name="_xlnm.Print_Area" localSheetId="1">'Pokyny k vyplnění_ZS '!$A$1:$K$69</definedName>
    <definedName name="_xlnm.Print_Area" localSheetId="0">'Úvodní strana '!$A$1:$H$39</definedName>
  </definedNames>
  <calcPr fullCalcOnLoad="1"/>
</workbook>
</file>

<file path=xl/comments2.xml><?xml version="1.0" encoding="utf-8"?>
<comments xmlns="http://schemas.openxmlformats.org/spreadsheetml/2006/main">
  <authors>
    <author>ZachystalovaD</author>
    <author>zarybnickyj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1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C14" authorId="1">
      <text>
        <r>
          <rPr>
            <sz val="8"/>
            <rFont val="Tahoma"/>
            <family val="2"/>
          </rPr>
          <t xml:space="preserve">Pokud se v průběhu roku měnil úvazek zaměstnance v rámci ZS, je možné zaměstnance vykázat v jednom řádku s komentářem a přepočítáním skutečného FTE úvazku.
</t>
        </r>
      </text>
    </comment>
    <comment ref="D14" authorId="1">
      <text>
        <r>
          <rPr>
            <sz val="8"/>
            <rFont val="Tahoma"/>
            <family val="2"/>
          </rPr>
          <t xml:space="preserve">V případě, že zaměstnanec nastoupil v jiný než 1. kalendářní den v měsíci, bude z daného měsíce počítán adekvátní podíl kalendářních dní k celkovému počtu kalendářních dní daného měsíce. </t>
        </r>
      </text>
    </comment>
    <comment ref="H14" authorId="1">
      <text>
        <r>
          <rPr>
            <sz val="8"/>
            <rFont val="Tahoma"/>
            <family val="2"/>
          </rPr>
          <t>Podklad roční soupis mezd z účetního systému příjemce.</t>
        </r>
      </text>
    </comment>
    <comment ref="K56" authorId="1">
      <text>
        <r>
          <rPr>
            <sz val="8"/>
            <rFont val="Tahoma"/>
            <family val="2"/>
          </rPr>
          <t>vyčíslit částku odpovídající nezpůsobilé mzdě zaokrouhlit na dva desetinná místa, a přenést s mínusem do soupisky učetních dokladů. To samé platí pro zákonné odvody a přenést a klíčovat do kapitoly 6.3</t>
        </r>
      </text>
    </comment>
    <comment ref="J62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A19" authorId="1">
      <text>
        <r>
          <rPr>
            <sz val="8"/>
            <rFont val="Tahoma"/>
            <family val="2"/>
          </rPr>
          <t xml:space="preserve">Pokud jde o komplikovanější případ dle Příručky pro příjemce OP VaVpI, kapitoly 5.1.10 Způsob rozpočítání způsobilé a nezpůsobilé části mzdových výdajů, bodu B,  pak pro daného zaměstnance proveďte výpočet způsobilosti mezd v souladu s Příručkou pro příjemce dle v ní uvedeného postupu. 
</t>
        </r>
      </text>
    </comment>
    <comment ref="K59" authorId="1">
      <text>
        <r>
          <rPr>
            <b/>
            <sz val="8"/>
            <rFont val="Tahoma"/>
            <family val="2"/>
          </rPr>
          <t xml:space="preserve">Přenést s mínusem do soupisky učetních dokladů, </t>
        </r>
        <r>
          <rPr>
            <sz val="8"/>
            <rFont val="Tahoma"/>
            <family val="2"/>
          </rPr>
          <t xml:space="preserve">počítá nezpůsobilou část zákonného pojištění z hodnoty vyčíslené pro kapitolu 6.1 </t>
        </r>
        <r>
          <rPr>
            <b/>
            <sz val="8"/>
            <rFont val="Tahoma"/>
            <family val="2"/>
          </rPr>
          <t xml:space="preserve">Upozornění: </t>
        </r>
        <r>
          <rPr>
            <sz val="8"/>
            <rFont val="Tahoma"/>
            <family val="2"/>
          </rPr>
          <t xml:space="preserve">pokud zaměstnanec přesáhne zákonem stanovený "Maximální vyměřovací základ sociálního pojištění" není možné použít automatický přepočet.
</t>
        </r>
      </text>
    </comment>
    <comment ref="A12" authorId="2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3.xml><?xml version="1.0" encoding="utf-8"?>
<comments xmlns="http://schemas.openxmlformats.org/spreadsheetml/2006/main">
  <authors>
    <author>zarybnickyj</author>
    <author>ZachystalovaD</author>
    <author>JanZ?rybnick?</author>
    <author>Marcela Fialov?</author>
  </authors>
  <commentList>
    <comment ref="D14" authorId="0">
      <text>
        <r>
          <rPr>
            <sz val="8"/>
            <rFont val="Tahoma"/>
            <family val="2"/>
          </rPr>
          <t>V případě, že zaměstnanec nastoupil v jiný než 1. kalendářní den v měsíci, bude z daného měsíce počítán adekvátní podíl kalendářních dní k celkovému počtu kalendářních dní daného měsíce.</t>
        </r>
      </text>
    </comment>
    <comment ref="F14" authorId="0">
      <text>
        <r>
          <rPr>
            <sz val="8"/>
            <rFont val="Tahoma"/>
            <family val="2"/>
          </rPr>
          <t>Podklad ze mzdové evidence.</t>
        </r>
      </text>
    </comment>
    <comment ref="G14" authorId="0">
      <text>
        <r>
          <rPr>
            <sz val="8"/>
            <rFont val="Tahoma"/>
            <family val="2"/>
          </rPr>
          <t>Podklad ze mzdové evidence.</t>
        </r>
      </text>
    </comment>
    <comment ref="J14" authorId="0">
      <text>
        <r>
          <rPr>
            <sz val="8"/>
            <rFont val="Tahoma"/>
            <family val="2"/>
          </rPr>
          <t>Šedé sloupce se počítají automaticky.</t>
        </r>
      </text>
    </comment>
    <comment ref="A8" authorId="1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1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1" authorId="0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J61" authorId="0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53" authorId="0">
      <text>
        <r>
          <rPr>
            <sz val="8"/>
            <rFont val="Tahoma"/>
            <family val="2"/>
          </rPr>
          <t>Nutné přenést s mínusem do soupisky učetních dokladů dle členění viz tabulka níže.</t>
        </r>
      </text>
    </comment>
    <comment ref="K55" authorId="2">
      <text>
        <r>
          <rPr>
            <sz val="8"/>
            <rFont val="Tahoma"/>
            <family val="2"/>
          </rPr>
          <t>vyčíslit částku odpovídající nezpůsobilé mzdě zaokrouhlit na dva desetinná místa, a přenést s mínusem do soupisky učetních dokladů. To samé pro zákonné odvody a přenést a klíčovat do kapitoly 6.3</t>
        </r>
      </text>
    </comment>
    <comment ref="K58" authorId="2">
      <text>
        <r>
          <rPr>
            <sz val="8"/>
            <rFont val="Tahoma"/>
            <family val="2"/>
          </rPr>
          <t>Přenést s mínusem do soupisky učetních dokladů, počítá nezpůsobilou část zákonného pojištění z hodnoty vyčíslené pro kapitolu 6.2, Upozornění: pokud zaměstnanec přesáhne zákonem stanovený "Maximální vyměřovací základ sociálního pojištění" není možné použít automatický přepočet.</t>
        </r>
      </text>
    </comment>
    <comment ref="A12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zarybnickyj</author>
    <author>JanZ?rybnick?</author>
    <author>Marcela Fialov?</author>
  </authors>
  <commentList>
    <comment ref="A8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9" authorId="0">
      <text>
        <r>
          <rPr>
            <sz val="8"/>
            <rFont val="Tahoma"/>
            <family val="2"/>
          </rPr>
          <t xml:space="preserve">Uveďte název projektu tak, jak je uvedeno v Rozhodnutí o poskytnutí dotace.
</t>
        </r>
      </text>
    </comment>
    <comment ref="A11" authorId="1">
      <text>
        <r>
          <rPr>
            <sz val="8"/>
            <rFont val="Tahoma"/>
            <family val="2"/>
          </rPr>
          <t>Bude vyplněn rok, za který jsou mzdové náklady zúčtovány.</t>
        </r>
      </text>
    </comment>
    <comment ref="D14" authorId="1">
      <text>
        <r>
          <rPr>
            <sz val="8"/>
            <rFont val="Tahoma"/>
            <family val="2"/>
          </rPr>
          <t>Pokud se v průběhu roku měnil úvazek zaměstnance v rámci ZS, je nutné spočítat nárok na dovolenou a náhradu ve dvou řádcích samostatně.</t>
        </r>
      </text>
    </comment>
    <comment ref="F14" authorId="1">
      <text>
        <r>
          <rPr>
            <sz val="8"/>
            <rFont val="Tahoma"/>
            <family val="2"/>
          </rPr>
          <t>Případné zaokrouhlední dle interních předpisů.</t>
        </r>
      </text>
    </comment>
    <comment ref="G14" authorId="1">
      <text>
        <r>
          <rPr>
            <sz val="8"/>
            <rFont val="Tahoma"/>
            <family val="2"/>
          </rPr>
          <t>Podklad sestava z IS systému příjemce.</t>
        </r>
      </text>
    </comment>
    <comment ref="H14" authorId="1">
      <text>
        <r>
          <rPr>
            <sz val="8"/>
            <rFont val="Tahoma"/>
            <family val="2"/>
          </rPr>
          <t>Následující sloupce se vyplňují pouze v případě, že v tomto sloupci je záporná hodnota.</t>
        </r>
      </text>
    </comment>
    <comment ref="I14" authorId="1">
      <text>
        <r>
          <rPr>
            <sz val="8"/>
            <rFont val="Tahoma"/>
            <family val="2"/>
          </rPr>
          <t>Tato náhrada je celý ZV tedy i s SP a ZP, pokud Váš IS uvádí pouze náhradu bez SP a ZP, tak ještě před tento sloupec vložte sloupec s názvem:"na náhradách bez SP a ZP vyplaceno celkem v daném roce" tam vložte hodnotu, dle IS a tento sloupec spočítejte vzorcem dle platné legislativy.</t>
        </r>
      </text>
    </comment>
    <comment ref="K53" authorId="1">
      <text>
        <r>
          <rPr>
            <sz val="8"/>
            <rFont val="Tahoma"/>
            <family val="2"/>
          </rPr>
          <t>Přenést s mínusem do soupisky učetních dokladů.</t>
        </r>
      </text>
    </comment>
    <comment ref="K62" authorId="1">
      <text>
        <r>
          <rPr>
            <sz val="8"/>
            <rFont val="Tahoma"/>
            <family val="2"/>
          </rPr>
          <t>Podpisy stejné jako u formuláře rozpis mzdových nákladů.</t>
        </r>
      </text>
    </comment>
    <comment ref="K59" authorId="1">
      <text>
        <r>
          <rPr>
            <sz val="8"/>
            <rFont val="Tahoma"/>
            <family val="2"/>
          </rPr>
          <t>Přenést s mínusem do soupisky učetních dokladů.</t>
        </r>
        <r>
          <rPr>
            <sz val="8"/>
            <rFont val="Tahoma"/>
            <family val="2"/>
          </rPr>
          <t xml:space="preserve">
</t>
        </r>
      </text>
    </comment>
    <comment ref="K56" authorId="2">
      <text>
        <r>
          <rPr>
            <sz val="8"/>
            <rFont val="Tahoma"/>
            <family val="2"/>
          </rPr>
          <t xml:space="preserve">vyčíslit částku odpovídající nezpůsobilé náhradě za dovolenou zaokrouhlit na dva desetinná místa, a přenést s mínusem do soupisky učetních dokladů. To samé pro zákonné odvody do kapitoly 6.3
</t>
        </r>
      </text>
    </comment>
    <comment ref="A12" authorId="3">
      <text>
        <r>
          <rPr>
            <sz val="8"/>
            <rFont val="Tahoma"/>
            <family val="2"/>
          </rPr>
          <t>Uveďte číslo ŽOZL / ŽOPL v rámci, které je tentoformulář předkládán. Např:05/0015 (pořadí ŽOZL/poslední čtyřčíslí projektu)</t>
        </r>
      </text>
    </comment>
  </commentList>
</comments>
</file>

<file path=xl/sharedStrings.xml><?xml version="1.0" encoding="utf-8"?>
<sst xmlns="http://schemas.openxmlformats.org/spreadsheetml/2006/main" count="193" uniqueCount="74">
  <si>
    <t>Registrační číslo projektu</t>
  </si>
  <si>
    <t>Název projektu</t>
  </si>
  <si>
    <t>Datum:</t>
  </si>
  <si>
    <t>Jméno a příjmení:</t>
  </si>
  <si>
    <t>Funkce:</t>
  </si>
  <si>
    <t>Podpis:</t>
  </si>
  <si>
    <t>CELKEM</t>
  </si>
  <si>
    <t>podpis:</t>
  </si>
  <si>
    <t xml:space="preserve">Jméno </t>
  </si>
  <si>
    <t>Rok vyúčtování</t>
  </si>
  <si>
    <t>Příjemce/partner* :</t>
  </si>
  <si>
    <t>Příruček pro žadatele a příjemce OP VaVpI</t>
  </si>
  <si>
    <t>Vypracoval:</t>
  </si>
  <si>
    <t>Schválil:</t>
  </si>
  <si>
    <t>Vyplňujte pouze zaměstnance se zaměstnaneckou smlouvou!</t>
  </si>
  <si>
    <t>Vyplnit pouze pro DPP a DPČ</t>
  </si>
  <si>
    <t>Příjemce/partner:*</t>
  </si>
  <si>
    <t xml:space="preserve">Přehled nároku a čerpání dovolené z projektu </t>
  </si>
  <si>
    <t>Příjemce/partner *:</t>
  </si>
  <si>
    <t>+ zbývá dočerpat/ - přečerpáno</t>
  </si>
  <si>
    <t>Datum nástupu do projektu</t>
  </si>
  <si>
    <t>Úvazek zaměstnance v centru</t>
  </si>
  <si>
    <t>Průměrná měsíční mzda přepočtená na 1,0 FTE</t>
  </si>
  <si>
    <t>Datum podpisu     DPP / DPČ</t>
  </si>
  <si>
    <t>Maximální počet hodin v daném roce dle DPP / DPČ</t>
  </si>
  <si>
    <t>Počet pracovních dní od prvního dne období, na které je smlouva uzavřena</t>
  </si>
  <si>
    <t>Skutečný počet odpracovaných hodin na projektu v daném roce</t>
  </si>
  <si>
    <t>Přepočet na na celý úvazek</t>
  </si>
  <si>
    <t>Přepočet na průměrnou měsíční sazbu</t>
  </si>
  <si>
    <t>Roční nárok dovolené  za daný rok ve dnech dle vnitřních předpisů</t>
  </si>
  <si>
    <t xml:space="preserve">Počet dní skutečně čerpané dovolené </t>
  </si>
  <si>
    <t>Na náhradách ze ZV vyplaceno celkem v daném roce</t>
  </si>
  <si>
    <t>Průměrná denní náhrada</t>
  </si>
  <si>
    <t>Nezpůsobilá náhrada na dovolenou v daném roce</t>
  </si>
  <si>
    <t>Předpokládaný nárok dovolené vyplývající ze zaměstnanecké smlouvy z projektu na následující rok</t>
  </si>
  <si>
    <t>Novák Jan</t>
  </si>
  <si>
    <t>Veselá Zdena</t>
  </si>
  <si>
    <t>Zvonimír Podajný</t>
  </si>
  <si>
    <t>Eliška Novotná - pohyblivá složka</t>
  </si>
  <si>
    <t>Servác Bonifác</t>
  </si>
  <si>
    <t>Eliška Krásnohorská</t>
  </si>
  <si>
    <t>Josef Hloubal</t>
  </si>
  <si>
    <t>Petr Zoufalý</t>
  </si>
  <si>
    <t>Eliška Novotná - tarifní mzda</t>
  </si>
  <si>
    <t>nezpůsobilá část na zákonném úrazovém pojištění</t>
  </si>
  <si>
    <t>Nezpůsobilá část na zákonném úrazovém pojištění</t>
  </si>
  <si>
    <t>* Nehodící se škrtněte nebo odstraňte.</t>
  </si>
  <si>
    <t>Roční zúčtování způsobilých výdajů superhrubé mzdy a čerpání dovolené -</t>
  </si>
  <si>
    <t>Způsobilý osobní výdaj dle PPP</t>
  </si>
  <si>
    <t>Nezpůsobilý osobní výdaj dle PPP (odečet v soupisce)</t>
  </si>
  <si>
    <t>Číslo ŽOZL / ŽOPL</t>
  </si>
  <si>
    <t xml:space="preserve">Nezpůsobilý osobní výdaj dle PPP </t>
  </si>
  <si>
    <t>Jméno a příjmení zaměstnance</t>
  </si>
  <si>
    <t>Nevyčerpaný nárok dovolené z projektu z předchozích let realizace projektu</t>
  </si>
  <si>
    <t>Přepočtený nárok na dovolenou v daném roce včetně nevyčepraného nároku z předchozích let realizace projektu (ve dnech)</t>
  </si>
  <si>
    <t>Počet měsíců zaměstnance v projektu a zároveň hrazených ze ZV projektu za daný rok</t>
  </si>
  <si>
    <t>Hrubá mzda zaměstnance hrazena ze ZV projektu za daný rok</t>
  </si>
  <si>
    <t>Sociální pojištění hrazené zaměstnavatelem z ZV projektu za daný rok</t>
  </si>
  <si>
    <t>Zdravotní pojištění hrazené zaměstnavatelem ze ZV projektu za daný rok</t>
  </si>
  <si>
    <t>Superhrubá mzda  ze ZV projektu za daný rok</t>
  </si>
  <si>
    <t>osobní výdaje vyplacené ze ZV projekt za daný rok</t>
  </si>
  <si>
    <t>Osobní výdaje vyplacené z ZV projektu za daný rok</t>
  </si>
  <si>
    <t xml:space="preserve">Realizační tým kap. 6.1 </t>
  </si>
  <si>
    <t>Zákonné odvody kap 6.3</t>
  </si>
  <si>
    <t>Ostatní osobní výdaje 6.2</t>
  </si>
  <si>
    <t xml:space="preserve">Zákonné odvody kap. 6.3 </t>
  </si>
  <si>
    <t>Realizační tým kap. 6.1</t>
  </si>
  <si>
    <t xml:space="preserve">Přehled rozpočítání způsobilé a nezpůsobilé části osobních výdajů PO3 výzvy 4.3 </t>
  </si>
  <si>
    <t>vzor pro výzvu 4.3</t>
  </si>
  <si>
    <t xml:space="preserve">Přehled rozpočítání způsobilé a nezpůsobilé části osobních nákladů PO3 výzvy 4.3 </t>
  </si>
  <si>
    <t>Příloha  č. 16h)</t>
  </si>
  <si>
    <t xml:space="preserve">Zákonné odvody kap 6.3 </t>
  </si>
  <si>
    <t>Verze 1.0</t>
  </si>
  <si>
    <t>Účinnost od 19. 11.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</si>
</sst>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0"/>
    <numFmt numFmtId="166" formatCode="0.000"/>
    <numFmt numFmtId="167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0"/>
      <color indexed="10"/>
      <name val="Calibri"/>
      <family val="2"/>
    </font>
    <font>
      <b/>
      <i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39" borderId="11" applyNumberFormat="0" applyFont="0" applyAlignment="0" applyProtection="0"/>
    <xf numFmtId="0" fontId="0" fillId="40" borderId="12" applyNumberFormat="0" applyFont="0" applyAlignment="0" applyProtection="0"/>
    <xf numFmtId="0" fontId="0" fillId="40" borderId="12" applyNumberFormat="0" applyFont="0" applyAlignment="0" applyProtection="0"/>
    <xf numFmtId="9" fontId="37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8" fillId="4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42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1" fillId="43" borderId="15" applyNumberFormat="0" applyAlignment="0" applyProtection="0"/>
    <xf numFmtId="0" fontId="22" fillId="44" borderId="16" applyNumberFormat="0" applyAlignment="0" applyProtection="0"/>
    <xf numFmtId="0" fontId="22" fillId="44" borderId="16" applyNumberFormat="0" applyAlignment="0" applyProtection="0"/>
    <xf numFmtId="0" fontId="52" fillId="43" borderId="17" applyNumberFormat="0" applyAlignment="0" applyProtection="0"/>
    <xf numFmtId="0" fontId="23" fillId="44" borderId="18" applyNumberFormat="0" applyAlignment="0" applyProtection="0"/>
    <xf numFmtId="0" fontId="23" fillId="44" borderId="1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38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38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38" fillId="5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5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55" borderId="19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left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right"/>
    </xf>
    <xf numFmtId="3" fontId="3" fillId="56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3" fillId="56" borderId="19" xfId="0" applyFont="1" applyFill="1" applyBorder="1" applyAlignment="1">
      <alignment/>
    </xf>
    <xf numFmtId="0" fontId="2" fillId="56" borderId="19" xfId="0" applyFont="1" applyFill="1" applyBorder="1" applyAlignment="1">
      <alignment/>
    </xf>
    <xf numFmtId="0" fontId="2" fillId="56" borderId="19" xfId="0" applyFont="1" applyFill="1" applyBorder="1" applyAlignment="1">
      <alignment horizontal="right"/>
    </xf>
    <xf numFmtId="16" fontId="3" fillId="56" borderId="19" xfId="0" applyNumberFormat="1" applyFont="1" applyFill="1" applyBorder="1" applyAlignment="1">
      <alignment/>
    </xf>
    <xf numFmtId="0" fontId="2" fillId="56" borderId="19" xfId="0" applyFont="1" applyFill="1" applyBorder="1" applyAlignment="1">
      <alignment horizontal="left"/>
    </xf>
    <xf numFmtId="49" fontId="5" fillId="56" borderId="19" xfId="0" applyNumberFormat="1" applyFont="1" applyFill="1" applyBorder="1" applyAlignment="1">
      <alignment vertical="center"/>
    </xf>
    <xf numFmtId="49" fontId="5" fillId="55" borderId="22" xfId="0" applyNumberFormat="1" applyFont="1" applyFill="1" applyBorder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0" fontId="3" fillId="56" borderId="23" xfId="0" applyFont="1" applyFill="1" applyBorder="1" applyAlignment="1">
      <alignment/>
    </xf>
    <xf numFmtId="0" fontId="3" fillId="56" borderId="23" xfId="0" applyFont="1" applyFill="1" applyBorder="1" applyAlignment="1">
      <alignment horizontal="right"/>
    </xf>
    <xf numFmtId="0" fontId="5" fillId="55" borderId="24" xfId="0" applyFont="1" applyFill="1" applyBorder="1" applyAlignment="1">
      <alignment horizontal="center"/>
    </xf>
    <xf numFmtId="4" fontId="2" fillId="56" borderId="19" xfId="0" applyNumberFormat="1" applyFont="1" applyFill="1" applyBorder="1" applyAlignment="1">
      <alignment horizontal="right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" fontId="2" fillId="55" borderId="19" xfId="0" applyNumberFormat="1" applyFont="1" applyFill="1" applyBorder="1" applyAlignment="1">
      <alignment horizontal="right"/>
    </xf>
    <xf numFmtId="4" fontId="2" fillId="55" borderId="19" xfId="0" applyNumberFormat="1" applyFont="1" applyFill="1" applyBorder="1" applyAlignment="1">
      <alignment horizontal="right"/>
    </xf>
    <xf numFmtId="4" fontId="3" fillId="55" borderId="19" xfId="0" applyNumberFormat="1" applyFont="1" applyFill="1" applyBorder="1" applyAlignment="1">
      <alignment/>
    </xf>
    <xf numFmtId="4" fontId="5" fillId="55" borderId="19" xfId="0" applyNumberFormat="1" applyFont="1" applyFill="1" applyBorder="1" applyAlignment="1">
      <alignment/>
    </xf>
    <xf numFmtId="0" fontId="54" fillId="56" borderId="24" xfId="0" applyFont="1" applyFill="1" applyBorder="1" applyAlignment="1">
      <alignment horizontal="center"/>
    </xf>
    <xf numFmtId="0" fontId="54" fillId="56" borderId="21" xfId="0" applyFont="1" applyFill="1" applyBorder="1" applyAlignment="1">
      <alignment horizontal="center"/>
    </xf>
    <xf numFmtId="0" fontId="54" fillId="56" borderId="25" xfId="0" applyFont="1" applyFill="1" applyBorder="1" applyAlignment="1">
      <alignment horizontal="center"/>
    </xf>
    <xf numFmtId="165" fontId="2" fillId="56" borderId="19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54" fillId="56" borderId="24" xfId="0" applyFont="1" applyFill="1" applyBorder="1" applyAlignment="1">
      <alignment horizontal="center"/>
    </xf>
    <xf numFmtId="0" fontId="54" fillId="56" borderId="21" xfId="0" applyFont="1" applyFill="1" applyBorder="1" applyAlignment="1">
      <alignment horizontal="center"/>
    </xf>
    <xf numFmtId="0" fontId="54" fillId="56" borderId="25" xfId="0" applyFont="1" applyFill="1" applyBorder="1" applyAlignment="1">
      <alignment horizontal="center"/>
    </xf>
    <xf numFmtId="0" fontId="5" fillId="55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56" borderId="19" xfId="0" applyNumberFormat="1" applyFont="1" applyFill="1" applyBorder="1" applyAlignment="1">
      <alignment horizontal="right"/>
    </xf>
    <xf numFmtId="0" fontId="3" fillId="56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37" fillId="0" borderId="0" xfId="103">
      <alignment/>
      <protection/>
    </xf>
    <xf numFmtId="0" fontId="37" fillId="0" borderId="26" xfId="103" applyFont="1" applyBorder="1">
      <alignment/>
      <protection/>
    </xf>
    <xf numFmtId="0" fontId="37" fillId="0" borderId="0" xfId="103" applyFont="1" applyBorder="1">
      <alignment/>
      <protection/>
    </xf>
    <xf numFmtId="0" fontId="37" fillId="0" borderId="27" xfId="103" applyFont="1" applyBorder="1">
      <alignment/>
      <protection/>
    </xf>
    <xf numFmtId="0" fontId="55" fillId="0" borderId="0" xfId="103" applyFont="1" applyFill="1" applyAlignment="1">
      <alignment/>
      <protection/>
    </xf>
    <xf numFmtId="0" fontId="5" fillId="55" borderId="25" xfId="0" applyFont="1" applyFill="1" applyBorder="1" applyAlignment="1">
      <alignment horizontal="center"/>
    </xf>
    <xf numFmtId="0" fontId="5" fillId="56" borderId="28" xfId="0" applyFont="1" applyFill="1" applyBorder="1" applyAlignment="1">
      <alignment horizontal="left"/>
    </xf>
    <xf numFmtId="0" fontId="4" fillId="56" borderId="19" xfId="0" applyFont="1" applyFill="1" applyBorder="1" applyAlignment="1">
      <alignment/>
    </xf>
    <xf numFmtId="14" fontId="4" fillId="56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right"/>
    </xf>
    <xf numFmtId="4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4" fillId="56" borderId="19" xfId="0" applyFont="1" applyFill="1" applyBorder="1" applyAlignment="1">
      <alignment horizontal="left"/>
    </xf>
    <xf numFmtId="3" fontId="4" fillId="56" borderId="19" xfId="0" applyNumberFormat="1" applyFont="1" applyFill="1" applyBorder="1" applyAlignment="1">
      <alignment horizontal="right"/>
    </xf>
    <xf numFmtId="49" fontId="3" fillId="56" borderId="19" xfId="0" applyNumberFormat="1" applyFont="1" applyFill="1" applyBorder="1" applyAlignment="1">
      <alignment vertical="center"/>
    </xf>
    <xf numFmtId="0" fontId="6" fillId="56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4" fillId="56" borderId="29" xfId="0" applyFont="1" applyFill="1" applyBorder="1" applyAlignment="1">
      <alignment horizontal="center"/>
    </xf>
    <xf numFmtId="0" fontId="0" fillId="0" borderId="19" xfId="0" applyBorder="1" applyAlignment="1">
      <alignment/>
    </xf>
    <xf numFmtId="10" fontId="2" fillId="56" borderId="19" xfId="0" applyNumberFormat="1" applyFont="1" applyFill="1" applyBorder="1" applyAlignment="1">
      <alignment horizontal="right"/>
    </xf>
    <xf numFmtId="1" fontId="2" fillId="56" borderId="19" xfId="0" applyNumberFormat="1" applyFont="1" applyFill="1" applyBorder="1" applyAlignment="1">
      <alignment horizontal="right"/>
    </xf>
    <xf numFmtId="10" fontId="3" fillId="56" borderId="19" xfId="0" applyNumberFormat="1" applyFont="1" applyFill="1" applyBorder="1" applyAlignment="1">
      <alignment horizontal="right"/>
    </xf>
    <xf numFmtId="1" fontId="3" fillId="56" borderId="19" xfId="0" applyNumberFormat="1" applyFont="1" applyFill="1" applyBorder="1" applyAlignment="1">
      <alignment horizontal="right"/>
    </xf>
    <xf numFmtId="10" fontId="3" fillId="56" borderId="23" xfId="0" applyNumberFormat="1" applyFont="1" applyFill="1" applyBorder="1" applyAlignment="1">
      <alignment horizontal="right"/>
    </xf>
    <xf numFmtId="1" fontId="3" fillId="56" borderId="23" xfId="0" applyNumberFormat="1" applyFont="1" applyFill="1" applyBorder="1" applyAlignment="1">
      <alignment horizontal="right"/>
    </xf>
    <xf numFmtId="10" fontId="4" fillId="56" borderId="19" xfId="0" applyNumberFormat="1" applyFont="1" applyFill="1" applyBorder="1" applyAlignment="1">
      <alignment horizontal="right"/>
    </xf>
    <xf numFmtId="1" fontId="4" fillId="56" borderId="19" xfId="0" applyNumberFormat="1" applyFont="1" applyFill="1" applyBorder="1" applyAlignment="1">
      <alignment horizontal="right"/>
    </xf>
    <xf numFmtId="3" fontId="2" fillId="56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left" wrapText="1"/>
    </xf>
    <xf numFmtId="0" fontId="0" fillId="56" borderId="0" xfId="0" applyFont="1" applyFill="1" applyBorder="1" applyAlignment="1">
      <alignment/>
    </xf>
    <xf numFmtId="0" fontId="5" fillId="56" borderId="0" xfId="0" applyFont="1" applyFill="1" applyBorder="1" applyAlignment="1">
      <alignment horizontal="left"/>
    </xf>
    <xf numFmtId="0" fontId="5" fillId="56" borderId="0" xfId="0" applyFont="1" applyFill="1" applyBorder="1" applyAlignment="1">
      <alignment horizontal="left" wrapText="1"/>
    </xf>
    <xf numFmtId="0" fontId="37" fillId="0" borderId="0" xfId="103">
      <alignment/>
      <protection/>
    </xf>
    <xf numFmtId="0" fontId="56" fillId="0" borderId="0" xfId="103" applyFont="1" applyFill="1">
      <alignment/>
      <protection/>
    </xf>
    <xf numFmtId="0" fontId="37" fillId="0" borderId="0" xfId="103" applyFill="1">
      <alignment/>
      <protection/>
    </xf>
    <xf numFmtId="0" fontId="3" fillId="12" borderId="19" xfId="0" applyFont="1" applyFill="1" applyBorder="1" applyAlignment="1">
      <alignment/>
    </xf>
    <xf numFmtId="14" fontId="4" fillId="12" borderId="19" xfId="0" applyNumberFormat="1" applyFont="1" applyFill="1" applyBorder="1" applyAlignment="1">
      <alignment horizontal="right"/>
    </xf>
    <xf numFmtId="0" fontId="4" fillId="12" borderId="19" xfId="0" applyFont="1" applyFill="1" applyBorder="1" applyAlignment="1">
      <alignment horizontal="right"/>
    </xf>
    <xf numFmtId="4" fontId="4" fillId="12" borderId="19" xfId="0" applyNumberFormat="1" applyFont="1" applyFill="1" applyBorder="1" applyAlignment="1">
      <alignment horizontal="right"/>
    </xf>
    <xf numFmtId="0" fontId="54" fillId="56" borderId="21" xfId="0" applyFont="1" applyFill="1" applyBorder="1" applyAlignment="1">
      <alignment horizontal="center"/>
    </xf>
    <xf numFmtId="0" fontId="5" fillId="56" borderId="24" xfId="0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6" fillId="57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4" fontId="0" fillId="56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2" fontId="3" fillId="55" borderId="19" xfId="0" applyNumberFormat="1" applyFont="1" applyFill="1" applyBorder="1" applyAlignment="1">
      <alignment/>
    </xf>
    <xf numFmtId="0" fontId="5" fillId="56" borderId="21" xfId="0" applyFont="1" applyFill="1" applyBorder="1" applyAlignment="1">
      <alignment/>
    </xf>
    <xf numFmtId="4" fontId="3" fillId="57" borderId="19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/>
    </xf>
    <xf numFmtId="0" fontId="54" fillId="56" borderId="24" xfId="0" applyFont="1" applyFill="1" applyBorder="1" applyAlignment="1">
      <alignment horizontal="center"/>
    </xf>
    <xf numFmtId="0" fontId="54" fillId="56" borderId="21" xfId="0" applyFont="1" applyFill="1" applyBorder="1" applyAlignment="1">
      <alignment horizontal="center"/>
    </xf>
    <xf numFmtId="0" fontId="54" fillId="56" borderId="25" xfId="0" applyFont="1" applyFill="1" applyBorder="1" applyAlignment="1">
      <alignment horizontal="center"/>
    </xf>
    <xf numFmtId="0" fontId="27" fillId="0" borderId="29" xfId="0" applyFont="1" applyBorder="1" applyAlignment="1">
      <alignment vertical="center"/>
    </xf>
    <xf numFmtId="0" fontId="30" fillId="55" borderId="19" xfId="0" applyNumberFormat="1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>
      <alignment horizontal="right"/>
    </xf>
    <xf numFmtId="165" fontId="4" fillId="56" borderId="19" xfId="0" applyNumberFormat="1" applyFont="1" applyFill="1" applyBorder="1" applyAlignment="1">
      <alignment horizontal="right"/>
    </xf>
    <xf numFmtId="4" fontId="4" fillId="55" borderId="19" xfId="0" applyNumberFormat="1" applyFont="1" applyFill="1" applyBorder="1" applyAlignment="1">
      <alignment horizontal="right"/>
    </xf>
    <xf numFmtId="0" fontId="3" fillId="56" borderId="24" xfId="0" applyFont="1" applyFill="1" applyBorder="1" applyAlignment="1">
      <alignment/>
    </xf>
    <xf numFmtId="0" fontId="3" fillId="56" borderId="21" xfId="0" applyFont="1" applyFill="1" applyBorder="1" applyAlignment="1">
      <alignment/>
    </xf>
    <xf numFmtId="0" fontId="3" fillId="56" borderId="25" xfId="0" applyFont="1" applyFill="1" applyBorder="1" applyAlignment="1">
      <alignment/>
    </xf>
    <xf numFmtId="0" fontId="3" fillId="57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7" fillId="0" borderId="30" xfId="103" applyFont="1" applyFill="1" applyBorder="1" applyAlignment="1">
      <alignment horizontal="center"/>
      <protection/>
    </xf>
    <xf numFmtId="0" fontId="57" fillId="0" borderId="31" xfId="103" applyFont="1" applyFill="1" applyBorder="1" applyAlignment="1">
      <alignment horizontal="center"/>
      <protection/>
    </xf>
    <xf numFmtId="0" fontId="57" fillId="0" borderId="32" xfId="103" applyFont="1" applyFill="1" applyBorder="1" applyAlignment="1">
      <alignment horizontal="center"/>
      <protection/>
    </xf>
    <xf numFmtId="0" fontId="57" fillId="0" borderId="27" xfId="103" applyFont="1" applyBorder="1" applyAlignment="1">
      <alignment horizontal="center"/>
      <protection/>
    </xf>
    <xf numFmtId="0" fontId="57" fillId="0" borderId="0" xfId="103" applyFont="1" applyBorder="1" applyAlignment="1">
      <alignment horizontal="center"/>
      <protection/>
    </xf>
    <xf numFmtId="0" fontId="57" fillId="0" borderId="26" xfId="103" applyFont="1" applyBorder="1" applyAlignment="1">
      <alignment horizontal="center"/>
      <protection/>
    </xf>
    <xf numFmtId="0" fontId="26" fillId="0" borderId="27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horizontal="center" vertical="center" wrapText="1"/>
      <protection/>
    </xf>
    <xf numFmtId="0" fontId="26" fillId="0" borderId="26" xfId="103" applyFont="1" applyBorder="1" applyAlignment="1">
      <alignment horizontal="center" vertical="center" wrapText="1"/>
      <protection/>
    </xf>
    <xf numFmtId="0" fontId="26" fillId="0" borderId="33" xfId="103" applyFont="1" applyBorder="1" applyAlignment="1">
      <alignment horizontal="center" vertical="center" wrapText="1"/>
      <protection/>
    </xf>
    <xf numFmtId="0" fontId="26" fillId="0" borderId="34" xfId="103" applyFont="1" applyBorder="1" applyAlignment="1">
      <alignment horizontal="center" vertical="center" wrapText="1"/>
      <protection/>
    </xf>
    <xf numFmtId="0" fontId="26" fillId="0" borderId="35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12" borderId="36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4" fontId="4" fillId="55" borderId="36" xfId="0" applyNumberFormat="1" applyFont="1" applyFill="1" applyBorder="1" applyAlignment="1">
      <alignment horizontal="right" vertical="center"/>
    </xf>
    <xf numFmtId="4" fontId="4" fillId="55" borderId="23" xfId="0" applyNumberFormat="1" applyFont="1" applyFill="1" applyBorder="1" applyAlignment="1">
      <alignment horizontal="right" vertical="center"/>
    </xf>
    <xf numFmtId="4" fontId="4" fillId="55" borderId="36" xfId="0" applyNumberFormat="1" applyFont="1" applyFill="1" applyBorder="1" applyAlignment="1">
      <alignment vertical="center"/>
    </xf>
    <xf numFmtId="4" fontId="4" fillId="55" borderId="23" xfId="0" applyNumberFormat="1" applyFont="1" applyFill="1" applyBorder="1" applyAlignment="1">
      <alignment vertical="center"/>
    </xf>
    <xf numFmtId="0" fontId="3" fillId="57" borderId="19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/>
    </xf>
    <xf numFmtId="0" fontId="5" fillId="55" borderId="21" xfId="0" applyFont="1" applyFill="1" applyBorder="1" applyAlignment="1">
      <alignment horizontal="center"/>
    </xf>
    <xf numFmtId="0" fontId="5" fillId="55" borderId="25" xfId="0" applyFont="1" applyFill="1" applyBorder="1" applyAlignment="1">
      <alignment horizontal="center"/>
    </xf>
    <xf numFmtId="0" fontId="5" fillId="56" borderId="24" xfId="0" applyFont="1" applyFill="1" applyBorder="1" applyAlignment="1">
      <alignment horizontal="left"/>
    </xf>
    <xf numFmtId="0" fontId="5" fillId="56" borderId="21" xfId="0" applyFont="1" applyFill="1" applyBorder="1" applyAlignment="1">
      <alignment horizontal="left"/>
    </xf>
    <xf numFmtId="0" fontId="5" fillId="56" borderId="25" xfId="0" applyFont="1" applyFill="1" applyBorder="1" applyAlignment="1">
      <alignment horizontal="left"/>
    </xf>
    <xf numFmtId="4" fontId="3" fillId="55" borderId="36" xfId="0" applyNumberFormat="1" applyFont="1" applyFill="1" applyBorder="1" applyAlignment="1">
      <alignment vertical="center"/>
    </xf>
    <xf numFmtId="4" fontId="3" fillId="55" borderId="23" xfId="0" applyNumberFormat="1" applyFont="1" applyFill="1" applyBorder="1" applyAlignment="1">
      <alignment vertical="center"/>
    </xf>
    <xf numFmtId="0" fontId="54" fillId="56" borderId="24" xfId="0" applyFont="1" applyFill="1" applyBorder="1" applyAlignment="1">
      <alignment horizontal="center"/>
    </xf>
    <xf numFmtId="0" fontId="54" fillId="56" borderId="21" xfId="0" applyFont="1" applyFill="1" applyBorder="1" applyAlignment="1">
      <alignment horizontal="center"/>
    </xf>
    <xf numFmtId="0" fontId="54" fillId="56" borderId="25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4" fillId="0" borderId="0" xfId="0" applyFont="1" applyAlignment="1">
      <alignment horizontal="center" vertical="center" wrapText="1" shrinkToFit="1"/>
    </xf>
    <xf numFmtId="0" fontId="54" fillId="56" borderId="19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 shrinkToFit="1"/>
    </xf>
    <xf numFmtId="0" fontId="0" fillId="0" borderId="19" xfId="0" applyFont="1" applyBorder="1" applyAlignment="1">
      <alignment horizontal="center"/>
    </xf>
    <xf numFmtId="0" fontId="3" fillId="56" borderId="24" xfId="0" applyFont="1" applyFill="1" applyBorder="1" applyAlignment="1">
      <alignment horizontal="left"/>
    </xf>
    <xf numFmtId="0" fontId="3" fillId="56" borderId="21" xfId="0" applyFont="1" applyFill="1" applyBorder="1" applyAlignment="1">
      <alignment horizontal="left"/>
    </xf>
    <xf numFmtId="0" fontId="3" fillId="56" borderId="25" xfId="0" applyFont="1" applyFill="1" applyBorder="1" applyAlignment="1">
      <alignment horizontal="left"/>
    </xf>
    <xf numFmtId="0" fontId="5" fillId="55" borderId="19" xfId="0" applyFont="1" applyFill="1" applyBorder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36" fillId="0" borderId="0" xfId="0" applyFont="1" applyBorder="1" applyAlignment="1">
      <alignment horizontal="center" vertical="center" wrapText="1"/>
    </xf>
    <xf numFmtId="0" fontId="54" fillId="56" borderId="24" xfId="0" applyFont="1" applyFill="1" applyBorder="1" applyAlignment="1">
      <alignment horizontal="left"/>
    </xf>
    <xf numFmtId="0" fontId="54" fillId="56" borderId="21" xfId="0" applyFont="1" applyFill="1" applyBorder="1" applyAlignment="1">
      <alignment horizontal="left"/>
    </xf>
    <xf numFmtId="0" fontId="54" fillId="56" borderId="25" xfId="0" applyFont="1" applyFill="1" applyBorder="1" applyAlignment="1">
      <alignment horizontal="left"/>
    </xf>
    <xf numFmtId="0" fontId="39" fillId="0" borderId="0" xfId="103" applyFont="1">
      <alignment/>
      <protection/>
    </xf>
    <xf numFmtId="0" fontId="39" fillId="0" borderId="0" xfId="103" applyFont="1">
      <alignment/>
      <protection/>
    </xf>
  </cellXfs>
  <cellStyles count="133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Comma [0]" xfId="73"/>
    <cellStyle name="Chybně" xfId="74"/>
    <cellStyle name="Chybně 2 2" xfId="75"/>
    <cellStyle name="Chybně 2 3" xfId="76"/>
    <cellStyle name="Kontrolní buňka" xfId="77"/>
    <cellStyle name="Kontrolní buňka 2 2" xfId="78"/>
    <cellStyle name="Kontrolní buňka 2 3" xfId="79"/>
    <cellStyle name="Currency" xfId="80"/>
    <cellStyle name="Currency [0]" xfId="81"/>
    <cellStyle name="Nadpis 1" xfId="82"/>
    <cellStyle name="Nadpis 1 2 2" xfId="83"/>
    <cellStyle name="Nadpis 1 2 3" xfId="84"/>
    <cellStyle name="Nadpis 2" xfId="85"/>
    <cellStyle name="Nadpis 2 2 2" xfId="86"/>
    <cellStyle name="Nadpis 2 2 3" xfId="87"/>
    <cellStyle name="Nadpis 3" xfId="88"/>
    <cellStyle name="Nadpis 3 2 2" xfId="89"/>
    <cellStyle name="Nadpis 3 2 3" xfId="90"/>
    <cellStyle name="Nadpis 4" xfId="91"/>
    <cellStyle name="Nadpis 4 2 2" xfId="92"/>
    <cellStyle name="Nadpis 4 2 3" xfId="93"/>
    <cellStyle name="Název" xfId="94"/>
    <cellStyle name="Název 2 2" xfId="95"/>
    <cellStyle name="Název 2 3" xfId="96"/>
    <cellStyle name="Neutrální" xfId="97"/>
    <cellStyle name="Neutrální 2 2" xfId="98"/>
    <cellStyle name="Neutrální 2 3" xfId="99"/>
    <cellStyle name="normální 2" xfId="100"/>
    <cellStyle name="normální 2 2" xfId="101"/>
    <cellStyle name="normální 2 3" xfId="102"/>
    <cellStyle name="normální 3" xfId="103"/>
    <cellStyle name="Poznámka" xfId="104"/>
    <cellStyle name="Poznámka 2 2" xfId="105"/>
    <cellStyle name="Poznámka 2 3" xfId="106"/>
    <cellStyle name="Percent" xfId="107"/>
    <cellStyle name="Propojená buňka" xfId="108"/>
    <cellStyle name="Propojená buňka 2 2" xfId="109"/>
    <cellStyle name="Propojená buňka 2 3" xfId="110"/>
    <cellStyle name="Správně" xfId="111"/>
    <cellStyle name="Správně 2 2" xfId="112"/>
    <cellStyle name="Správně 2 3" xfId="113"/>
    <cellStyle name="Text upozornění" xfId="114"/>
    <cellStyle name="Text upozornění 2 2" xfId="115"/>
    <cellStyle name="Text upozornění 2 3" xfId="116"/>
    <cellStyle name="Vstup" xfId="117"/>
    <cellStyle name="Vstup 2 2" xfId="118"/>
    <cellStyle name="Vstup 2 3" xfId="119"/>
    <cellStyle name="Výpočet" xfId="120"/>
    <cellStyle name="Výpočet 2 2" xfId="121"/>
    <cellStyle name="Výpočet 2 3" xfId="122"/>
    <cellStyle name="Výstup" xfId="123"/>
    <cellStyle name="Výstup 2 2" xfId="124"/>
    <cellStyle name="Výstup 2 3" xfId="125"/>
    <cellStyle name="Vysvětlující text" xfId="126"/>
    <cellStyle name="Vysvětlující text 2 2" xfId="127"/>
    <cellStyle name="Vysvětlující text 2 3" xfId="128"/>
    <cellStyle name="Zvýraznění 1" xfId="129"/>
    <cellStyle name="Zvýraznění 1 2 2" xfId="130"/>
    <cellStyle name="Zvýraznění 1 2 3" xfId="131"/>
    <cellStyle name="Zvýraznění 2" xfId="132"/>
    <cellStyle name="Zvýraznění 2 2 2" xfId="133"/>
    <cellStyle name="Zvýraznění 2 2 3" xfId="134"/>
    <cellStyle name="Zvýraznění 3" xfId="135"/>
    <cellStyle name="Zvýraznění 3 2 2" xfId="136"/>
    <cellStyle name="Zvýraznění 3 2 3" xfId="137"/>
    <cellStyle name="Zvýraznění 4" xfId="138"/>
    <cellStyle name="Zvýraznění 4 2 2" xfId="139"/>
    <cellStyle name="Zvýraznění 4 2 3" xfId="140"/>
    <cellStyle name="Zvýraznění 5" xfId="141"/>
    <cellStyle name="Zvýraznění 5 2 2" xfId="142"/>
    <cellStyle name="Zvýraznění 5 2 3" xfId="143"/>
    <cellStyle name="Zvýraznění 6" xfId="144"/>
    <cellStyle name="Zvýraznění 6 2 2" xfId="145"/>
    <cellStyle name="Zvýraznění 6 2 3" xfId="146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161925</xdr:rowOff>
    </xdr:from>
    <xdr:to>
      <xdr:col>0</xdr:col>
      <xdr:colOff>609600</xdr:colOff>
      <xdr:row>2</xdr:row>
      <xdr:rowOff>161925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2"/>
  <sheetViews>
    <sheetView tabSelected="1" view="pageLayout" zoomScaleSheetLayoutView="100" workbookViewId="0" topLeftCell="A4">
      <selection activeCell="C20" sqref="C20"/>
    </sheetView>
  </sheetViews>
  <sheetFormatPr defaultColWidth="9.140625" defaultRowHeight="12.75"/>
  <cols>
    <col min="1" max="1" width="9.140625" style="49" customWidth="1"/>
    <col min="2" max="2" width="9.00390625" style="49" customWidth="1"/>
    <col min="3" max="3" width="12.8515625" style="49" customWidth="1"/>
    <col min="4" max="4" width="11.421875" style="49" customWidth="1"/>
    <col min="5" max="5" width="12.00390625" style="49" customWidth="1"/>
    <col min="6" max="16384" width="9.140625" style="49" customWidth="1"/>
  </cols>
  <sheetData>
    <row r="1" s="82" customFormat="1" ht="15"/>
    <row r="2" s="82" customFormat="1" ht="15"/>
    <row r="6" spans="1:8" ht="23.25">
      <c r="A6" s="53"/>
      <c r="B6" s="53"/>
      <c r="C6" s="53"/>
      <c r="D6" s="53"/>
      <c r="E6" s="53"/>
      <c r="F6" s="53"/>
      <c r="G6" s="53"/>
      <c r="H6" s="53"/>
    </row>
    <row r="7" spans="1:8" ht="15.75" thickBot="1">
      <c r="A7" s="82"/>
      <c r="B7" s="82"/>
      <c r="C7" s="82"/>
      <c r="D7" s="82"/>
      <c r="E7" s="82"/>
      <c r="F7" s="82"/>
      <c r="G7" s="82"/>
      <c r="H7" s="82"/>
    </row>
    <row r="8" spans="1:8" ht="24" thickTop="1">
      <c r="A8" s="118" t="s">
        <v>70</v>
      </c>
      <c r="B8" s="119"/>
      <c r="C8" s="119"/>
      <c r="D8" s="119"/>
      <c r="E8" s="119"/>
      <c r="F8" s="119"/>
      <c r="G8" s="119"/>
      <c r="H8" s="120"/>
    </row>
    <row r="9" spans="1:8" ht="23.25">
      <c r="A9" s="121" t="s">
        <v>11</v>
      </c>
      <c r="B9" s="122"/>
      <c r="C9" s="122"/>
      <c r="D9" s="122"/>
      <c r="E9" s="122"/>
      <c r="F9" s="122"/>
      <c r="G9" s="122"/>
      <c r="H9" s="123"/>
    </row>
    <row r="10" spans="1:8" ht="15">
      <c r="A10" s="52"/>
      <c r="B10" s="51"/>
      <c r="C10" s="51"/>
      <c r="D10" s="51"/>
      <c r="E10" s="51"/>
      <c r="F10" s="51"/>
      <c r="G10" s="51"/>
      <c r="H10" s="50"/>
    </row>
    <row r="11" spans="1:8" ht="15" customHeight="1">
      <c r="A11" s="52"/>
      <c r="B11" s="51"/>
      <c r="C11" s="51"/>
      <c r="D11" s="51"/>
      <c r="E11" s="51"/>
      <c r="F11" s="51"/>
      <c r="G11" s="51"/>
      <c r="H11" s="50"/>
    </row>
    <row r="12" spans="1:8" ht="54.75" customHeight="1">
      <c r="A12" s="124" t="s">
        <v>47</v>
      </c>
      <c r="B12" s="125"/>
      <c r="C12" s="125"/>
      <c r="D12" s="125"/>
      <c r="E12" s="125"/>
      <c r="F12" s="125"/>
      <c r="G12" s="125"/>
      <c r="H12" s="126"/>
    </row>
    <row r="13" spans="1:8" ht="15" customHeight="1">
      <c r="A13" s="124" t="s">
        <v>68</v>
      </c>
      <c r="B13" s="125"/>
      <c r="C13" s="125"/>
      <c r="D13" s="125"/>
      <c r="E13" s="125"/>
      <c r="F13" s="125"/>
      <c r="G13" s="125"/>
      <c r="H13" s="126"/>
    </row>
    <row r="14" spans="1:8" ht="15.75" customHeight="1" thickBot="1">
      <c r="A14" s="127"/>
      <c r="B14" s="128"/>
      <c r="C14" s="128"/>
      <c r="D14" s="128"/>
      <c r="E14" s="128"/>
      <c r="F14" s="128"/>
      <c r="G14" s="128"/>
      <c r="H14" s="129"/>
    </row>
    <row r="15" ht="15.75" thickTop="1"/>
    <row r="20" ht="15">
      <c r="A20" s="179" t="s">
        <v>72</v>
      </c>
    </row>
    <row r="21" spans="1:3" ht="15">
      <c r="A21" s="180" t="s">
        <v>73</v>
      </c>
      <c r="B21" s="180"/>
      <c r="C21" s="180"/>
    </row>
    <row r="31" spans="1:3" ht="18.75">
      <c r="A31" s="83"/>
      <c r="B31" s="84"/>
      <c r="C31" s="84"/>
    </row>
    <row r="32" spans="1:3" ht="18.75">
      <c r="A32" s="83"/>
      <c r="B32" s="84"/>
      <c r="C32" s="84"/>
    </row>
  </sheetData>
  <sheetProtection/>
  <mergeCells count="5">
    <mergeCell ref="A21:C21"/>
    <mergeCell ref="A8:H8"/>
    <mergeCell ref="A9:H9"/>
    <mergeCell ref="A12:H12"/>
    <mergeCell ref="A13:H14"/>
  </mergeCells>
  <printOptions/>
  <pageMargins left="0.7086614173228347" right="0.7086614173228347" top="0.7874015748031497" bottom="1.7441666666666666" header="0.31496062992125984" footer="0.31496062992125984"/>
  <pageSetup cellComments="asDisplayed" horizontalDpi="600" verticalDpi="600" orientation="portrait" paperSize="9" scale="92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N64"/>
  <sheetViews>
    <sheetView view="pageLayout" workbookViewId="0" topLeftCell="A19">
      <selection activeCell="A9" sqref="A9:K9"/>
    </sheetView>
  </sheetViews>
  <sheetFormatPr defaultColWidth="9.140625" defaultRowHeight="12.75"/>
  <cols>
    <col min="1" max="1" width="28.140625" style="0" customWidth="1"/>
    <col min="2" max="2" width="10.7109375" style="0" customWidth="1"/>
    <col min="3" max="3" width="12.140625" style="0" customWidth="1"/>
    <col min="4" max="7" width="11.57421875" style="0" customWidth="1"/>
    <col min="8" max="8" width="15.140625" style="0" bestFit="1" customWidth="1"/>
    <col min="9" max="9" width="12.57421875" style="0" customWidth="1"/>
    <col min="10" max="10" width="11.7109375" style="0" customWidth="1"/>
    <col min="11" max="11" width="11.57421875" style="0" customWidth="1"/>
    <col min="14" max="14" width="10.57421875" style="0" bestFit="1" customWidth="1"/>
  </cols>
  <sheetData>
    <row r="3" spans="1:10" ht="32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1" ht="12.75" customHeight="1">
      <c r="A4" s="152" t="s">
        <v>67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2.75">
      <c r="A6" s="160" t="s">
        <v>14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0" ht="12.75">
      <c r="A7" s="158"/>
      <c r="B7" s="158"/>
      <c r="C7" s="158"/>
      <c r="D7" s="158"/>
      <c r="E7" s="158"/>
      <c r="F7" s="158"/>
      <c r="G7" s="158"/>
      <c r="H7" s="158"/>
      <c r="I7" s="158"/>
      <c r="J7" s="159"/>
    </row>
    <row r="8" spans="1:11" ht="12.75">
      <c r="A8" s="1" t="s">
        <v>0</v>
      </c>
      <c r="B8" s="148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2.75">
      <c r="A9" s="2" t="s">
        <v>1</v>
      </c>
      <c r="B9" s="148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2.75">
      <c r="A10" s="2" t="s">
        <v>10</v>
      </c>
      <c r="B10" s="41"/>
      <c r="C10" s="42"/>
      <c r="D10" s="42"/>
      <c r="E10" s="89"/>
      <c r="F10" s="89"/>
      <c r="G10" s="89"/>
      <c r="H10" s="42"/>
      <c r="I10" s="42"/>
      <c r="J10" s="42"/>
      <c r="K10" s="43"/>
    </row>
    <row r="11" spans="1:11" ht="12.75">
      <c r="A11" s="2" t="s">
        <v>9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2.75">
      <c r="A12" s="2" t="s">
        <v>50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48"/>
      <c r="B13" s="16"/>
      <c r="C13" s="16"/>
      <c r="D13" s="30"/>
      <c r="E13" s="30"/>
      <c r="F13" s="30"/>
      <c r="G13" s="30"/>
      <c r="H13" s="30"/>
      <c r="I13" s="30"/>
      <c r="J13" s="30"/>
      <c r="K13" s="31"/>
    </row>
    <row r="14" spans="1:11" ht="127.5">
      <c r="A14" s="107" t="s">
        <v>52</v>
      </c>
      <c r="B14" s="3" t="s">
        <v>20</v>
      </c>
      <c r="C14" s="3" t="s">
        <v>21</v>
      </c>
      <c r="D14" s="3" t="s">
        <v>55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22</v>
      </c>
      <c r="J14" s="23" t="s">
        <v>48</v>
      </c>
      <c r="K14" s="23" t="s">
        <v>51</v>
      </c>
    </row>
    <row r="15" spans="1:11" ht="12.75">
      <c r="A15" s="56" t="s">
        <v>35</v>
      </c>
      <c r="B15" s="57">
        <v>40269</v>
      </c>
      <c r="C15" s="58">
        <v>1</v>
      </c>
      <c r="D15" s="58">
        <v>9</v>
      </c>
      <c r="E15" s="58"/>
      <c r="F15" s="58"/>
      <c r="G15" s="58"/>
      <c r="H15" s="59">
        <v>400000</v>
      </c>
      <c r="I15" s="60">
        <f>IF(H15=0,"",H15/C15/D15)</f>
        <v>44444.444444444445</v>
      </c>
      <c r="J15" s="60">
        <f>ROUND(IF(I15&lt;=50000,H15,IF(I15&lt;=65000,0.9*H15,IF(I15&lt;=80000,0.8*H15,IF(I15&gt;80000,80000*C15*D15*0.8)))),2)</f>
        <v>400000</v>
      </c>
      <c r="K15" s="34">
        <f>H15-J15</f>
        <v>0</v>
      </c>
    </row>
    <row r="16" spans="1:14" ht="12.75">
      <c r="A16" s="17" t="s">
        <v>36</v>
      </c>
      <c r="B16" s="57">
        <v>40269</v>
      </c>
      <c r="C16" s="58">
        <v>0.5</v>
      </c>
      <c r="D16" s="58">
        <v>9</v>
      </c>
      <c r="E16" s="58"/>
      <c r="F16" s="58"/>
      <c r="G16" s="58"/>
      <c r="H16" s="59">
        <v>260000</v>
      </c>
      <c r="I16" s="60">
        <f aca="true" t="shared" si="0" ref="I16:I53">IF(H16=0,"",H16/C16/D16)</f>
        <v>57777.77777777778</v>
      </c>
      <c r="J16" s="60">
        <f>ROUND(IF(I16&lt;=50000,H16,IF(I16&lt;=65000,0.9*H16,IF(I16&lt;=80000,0.8*H16,IF(I16&gt;80000,80000*C16*D16*0.8)))),2)</f>
        <v>234000</v>
      </c>
      <c r="K16" s="34">
        <f>H16-J16</f>
        <v>26000</v>
      </c>
      <c r="N16" s="40"/>
    </row>
    <row r="17" spans="1:11" ht="12.75">
      <c r="A17" s="17" t="s">
        <v>37</v>
      </c>
      <c r="B17" s="57">
        <v>40269</v>
      </c>
      <c r="C17" s="58">
        <v>0.4</v>
      </c>
      <c r="D17" s="58">
        <v>9</v>
      </c>
      <c r="E17" s="58"/>
      <c r="F17" s="58"/>
      <c r="G17" s="58"/>
      <c r="H17" s="59">
        <v>260000</v>
      </c>
      <c r="I17" s="60">
        <f t="shared" si="0"/>
        <v>72222.22222222222</v>
      </c>
      <c r="J17" s="60">
        <f>ROUND(IF(I17&lt;=50000,H17,IF(I17&lt;=65000,0.9*H17,IF(I17&lt;=80000,0.8*H17,IF(I17&gt;80000,80000*C17*D17*0.8)))),2)</f>
        <v>208000</v>
      </c>
      <c r="K17" s="34">
        <f>H17-J17</f>
        <v>52000</v>
      </c>
    </row>
    <row r="18" spans="1:11" ht="12.75">
      <c r="A18" s="17" t="s">
        <v>39</v>
      </c>
      <c r="B18" s="57">
        <v>40269</v>
      </c>
      <c r="C18" s="58">
        <v>1</v>
      </c>
      <c r="D18" s="58">
        <v>9</v>
      </c>
      <c r="E18" s="58"/>
      <c r="F18" s="58"/>
      <c r="G18" s="58"/>
      <c r="H18" s="59">
        <v>1500000</v>
      </c>
      <c r="I18" s="60">
        <f>IF(H18=0,"",H18/C18/D18)</f>
        <v>166666.66666666666</v>
      </c>
      <c r="J18" s="60">
        <f>ROUND(IF(I18&lt;=50000,H18,IF(I18&lt;=65000,0.9*H18,IF(I18&lt;=80000,0.8*H18,IF(I18&gt;80000,80000*C18*D18*0.8)))),2)</f>
        <v>576000</v>
      </c>
      <c r="K18" s="34">
        <f>H18-J18</f>
        <v>924000</v>
      </c>
    </row>
    <row r="19" spans="1:11" ht="12.75" customHeight="1">
      <c r="A19" s="85" t="s">
        <v>43</v>
      </c>
      <c r="B19" s="86">
        <v>40269</v>
      </c>
      <c r="C19" s="133">
        <v>0.5</v>
      </c>
      <c r="D19" s="87">
        <v>9</v>
      </c>
      <c r="E19" s="87"/>
      <c r="F19" s="87"/>
      <c r="G19" s="87"/>
      <c r="H19" s="88">
        <v>500000</v>
      </c>
      <c r="I19" s="135">
        <f>IF(H19=0,"",H19/C19/D19+H20/D20)</f>
        <v>133333.33333333334</v>
      </c>
      <c r="J19" s="137">
        <f>ROUND(IF(I19&lt;=50000,H19+H20,IF(I19&lt;=65000,0.9*(H19+H20),IF(I19&lt;=80000,0.8*(H19+H20),IF(I19&gt;80000,80000*C19*D19*0.8)))),2)</f>
        <v>288000</v>
      </c>
      <c r="K19" s="146">
        <f>H19+H20-J19</f>
        <v>412000</v>
      </c>
    </row>
    <row r="20" spans="1:11" ht="12.75">
      <c r="A20" s="85" t="s">
        <v>38</v>
      </c>
      <c r="B20" s="86">
        <v>40269</v>
      </c>
      <c r="C20" s="134"/>
      <c r="D20" s="87">
        <v>9</v>
      </c>
      <c r="E20" s="87"/>
      <c r="F20" s="87"/>
      <c r="G20" s="87"/>
      <c r="H20" s="88">
        <v>200000</v>
      </c>
      <c r="I20" s="136"/>
      <c r="J20" s="138"/>
      <c r="K20" s="147"/>
    </row>
    <row r="21" spans="1:11" ht="12.75">
      <c r="A21" s="17"/>
      <c r="B21" s="4"/>
      <c r="C21" s="58"/>
      <c r="D21" s="58"/>
      <c r="E21" s="58"/>
      <c r="F21" s="58"/>
      <c r="G21" s="58"/>
      <c r="H21" s="59"/>
      <c r="I21" s="60">
        <f t="shared" si="0"/>
      </c>
      <c r="J21" s="60">
        <f>ROUND(IF(I21&lt;=50000,H21,IF(I21&lt;=65000,0.9*H21,IF(I21&lt;=80000,0.8*H21,IF(I21&gt;80000,80000*C21*D21*0.8)))),2)</f>
        <v>0</v>
      </c>
      <c r="K21" s="34">
        <f aca="true" t="shared" si="1" ref="K21:K53">H21-J21</f>
        <v>0</v>
      </c>
    </row>
    <row r="22" spans="1:11" ht="12.75">
      <c r="A22" s="20"/>
      <c r="B22" s="4"/>
      <c r="C22" s="58"/>
      <c r="D22" s="58"/>
      <c r="E22" s="58"/>
      <c r="F22" s="58"/>
      <c r="G22" s="58"/>
      <c r="H22" s="59"/>
      <c r="I22" s="60">
        <f t="shared" si="0"/>
      </c>
      <c r="J22" s="60">
        <f aca="true" t="shared" si="2" ref="J22:J53">ROUND(IF(I22&lt;=50000,H22,IF(I22&lt;=65000,0.9*H22,IF(I22&lt;=80000,0.8*H22,IF(I22&gt;80000,80000*C22*D22*0.8)))),2)</f>
        <v>0</v>
      </c>
      <c r="K22" s="34">
        <f t="shared" si="1"/>
        <v>0</v>
      </c>
    </row>
    <row r="23" spans="1:11" ht="12.75">
      <c r="A23" s="56"/>
      <c r="B23" s="58"/>
      <c r="C23" s="58"/>
      <c r="D23" s="58"/>
      <c r="E23" s="58"/>
      <c r="F23" s="58"/>
      <c r="G23" s="58"/>
      <c r="H23" s="59"/>
      <c r="I23" s="60">
        <f t="shared" si="0"/>
      </c>
      <c r="J23" s="60">
        <f t="shared" si="2"/>
        <v>0</v>
      </c>
      <c r="K23" s="34">
        <f t="shared" si="1"/>
        <v>0</v>
      </c>
    </row>
    <row r="24" spans="1:11" ht="12.75">
      <c r="A24" s="26"/>
      <c r="B24" s="27"/>
      <c r="C24" s="58"/>
      <c r="D24" s="58"/>
      <c r="E24" s="58"/>
      <c r="F24" s="58"/>
      <c r="G24" s="58"/>
      <c r="H24" s="59"/>
      <c r="I24" s="60">
        <f t="shared" si="0"/>
      </c>
      <c r="J24" s="60">
        <f t="shared" si="2"/>
        <v>0</v>
      </c>
      <c r="K24" s="34">
        <f t="shared" si="1"/>
        <v>0</v>
      </c>
    </row>
    <row r="25" spans="1:11" ht="12.75">
      <c r="A25" s="17"/>
      <c r="B25" s="4"/>
      <c r="C25" s="58"/>
      <c r="D25" s="58"/>
      <c r="E25" s="58"/>
      <c r="F25" s="58"/>
      <c r="G25" s="58"/>
      <c r="H25" s="59"/>
      <c r="I25" s="60">
        <f t="shared" si="0"/>
      </c>
      <c r="J25" s="60">
        <f t="shared" si="2"/>
        <v>0</v>
      </c>
      <c r="K25" s="34">
        <f t="shared" si="1"/>
        <v>0</v>
      </c>
    </row>
    <row r="26" spans="1:11" ht="12.75">
      <c r="A26" s="17"/>
      <c r="B26" s="4"/>
      <c r="C26" s="58"/>
      <c r="D26" s="58"/>
      <c r="E26" s="58"/>
      <c r="F26" s="58"/>
      <c r="G26" s="58"/>
      <c r="H26" s="59"/>
      <c r="I26" s="60">
        <f t="shared" si="0"/>
      </c>
      <c r="J26" s="60">
        <f t="shared" si="2"/>
        <v>0</v>
      </c>
      <c r="K26" s="34">
        <f t="shared" si="1"/>
        <v>0</v>
      </c>
    </row>
    <row r="27" spans="1:11" ht="12.75">
      <c r="A27" s="17"/>
      <c r="B27" s="4"/>
      <c r="C27" s="58"/>
      <c r="D27" s="58"/>
      <c r="E27" s="58"/>
      <c r="F27" s="58"/>
      <c r="G27" s="58"/>
      <c r="H27" s="59"/>
      <c r="I27" s="60">
        <f t="shared" si="0"/>
      </c>
      <c r="J27" s="60">
        <f t="shared" si="2"/>
        <v>0</v>
      </c>
      <c r="K27" s="34">
        <f t="shared" si="1"/>
        <v>0</v>
      </c>
    </row>
    <row r="28" spans="1:11" ht="12.75">
      <c r="A28" s="56"/>
      <c r="B28" s="58"/>
      <c r="C28" s="58"/>
      <c r="D28" s="58"/>
      <c r="E28" s="58"/>
      <c r="F28" s="58"/>
      <c r="G28" s="58"/>
      <c r="H28" s="59"/>
      <c r="I28" s="60">
        <f t="shared" si="0"/>
      </c>
      <c r="J28" s="60">
        <f t="shared" si="2"/>
        <v>0</v>
      </c>
      <c r="K28" s="34">
        <f t="shared" si="1"/>
        <v>0</v>
      </c>
    </row>
    <row r="29" spans="1:11" ht="12.75">
      <c r="A29" s="17"/>
      <c r="B29" s="4"/>
      <c r="C29" s="58"/>
      <c r="D29" s="58"/>
      <c r="E29" s="58"/>
      <c r="F29" s="58"/>
      <c r="G29" s="58"/>
      <c r="H29" s="59"/>
      <c r="I29" s="60">
        <f t="shared" si="0"/>
      </c>
      <c r="J29" s="60">
        <f t="shared" si="2"/>
        <v>0</v>
      </c>
      <c r="K29" s="34">
        <f t="shared" si="1"/>
        <v>0</v>
      </c>
    </row>
    <row r="30" spans="1:11" ht="12.75">
      <c r="A30" s="17"/>
      <c r="B30" s="4"/>
      <c r="C30" s="58"/>
      <c r="D30" s="58"/>
      <c r="E30" s="58"/>
      <c r="F30" s="58"/>
      <c r="G30" s="58"/>
      <c r="H30" s="59"/>
      <c r="I30" s="60">
        <f t="shared" si="0"/>
      </c>
      <c r="J30" s="60">
        <f t="shared" si="2"/>
        <v>0</v>
      </c>
      <c r="K30" s="34">
        <f t="shared" si="1"/>
        <v>0</v>
      </c>
    </row>
    <row r="31" spans="1:11" ht="12.75">
      <c r="A31" s="56"/>
      <c r="B31" s="58"/>
      <c r="C31" s="58"/>
      <c r="D31" s="58"/>
      <c r="E31" s="58"/>
      <c r="F31" s="58"/>
      <c r="G31" s="58"/>
      <c r="H31" s="59"/>
      <c r="I31" s="60">
        <f t="shared" si="0"/>
      </c>
      <c r="J31" s="60">
        <f t="shared" si="2"/>
        <v>0</v>
      </c>
      <c r="K31" s="34">
        <f t="shared" si="1"/>
        <v>0</v>
      </c>
    </row>
    <row r="32" spans="1:11" ht="12.75">
      <c r="A32" s="17"/>
      <c r="B32" s="4"/>
      <c r="C32" s="58"/>
      <c r="D32" s="58"/>
      <c r="E32" s="58"/>
      <c r="F32" s="58"/>
      <c r="G32" s="58"/>
      <c r="H32" s="59"/>
      <c r="I32" s="60">
        <f t="shared" si="0"/>
      </c>
      <c r="J32" s="60">
        <f t="shared" si="2"/>
        <v>0</v>
      </c>
      <c r="K32" s="34">
        <f t="shared" si="1"/>
        <v>0</v>
      </c>
    </row>
    <row r="33" spans="1:11" ht="12.75">
      <c r="A33" s="17"/>
      <c r="B33" s="4"/>
      <c r="C33" s="58"/>
      <c r="D33" s="58"/>
      <c r="E33" s="58"/>
      <c r="F33" s="58"/>
      <c r="G33" s="58"/>
      <c r="H33" s="59"/>
      <c r="I33" s="60">
        <f t="shared" si="0"/>
      </c>
      <c r="J33" s="60">
        <f t="shared" si="2"/>
        <v>0</v>
      </c>
      <c r="K33" s="34">
        <f t="shared" si="1"/>
        <v>0</v>
      </c>
    </row>
    <row r="34" spans="1:11" ht="12.75">
      <c r="A34" s="17"/>
      <c r="B34" s="4"/>
      <c r="C34" s="58"/>
      <c r="D34" s="58"/>
      <c r="E34" s="58"/>
      <c r="F34" s="58"/>
      <c r="G34" s="58"/>
      <c r="H34" s="59"/>
      <c r="I34" s="60">
        <f t="shared" si="0"/>
      </c>
      <c r="J34" s="60">
        <f t="shared" si="2"/>
        <v>0</v>
      </c>
      <c r="K34" s="34">
        <f t="shared" si="1"/>
        <v>0</v>
      </c>
    </row>
    <row r="35" spans="1:11" ht="12.75">
      <c r="A35" s="56"/>
      <c r="B35" s="58"/>
      <c r="C35" s="58"/>
      <c r="D35" s="58"/>
      <c r="E35" s="58"/>
      <c r="F35" s="58"/>
      <c r="G35" s="58"/>
      <c r="H35" s="59"/>
      <c r="I35" s="60">
        <f t="shared" si="0"/>
      </c>
      <c r="J35" s="60">
        <f t="shared" si="2"/>
        <v>0</v>
      </c>
      <c r="K35" s="34">
        <f t="shared" si="1"/>
        <v>0</v>
      </c>
    </row>
    <row r="36" spans="1:11" ht="12.75">
      <c r="A36" s="17"/>
      <c r="B36" s="4"/>
      <c r="C36" s="58"/>
      <c r="D36" s="58"/>
      <c r="E36" s="58"/>
      <c r="F36" s="58"/>
      <c r="G36" s="58"/>
      <c r="H36" s="59"/>
      <c r="I36" s="60">
        <f t="shared" si="0"/>
      </c>
      <c r="J36" s="60">
        <f t="shared" si="2"/>
        <v>0</v>
      </c>
      <c r="K36" s="34">
        <f t="shared" si="1"/>
        <v>0</v>
      </c>
    </row>
    <row r="37" spans="1:11" ht="12.75">
      <c r="A37" s="17"/>
      <c r="B37" s="4"/>
      <c r="C37" s="58"/>
      <c r="D37" s="58"/>
      <c r="E37" s="58"/>
      <c r="F37" s="58"/>
      <c r="G37" s="58"/>
      <c r="H37" s="59"/>
      <c r="I37" s="60">
        <f t="shared" si="0"/>
      </c>
      <c r="J37" s="60">
        <f t="shared" si="2"/>
        <v>0</v>
      </c>
      <c r="K37" s="34">
        <f t="shared" si="1"/>
        <v>0</v>
      </c>
    </row>
    <row r="38" spans="1:11" ht="12.75">
      <c r="A38" s="17"/>
      <c r="B38" s="4"/>
      <c r="C38" s="58"/>
      <c r="D38" s="58"/>
      <c r="E38" s="58"/>
      <c r="F38" s="58"/>
      <c r="G38" s="58"/>
      <c r="H38" s="59"/>
      <c r="I38" s="60">
        <f t="shared" si="0"/>
      </c>
      <c r="J38" s="60">
        <f t="shared" si="2"/>
        <v>0</v>
      </c>
      <c r="K38" s="34">
        <f t="shared" si="1"/>
        <v>0</v>
      </c>
    </row>
    <row r="39" spans="1:11" ht="12.75">
      <c r="A39" s="56"/>
      <c r="B39" s="58"/>
      <c r="C39" s="58"/>
      <c r="D39" s="58"/>
      <c r="E39" s="58"/>
      <c r="F39" s="58"/>
      <c r="G39" s="58"/>
      <c r="H39" s="59"/>
      <c r="I39" s="60">
        <f t="shared" si="0"/>
      </c>
      <c r="J39" s="60">
        <f t="shared" si="2"/>
        <v>0</v>
      </c>
      <c r="K39" s="34">
        <f t="shared" si="1"/>
        <v>0</v>
      </c>
    </row>
    <row r="40" spans="1:11" ht="12.75">
      <c r="A40" s="17"/>
      <c r="B40" s="4"/>
      <c r="C40" s="58"/>
      <c r="D40" s="58"/>
      <c r="E40" s="58"/>
      <c r="F40" s="58"/>
      <c r="G40" s="58"/>
      <c r="H40" s="59"/>
      <c r="I40" s="60">
        <f t="shared" si="0"/>
      </c>
      <c r="J40" s="60">
        <f t="shared" si="2"/>
        <v>0</v>
      </c>
      <c r="K40" s="34">
        <f t="shared" si="1"/>
        <v>0</v>
      </c>
    </row>
    <row r="41" spans="1:11" ht="12.75">
      <c r="A41" s="17"/>
      <c r="B41" s="4"/>
      <c r="C41" s="58"/>
      <c r="D41" s="58"/>
      <c r="E41" s="58"/>
      <c r="F41" s="58"/>
      <c r="G41" s="58"/>
      <c r="H41" s="59"/>
      <c r="I41" s="60">
        <f t="shared" si="0"/>
      </c>
      <c r="J41" s="60">
        <f t="shared" si="2"/>
        <v>0</v>
      </c>
      <c r="K41" s="34">
        <f t="shared" si="1"/>
        <v>0</v>
      </c>
    </row>
    <row r="42" spans="1:11" ht="12.75">
      <c r="A42" s="17"/>
      <c r="B42" s="4"/>
      <c r="C42" s="58"/>
      <c r="D42" s="58"/>
      <c r="E42" s="58"/>
      <c r="F42" s="58"/>
      <c r="G42" s="58"/>
      <c r="H42" s="59"/>
      <c r="I42" s="60">
        <f t="shared" si="0"/>
      </c>
      <c r="J42" s="60">
        <f t="shared" si="2"/>
        <v>0</v>
      </c>
      <c r="K42" s="34">
        <f t="shared" si="1"/>
        <v>0</v>
      </c>
    </row>
    <row r="43" spans="1:11" ht="12.75">
      <c r="A43" s="56"/>
      <c r="B43" s="58"/>
      <c r="C43" s="58"/>
      <c r="D43" s="58"/>
      <c r="E43" s="58"/>
      <c r="F43" s="58"/>
      <c r="G43" s="58"/>
      <c r="H43" s="59"/>
      <c r="I43" s="60">
        <f t="shared" si="0"/>
      </c>
      <c r="J43" s="60">
        <f t="shared" si="2"/>
        <v>0</v>
      </c>
      <c r="K43" s="34">
        <f t="shared" si="1"/>
        <v>0</v>
      </c>
    </row>
    <row r="44" spans="1:11" ht="12.75">
      <c r="A44" s="17"/>
      <c r="B44" s="4"/>
      <c r="C44" s="58"/>
      <c r="D44" s="58"/>
      <c r="E44" s="58"/>
      <c r="F44" s="58"/>
      <c r="G44" s="58"/>
      <c r="H44" s="59"/>
      <c r="I44" s="60">
        <f t="shared" si="0"/>
      </c>
      <c r="J44" s="60">
        <f t="shared" si="2"/>
        <v>0</v>
      </c>
      <c r="K44" s="34">
        <f t="shared" si="1"/>
        <v>0</v>
      </c>
    </row>
    <row r="45" spans="1:11" ht="12.75">
      <c r="A45" s="17"/>
      <c r="B45" s="4"/>
      <c r="C45" s="58"/>
      <c r="D45" s="58"/>
      <c r="E45" s="58"/>
      <c r="F45" s="58"/>
      <c r="G45" s="58"/>
      <c r="H45" s="59"/>
      <c r="I45" s="60">
        <f t="shared" si="0"/>
      </c>
      <c r="J45" s="60">
        <f t="shared" si="2"/>
        <v>0</v>
      </c>
      <c r="K45" s="34">
        <f t="shared" si="1"/>
        <v>0</v>
      </c>
    </row>
    <row r="46" spans="1:11" ht="12.75">
      <c r="A46" s="61"/>
      <c r="B46" s="58"/>
      <c r="C46" s="58"/>
      <c r="D46" s="58"/>
      <c r="E46" s="58"/>
      <c r="F46" s="58"/>
      <c r="G46" s="58"/>
      <c r="H46" s="59"/>
      <c r="I46" s="60">
        <f t="shared" si="0"/>
      </c>
      <c r="J46" s="60">
        <f t="shared" si="2"/>
        <v>0</v>
      </c>
      <c r="K46" s="34">
        <f t="shared" si="1"/>
        <v>0</v>
      </c>
    </row>
    <row r="47" spans="1:11" ht="12.75">
      <c r="A47" s="17"/>
      <c r="B47" s="4"/>
      <c r="C47" s="58"/>
      <c r="D47" s="58"/>
      <c r="E47" s="58"/>
      <c r="F47" s="58"/>
      <c r="G47" s="58"/>
      <c r="H47" s="59"/>
      <c r="I47" s="60">
        <f t="shared" si="0"/>
      </c>
      <c r="J47" s="60">
        <f t="shared" si="2"/>
        <v>0</v>
      </c>
      <c r="K47" s="34">
        <f t="shared" si="1"/>
        <v>0</v>
      </c>
    </row>
    <row r="48" spans="1:11" ht="12.75">
      <c r="A48" s="56"/>
      <c r="B48" s="62"/>
      <c r="C48" s="58"/>
      <c r="D48" s="58"/>
      <c r="E48" s="58"/>
      <c r="F48" s="58"/>
      <c r="G48" s="58"/>
      <c r="H48" s="59"/>
      <c r="I48" s="60">
        <f t="shared" si="0"/>
      </c>
      <c r="J48" s="60">
        <f t="shared" si="2"/>
        <v>0</v>
      </c>
      <c r="K48" s="34">
        <f t="shared" si="1"/>
        <v>0</v>
      </c>
    </row>
    <row r="49" spans="1:11" ht="12.75">
      <c r="A49" s="17"/>
      <c r="B49" s="5"/>
      <c r="C49" s="58"/>
      <c r="D49" s="58"/>
      <c r="E49" s="58"/>
      <c r="F49" s="58"/>
      <c r="G49" s="58"/>
      <c r="H49" s="59"/>
      <c r="I49" s="60">
        <f t="shared" si="0"/>
      </c>
      <c r="J49" s="60">
        <f t="shared" si="2"/>
        <v>0</v>
      </c>
      <c r="K49" s="34">
        <f t="shared" si="1"/>
        <v>0</v>
      </c>
    </row>
    <row r="50" spans="1:11" ht="12.75">
      <c r="A50" s="17"/>
      <c r="B50" s="5"/>
      <c r="C50" s="58"/>
      <c r="D50" s="58"/>
      <c r="E50" s="58"/>
      <c r="F50" s="58"/>
      <c r="G50" s="58"/>
      <c r="H50" s="59"/>
      <c r="I50" s="60">
        <f t="shared" si="0"/>
      </c>
      <c r="J50" s="60">
        <f t="shared" si="2"/>
        <v>0</v>
      </c>
      <c r="K50" s="34">
        <f t="shared" si="1"/>
        <v>0</v>
      </c>
    </row>
    <row r="51" spans="1:11" ht="12.75">
      <c r="A51" s="63"/>
      <c r="B51" s="62"/>
      <c r="C51" s="58"/>
      <c r="D51" s="58"/>
      <c r="E51" s="58"/>
      <c r="F51" s="58"/>
      <c r="G51" s="58"/>
      <c r="H51" s="59"/>
      <c r="I51" s="60">
        <f t="shared" si="0"/>
      </c>
      <c r="J51" s="60">
        <f t="shared" si="2"/>
        <v>0</v>
      </c>
      <c r="K51" s="34">
        <f t="shared" si="1"/>
        <v>0</v>
      </c>
    </row>
    <row r="52" spans="1:11" ht="12.75">
      <c r="A52" s="17"/>
      <c r="B52" s="5"/>
      <c r="C52" s="58"/>
      <c r="D52" s="58"/>
      <c r="E52" s="58"/>
      <c r="F52" s="58"/>
      <c r="G52" s="58"/>
      <c r="H52" s="59"/>
      <c r="I52" s="60">
        <f t="shared" si="0"/>
      </c>
      <c r="J52" s="60">
        <f t="shared" si="2"/>
        <v>0</v>
      </c>
      <c r="K52" s="34">
        <f t="shared" si="1"/>
        <v>0</v>
      </c>
    </row>
    <row r="53" spans="1:11" ht="12.75">
      <c r="A53" s="17"/>
      <c r="B53" s="5"/>
      <c r="C53" s="58"/>
      <c r="D53" s="58"/>
      <c r="E53" s="58"/>
      <c r="F53" s="58"/>
      <c r="G53" s="58"/>
      <c r="H53" s="59"/>
      <c r="I53" s="60">
        <f t="shared" si="0"/>
      </c>
      <c r="J53" s="60">
        <f t="shared" si="2"/>
        <v>0</v>
      </c>
      <c r="K53" s="34">
        <f t="shared" si="1"/>
        <v>0</v>
      </c>
    </row>
    <row r="54" spans="1:11" ht="12.75">
      <c r="A54" s="143" t="s">
        <v>6</v>
      </c>
      <c r="B54" s="144"/>
      <c r="C54" s="144"/>
      <c r="D54" s="144"/>
      <c r="E54" s="144"/>
      <c r="F54" s="144"/>
      <c r="G54" s="144"/>
      <c r="H54" s="144"/>
      <c r="I54" s="145"/>
      <c r="J54" s="35">
        <f>SUM(J15:J53)</f>
        <v>1706000</v>
      </c>
      <c r="K54" s="35">
        <f>SUM(K15:K53)</f>
        <v>1414000</v>
      </c>
    </row>
    <row r="55" spans="1:10" ht="12.75">
      <c r="A55" s="6"/>
      <c r="B55" s="7"/>
      <c r="C55" s="7"/>
      <c r="D55" s="8"/>
      <c r="E55" s="8"/>
      <c r="F55" s="8"/>
      <c r="G55" s="8"/>
      <c r="H55" s="8"/>
      <c r="I55" s="8"/>
      <c r="J55" s="8"/>
    </row>
    <row r="56" spans="1:14" ht="12.75">
      <c r="A56" s="6"/>
      <c r="B56" s="7"/>
      <c r="C56" s="7"/>
      <c r="D56" s="8"/>
      <c r="E56" s="8"/>
      <c r="F56" s="8"/>
      <c r="G56" s="8"/>
      <c r="H56" s="96"/>
      <c r="I56" s="139" t="s">
        <v>62</v>
      </c>
      <c r="J56" s="139"/>
      <c r="K56" s="101"/>
      <c r="L56" s="94"/>
      <c r="M56" s="93"/>
      <c r="N56" s="93"/>
    </row>
    <row r="57" spans="1:14" ht="12.75">
      <c r="A57" s="6"/>
      <c r="B57" s="7"/>
      <c r="C57" s="7"/>
      <c r="D57" s="8"/>
      <c r="E57" s="8"/>
      <c r="F57" s="8"/>
      <c r="G57" s="8"/>
      <c r="H57" s="96"/>
      <c r="I57" s="139" t="s">
        <v>63</v>
      </c>
      <c r="J57" s="139"/>
      <c r="K57" s="101"/>
      <c r="L57" s="94"/>
      <c r="M57" s="93"/>
      <c r="N57" s="93"/>
    </row>
    <row r="58" spans="1:11" ht="12.75">
      <c r="A58" s="6"/>
      <c r="B58" s="7"/>
      <c r="C58" s="7"/>
      <c r="D58" s="8"/>
      <c r="E58" s="8"/>
      <c r="F58" s="8"/>
      <c r="G58" s="8"/>
      <c r="H58" s="96"/>
      <c r="I58" s="96"/>
      <c r="J58" s="96"/>
      <c r="K58" s="97"/>
    </row>
    <row r="59" spans="1:13" ht="12.75">
      <c r="A59" s="6" t="s">
        <v>46</v>
      </c>
      <c r="B59" s="7"/>
      <c r="C59" s="7"/>
      <c r="D59" s="8"/>
      <c r="E59" s="8"/>
      <c r="F59" s="8"/>
      <c r="G59" s="8"/>
      <c r="H59" s="96"/>
      <c r="I59" s="96"/>
      <c r="J59" s="98" t="s">
        <v>44</v>
      </c>
      <c r="K59" s="102">
        <f>ROUND(+K54/1.34*0.0042,2)</f>
        <v>4431.94</v>
      </c>
      <c r="L59" s="95"/>
      <c r="M59" s="95"/>
    </row>
    <row r="60" spans="1:10" ht="12.75">
      <c r="A60" s="6"/>
      <c r="B60" s="9"/>
      <c r="C60" s="9"/>
      <c r="D60" s="10"/>
      <c r="E60" s="10"/>
      <c r="F60" s="10"/>
      <c r="G60" s="10"/>
      <c r="H60" s="10"/>
      <c r="I60" s="10"/>
      <c r="J60" s="10"/>
    </row>
    <row r="61" spans="1:10" ht="12.75">
      <c r="A61" s="6"/>
      <c r="B61" s="9"/>
      <c r="C61" s="9"/>
      <c r="D61" s="1" t="s">
        <v>2</v>
      </c>
      <c r="E61" s="140" t="s">
        <v>3</v>
      </c>
      <c r="F61" s="141"/>
      <c r="G61" s="141"/>
      <c r="H61" s="142"/>
      <c r="I61" s="1" t="s">
        <v>4</v>
      </c>
      <c r="J61" s="1" t="s">
        <v>5</v>
      </c>
    </row>
    <row r="62" spans="1:10" ht="12.75">
      <c r="A62" s="6"/>
      <c r="B62" s="9"/>
      <c r="C62" s="1" t="s">
        <v>12</v>
      </c>
      <c r="D62" s="11"/>
      <c r="E62" s="130"/>
      <c r="F62" s="131"/>
      <c r="G62" s="131"/>
      <c r="H62" s="132"/>
      <c r="I62" s="12"/>
      <c r="J62" s="11"/>
    </row>
    <row r="63" spans="1:10" ht="12.75">
      <c r="A63" s="6"/>
      <c r="B63" s="9"/>
      <c r="C63" s="2" t="s">
        <v>13</v>
      </c>
      <c r="D63" s="11"/>
      <c r="E63" s="130"/>
      <c r="F63" s="131"/>
      <c r="G63" s="131"/>
      <c r="H63" s="132"/>
      <c r="I63" s="12"/>
      <c r="J63" s="11"/>
    </row>
    <row r="64" spans="1:10" ht="15">
      <c r="A64" s="6"/>
      <c r="B64" s="13"/>
      <c r="C64" s="13"/>
      <c r="D64" s="14"/>
      <c r="E64" s="14"/>
      <c r="F64" s="14"/>
      <c r="G64" s="14"/>
      <c r="H64" s="14"/>
      <c r="I64" s="14"/>
      <c r="J64" s="14"/>
    </row>
  </sheetData>
  <sheetProtection password="8177" sheet="1"/>
  <mergeCells count="17">
    <mergeCell ref="K19:K20"/>
    <mergeCell ref="B11:K11"/>
    <mergeCell ref="A3:J3"/>
    <mergeCell ref="A4:K5"/>
    <mergeCell ref="A7:J7"/>
    <mergeCell ref="B8:K8"/>
    <mergeCell ref="B9:K9"/>
    <mergeCell ref="A6:K6"/>
    <mergeCell ref="E62:H62"/>
    <mergeCell ref="E63:H63"/>
    <mergeCell ref="C19:C20"/>
    <mergeCell ref="I19:I20"/>
    <mergeCell ref="J19:J20"/>
    <mergeCell ref="I56:J56"/>
    <mergeCell ref="I57:J57"/>
    <mergeCell ref="E61:H61"/>
    <mergeCell ref="A54:I54"/>
  </mergeCells>
  <printOptions/>
  <pageMargins left="0.7086614173228347" right="0.7086614173228347" top="0.7480314960629921" bottom="1.46875" header="0.31496062992125984" footer="0.31496062992125984"/>
  <pageSetup cellComments="asDisplayed" fitToHeight="0" fitToWidth="1" horizontalDpi="600" verticalDpi="600" orientation="portrait" paperSize="9" scale="50" r:id="rId5"/>
  <headerFooter>
    <oddFooter>&amp;LVERZE 1.0
&amp;G&amp;C&amp;G&amp;R&amp;G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L64"/>
  <sheetViews>
    <sheetView view="pageLayout" workbookViewId="0" topLeftCell="A58">
      <selection activeCell="A79" sqref="A79:A80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1" ht="12.75" customHeight="1">
      <c r="A4" s="152" t="s">
        <v>67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9" ht="12.75">
      <c r="A6" s="160" t="s">
        <v>15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11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2" t="s">
        <v>10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2.75" customHeight="1">
      <c r="A11" s="2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2.75" customHeight="1">
      <c r="A12" s="2" t="s">
        <v>50</v>
      </c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48"/>
      <c r="B13" s="106"/>
      <c r="C13" s="106"/>
      <c r="D13" s="106"/>
      <c r="E13" s="106"/>
      <c r="F13" s="106"/>
      <c r="G13" s="106"/>
      <c r="H13" s="106"/>
      <c r="I13" s="106"/>
      <c r="J13" s="25"/>
      <c r="K13" s="25"/>
    </row>
    <row r="14" spans="1:11" ht="127.5">
      <c r="A14" s="107" t="s">
        <v>52</v>
      </c>
      <c r="B14" s="3" t="s">
        <v>23</v>
      </c>
      <c r="C14" s="3" t="s">
        <v>24</v>
      </c>
      <c r="D14" s="3" t="s">
        <v>55</v>
      </c>
      <c r="E14" s="3" t="s">
        <v>25</v>
      </c>
      <c r="F14" s="3" t="s">
        <v>26</v>
      </c>
      <c r="G14" s="3" t="s">
        <v>60</v>
      </c>
      <c r="H14" s="3" t="s">
        <v>27</v>
      </c>
      <c r="I14" s="3" t="s">
        <v>28</v>
      </c>
      <c r="J14" s="3" t="s">
        <v>48</v>
      </c>
      <c r="K14" s="3" t="s">
        <v>49</v>
      </c>
    </row>
    <row r="15" spans="1:11" ht="12.75">
      <c r="A15" s="56" t="s">
        <v>40</v>
      </c>
      <c r="B15" s="57">
        <v>40269</v>
      </c>
      <c r="C15" s="108">
        <v>340</v>
      </c>
      <c r="D15" s="108">
        <v>9</v>
      </c>
      <c r="E15" s="108">
        <v>185</v>
      </c>
      <c r="F15" s="58">
        <v>120</v>
      </c>
      <c r="G15" s="109">
        <v>25000</v>
      </c>
      <c r="H15" s="60">
        <f aca="true" t="shared" si="0" ref="H15:H52">IF(G15=0,"",G15*E15*8/F15)</f>
        <v>308333.3333333333</v>
      </c>
      <c r="I15" s="60">
        <f>IF(H15="","",H15/D15)</f>
        <v>34259.259259259255</v>
      </c>
      <c r="J15" s="60">
        <f>ROUND(IF(I15="",0,IF(I15&lt;=50000,G15,IF(I15&lt;=65000,0.9*G15,IF(I15&lt;=80000,0.8*G15,IF(I15&gt;80000,80000*F15*D15*0.8/(E15*8)))))),2)</f>
        <v>25000</v>
      </c>
      <c r="K15" s="110">
        <f>G15-J15</f>
        <v>0</v>
      </c>
    </row>
    <row r="16" spans="1:11" ht="12.75">
      <c r="A16" s="17" t="s">
        <v>41</v>
      </c>
      <c r="B16" s="57">
        <v>40269</v>
      </c>
      <c r="C16" s="108"/>
      <c r="D16" s="108">
        <v>9</v>
      </c>
      <c r="E16" s="108">
        <v>185</v>
      </c>
      <c r="F16" s="58">
        <v>75</v>
      </c>
      <c r="G16" s="109">
        <v>28000</v>
      </c>
      <c r="H16" s="60">
        <f t="shared" si="0"/>
        <v>552533.3333333334</v>
      </c>
      <c r="I16" s="60">
        <f>IF(H16="","",H16/D16)</f>
        <v>61392.5925925926</v>
      </c>
      <c r="J16" s="60">
        <f aca="true" t="shared" si="1" ref="J16:J52">ROUND(IF(I16="",0,IF(I16&lt;=50000,G16,IF(I16&lt;=65000,0.9*G16,IF(I16&lt;=80000,0.8*G16,IF(I16&gt;80000,80000*F16*D16*0.8/(E16*8)))))),2)</f>
        <v>25200</v>
      </c>
      <c r="K16" s="110">
        <f>G16-J16</f>
        <v>2800</v>
      </c>
    </row>
    <row r="17" spans="1:11" ht="12.75">
      <c r="A17" s="17" t="s">
        <v>42</v>
      </c>
      <c r="B17" s="57">
        <v>40269</v>
      </c>
      <c r="C17" s="108"/>
      <c r="D17" s="108">
        <v>9</v>
      </c>
      <c r="E17" s="108">
        <v>185</v>
      </c>
      <c r="F17" s="58">
        <v>35</v>
      </c>
      <c r="G17" s="109">
        <v>15000</v>
      </c>
      <c r="H17" s="60">
        <f t="shared" si="0"/>
        <v>634285.7142857143</v>
      </c>
      <c r="I17" s="60">
        <f>IF(H17="","",H17/D17)</f>
        <v>70476.19047619047</v>
      </c>
      <c r="J17" s="60">
        <f t="shared" si="1"/>
        <v>12000</v>
      </c>
      <c r="K17" s="110">
        <f>G17-J17</f>
        <v>3000</v>
      </c>
    </row>
    <row r="18" spans="1:11" ht="12.75">
      <c r="A18" s="17" t="s">
        <v>39</v>
      </c>
      <c r="B18" s="57">
        <v>40269</v>
      </c>
      <c r="C18" s="108"/>
      <c r="D18" s="108">
        <v>9</v>
      </c>
      <c r="E18" s="108">
        <v>185</v>
      </c>
      <c r="F18" s="58">
        <v>35</v>
      </c>
      <c r="G18" s="109">
        <v>30000</v>
      </c>
      <c r="H18" s="60">
        <f t="shared" si="0"/>
        <v>1268571.4285714286</v>
      </c>
      <c r="I18" s="60">
        <f>IF(H18="","",H18/D18)</f>
        <v>140952.38095238095</v>
      </c>
      <c r="J18" s="60">
        <f t="shared" si="1"/>
        <v>13621.62</v>
      </c>
      <c r="K18" s="110">
        <f aca="true" t="shared" si="2" ref="K18:K52">G18-J18</f>
        <v>16378.38</v>
      </c>
    </row>
    <row r="19" spans="1:11" ht="12.75">
      <c r="A19" s="17"/>
      <c r="B19" s="57"/>
      <c r="C19" s="108"/>
      <c r="D19" s="108"/>
      <c r="E19" s="108"/>
      <c r="F19" s="58"/>
      <c r="G19" s="109"/>
      <c r="H19" s="60">
        <f t="shared" si="0"/>
      </c>
      <c r="I19" s="60">
        <f aca="true" t="shared" si="3" ref="I19:I52">IF(H19="","",H19/D19)</f>
      </c>
      <c r="J19" s="60">
        <f t="shared" si="1"/>
        <v>0</v>
      </c>
      <c r="K19" s="110">
        <f t="shared" si="2"/>
        <v>0</v>
      </c>
    </row>
    <row r="20" spans="1:11" ht="12.75">
      <c r="A20" s="17"/>
      <c r="B20" s="57"/>
      <c r="C20" s="108"/>
      <c r="D20" s="108"/>
      <c r="E20" s="108"/>
      <c r="F20" s="58"/>
      <c r="G20" s="109"/>
      <c r="H20" s="60">
        <f t="shared" si="0"/>
      </c>
      <c r="I20" s="60">
        <f t="shared" si="3"/>
      </c>
      <c r="J20" s="60">
        <f t="shared" si="1"/>
        <v>0</v>
      </c>
      <c r="K20" s="110">
        <f t="shared" si="2"/>
        <v>0</v>
      </c>
    </row>
    <row r="21" spans="1:11" ht="12.75">
      <c r="A21" s="20"/>
      <c r="B21" s="57"/>
      <c r="C21" s="108"/>
      <c r="D21" s="108"/>
      <c r="E21" s="108"/>
      <c r="F21" s="58"/>
      <c r="G21" s="109"/>
      <c r="H21" s="60">
        <f t="shared" si="0"/>
      </c>
      <c r="I21" s="60">
        <f t="shared" si="3"/>
      </c>
      <c r="J21" s="60">
        <f t="shared" si="1"/>
        <v>0</v>
      </c>
      <c r="K21" s="110">
        <f t="shared" si="2"/>
        <v>0</v>
      </c>
    </row>
    <row r="22" spans="1:11" ht="12.75">
      <c r="A22" s="56"/>
      <c r="B22" s="57"/>
      <c r="C22" s="108"/>
      <c r="D22" s="108"/>
      <c r="E22" s="108"/>
      <c r="F22" s="58"/>
      <c r="G22" s="109"/>
      <c r="H22" s="60">
        <f t="shared" si="0"/>
      </c>
      <c r="I22" s="60">
        <f t="shared" si="3"/>
      </c>
      <c r="J22" s="60">
        <f t="shared" si="1"/>
        <v>0</v>
      </c>
      <c r="K22" s="110">
        <f t="shared" si="2"/>
        <v>0</v>
      </c>
    </row>
    <row r="23" spans="1:11" ht="12.75">
      <c r="A23" s="26"/>
      <c r="B23" s="57"/>
      <c r="C23" s="108"/>
      <c r="D23" s="108"/>
      <c r="E23" s="108"/>
      <c r="F23" s="58"/>
      <c r="G23" s="109"/>
      <c r="H23" s="60">
        <f t="shared" si="0"/>
      </c>
      <c r="I23" s="60">
        <f t="shared" si="3"/>
      </c>
      <c r="J23" s="60">
        <f t="shared" si="1"/>
        <v>0</v>
      </c>
      <c r="K23" s="110">
        <f t="shared" si="2"/>
        <v>0</v>
      </c>
    </row>
    <row r="24" spans="1:11" ht="12.75">
      <c r="A24" s="17"/>
      <c r="B24" s="57"/>
      <c r="C24" s="108"/>
      <c r="D24" s="108"/>
      <c r="E24" s="108"/>
      <c r="F24" s="58"/>
      <c r="G24" s="109"/>
      <c r="H24" s="60">
        <f t="shared" si="0"/>
      </c>
      <c r="I24" s="60">
        <f t="shared" si="3"/>
      </c>
      <c r="J24" s="60">
        <f t="shared" si="1"/>
        <v>0</v>
      </c>
      <c r="K24" s="110">
        <f t="shared" si="2"/>
        <v>0</v>
      </c>
    </row>
    <row r="25" spans="1:11" ht="12.75">
      <c r="A25" s="17"/>
      <c r="B25" s="57"/>
      <c r="C25" s="108"/>
      <c r="D25" s="108"/>
      <c r="E25" s="108"/>
      <c r="F25" s="58"/>
      <c r="G25" s="109"/>
      <c r="H25" s="60">
        <f t="shared" si="0"/>
      </c>
      <c r="I25" s="60">
        <f t="shared" si="3"/>
      </c>
      <c r="J25" s="60">
        <f t="shared" si="1"/>
        <v>0</v>
      </c>
      <c r="K25" s="110">
        <f t="shared" si="2"/>
        <v>0</v>
      </c>
    </row>
    <row r="26" spans="1:11" ht="12.75">
      <c r="A26" s="17"/>
      <c r="B26" s="57"/>
      <c r="C26" s="108"/>
      <c r="D26" s="108"/>
      <c r="E26" s="108"/>
      <c r="F26" s="58"/>
      <c r="G26" s="109"/>
      <c r="H26" s="60">
        <f t="shared" si="0"/>
      </c>
      <c r="I26" s="60">
        <f t="shared" si="3"/>
      </c>
      <c r="J26" s="60">
        <f t="shared" si="1"/>
        <v>0</v>
      </c>
      <c r="K26" s="110">
        <f t="shared" si="2"/>
        <v>0</v>
      </c>
    </row>
    <row r="27" spans="1:11" ht="12.75">
      <c r="A27" s="56"/>
      <c r="B27" s="57"/>
      <c r="C27" s="108"/>
      <c r="D27" s="108"/>
      <c r="E27" s="108"/>
      <c r="F27" s="58"/>
      <c r="G27" s="109"/>
      <c r="H27" s="60">
        <f t="shared" si="0"/>
      </c>
      <c r="I27" s="60">
        <f t="shared" si="3"/>
      </c>
      <c r="J27" s="60">
        <f t="shared" si="1"/>
        <v>0</v>
      </c>
      <c r="K27" s="110">
        <f t="shared" si="2"/>
        <v>0</v>
      </c>
    </row>
    <row r="28" spans="1:11" ht="12.75">
      <c r="A28" s="17"/>
      <c r="B28" s="57"/>
      <c r="C28" s="108"/>
      <c r="D28" s="108"/>
      <c r="E28" s="108"/>
      <c r="F28" s="58"/>
      <c r="G28" s="109"/>
      <c r="H28" s="60">
        <f t="shared" si="0"/>
      </c>
      <c r="I28" s="60">
        <f t="shared" si="3"/>
      </c>
      <c r="J28" s="60">
        <f t="shared" si="1"/>
        <v>0</v>
      </c>
      <c r="K28" s="110">
        <f t="shared" si="2"/>
        <v>0</v>
      </c>
    </row>
    <row r="29" spans="1:11" ht="12.75">
      <c r="A29" s="17"/>
      <c r="B29" s="57"/>
      <c r="C29" s="108"/>
      <c r="D29" s="108"/>
      <c r="E29" s="108"/>
      <c r="F29" s="58"/>
      <c r="G29" s="109"/>
      <c r="H29" s="60">
        <f t="shared" si="0"/>
      </c>
      <c r="I29" s="60">
        <f t="shared" si="3"/>
      </c>
      <c r="J29" s="60">
        <f t="shared" si="1"/>
        <v>0</v>
      </c>
      <c r="K29" s="110">
        <f t="shared" si="2"/>
        <v>0</v>
      </c>
    </row>
    <row r="30" spans="1:11" ht="12.75">
      <c r="A30" s="56"/>
      <c r="B30" s="57"/>
      <c r="C30" s="108"/>
      <c r="D30" s="108"/>
      <c r="E30" s="108"/>
      <c r="F30" s="58"/>
      <c r="G30" s="109"/>
      <c r="H30" s="60">
        <f t="shared" si="0"/>
      </c>
      <c r="I30" s="60">
        <f t="shared" si="3"/>
      </c>
      <c r="J30" s="60">
        <f t="shared" si="1"/>
        <v>0</v>
      </c>
      <c r="K30" s="110">
        <f t="shared" si="2"/>
        <v>0</v>
      </c>
    </row>
    <row r="31" spans="1:11" ht="12.75">
      <c r="A31" s="17"/>
      <c r="B31" s="57"/>
      <c r="C31" s="108"/>
      <c r="D31" s="108"/>
      <c r="E31" s="108"/>
      <c r="F31" s="58"/>
      <c r="G31" s="109"/>
      <c r="H31" s="60">
        <f t="shared" si="0"/>
      </c>
      <c r="I31" s="60">
        <f t="shared" si="3"/>
      </c>
      <c r="J31" s="60">
        <f t="shared" si="1"/>
        <v>0</v>
      </c>
      <c r="K31" s="110">
        <f t="shared" si="2"/>
        <v>0</v>
      </c>
    </row>
    <row r="32" spans="1:11" ht="12.75">
      <c r="A32" s="17"/>
      <c r="B32" s="57"/>
      <c r="C32" s="108"/>
      <c r="D32" s="108"/>
      <c r="E32" s="108"/>
      <c r="F32" s="58"/>
      <c r="G32" s="109"/>
      <c r="H32" s="60">
        <f t="shared" si="0"/>
      </c>
      <c r="I32" s="60">
        <f t="shared" si="3"/>
      </c>
      <c r="J32" s="60">
        <f t="shared" si="1"/>
        <v>0</v>
      </c>
      <c r="K32" s="110">
        <f t="shared" si="2"/>
        <v>0</v>
      </c>
    </row>
    <row r="33" spans="1:11" ht="12.75">
      <c r="A33" s="17"/>
      <c r="B33" s="57"/>
      <c r="C33" s="108"/>
      <c r="D33" s="108"/>
      <c r="E33" s="108"/>
      <c r="F33" s="58"/>
      <c r="G33" s="109"/>
      <c r="H33" s="60">
        <f t="shared" si="0"/>
      </c>
      <c r="I33" s="60">
        <f t="shared" si="3"/>
      </c>
      <c r="J33" s="60">
        <f t="shared" si="1"/>
        <v>0</v>
      </c>
      <c r="K33" s="110">
        <f t="shared" si="2"/>
        <v>0</v>
      </c>
    </row>
    <row r="34" spans="1:11" ht="12.75">
      <c r="A34" s="56"/>
      <c r="B34" s="57"/>
      <c r="C34" s="108"/>
      <c r="D34" s="108"/>
      <c r="E34" s="108"/>
      <c r="F34" s="58"/>
      <c r="G34" s="109"/>
      <c r="H34" s="60">
        <f t="shared" si="0"/>
      </c>
      <c r="I34" s="60">
        <f t="shared" si="3"/>
      </c>
      <c r="J34" s="60">
        <f t="shared" si="1"/>
        <v>0</v>
      </c>
      <c r="K34" s="110">
        <f t="shared" si="2"/>
        <v>0</v>
      </c>
    </row>
    <row r="35" spans="1:11" ht="12.75">
      <c r="A35" s="17"/>
      <c r="B35" s="57"/>
      <c r="C35" s="108"/>
      <c r="D35" s="108"/>
      <c r="E35" s="108"/>
      <c r="F35" s="58"/>
      <c r="G35" s="109"/>
      <c r="H35" s="60">
        <f t="shared" si="0"/>
      </c>
      <c r="I35" s="60">
        <f t="shared" si="3"/>
      </c>
      <c r="J35" s="60">
        <f t="shared" si="1"/>
        <v>0</v>
      </c>
      <c r="K35" s="110">
        <f t="shared" si="2"/>
        <v>0</v>
      </c>
    </row>
    <row r="36" spans="1:11" ht="12.75">
      <c r="A36" s="17"/>
      <c r="B36" s="57"/>
      <c r="C36" s="108"/>
      <c r="D36" s="108"/>
      <c r="E36" s="108"/>
      <c r="F36" s="58"/>
      <c r="G36" s="109"/>
      <c r="H36" s="60">
        <f t="shared" si="0"/>
      </c>
      <c r="I36" s="60">
        <f t="shared" si="3"/>
      </c>
      <c r="J36" s="60">
        <f t="shared" si="1"/>
        <v>0</v>
      </c>
      <c r="K36" s="110">
        <f t="shared" si="2"/>
        <v>0</v>
      </c>
    </row>
    <row r="37" spans="1:11" ht="12.75">
      <c r="A37" s="17"/>
      <c r="B37" s="57"/>
      <c r="C37" s="108"/>
      <c r="D37" s="108"/>
      <c r="E37" s="108"/>
      <c r="F37" s="58"/>
      <c r="G37" s="109"/>
      <c r="H37" s="60">
        <f t="shared" si="0"/>
      </c>
      <c r="I37" s="60">
        <f t="shared" si="3"/>
      </c>
      <c r="J37" s="60">
        <f t="shared" si="1"/>
        <v>0</v>
      </c>
      <c r="K37" s="110">
        <f t="shared" si="2"/>
        <v>0</v>
      </c>
    </row>
    <row r="38" spans="1:11" ht="12.75">
      <c r="A38" s="56"/>
      <c r="B38" s="57"/>
      <c r="C38" s="108"/>
      <c r="D38" s="108"/>
      <c r="E38" s="108"/>
      <c r="F38" s="58"/>
      <c r="G38" s="109"/>
      <c r="H38" s="60">
        <f t="shared" si="0"/>
      </c>
      <c r="I38" s="60">
        <f t="shared" si="3"/>
      </c>
      <c r="J38" s="60">
        <f t="shared" si="1"/>
        <v>0</v>
      </c>
      <c r="K38" s="110">
        <f t="shared" si="2"/>
        <v>0</v>
      </c>
    </row>
    <row r="39" spans="1:11" ht="12.75">
      <c r="A39" s="17"/>
      <c r="B39" s="57"/>
      <c r="C39" s="108"/>
      <c r="D39" s="108"/>
      <c r="E39" s="108"/>
      <c r="F39" s="58"/>
      <c r="G39" s="109"/>
      <c r="H39" s="60">
        <f t="shared" si="0"/>
      </c>
      <c r="I39" s="60">
        <f t="shared" si="3"/>
      </c>
      <c r="J39" s="60">
        <f t="shared" si="1"/>
        <v>0</v>
      </c>
      <c r="K39" s="110">
        <f t="shared" si="2"/>
        <v>0</v>
      </c>
    </row>
    <row r="40" spans="1:11" ht="12.75">
      <c r="A40" s="17"/>
      <c r="B40" s="57"/>
      <c r="C40" s="108"/>
      <c r="D40" s="108"/>
      <c r="E40" s="108"/>
      <c r="F40" s="58"/>
      <c r="G40" s="109"/>
      <c r="H40" s="60">
        <f t="shared" si="0"/>
      </c>
      <c r="I40" s="60">
        <f t="shared" si="3"/>
      </c>
      <c r="J40" s="60">
        <f t="shared" si="1"/>
        <v>0</v>
      </c>
      <c r="K40" s="110">
        <f t="shared" si="2"/>
        <v>0</v>
      </c>
    </row>
    <row r="41" spans="1:11" ht="12.75">
      <c r="A41" s="17"/>
      <c r="B41" s="57"/>
      <c r="C41" s="108"/>
      <c r="D41" s="108"/>
      <c r="E41" s="108"/>
      <c r="F41" s="58"/>
      <c r="G41" s="109"/>
      <c r="H41" s="60">
        <f t="shared" si="0"/>
      </c>
      <c r="I41" s="60">
        <f t="shared" si="3"/>
      </c>
      <c r="J41" s="60">
        <f t="shared" si="1"/>
        <v>0</v>
      </c>
      <c r="K41" s="110">
        <f t="shared" si="2"/>
        <v>0</v>
      </c>
    </row>
    <row r="42" spans="1:11" ht="12.75">
      <c r="A42" s="56"/>
      <c r="B42" s="57"/>
      <c r="C42" s="108"/>
      <c r="D42" s="108"/>
      <c r="E42" s="108"/>
      <c r="F42" s="58"/>
      <c r="G42" s="109"/>
      <c r="H42" s="60">
        <f t="shared" si="0"/>
      </c>
      <c r="I42" s="60">
        <f t="shared" si="3"/>
      </c>
      <c r="J42" s="60">
        <f t="shared" si="1"/>
        <v>0</v>
      </c>
      <c r="K42" s="110">
        <f t="shared" si="2"/>
        <v>0</v>
      </c>
    </row>
    <row r="43" spans="1:11" ht="12.75">
      <c r="A43" s="17"/>
      <c r="B43" s="57"/>
      <c r="C43" s="108"/>
      <c r="D43" s="108"/>
      <c r="E43" s="108"/>
      <c r="F43" s="58"/>
      <c r="G43" s="109"/>
      <c r="H43" s="60">
        <f t="shared" si="0"/>
      </c>
      <c r="I43" s="60">
        <f t="shared" si="3"/>
      </c>
      <c r="J43" s="60">
        <f t="shared" si="1"/>
        <v>0</v>
      </c>
      <c r="K43" s="110">
        <f t="shared" si="2"/>
        <v>0</v>
      </c>
    </row>
    <row r="44" spans="1:11" ht="12.75">
      <c r="A44" s="17"/>
      <c r="B44" s="57"/>
      <c r="C44" s="108"/>
      <c r="D44" s="108"/>
      <c r="E44" s="108"/>
      <c r="F44" s="58"/>
      <c r="G44" s="109"/>
      <c r="H44" s="60">
        <f t="shared" si="0"/>
      </c>
      <c r="I44" s="60">
        <f t="shared" si="3"/>
      </c>
      <c r="J44" s="60">
        <f t="shared" si="1"/>
        <v>0</v>
      </c>
      <c r="K44" s="110">
        <f t="shared" si="2"/>
        <v>0</v>
      </c>
    </row>
    <row r="45" spans="1:11" ht="12.75">
      <c r="A45" s="61"/>
      <c r="B45" s="57"/>
      <c r="C45" s="108"/>
      <c r="D45" s="108"/>
      <c r="E45" s="108"/>
      <c r="F45" s="58"/>
      <c r="G45" s="109"/>
      <c r="H45" s="60">
        <f t="shared" si="0"/>
      </c>
      <c r="I45" s="60">
        <f t="shared" si="3"/>
      </c>
      <c r="J45" s="60">
        <f t="shared" si="1"/>
        <v>0</v>
      </c>
      <c r="K45" s="110">
        <f t="shared" si="2"/>
        <v>0</v>
      </c>
    </row>
    <row r="46" spans="1:11" ht="12.75">
      <c r="A46" s="17"/>
      <c r="B46" s="57"/>
      <c r="C46" s="108"/>
      <c r="D46" s="108"/>
      <c r="E46" s="108"/>
      <c r="F46" s="58"/>
      <c r="G46" s="109"/>
      <c r="H46" s="60">
        <f t="shared" si="0"/>
      </c>
      <c r="I46" s="60">
        <f t="shared" si="3"/>
      </c>
      <c r="J46" s="60">
        <f t="shared" si="1"/>
        <v>0</v>
      </c>
      <c r="K46" s="110">
        <f t="shared" si="2"/>
        <v>0</v>
      </c>
    </row>
    <row r="47" spans="1:11" ht="12.75">
      <c r="A47" s="56"/>
      <c r="B47" s="57"/>
      <c r="C47" s="108"/>
      <c r="D47" s="108"/>
      <c r="E47" s="108"/>
      <c r="F47" s="58"/>
      <c r="G47" s="109"/>
      <c r="H47" s="60">
        <f t="shared" si="0"/>
      </c>
      <c r="I47" s="60">
        <f t="shared" si="3"/>
      </c>
      <c r="J47" s="60">
        <f t="shared" si="1"/>
        <v>0</v>
      </c>
      <c r="K47" s="110">
        <f t="shared" si="2"/>
        <v>0</v>
      </c>
    </row>
    <row r="48" spans="1:11" ht="12.75">
      <c r="A48" s="17"/>
      <c r="B48" s="57"/>
      <c r="C48" s="108"/>
      <c r="D48" s="108"/>
      <c r="E48" s="108"/>
      <c r="F48" s="58"/>
      <c r="G48" s="109"/>
      <c r="H48" s="60">
        <f t="shared" si="0"/>
      </c>
      <c r="I48" s="60">
        <f t="shared" si="3"/>
      </c>
      <c r="J48" s="60">
        <f t="shared" si="1"/>
        <v>0</v>
      </c>
      <c r="K48" s="110">
        <f t="shared" si="2"/>
        <v>0</v>
      </c>
    </row>
    <row r="49" spans="1:11" ht="12.75">
      <c r="A49" s="17"/>
      <c r="B49" s="57"/>
      <c r="C49" s="108"/>
      <c r="D49" s="108"/>
      <c r="E49" s="108"/>
      <c r="F49" s="58"/>
      <c r="G49" s="109"/>
      <c r="H49" s="60">
        <f t="shared" si="0"/>
      </c>
      <c r="I49" s="60">
        <f t="shared" si="3"/>
      </c>
      <c r="J49" s="60">
        <f t="shared" si="1"/>
        <v>0</v>
      </c>
      <c r="K49" s="110">
        <f t="shared" si="2"/>
        <v>0</v>
      </c>
    </row>
    <row r="50" spans="1:11" ht="12.75">
      <c r="A50" s="63"/>
      <c r="B50" s="57"/>
      <c r="C50" s="108"/>
      <c r="D50" s="108"/>
      <c r="E50" s="108"/>
      <c r="F50" s="58"/>
      <c r="G50" s="109"/>
      <c r="H50" s="60">
        <f t="shared" si="0"/>
      </c>
      <c r="I50" s="60">
        <f t="shared" si="3"/>
      </c>
      <c r="J50" s="60">
        <f t="shared" si="1"/>
        <v>0</v>
      </c>
      <c r="K50" s="110">
        <f t="shared" si="2"/>
        <v>0</v>
      </c>
    </row>
    <row r="51" spans="1:11" ht="12.75">
      <c r="A51" s="17"/>
      <c r="B51" s="57"/>
      <c r="C51" s="108"/>
      <c r="D51" s="108"/>
      <c r="E51" s="108"/>
      <c r="F51" s="58"/>
      <c r="G51" s="109"/>
      <c r="H51" s="60">
        <f t="shared" si="0"/>
      </c>
      <c r="I51" s="60">
        <f t="shared" si="3"/>
      </c>
      <c r="J51" s="60">
        <f t="shared" si="1"/>
        <v>0</v>
      </c>
      <c r="K51" s="110">
        <f t="shared" si="2"/>
        <v>0</v>
      </c>
    </row>
    <row r="52" spans="1:11" ht="12.75">
      <c r="A52" s="17"/>
      <c r="B52" s="57"/>
      <c r="C52" s="108"/>
      <c r="D52" s="108"/>
      <c r="E52" s="108"/>
      <c r="F52" s="58"/>
      <c r="G52" s="109"/>
      <c r="H52" s="60">
        <f t="shared" si="0"/>
      </c>
      <c r="I52" s="60">
        <f t="shared" si="3"/>
      </c>
      <c r="J52" s="60">
        <f t="shared" si="1"/>
        <v>0</v>
      </c>
      <c r="K52" s="110">
        <f t="shared" si="2"/>
        <v>0</v>
      </c>
    </row>
    <row r="53" spans="1:11" ht="12.75">
      <c r="A53" s="111" t="s">
        <v>6</v>
      </c>
      <c r="B53" s="112"/>
      <c r="C53" s="112"/>
      <c r="D53" s="112"/>
      <c r="E53" s="112"/>
      <c r="F53" s="112"/>
      <c r="G53" s="112"/>
      <c r="H53" s="112"/>
      <c r="I53" s="113"/>
      <c r="J53" s="32">
        <f>SUM(J15:J52)</f>
        <v>75821.62</v>
      </c>
      <c r="K53" s="32">
        <f>SUM(K15:K52)</f>
        <v>22178.379999999997</v>
      </c>
    </row>
    <row r="54" spans="1:9" ht="12.75">
      <c r="A54" s="6"/>
      <c r="B54" s="7"/>
      <c r="C54" s="7"/>
      <c r="D54" s="7"/>
      <c r="E54" s="7"/>
      <c r="F54" s="8"/>
      <c r="G54" s="8"/>
      <c r="H54" s="8"/>
      <c r="I54" s="8"/>
    </row>
    <row r="55" spans="1:12" ht="12.75">
      <c r="A55" s="6"/>
      <c r="B55" s="7"/>
      <c r="C55" s="7"/>
      <c r="D55" s="7"/>
      <c r="E55" s="7"/>
      <c r="F55" s="8"/>
      <c r="G55" s="8"/>
      <c r="H55" s="96"/>
      <c r="I55" s="139" t="s">
        <v>64</v>
      </c>
      <c r="J55" s="139"/>
      <c r="K55" s="114"/>
      <c r="L55" s="97"/>
    </row>
    <row r="56" spans="1:12" ht="12.75">
      <c r="A56" s="6"/>
      <c r="B56" s="7"/>
      <c r="C56" s="7"/>
      <c r="D56" s="7"/>
      <c r="E56" s="7"/>
      <c r="F56" s="8"/>
      <c r="G56" s="8"/>
      <c r="H56" s="96"/>
      <c r="I56" s="139" t="s">
        <v>65</v>
      </c>
      <c r="J56" s="139"/>
      <c r="K56" s="114"/>
      <c r="L56" s="97"/>
    </row>
    <row r="57" spans="1:12" ht="12.75">
      <c r="A57" s="6"/>
      <c r="B57" s="7"/>
      <c r="C57" s="7"/>
      <c r="D57" s="7"/>
      <c r="E57" s="7"/>
      <c r="F57" s="8"/>
      <c r="G57" s="8"/>
      <c r="H57" s="96"/>
      <c r="I57" s="96"/>
      <c r="J57" s="97"/>
      <c r="K57" s="97"/>
      <c r="L57" s="97"/>
    </row>
    <row r="58" spans="1:12" ht="12.75">
      <c r="A58" s="6"/>
      <c r="B58" s="7"/>
      <c r="C58" s="7"/>
      <c r="D58" s="7"/>
      <c r="E58" s="7"/>
      <c r="F58" s="8"/>
      <c r="G58" s="8"/>
      <c r="H58" s="96"/>
      <c r="I58" s="96"/>
      <c r="J58" s="98" t="s">
        <v>45</v>
      </c>
      <c r="K58" s="115">
        <f>ROUND(+K53/1.34*0.0042,2)</f>
        <v>69.51</v>
      </c>
      <c r="L58" s="97"/>
    </row>
    <row r="59" spans="1:9" ht="12.75">
      <c r="A59" s="6"/>
      <c r="B59" s="7"/>
      <c r="C59" s="7"/>
      <c r="D59" s="7"/>
      <c r="E59" s="7"/>
      <c r="F59" s="8"/>
      <c r="G59" s="8"/>
      <c r="H59" s="8"/>
      <c r="I59" s="8"/>
    </row>
    <row r="60" spans="1:9" ht="12.75">
      <c r="A60" s="6"/>
      <c r="B60" s="9"/>
      <c r="C60" s="9"/>
      <c r="D60" s="9"/>
      <c r="E60" s="9"/>
      <c r="F60" s="10"/>
      <c r="G60" s="10"/>
      <c r="H60" s="10"/>
      <c r="I60" s="10"/>
    </row>
    <row r="61" spans="1:10" ht="12.75">
      <c r="A61" s="6"/>
      <c r="B61" s="9"/>
      <c r="C61" s="9"/>
      <c r="D61" s="9"/>
      <c r="E61" s="9"/>
      <c r="G61" s="1" t="s">
        <v>2</v>
      </c>
      <c r="H61" s="44" t="s">
        <v>8</v>
      </c>
      <c r="I61" s="1" t="s">
        <v>4</v>
      </c>
      <c r="J61" s="1" t="s">
        <v>7</v>
      </c>
    </row>
    <row r="62" spans="1:10" ht="12.75">
      <c r="A62" s="6" t="s">
        <v>46</v>
      </c>
      <c r="B62" s="9"/>
      <c r="C62" s="9"/>
      <c r="D62" s="9"/>
      <c r="E62" s="9"/>
      <c r="F62" s="1" t="s">
        <v>12</v>
      </c>
      <c r="G62" s="11"/>
      <c r="H62" s="45"/>
      <c r="I62" s="12"/>
      <c r="J62" s="12"/>
    </row>
    <row r="63" spans="1:10" ht="12.75">
      <c r="A63" s="6"/>
      <c r="B63" s="9"/>
      <c r="C63" s="9"/>
      <c r="D63" s="9"/>
      <c r="E63" s="9"/>
      <c r="F63" s="2" t="s">
        <v>13</v>
      </c>
      <c r="G63" s="11"/>
      <c r="H63" s="45"/>
      <c r="I63" s="12"/>
      <c r="J63" s="12"/>
    </row>
    <row r="64" spans="1:9" ht="15">
      <c r="A64" s="6"/>
      <c r="B64" s="13"/>
      <c r="C64" s="13"/>
      <c r="D64" s="13"/>
      <c r="E64" s="13"/>
      <c r="F64" s="14"/>
      <c r="G64" s="14"/>
      <c r="H64" s="14"/>
      <c r="I64" s="14"/>
    </row>
  </sheetData>
  <sheetProtection password="8177" sheet="1"/>
  <mergeCells count="10">
    <mergeCell ref="I55:J55"/>
    <mergeCell ref="I56:J56"/>
    <mergeCell ref="B10:K10"/>
    <mergeCell ref="B11:K11"/>
    <mergeCell ref="A3:I3"/>
    <mergeCell ref="A6:I6"/>
    <mergeCell ref="A7:I7"/>
    <mergeCell ref="B8:K8"/>
    <mergeCell ref="B9:K9"/>
    <mergeCell ref="A4:K5"/>
  </mergeCells>
  <printOptions/>
  <pageMargins left="0.7086614173228347" right="0.7086614173228347" top="0.7480314960629921" bottom="1.4079166666666667" header="0.31496062992125984" footer="0.31496062992125984"/>
  <pageSetup cellComments="asDisplayed" fitToHeight="0" fitToWidth="1" horizontalDpi="600" verticalDpi="600" orientation="portrait" paperSize="9" scale="62" r:id="rId5"/>
  <headerFooter>
    <oddFooter>&amp;LVERZE 1.0
&amp;G&amp;C&amp;G&amp;R&amp;G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L67"/>
  <sheetViews>
    <sheetView view="pageLayout" workbookViewId="0" topLeftCell="A67">
      <selection activeCell="J2" sqref="J2"/>
    </sheetView>
  </sheetViews>
  <sheetFormatPr defaultColWidth="9.140625" defaultRowHeight="12.75"/>
  <cols>
    <col min="1" max="1" width="25.8515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140625" style="0" customWidth="1"/>
    <col min="7" max="7" width="10.00390625" style="0" customWidth="1"/>
    <col min="8" max="8" width="8.2812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2" ht="12.75" customHeight="1">
      <c r="A4" s="168" t="s">
        <v>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ht="12.7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1:12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9"/>
    </row>
    <row r="8" spans="1:12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2.75">
      <c r="A10" s="2" t="s">
        <v>18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12.75">
      <c r="A11" s="2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>
      <c r="A12" s="2" t="s">
        <v>50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50"/>
    </row>
    <row r="13" spans="1:9" ht="12.75">
      <c r="A13" s="65"/>
      <c r="B13" s="66"/>
      <c r="C13" s="66"/>
      <c r="D13" s="66"/>
      <c r="E13" s="66"/>
      <c r="F13" s="66"/>
      <c r="G13" s="66"/>
      <c r="H13" s="66"/>
      <c r="I13" s="66"/>
    </row>
    <row r="14" spans="1:12" ht="140.25">
      <c r="A14" s="107" t="s">
        <v>52</v>
      </c>
      <c r="B14" s="3" t="s">
        <v>20</v>
      </c>
      <c r="C14" s="3" t="s">
        <v>29</v>
      </c>
      <c r="D14" s="3" t="s">
        <v>55</v>
      </c>
      <c r="E14" s="3" t="s">
        <v>53</v>
      </c>
      <c r="F14" s="3" t="s">
        <v>54</v>
      </c>
      <c r="G14" s="3" t="s">
        <v>30</v>
      </c>
      <c r="H14" s="3" t="s">
        <v>19</v>
      </c>
      <c r="I14" s="23" t="s">
        <v>31</v>
      </c>
      <c r="J14" s="3" t="s">
        <v>32</v>
      </c>
      <c r="K14" s="3" t="s">
        <v>33</v>
      </c>
      <c r="L14" s="3" t="s">
        <v>34</v>
      </c>
    </row>
    <row r="15" spans="1:12" ht="12.75">
      <c r="A15" s="56" t="s">
        <v>40</v>
      </c>
      <c r="B15" s="57">
        <v>40269</v>
      </c>
      <c r="C15" s="58">
        <v>40</v>
      </c>
      <c r="D15" s="58">
        <v>9</v>
      </c>
      <c r="E15" s="58">
        <v>5</v>
      </c>
      <c r="F15" s="58">
        <f>(C15/12*D15)+E15</f>
        <v>35</v>
      </c>
      <c r="G15" s="58">
        <v>20</v>
      </c>
      <c r="H15" s="58">
        <f>F15-G15</f>
        <v>15</v>
      </c>
      <c r="I15" s="59"/>
      <c r="J15" s="60">
        <f>ROUND(IF(H15&gt;=0,"0",I15/G15),2)</f>
        <v>0</v>
      </c>
      <c r="K15" s="60">
        <f>ROUND(-H15*J15,2)</f>
        <v>0</v>
      </c>
      <c r="L15" s="58"/>
    </row>
    <row r="16" spans="1:12" ht="12.75">
      <c r="A16" s="17" t="s">
        <v>41</v>
      </c>
      <c r="B16" s="57">
        <v>40269</v>
      </c>
      <c r="C16" s="58">
        <v>40</v>
      </c>
      <c r="D16" s="58">
        <v>9</v>
      </c>
      <c r="E16" s="58">
        <v>0</v>
      </c>
      <c r="F16" s="58">
        <f aca="true" t="shared" si="0" ref="F16:F21">(C16/12*D16)+E16</f>
        <v>30</v>
      </c>
      <c r="G16" s="58">
        <v>35</v>
      </c>
      <c r="H16" s="58">
        <f>F16-G16</f>
        <v>-5</v>
      </c>
      <c r="I16" s="59">
        <v>50000</v>
      </c>
      <c r="J16" s="60">
        <f>ROUND(IF(H16&gt;=0,"0",I16/G16),2)</f>
        <v>1428.57</v>
      </c>
      <c r="K16" s="60">
        <f>ROUND(-H16*J16,2)</f>
        <v>7142.85</v>
      </c>
      <c r="L16" s="58"/>
    </row>
    <row r="17" spans="1:12" ht="12.75">
      <c r="A17" s="17" t="s">
        <v>42</v>
      </c>
      <c r="B17" s="57">
        <v>40269</v>
      </c>
      <c r="C17" s="58">
        <v>40</v>
      </c>
      <c r="D17" s="58">
        <v>9</v>
      </c>
      <c r="E17" s="58">
        <v>3</v>
      </c>
      <c r="F17" s="58">
        <f t="shared" si="0"/>
        <v>33</v>
      </c>
      <c r="G17" s="58">
        <v>30</v>
      </c>
      <c r="H17" s="58">
        <f>F17-G17</f>
        <v>3</v>
      </c>
      <c r="I17" s="59"/>
      <c r="J17" s="60">
        <f aca="true" t="shared" si="1" ref="J17:J52">ROUND(IF(H17&gt;=0,"0",I17/G17),2)</f>
        <v>0</v>
      </c>
      <c r="K17" s="60">
        <f aca="true" t="shared" si="2" ref="K17:K52">ROUND(-H17*J17,2)</f>
        <v>0</v>
      </c>
      <c r="L17" s="11"/>
    </row>
    <row r="18" spans="1:12" ht="12.75">
      <c r="A18" s="56"/>
      <c r="B18" s="58"/>
      <c r="C18" s="58"/>
      <c r="D18" s="74"/>
      <c r="E18" s="74"/>
      <c r="F18" s="58">
        <f t="shared" si="0"/>
        <v>0</v>
      </c>
      <c r="G18" s="75"/>
      <c r="H18" s="58">
        <f aca="true" t="shared" si="3" ref="H18:H52">F18-G18</f>
        <v>0</v>
      </c>
      <c r="I18" s="59"/>
      <c r="J18" s="60">
        <f t="shared" si="1"/>
        <v>0</v>
      </c>
      <c r="K18" s="60">
        <f t="shared" si="2"/>
        <v>0</v>
      </c>
      <c r="L18" s="11"/>
    </row>
    <row r="19" spans="1:12" ht="12.75">
      <c r="A19" s="17"/>
      <c r="B19" s="4"/>
      <c r="C19" s="4"/>
      <c r="D19" s="70"/>
      <c r="E19" s="70"/>
      <c r="F19" s="58">
        <f t="shared" si="0"/>
        <v>0</v>
      </c>
      <c r="G19" s="71"/>
      <c r="H19" s="58">
        <f t="shared" si="3"/>
        <v>0</v>
      </c>
      <c r="I19" s="59"/>
      <c r="J19" s="60">
        <f t="shared" si="1"/>
        <v>0</v>
      </c>
      <c r="K19" s="60">
        <f t="shared" si="2"/>
        <v>0</v>
      </c>
      <c r="L19" s="11"/>
    </row>
    <row r="20" spans="1:12" ht="12.75">
      <c r="A20" s="17"/>
      <c r="B20" s="4"/>
      <c r="C20" s="4"/>
      <c r="D20" s="70"/>
      <c r="E20" s="70"/>
      <c r="F20" s="58">
        <f t="shared" si="0"/>
        <v>0</v>
      </c>
      <c r="G20" s="71"/>
      <c r="H20" s="58">
        <f t="shared" si="3"/>
        <v>0</v>
      </c>
      <c r="I20" s="59"/>
      <c r="J20" s="60">
        <f t="shared" si="1"/>
        <v>0</v>
      </c>
      <c r="K20" s="60">
        <f t="shared" si="2"/>
        <v>0</v>
      </c>
      <c r="L20" s="11"/>
    </row>
    <row r="21" spans="1:12" ht="12.75">
      <c r="A21" s="20"/>
      <c r="B21" s="4"/>
      <c r="C21" s="4"/>
      <c r="D21" s="70"/>
      <c r="E21" s="70"/>
      <c r="F21" s="58">
        <f t="shared" si="0"/>
        <v>0</v>
      </c>
      <c r="G21" s="71"/>
      <c r="H21" s="58">
        <f t="shared" si="3"/>
        <v>0</v>
      </c>
      <c r="I21" s="59"/>
      <c r="J21" s="60">
        <f t="shared" si="1"/>
        <v>0</v>
      </c>
      <c r="K21" s="60">
        <f t="shared" si="2"/>
        <v>0</v>
      </c>
      <c r="L21" s="11"/>
    </row>
    <row r="22" spans="1:12" ht="12.75">
      <c r="A22" s="56"/>
      <c r="B22" s="58"/>
      <c r="C22" s="58"/>
      <c r="D22" s="74"/>
      <c r="E22" s="74"/>
      <c r="F22" s="58">
        <f aca="true" t="shared" si="4" ref="F22:F52">(C22/12*D22)+E22</f>
        <v>0</v>
      </c>
      <c r="G22" s="71"/>
      <c r="H22" s="58">
        <f t="shared" si="3"/>
        <v>0</v>
      </c>
      <c r="I22" s="59"/>
      <c r="J22" s="60">
        <f t="shared" si="1"/>
        <v>0</v>
      </c>
      <c r="K22" s="60">
        <f t="shared" si="2"/>
        <v>0</v>
      </c>
      <c r="L22" s="11"/>
    </row>
    <row r="23" spans="1:12" ht="12.75">
      <c r="A23" s="26"/>
      <c r="B23" s="27"/>
      <c r="C23" s="27"/>
      <c r="D23" s="72"/>
      <c r="E23" s="72"/>
      <c r="F23" s="58">
        <f t="shared" si="4"/>
        <v>0</v>
      </c>
      <c r="G23" s="71"/>
      <c r="H23" s="58">
        <f t="shared" si="3"/>
        <v>0</v>
      </c>
      <c r="I23" s="59"/>
      <c r="J23" s="60">
        <f t="shared" si="1"/>
        <v>0</v>
      </c>
      <c r="K23" s="60">
        <f t="shared" si="2"/>
        <v>0</v>
      </c>
      <c r="L23" s="11"/>
    </row>
    <row r="24" spans="1:12" ht="12.75">
      <c r="A24" s="17"/>
      <c r="B24" s="4"/>
      <c r="C24" s="4"/>
      <c r="D24" s="74"/>
      <c r="E24" s="74"/>
      <c r="F24" s="58">
        <f t="shared" si="4"/>
        <v>0</v>
      </c>
      <c r="G24" s="71"/>
      <c r="H24" s="58">
        <f t="shared" si="3"/>
        <v>0</v>
      </c>
      <c r="I24" s="59"/>
      <c r="J24" s="60">
        <f t="shared" si="1"/>
        <v>0</v>
      </c>
      <c r="K24" s="60">
        <f t="shared" si="2"/>
        <v>0</v>
      </c>
      <c r="L24" s="11"/>
    </row>
    <row r="25" spans="1:12" ht="12.75">
      <c r="A25" s="17"/>
      <c r="B25" s="4"/>
      <c r="C25" s="4"/>
      <c r="D25" s="74"/>
      <c r="E25" s="74"/>
      <c r="F25" s="58">
        <f t="shared" si="4"/>
        <v>0</v>
      </c>
      <c r="G25" s="71"/>
      <c r="H25" s="58">
        <f t="shared" si="3"/>
        <v>0</v>
      </c>
      <c r="I25" s="59"/>
      <c r="J25" s="60">
        <f t="shared" si="1"/>
        <v>0</v>
      </c>
      <c r="K25" s="60">
        <f t="shared" si="2"/>
        <v>0</v>
      </c>
      <c r="L25" s="11"/>
    </row>
    <row r="26" spans="1:12" ht="12.75">
      <c r="A26" s="17"/>
      <c r="B26" s="4"/>
      <c r="C26" s="4"/>
      <c r="D26" s="74"/>
      <c r="E26" s="74"/>
      <c r="F26" s="58">
        <f t="shared" si="4"/>
        <v>0</v>
      </c>
      <c r="G26" s="71"/>
      <c r="H26" s="58">
        <f t="shared" si="3"/>
        <v>0</v>
      </c>
      <c r="I26" s="59"/>
      <c r="J26" s="60">
        <f t="shared" si="1"/>
        <v>0</v>
      </c>
      <c r="K26" s="60">
        <f t="shared" si="2"/>
        <v>0</v>
      </c>
      <c r="L26" s="11"/>
    </row>
    <row r="27" spans="1:12" ht="12.75">
      <c r="A27" s="56"/>
      <c r="B27" s="58"/>
      <c r="C27" s="58"/>
      <c r="D27" s="74"/>
      <c r="E27" s="74"/>
      <c r="F27" s="58">
        <f t="shared" si="4"/>
        <v>0</v>
      </c>
      <c r="G27" s="71"/>
      <c r="H27" s="58">
        <f t="shared" si="3"/>
        <v>0</v>
      </c>
      <c r="I27" s="59"/>
      <c r="J27" s="60">
        <f t="shared" si="1"/>
        <v>0</v>
      </c>
      <c r="K27" s="60">
        <f t="shared" si="2"/>
        <v>0</v>
      </c>
      <c r="L27" s="11"/>
    </row>
    <row r="28" spans="1:12" ht="12.75">
      <c r="A28" s="17"/>
      <c r="B28" s="4"/>
      <c r="C28" s="4"/>
      <c r="D28" s="74"/>
      <c r="E28" s="74"/>
      <c r="F28" s="58">
        <f t="shared" si="4"/>
        <v>0</v>
      </c>
      <c r="G28" s="71"/>
      <c r="H28" s="58">
        <f t="shared" si="3"/>
        <v>0</v>
      </c>
      <c r="I28" s="59"/>
      <c r="J28" s="60">
        <f t="shared" si="1"/>
        <v>0</v>
      </c>
      <c r="K28" s="60">
        <f t="shared" si="2"/>
        <v>0</v>
      </c>
      <c r="L28" s="11"/>
    </row>
    <row r="29" spans="1:12" ht="12.75">
      <c r="A29" s="17"/>
      <c r="B29" s="4"/>
      <c r="C29" s="4"/>
      <c r="D29" s="74"/>
      <c r="E29" s="74"/>
      <c r="F29" s="58">
        <f t="shared" si="4"/>
        <v>0</v>
      </c>
      <c r="G29" s="71"/>
      <c r="H29" s="58">
        <f t="shared" si="3"/>
        <v>0</v>
      </c>
      <c r="I29" s="59"/>
      <c r="J29" s="60">
        <f t="shared" si="1"/>
        <v>0</v>
      </c>
      <c r="K29" s="60">
        <f t="shared" si="2"/>
        <v>0</v>
      </c>
      <c r="L29" s="11"/>
    </row>
    <row r="30" spans="1:12" ht="12.75">
      <c r="A30" s="56"/>
      <c r="B30" s="58"/>
      <c r="C30" s="58"/>
      <c r="D30" s="74"/>
      <c r="E30" s="74"/>
      <c r="F30" s="58">
        <f t="shared" si="4"/>
        <v>0</v>
      </c>
      <c r="G30" s="71"/>
      <c r="H30" s="58">
        <f t="shared" si="3"/>
        <v>0</v>
      </c>
      <c r="I30" s="59"/>
      <c r="J30" s="60">
        <f t="shared" si="1"/>
        <v>0</v>
      </c>
      <c r="K30" s="60">
        <f t="shared" si="2"/>
        <v>0</v>
      </c>
      <c r="L30" s="11"/>
    </row>
    <row r="31" spans="1:12" ht="12.75">
      <c r="A31" s="17"/>
      <c r="B31" s="4"/>
      <c r="C31" s="4"/>
      <c r="D31" s="70"/>
      <c r="E31" s="70"/>
      <c r="F31" s="58">
        <f t="shared" si="4"/>
        <v>0</v>
      </c>
      <c r="G31" s="71"/>
      <c r="H31" s="58">
        <f t="shared" si="3"/>
        <v>0</v>
      </c>
      <c r="I31" s="59"/>
      <c r="J31" s="60">
        <f t="shared" si="1"/>
        <v>0</v>
      </c>
      <c r="K31" s="60">
        <f t="shared" si="2"/>
        <v>0</v>
      </c>
      <c r="L31" s="11"/>
    </row>
    <row r="32" spans="1:12" ht="12.75">
      <c r="A32" s="17"/>
      <c r="B32" s="4"/>
      <c r="C32" s="4"/>
      <c r="D32" s="74"/>
      <c r="E32" s="74"/>
      <c r="F32" s="58">
        <f t="shared" si="4"/>
        <v>0</v>
      </c>
      <c r="G32" s="71"/>
      <c r="H32" s="58">
        <f t="shared" si="3"/>
        <v>0</v>
      </c>
      <c r="I32" s="59"/>
      <c r="J32" s="60">
        <f t="shared" si="1"/>
        <v>0</v>
      </c>
      <c r="K32" s="60">
        <f t="shared" si="2"/>
        <v>0</v>
      </c>
      <c r="L32" s="11"/>
    </row>
    <row r="33" spans="1:12" ht="12.75">
      <c r="A33" s="17"/>
      <c r="B33" s="4"/>
      <c r="C33" s="4"/>
      <c r="D33" s="74"/>
      <c r="E33" s="74"/>
      <c r="F33" s="58">
        <f t="shared" si="4"/>
        <v>0</v>
      </c>
      <c r="G33" s="71"/>
      <c r="H33" s="58">
        <f t="shared" si="3"/>
        <v>0</v>
      </c>
      <c r="I33" s="59"/>
      <c r="J33" s="60">
        <f t="shared" si="1"/>
        <v>0</v>
      </c>
      <c r="K33" s="60">
        <f t="shared" si="2"/>
        <v>0</v>
      </c>
      <c r="L33" s="11"/>
    </row>
    <row r="34" spans="1:12" ht="12.75">
      <c r="A34" s="56"/>
      <c r="B34" s="58"/>
      <c r="C34" s="58"/>
      <c r="D34" s="74"/>
      <c r="E34" s="74"/>
      <c r="F34" s="58">
        <f t="shared" si="4"/>
        <v>0</v>
      </c>
      <c r="G34" s="71"/>
      <c r="H34" s="58">
        <f t="shared" si="3"/>
        <v>0</v>
      </c>
      <c r="I34" s="59"/>
      <c r="J34" s="60">
        <f t="shared" si="1"/>
        <v>0</v>
      </c>
      <c r="K34" s="60">
        <f t="shared" si="2"/>
        <v>0</v>
      </c>
      <c r="L34" s="11"/>
    </row>
    <row r="35" spans="1:12" ht="12.75">
      <c r="A35" s="17"/>
      <c r="B35" s="4"/>
      <c r="C35" s="4"/>
      <c r="D35" s="70"/>
      <c r="E35" s="70"/>
      <c r="F35" s="58">
        <f t="shared" si="4"/>
        <v>0</v>
      </c>
      <c r="G35" s="71"/>
      <c r="H35" s="58">
        <f t="shared" si="3"/>
        <v>0</v>
      </c>
      <c r="I35" s="59"/>
      <c r="J35" s="60">
        <f t="shared" si="1"/>
        <v>0</v>
      </c>
      <c r="K35" s="60">
        <f t="shared" si="2"/>
        <v>0</v>
      </c>
      <c r="L35" s="11"/>
    </row>
    <row r="36" spans="1:12" ht="12.75">
      <c r="A36" s="17"/>
      <c r="B36" s="4"/>
      <c r="C36" s="4"/>
      <c r="D36" s="74"/>
      <c r="E36" s="74"/>
      <c r="F36" s="58">
        <f t="shared" si="4"/>
        <v>0</v>
      </c>
      <c r="G36" s="71"/>
      <c r="H36" s="58">
        <f t="shared" si="3"/>
        <v>0</v>
      </c>
      <c r="I36" s="59"/>
      <c r="J36" s="60">
        <f t="shared" si="1"/>
        <v>0</v>
      </c>
      <c r="K36" s="60">
        <f t="shared" si="2"/>
        <v>0</v>
      </c>
      <c r="L36" s="11"/>
    </row>
    <row r="37" spans="1:12" ht="12.75">
      <c r="A37" s="17"/>
      <c r="B37" s="4"/>
      <c r="C37" s="4"/>
      <c r="D37" s="74"/>
      <c r="E37" s="74"/>
      <c r="F37" s="58">
        <f t="shared" si="4"/>
        <v>0</v>
      </c>
      <c r="G37" s="71"/>
      <c r="H37" s="58">
        <f t="shared" si="3"/>
        <v>0</v>
      </c>
      <c r="I37" s="59"/>
      <c r="J37" s="60">
        <f t="shared" si="1"/>
        <v>0</v>
      </c>
      <c r="K37" s="60">
        <f t="shared" si="2"/>
        <v>0</v>
      </c>
      <c r="L37" s="11"/>
    </row>
    <row r="38" spans="1:12" ht="12.75">
      <c r="A38" s="56"/>
      <c r="B38" s="58"/>
      <c r="C38" s="58"/>
      <c r="D38" s="74"/>
      <c r="E38" s="74"/>
      <c r="F38" s="58">
        <f t="shared" si="4"/>
        <v>0</v>
      </c>
      <c r="G38" s="71"/>
      <c r="H38" s="58">
        <f t="shared" si="3"/>
        <v>0</v>
      </c>
      <c r="I38" s="59"/>
      <c r="J38" s="60">
        <f t="shared" si="1"/>
        <v>0</v>
      </c>
      <c r="K38" s="60">
        <f t="shared" si="2"/>
        <v>0</v>
      </c>
      <c r="L38" s="11"/>
    </row>
    <row r="39" spans="1:12" ht="12.75">
      <c r="A39" s="17"/>
      <c r="B39" s="4"/>
      <c r="C39" s="4"/>
      <c r="D39" s="70"/>
      <c r="E39" s="70"/>
      <c r="F39" s="58">
        <f t="shared" si="4"/>
        <v>0</v>
      </c>
      <c r="G39" s="71"/>
      <c r="H39" s="58">
        <f t="shared" si="3"/>
        <v>0</v>
      </c>
      <c r="I39" s="59"/>
      <c r="J39" s="60">
        <f t="shared" si="1"/>
        <v>0</v>
      </c>
      <c r="K39" s="60">
        <f t="shared" si="2"/>
        <v>0</v>
      </c>
      <c r="L39" s="11"/>
    </row>
    <row r="40" spans="1:12" ht="12.75">
      <c r="A40" s="17"/>
      <c r="B40" s="4"/>
      <c r="C40" s="4"/>
      <c r="D40" s="70"/>
      <c r="E40" s="70"/>
      <c r="F40" s="58">
        <f t="shared" si="4"/>
        <v>0</v>
      </c>
      <c r="G40" s="71"/>
      <c r="H40" s="58">
        <f t="shared" si="3"/>
        <v>0</v>
      </c>
      <c r="I40" s="59"/>
      <c r="J40" s="60">
        <f t="shared" si="1"/>
        <v>0</v>
      </c>
      <c r="K40" s="60">
        <f t="shared" si="2"/>
        <v>0</v>
      </c>
      <c r="L40" s="11"/>
    </row>
    <row r="41" spans="1:12" ht="12.75">
      <c r="A41" s="17"/>
      <c r="B41" s="4"/>
      <c r="C41" s="4"/>
      <c r="D41" s="70"/>
      <c r="E41" s="70"/>
      <c r="F41" s="58">
        <f t="shared" si="4"/>
        <v>0</v>
      </c>
      <c r="G41" s="71"/>
      <c r="H41" s="58">
        <f t="shared" si="3"/>
        <v>0</v>
      </c>
      <c r="I41" s="59"/>
      <c r="J41" s="60">
        <f t="shared" si="1"/>
        <v>0</v>
      </c>
      <c r="K41" s="60">
        <f t="shared" si="2"/>
        <v>0</v>
      </c>
      <c r="L41" s="11"/>
    </row>
    <row r="42" spans="1:12" ht="12.75">
      <c r="A42" s="56"/>
      <c r="B42" s="58"/>
      <c r="C42" s="58"/>
      <c r="D42" s="74"/>
      <c r="E42" s="74"/>
      <c r="F42" s="58">
        <f t="shared" si="4"/>
        <v>0</v>
      </c>
      <c r="G42" s="71"/>
      <c r="H42" s="58">
        <f t="shared" si="3"/>
        <v>0</v>
      </c>
      <c r="I42" s="59"/>
      <c r="J42" s="60">
        <f t="shared" si="1"/>
        <v>0</v>
      </c>
      <c r="K42" s="60">
        <f t="shared" si="2"/>
        <v>0</v>
      </c>
      <c r="L42" s="11"/>
    </row>
    <row r="43" spans="1:12" ht="12.75">
      <c r="A43" s="17"/>
      <c r="B43" s="4"/>
      <c r="C43" s="4"/>
      <c r="D43" s="70"/>
      <c r="E43" s="70"/>
      <c r="F43" s="58">
        <f t="shared" si="4"/>
        <v>0</v>
      </c>
      <c r="G43" s="71"/>
      <c r="H43" s="58">
        <f t="shared" si="3"/>
        <v>0</v>
      </c>
      <c r="I43" s="59"/>
      <c r="J43" s="60">
        <f t="shared" si="1"/>
        <v>0</v>
      </c>
      <c r="K43" s="60">
        <f t="shared" si="2"/>
        <v>0</v>
      </c>
      <c r="L43" s="11"/>
    </row>
    <row r="44" spans="1:12" ht="12.75">
      <c r="A44" s="17"/>
      <c r="B44" s="4"/>
      <c r="C44" s="4"/>
      <c r="D44" s="70"/>
      <c r="E44" s="70"/>
      <c r="F44" s="58">
        <f t="shared" si="4"/>
        <v>0</v>
      </c>
      <c r="G44" s="71"/>
      <c r="H44" s="58">
        <f t="shared" si="3"/>
        <v>0</v>
      </c>
      <c r="I44" s="59"/>
      <c r="J44" s="60">
        <f t="shared" si="1"/>
        <v>0</v>
      </c>
      <c r="K44" s="60">
        <f t="shared" si="2"/>
        <v>0</v>
      </c>
      <c r="L44" s="11"/>
    </row>
    <row r="45" spans="1:12" ht="12.75">
      <c r="A45" s="61"/>
      <c r="B45" s="58"/>
      <c r="C45" s="58"/>
      <c r="D45" s="74"/>
      <c r="E45" s="74"/>
      <c r="F45" s="58">
        <f t="shared" si="4"/>
        <v>0</v>
      </c>
      <c r="G45" s="71"/>
      <c r="H45" s="58">
        <f t="shared" si="3"/>
        <v>0</v>
      </c>
      <c r="I45" s="59"/>
      <c r="J45" s="60">
        <f t="shared" si="1"/>
        <v>0</v>
      </c>
      <c r="K45" s="60">
        <f t="shared" si="2"/>
        <v>0</v>
      </c>
      <c r="L45" s="11"/>
    </row>
    <row r="46" spans="1:12" ht="12.75">
      <c r="A46" s="17"/>
      <c r="B46" s="4"/>
      <c r="C46" s="4"/>
      <c r="D46" s="70"/>
      <c r="E46" s="70"/>
      <c r="F46" s="58">
        <f t="shared" si="4"/>
        <v>0</v>
      </c>
      <c r="G46" s="71"/>
      <c r="H46" s="58">
        <f t="shared" si="3"/>
        <v>0</v>
      </c>
      <c r="I46" s="59"/>
      <c r="J46" s="60">
        <f t="shared" si="1"/>
        <v>0</v>
      </c>
      <c r="K46" s="60">
        <f t="shared" si="2"/>
        <v>0</v>
      </c>
      <c r="L46" s="11"/>
    </row>
    <row r="47" spans="1:12" ht="12.75">
      <c r="A47" s="56"/>
      <c r="B47" s="62"/>
      <c r="C47" s="62"/>
      <c r="D47" s="70"/>
      <c r="E47" s="70"/>
      <c r="F47" s="58">
        <f t="shared" si="4"/>
        <v>0</v>
      </c>
      <c r="G47" s="71"/>
      <c r="H47" s="58">
        <f t="shared" si="3"/>
        <v>0</v>
      </c>
      <c r="I47" s="59"/>
      <c r="J47" s="60">
        <f t="shared" si="1"/>
        <v>0</v>
      </c>
      <c r="K47" s="60">
        <f t="shared" si="2"/>
        <v>0</v>
      </c>
      <c r="L47" s="11"/>
    </row>
    <row r="48" spans="1:12" ht="12.75">
      <c r="A48" s="17"/>
      <c r="B48" s="5"/>
      <c r="C48" s="5"/>
      <c r="D48" s="70"/>
      <c r="E48" s="70"/>
      <c r="F48" s="58">
        <f t="shared" si="4"/>
        <v>0</v>
      </c>
      <c r="G48" s="71"/>
      <c r="H48" s="58">
        <f t="shared" si="3"/>
        <v>0</v>
      </c>
      <c r="I48" s="59"/>
      <c r="J48" s="60">
        <f t="shared" si="1"/>
        <v>0</v>
      </c>
      <c r="K48" s="60">
        <f t="shared" si="2"/>
        <v>0</v>
      </c>
      <c r="L48" s="11"/>
    </row>
    <row r="49" spans="1:12" ht="12.75">
      <c r="A49" s="17"/>
      <c r="B49" s="5"/>
      <c r="C49" s="5"/>
      <c r="D49" s="70"/>
      <c r="E49" s="70"/>
      <c r="F49" s="58">
        <f t="shared" si="4"/>
        <v>0</v>
      </c>
      <c r="G49" s="71"/>
      <c r="H49" s="58">
        <f t="shared" si="3"/>
        <v>0</v>
      </c>
      <c r="I49" s="59"/>
      <c r="J49" s="60">
        <f t="shared" si="1"/>
        <v>0</v>
      </c>
      <c r="K49" s="60">
        <f t="shared" si="2"/>
        <v>0</v>
      </c>
      <c r="L49" s="11"/>
    </row>
    <row r="50" spans="1:12" ht="12.75">
      <c r="A50" s="63"/>
      <c r="B50" s="62"/>
      <c r="C50" s="62"/>
      <c r="D50" s="70"/>
      <c r="E50" s="70"/>
      <c r="F50" s="58">
        <f t="shared" si="4"/>
        <v>0</v>
      </c>
      <c r="G50" s="71"/>
      <c r="H50" s="58">
        <f t="shared" si="3"/>
        <v>0</v>
      </c>
      <c r="I50" s="59"/>
      <c r="J50" s="60">
        <f t="shared" si="1"/>
        <v>0</v>
      </c>
      <c r="K50" s="60">
        <f t="shared" si="2"/>
        <v>0</v>
      </c>
      <c r="L50" s="11"/>
    </row>
    <row r="51" spans="1:12" ht="12.75">
      <c r="A51" s="17"/>
      <c r="B51" s="5"/>
      <c r="C51" s="5"/>
      <c r="D51" s="70"/>
      <c r="E51" s="70"/>
      <c r="F51" s="58">
        <f t="shared" si="4"/>
        <v>0</v>
      </c>
      <c r="G51" s="71"/>
      <c r="H51" s="58">
        <f t="shared" si="3"/>
        <v>0</v>
      </c>
      <c r="I51" s="59"/>
      <c r="J51" s="60">
        <f t="shared" si="1"/>
        <v>0</v>
      </c>
      <c r="K51" s="60">
        <f t="shared" si="2"/>
        <v>0</v>
      </c>
      <c r="L51" s="11"/>
    </row>
    <row r="52" spans="1:12" ht="12.75">
      <c r="A52" s="17"/>
      <c r="B52" s="5"/>
      <c r="C52" s="5"/>
      <c r="D52" s="70"/>
      <c r="E52" s="70"/>
      <c r="F52" s="58">
        <f t="shared" si="4"/>
        <v>0</v>
      </c>
      <c r="G52" s="71"/>
      <c r="H52" s="58">
        <f t="shared" si="3"/>
        <v>0</v>
      </c>
      <c r="I52" s="59"/>
      <c r="J52" s="60">
        <f t="shared" si="1"/>
        <v>0</v>
      </c>
      <c r="K52" s="60">
        <f t="shared" si="2"/>
        <v>0</v>
      </c>
      <c r="L52" s="11"/>
    </row>
    <row r="53" spans="1:12" ht="12.75">
      <c r="A53" s="164" t="s">
        <v>6</v>
      </c>
      <c r="B53" s="165"/>
      <c r="C53" s="165"/>
      <c r="D53" s="165"/>
      <c r="E53" s="165"/>
      <c r="F53" s="165"/>
      <c r="G53" s="165"/>
      <c r="H53" s="165"/>
      <c r="I53" s="165"/>
      <c r="J53" s="166"/>
      <c r="K53" s="35">
        <f>SUM(K15:K52)</f>
        <v>7142.85</v>
      </c>
      <c r="L53" s="116"/>
    </row>
    <row r="54" spans="1:9" ht="12.75">
      <c r="A54" s="6"/>
      <c r="B54" s="7"/>
      <c r="C54" s="8"/>
      <c r="D54" s="8"/>
      <c r="E54" s="8"/>
      <c r="F54" s="8"/>
      <c r="G54" s="8"/>
      <c r="H54" s="8"/>
      <c r="I54" s="8"/>
    </row>
    <row r="55" spans="1:12" ht="12.75">
      <c r="A55" s="6"/>
      <c r="B55" s="7"/>
      <c r="C55" s="8"/>
      <c r="D55" s="8"/>
      <c r="E55" s="8"/>
      <c r="F55" s="96"/>
      <c r="G55" s="96"/>
      <c r="H55" s="96"/>
      <c r="I55" s="96"/>
      <c r="J55" s="97"/>
      <c r="K55" s="97"/>
      <c r="L55" s="97"/>
    </row>
    <row r="56" spans="1:12" ht="12.75">
      <c r="A56" s="6"/>
      <c r="B56" s="7"/>
      <c r="C56" s="8"/>
      <c r="D56" s="8"/>
      <c r="E56" s="8"/>
      <c r="F56" s="96"/>
      <c r="G56" s="96"/>
      <c r="H56" s="96"/>
      <c r="I56" s="139" t="s">
        <v>66</v>
      </c>
      <c r="J56" s="139"/>
      <c r="K56" s="101"/>
      <c r="L56" s="97"/>
    </row>
    <row r="57" spans="1:12" ht="12.75">
      <c r="A57" s="6"/>
      <c r="B57" s="7"/>
      <c r="C57" s="8"/>
      <c r="D57" s="8"/>
      <c r="E57" s="8"/>
      <c r="F57" s="96"/>
      <c r="G57" s="96"/>
      <c r="H57" s="96"/>
      <c r="I57" s="139" t="s">
        <v>65</v>
      </c>
      <c r="J57" s="139"/>
      <c r="K57" s="101"/>
      <c r="L57" s="97"/>
    </row>
    <row r="58" spans="1:12" ht="12.75">
      <c r="A58" s="6"/>
      <c r="B58" s="7"/>
      <c r="C58" s="8"/>
      <c r="D58" s="8"/>
      <c r="E58" s="8"/>
      <c r="F58" s="96"/>
      <c r="G58" s="96"/>
      <c r="H58" s="96"/>
      <c r="I58" s="96"/>
      <c r="J58" s="97"/>
      <c r="K58" s="97"/>
      <c r="L58" s="97"/>
    </row>
    <row r="59" spans="1:12" ht="12.75">
      <c r="A59" s="6"/>
      <c r="B59" s="7"/>
      <c r="C59" s="8"/>
      <c r="D59" s="8"/>
      <c r="E59" s="8"/>
      <c r="F59" s="96"/>
      <c r="G59" s="96"/>
      <c r="H59" s="96"/>
      <c r="I59" s="97"/>
      <c r="J59" s="98" t="s">
        <v>44</v>
      </c>
      <c r="K59" s="34">
        <f>ROUND(+K53/1.34*0.0042,2)</f>
        <v>22.39</v>
      </c>
      <c r="L59" s="117"/>
    </row>
    <row r="60" spans="1:12" ht="12.75">
      <c r="A60" s="6"/>
      <c r="B60" s="7"/>
      <c r="C60" s="8"/>
      <c r="D60" s="8"/>
      <c r="E60" s="8"/>
      <c r="F60" s="96"/>
      <c r="G60" s="96"/>
      <c r="H60" s="96"/>
      <c r="I60" s="96"/>
      <c r="J60" s="97"/>
      <c r="K60" s="97"/>
      <c r="L60" s="97"/>
    </row>
    <row r="61" spans="3:9" ht="12.75">
      <c r="C61" s="8"/>
      <c r="D61" s="8"/>
      <c r="E61" s="8"/>
      <c r="F61" s="8"/>
      <c r="G61" s="8"/>
      <c r="H61" s="8"/>
      <c r="I61" s="8"/>
    </row>
    <row r="62" spans="6:12" ht="12.75">
      <c r="F62" s="77"/>
      <c r="G62" s="1" t="s">
        <v>2</v>
      </c>
      <c r="H62" s="140" t="s">
        <v>3</v>
      </c>
      <c r="I62" s="142"/>
      <c r="J62" s="1" t="s">
        <v>4</v>
      </c>
      <c r="K62" s="167" t="s">
        <v>5</v>
      </c>
      <c r="L62" s="167"/>
    </row>
    <row r="63" spans="6:12" ht="12.75">
      <c r="F63" s="1" t="s">
        <v>12</v>
      </c>
      <c r="G63" s="11"/>
      <c r="H63" s="163"/>
      <c r="I63" s="163"/>
      <c r="J63" s="12"/>
      <c r="K63" s="163"/>
      <c r="L63" s="163"/>
    </row>
    <row r="64" spans="6:12" ht="12.75">
      <c r="F64" s="2" t="s">
        <v>13</v>
      </c>
      <c r="G64" s="11"/>
      <c r="H64" s="163"/>
      <c r="I64" s="163"/>
      <c r="J64" s="12"/>
      <c r="K64" s="163"/>
      <c r="L64" s="163"/>
    </row>
    <row r="67" spans="1:2" ht="12.75">
      <c r="A67" s="6" t="s">
        <v>46</v>
      </c>
      <c r="B67" s="7"/>
    </row>
  </sheetData>
  <sheetProtection password="8177" sheet="1"/>
  <mergeCells count="18">
    <mergeCell ref="I57:J57"/>
    <mergeCell ref="A3:I3"/>
    <mergeCell ref="A4:L5"/>
    <mergeCell ref="A6:L6"/>
    <mergeCell ref="A7:I7"/>
    <mergeCell ref="B8:L8"/>
    <mergeCell ref="B9:L9"/>
    <mergeCell ref="B12:L12"/>
    <mergeCell ref="H63:I63"/>
    <mergeCell ref="K63:L63"/>
    <mergeCell ref="H64:I64"/>
    <mergeCell ref="K64:L64"/>
    <mergeCell ref="B10:L10"/>
    <mergeCell ref="B11:L11"/>
    <mergeCell ref="A53:J53"/>
    <mergeCell ref="H62:I62"/>
    <mergeCell ref="K62:L62"/>
    <mergeCell ref="I56:J56"/>
  </mergeCells>
  <conditionalFormatting sqref="H15:H5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086614173228347" right="0.7086614173228347" top="0.7480314960629921" bottom="1.285625" header="0.31496062992125984" footer="0.31496062992125984"/>
  <pageSetup cellComments="asDisplayed" fitToHeight="0" fitToWidth="1" horizontalDpi="600" verticalDpi="600" orientation="portrait" paperSize="9" scale="53" r:id="rId5"/>
  <headerFooter>
    <oddFooter>&amp;LVERZE 1.0
&amp;G&amp;C&amp;G&amp;R&amp;G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N64"/>
  <sheetViews>
    <sheetView view="pageLayout" workbookViewId="0" topLeftCell="A61">
      <selection activeCell="A88" sqref="A88"/>
    </sheetView>
  </sheetViews>
  <sheetFormatPr defaultColWidth="9.140625" defaultRowHeight="12.75"/>
  <cols>
    <col min="1" max="1" width="29.8515625" style="0" customWidth="1"/>
    <col min="2" max="2" width="10.7109375" style="0" customWidth="1"/>
    <col min="3" max="3" width="12.140625" style="0" customWidth="1"/>
    <col min="4" max="6" width="11.57421875" style="0" customWidth="1"/>
    <col min="7" max="7" width="14.7109375" style="0" customWidth="1"/>
    <col min="8" max="8" width="15.00390625" style="0" customWidth="1"/>
    <col min="9" max="9" width="12.57421875" style="0" customWidth="1"/>
    <col min="10" max="10" width="11.7109375" style="0" customWidth="1"/>
    <col min="11" max="11" width="10.140625" style="0" bestFit="1" customWidth="1"/>
    <col min="14" max="14" width="10.57421875" style="0" bestFit="1" customWidth="1"/>
  </cols>
  <sheetData>
    <row r="3" spans="1:10" ht="32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1" ht="12.75" customHeight="1">
      <c r="A4" s="152" t="s">
        <v>69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2.75">
      <c r="A6" s="160" t="s">
        <v>14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0" ht="12.75">
      <c r="A7" s="158"/>
      <c r="B7" s="158"/>
      <c r="C7" s="158"/>
      <c r="D7" s="158"/>
      <c r="E7" s="158"/>
      <c r="F7" s="158"/>
      <c r="G7" s="158"/>
      <c r="H7" s="158"/>
      <c r="I7" s="158"/>
      <c r="J7" s="159"/>
    </row>
    <row r="8" spans="1:11" ht="12.75">
      <c r="A8" s="1" t="s">
        <v>0</v>
      </c>
      <c r="B8" s="148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2.75">
      <c r="A9" s="2" t="s">
        <v>1</v>
      </c>
      <c r="B9" s="148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2.75">
      <c r="A10" s="2" t="s">
        <v>16</v>
      </c>
      <c r="B10" s="36"/>
      <c r="C10" s="37"/>
      <c r="D10" s="37"/>
      <c r="E10" s="89"/>
      <c r="F10" s="89"/>
      <c r="G10" s="89"/>
      <c r="H10" s="37"/>
      <c r="I10" s="37"/>
      <c r="J10" s="37"/>
      <c r="K10" s="38"/>
    </row>
    <row r="11" spans="1:11" ht="12.75">
      <c r="A11" s="2" t="s">
        <v>9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2.75">
      <c r="A12" s="2" t="s">
        <v>50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15"/>
      <c r="B13" s="16"/>
      <c r="C13" s="16"/>
      <c r="D13" s="30"/>
      <c r="E13" s="30"/>
      <c r="F13" s="30"/>
      <c r="G13" s="30"/>
      <c r="H13" s="30"/>
      <c r="I13" s="30"/>
      <c r="J13" s="30"/>
      <c r="K13" s="31"/>
    </row>
    <row r="14" spans="1:11" ht="89.25">
      <c r="A14" s="107" t="s">
        <v>52</v>
      </c>
      <c r="B14" s="3" t="s">
        <v>20</v>
      </c>
      <c r="C14" s="3" t="s">
        <v>21</v>
      </c>
      <c r="D14" s="3" t="s">
        <v>55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22</v>
      </c>
      <c r="J14" s="23" t="s">
        <v>48</v>
      </c>
      <c r="K14" s="23" t="s">
        <v>51</v>
      </c>
    </row>
    <row r="15" spans="1:11" ht="12.75">
      <c r="A15" s="18"/>
      <c r="B15" s="24"/>
      <c r="C15" s="19"/>
      <c r="D15" s="19"/>
      <c r="E15" s="19"/>
      <c r="F15" s="19"/>
      <c r="G15" s="19"/>
      <c r="H15" s="29"/>
      <c r="I15" s="32">
        <f>IF(H15=0,"",H15/C15/D15)</f>
      </c>
      <c r="J15" s="60">
        <f>ROUND(IF(I15&lt;=50000,H15,IF(I15&lt;=65000,0.9*H15,IF(I15&lt;=80000,0.8*H15,IF(I15&gt;80000,80000*C15*D15*0.8)))),2)</f>
        <v>0</v>
      </c>
      <c r="K15" s="34">
        <f>H15-J15</f>
        <v>0</v>
      </c>
    </row>
    <row r="16" spans="1:14" ht="12.75">
      <c r="A16" s="17"/>
      <c r="B16" s="24"/>
      <c r="C16" s="19"/>
      <c r="D16" s="19"/>
      <c r="E16" s="19"/>
      <c r="F16" s="19"/>
      <c r="G16" s="19"/>
      <c r="H16" s="29"/>
      <c r="I16" s="32">
        <f aca="true" t="shared" si="0" ref="I16:I52">IF(H16=0,"",H16/C16/D16)</f>
      </c>
      <c r="J16" s="60">
        <f aca="true" t="shared" si="1" ref="J16:J52">ROUND(IF(I16&lt;=50000,H16,IF(I16&lt;=65000,0.9*H16,IF(I16&lt;=80000,0.8*H16,IF(I16&gt;80000,80000*C16*D16*0.8)))),2)</f>
        <v>0</v>
      </c>
      <c r="K16" s="34">
        <f>H16-J16</f>
        <v>0</v>
      </c>
      <c r="N16" s="40"/>
    </row>
    <row r="17" spans="1:11" ht="12.75">
      <c r="A17" s="17"/>
      <c r="B17" s="24"/>
      <c r="C17" s="19"/>
      <c r="D17" s="19"/>
      <c r="E17" s="19"/>
      <c r="F17" s="19"/>
      <c r="G17" s="19"/>
      <c r="H17" s="29"/>
      <c r="I17" s="32">
        <f t="shared" si="0"/>
      </c>
      <c r="J17" s="60">
        <f t="shared" si="1"/>
        <v>0</v>
      </c>
      <c r="K17" s="34">
        <f>H17-J17</f>
        <v>0</v>
      </c>
    </row>
    <row r="18" spans="1:11" ht="12.75" customHeight="1">
      <c r="A18" s="18"/>
      <c r="B18" s="24"/>
      <c r="C18" s="19"/>
      <c r="D18" s="19"/>
      <c r="E18" s="19"/>
      <c r="F18" s="19"/>
      <c r="G18" s="19"/>
      <c r="H18" s="29"/>
      <c r="I18" s="32">
        <f t="shared" si="0"/>
      </c>
      <c r="J18" s="60">
        <f t="shared" si="1"/>
        <v>0</v>
      </c>
      <c r="K18" s="34">
        <f aca="true" t="shared" si="2" ref="K18:K52">H18-J18</f>
        <v>0</v>
      </c>
    </row>
    <row r="19" spans="1:11" ht="12.75">
      <c r="A19" s="17"/>
      <c r="B19" s="24"/>
      <c r="C19" s="19"/>
      <c r="D19" s="19"/>
      <c r="E19" s="19"/>
      <c r="F19" s="19"/>
      <c r="G19" s="19"/>
      <c r="H19" s="29"/>
      <c r="I19" s="32">
        <f t="shared" si="0"/>
      </c>
      <c r="J19" s="60">
        <f t="shared" si="1"/>
        <v>0</v>
      </c>
      <c r="K19" s="34">
        <f t="shared" si="2"/>
        <v>0</v>
      </c>
    </row>
    <row r="20" spans="1:11" ht="12.75">
      <c r="A20" s="17"/>
      <c r="B20" s="24"/>
      <c r="C20" s="19"/>
      <c r="D20" s="19"/>
      <c r="E20" s="19"/>
      <c r="F20" s="19"/>
      <c r="G20" s="19"/>
      <c r="H20" s="29"/>
      <c r="I20" s="32">
        <f t="shared" si="0"/>
      </c>
      <c r="J20" s="60">
        <f t="shared" si="1"/>
        <v>0</v>
      </c>
      <c r="K20" s="34">
        <f t="shared" si="2"/>
        <v>0</v>
      </c>
    </row>
    <row r="21" spans="1:11" ht="12.75">
      <c r="A21" s="20"/>
      <c r="B21" s="24"/>
      <c r="C21" s="19"/>
      <c r="D21" s="19"/>
      <c r="E21" s="19"/>
      <c r="F21" s="19"/>
      <c r="G21" s="19"/>
      <c r="H21" s="29"/>
      <c r="I21" s="32">
        <f t="shared" si="0"/>
      </c>
      <c r="J21" s="60">
        <f t="shared" si="1"/>
        <v>0</v>
      </c>
      <c r="K21" s="34">
        <f t="shared" si="2"/>
        <v>0</v>
      </c>
    </row>
    <row r="22" spans="1:11" ht="12.75">
      <c r="A22" s="18"/>
      <c r="B22" s="24"/>
      <c r="C22" s="19"/>
      <c r="D22" s="19"/>
      <c r="E22" s="19"/>
      <c r="F22" s="19"/>
      <c r="G22" s="19"/>
      <c r="H22" s="29"/>
      <c r="I22" s="32">
        <f t="shared" si="0"/>
      </c>
      <c r="J22" s="60">
        <f t="shared" si="1"/>
        <v>0</v>
      </c>
      <c r="K22" s="34">
        <f t="shared" si="2"/>
        <v>0</v>
      </c>
    </row>
    <row r="23" spans="1:11" ht="12.75">
      <c r="A23" s="26"/>
      <c r="B23" s="24"/>
      <c r="C23" s="19"/>
      <c r="D23" s="19"/>
      <c r="E23" s="19"/>
      <c r="F23" s="19"/>
      <c r="G23" s="19"/>
      <c r="H23" s="29"/>
      <c r="I23" s="32">
        <f t="shared" si="0"/>
      </c>
      <c r="J23" s="60">
        <f t="shared" si="1"/>
        <v>0</v>
      </c>
      <c r="K23" s="34">
        <f t="shared" si="2"/>
        <v>0</v>
      </c>
    </row>
    <row r="24" spans="1:11" ht="12.75">
      <c r="A24" s="17"/>
      <c r="B24" s="24"/>
      <c r="C24" s="19"/>
      <c r="D24" s="19"/>
      <c r="E24" s="19"/>
      <c r="F24" s="19"/>
      <c r="G24" s="19"/>
      <c r="H24" s="29"/>
      <c r="I24" s="32">
        <f t="shared" si="0"/>
      </c>
      <c r="J24" s="60">
        <f t="shared" si="1"/>
        <v>0</v>
      </c>
      <c r="K24" s="34">
        <f t="shared" si="2"/>
        <v>0</v>
      </c>
    </row>
    <row r="25" spans="1:11" ht="12.75">
      <c r="A25" s="17"/>
      <c r="B25" s="24"/>
      <c r="C25" s="19"/>
      <c r="D25" s="19"/>
      <c r="E25" s="19"/>
      <c r="F25" s="19"/>
      <c r="G25" s="19"/>
      <c r="H25" s="29"/>
      <c r="I25" s="32">
        <f t="shared" si="0"/>
      </c>
      <c r="J25" s="60">
        <f t="shared" si="1"/>
        <v>0</v>
      </c>
      <c r="K25" s="34">
        <f t="shared" si="2"/>
        <v>0</v>
      </c>
    </row>
    <row r="26" spans="1:11" ht="12.75">
      <c r="A26" s="17"/>
      <c r="B26" s="24"/>
      <c r="C26" s="19"/>
      <c r="D26" s="19"/>
      <c r="E26" s="19"/>
      <c r="F26" s="19"/>
      <c r="G26" s="19"/>
      <c r="H26" s="29"/>
      <c r="I26" s="32">
        <f t="shared" si="0"/>
      </c>
      <c r="J26" s="60">
        <f t="shared" si="1"/>
        <v>0</v>
      </c>
      <c r="K26" s="34">
        <f t="shared" si="2"/>
        <v>0</v>
      </c>
    </row>
    <row r="27" spans="1:11" ht="12.75">
      <c r="A27" s="18"/>
      <c r="B27" s="24"/>
      <c r="C27" s="19"/>
      <c r="D27" s="19"/>
      <c r="E27" s="19"/>
      <c r="F27" s="19"/>
      <c r="G27" s="19"/>
      <c r="H27" s="29"/>
      <c r="I27" s="32">
        <f t="shared" si="0"/>
      </c>
      <c r="J27" s="60">
        <f t="shared" si="1"/>
        <v>0</v>
      </c>
      <c r="K27" s="34">
        <f t="shared" si="2"/>
        <v>0</v>
      </c>
    </row>
    <row r="28" spans="1:11" ht="12.75">
      <c r="A28" s="17"/>
      <c r="B28" s="24"/>
      <c r="C28" s="19"/>
      <c r="D28" s="19"/>
      <c r="E28" s="19"/>
      <c r="F28" s="19"/>
      <c r="G28" s="19"/>
      <c r="H28" s="29"/>
      <c r="I28" s="32">
        <f t="shared" si="0"/>
      </c>
      <c r="J28" s="60">
        <f t="shared" si="1"/>
        <v>0</v>
      </c>
      <c r="K28" s="34">
        <f t="shared" si="2"/>
        <v>0</v>
      </c>
    </row>
    <row r="29" spans="1:11" ht="12.75">
      <c r="A29" s="17"/>
      <c r="B29" s="24"/>
      <c r="C29" s="19"/>
      <c r="D29" s="19"/>
      <c r="E29" s="19"/>
      <c r="F29" s="19"/>
      <c r="G29" s="19"/>
      <c r="H29" s="29"/>
      <c r="I29" s="32">
        <f t="shared" si="0"/>
      </c>
      <c r="J29" s="60">
        <f t="shared" si="1"/>
        <v>0</v>
      </c>
      <c r="K29" s="34">
        <f t="shared" si="2"/>
        <v>0</v>
      </c>
    </row>
    <row r="30" spans="1:11" ht="12.75">
      <c r="A30" s="18"/>
      <c r="B30" s="24"/>
      <c r="C30" s="19"/>
      <c r="D30" s="19"/>
      <c r="E30" s="19"/>
      <c r="F30" s="19"/>
      <c r="G30" s="19"/>
      <c r="H30" s="29"/>
      <c r="I30" s="32">
        <f t="shared" si="0"/>
      </c>
      <c r="J30" s="60">
        <f t="shared" si="1"/>
        <v>0</v>
      </c>
      <c r="K30" s="34">
        <f t="shared" si="2"/>
        <v>0</v>
      </c>
    </row>
    <row r="31" spans="1:11" ht="12.75">
      <c r="A31" s="17"/>
      <c r="B31" s="24"/>
      <c r="C31" s="19"/>
      <c r="D31" s="19"/>
      <c r="E31" s="19"/>
      <c r="F31" s="19"/>
      <c r="G31" s="19"/>
      <c r="H31" s="29"/>
      <c r="I31" s="32">
        <f t="shared" si="0"/>
      </c>
      <c r="J31" s="60">
        <f t="shared" si="1"/>
        <v>0</v>
      </c>
      <c r="K31" s="34">
        <f t="shared" si="2"/>
        <v>0</v>
      </c>
    </row>
    <row r="32" spans="1:11" ht="12.75">
      <c r="A32" s="17"/>
      <c r="B32" s="24"/>
      <c r="C32" s="19"/>
      <c r="D32" s="19"/>
      <c r="E32" s="19"/>
      <c r="F32" s="19"/>
      <c r="G32" s="19"/>
      <c r="H32" s="29"/>
      <c r="I32" s="32">
        <f t="shared" si="0"/>
      </c>
      <c r="J32" s="60">
        <f t="shared" si="1"/>
        <v>0</v>
      </c>
      <c r="K32" s="34">
        <f t="shared" si="2"/>
        <v>0</v>
      </c>
    </row>
    <row r="33" spans="1:11" ht="12.75">
      <c r="A33" s="17"/>
      <c r="B33" s="24"/>
      <c r="C33" s="19"/>
      <c r="D33" s="19"/>
      <c r="E33" s="19"/>
      <c r="F33" s="19"/>
      <c r="G33" s="19"/>
      <c r="H33" s="29"/>
      <c r="I33" s="32">
        <f t="shared" si="0"/>
      </c>
      <c r="J33" s="60">
        <f t="shared" si="1"/>
        <v>0</v>
      </c>
      <c r="K33" s="34">
        <f t="shared" si="2"/>
        <v>0</v>
      </c>
    </row>
    <row r="34" spans="1:11" ht="12.75">
      <c r="A34" s="18"/>
      <c r="B34" s="24"/>
      <c r="C34" s="19"/>
      <c r="D34" s="19"/>
      <c r="E34" s="19"/>
      <c r="F34" s="19"/>
      <c r="G34" s="19"/>
      <c r="H34" s="29"/>
      <c r="I34" s="32">
        <f t="shared" si="0"/>
      </c>
      <c r="J34" s="60">
        <f t="shared" si="1"/>
        <v>0</v>
      </c>
      <c r="K34" s="34">
        <f t="shared" si="2"/>
        <v>0</v>
      </c>
    </row>
    <row r="35" spans="1:11" ht="12.75">
      <c r="A35" s="17"/>
      <c r="B35" s="24"/>
      <c r="C35" s="19"/>
      <c r="D35" s="19"/>
      <c r="E35" s="19"/>
      <c r="F35" s="19"/>
      <c r="G35" s="19"/>
      <c r="H35" s="29"/>
      <c r="I35" s="32">
        <f t="shared" si="0"/>
      </c>
      <c r="J35" s="60">
        <f t="shared" si="1"/>
        <v>0</v>
      </c>
      <c r="K35" s="34">
        <f t="shared" si="2"/>
        <v>0</v>
      </c>
    </row>
    <row r="36" spans="1:11" ht="12.75">
      <c r="A36" s="17"/>
      <c r="B36" s="24"/>
      <c r="C36" s="19"/>
      <c r="D36" s="19"/>
      <c r="E36" s="19"/>
      <c r="F36" s="19"/>
      <c r="G36" s="19"/>
      <c r="H36" s="29"/>
      <c r="I36" s="32">
        <f t="shared" si="0"/>
      </c>
      <c r="J36" s="60">
        <f t="shared" si="1"/>
        <v>0</v>
      </c>
      <c r="K36" s="34">
        <f t="shared" si="2"/>
        <v>0</v>
      </c>
    </row>
    <row r="37" spans="1:11" ht="12.75">
      <c r="A37" s="17"/>
      <c r="B37" s="24"/>
      <c r="C37" s="19"/>
      <c r="D37" s="19"/>
      <c r="E37" s="19"/>
      <c r="F37" s="19"/>
      <c r="G37" s="19"/>
      <c r="H37" s="29"/>
      <c r="I37" s="32">
        <f t="shared" si="0"/>
      </c>
      <c r="J37" s="60">
        <f t="shared" si="1"/>
        <v>0</v>
      </c>
      <c r="K37" s="34">
        <f t="shared" si="2"/>
        <v>0</v>
      </c>
    </row>
    <row r="38" spans="1:11" ht="12.75">
      <c r="A38" s="18"/>
      <c r="B38" s="24"/>
      <c r="C38" s="19"/>
      <c r="D38" s="19"/>
      <c r="E38" s="19"/>
      <c r="F38" s="19"/>
      <c r="G38" s="19"/>
      <c r="H38" s="29"/>
      <c r="I38" s="32">
        <f t="shared" si="0"/>
      </c>
      <c r="J38" s="60">
        <f t="shared" si="1"/>
        <v>0</v>
      </c>
      <c r="K38" s="34">
        <f t="shared" si="2"/>
        <v>0</v>
      </c>
    </row>
    <row r="39" spans="1:11" ht="12.75">
      <c r="A39" s="17"/>
      <c r="B39" s="24"/>
      <c r="C39" s="19"/>
      <c r="D39" s="19"/>
      <c r="E39" s="19"/>
      <c r="F39" s="19"/>
      <c r="G39" s="19"/>
      <c r="H39" s="29"/>
      <c r="I39" s="32">
        <f t="shared" si="0"/>
      </c>
      <c r="J39" s="60">
        <f t="shared" si="1"/>
        <v>0</v>
      </c>
      <c r="K39" s="34">
        <f t="shared" si="2"/>
        <v>0</v>
      </c>
    </row>
    <row r="40" spans="1:11" ht="12.75">
      <c r="A40" s="17"/>
      <c r="B40" s="24"/>
      <c r="C40" s="19"/>
      <c r="D40" s="19"/>
      <c r="E40" s="19"/>
      <c r="F40" s="19"/>
      <c r="G40" s="19"/>
      <c r="H40" s="29"/>
      <c r="I40" s="32">
        <f t="shared" si="0"/>
      </c>
      <c r="J40" s="60">
        <f t="shared" si="1"/>
        <v>0</v>
      </c>
      <c r="K40" s="34">
        <f t="shared" si="2"/>
        <v>0</v>
      </c>
    </row>
    <row r="41" spans="1:11" ht="12.75">
      <c r="A41" s="17"/>
      <c r="B41" s="24"/>
      <c r="C41" s="19"/>
      <c r="D41" s="19"/>
      <c r="E41" s="19"/>
      <c r="F41" s="19"/>
      <c r="G41" s="19"/>
      <c r="H41" s="29"/>
      <c r="I41" s="32">
        <f t="shared" si="0"/>
      </c>
      <c r="J41" s="60">
        <f t="shared" si="1"/>
        <v>0</v>
      </c>
      <c r="K41" s="34">
        <f t="shared" si="2"/>
        <v>0</v>
      </c>
    </row>
    <row r="42" spans="1:11" ht="12.75">
      <c r="A42" s="18"/>
      <c r="B42" s="24"/>
      <c r="C42" s="19"/>
      <c r="D42" s="19"/>
      <c r="E42" s="19"/>
      <c r="F42" s="19"/>
      <c r="G42" s="19"/>
      <c r="H42" s="29"/>
      <c r="I42" s="32">
        <f t="shared" si="0"/>
      </c>
      <c r="J42" s="60">
        <f t="shared" si="1"/>
        <v>0</v>
      </c>
      <c r="K42" s="34">
        <f t="shared" si="2"/>
        <v>0</v>
      </c>
    </row>
    <row r="43" spans="1:11" ht="12.75">
      <c r="A43" s="17"/>
      <c r="B43" s="24"/>
      <c r="C43" s="19"/>
      <c r="D43" s="19"/>
      <c r="E43" s="19"/>
      <c r="F43" s="19"/>
      <c r="G43" s="19"/>
      <c r="H43" s="29"/>
      <c r="I43" s="32">
        <f t="shared" si="0"/>
      </c>
      <c r="J43" s="60">
        <f t="shared" si="1"/>
        <v>0</v>
      </c>
      <c r="K43" s="34">
        <f t="shared" si="2"/>
        <v>0</v>
      </c>
    </row>
    <row r="44" spans="1:11" ht="12.75">
      <c r="A44" s="17"/>
      <c r="B44" s="24"/>
      <c r="C44" s="19"/>
      <c r="D44" s="19"/>
      <c r="E44" s="19"/>
      <c r="F44" s="19"/>
      <c r="G44" s="19"/>
      <c r="H44" s="29"/>
      <c r="I44" s="32">
        <f t="shared" si="0"/>
      </c>
      <c r="J44" s="60">
        <f t="shared" si="1"/>
        <v>0</v>
      </c>
      <c r="K44" s="34">
        <f t="shared" si="2"/>
        <v>0</v>
      </c>
    </row>
    <row r="45" spans="1:11" ht="12.75">
      <c r="A45" s="21"/>
      <c r="B45" s="24"/>
      <c r="C45" s="19"/>
      <c r="D45" s="19"/>
      <c r="E45" s="19"/>
      <c r="F45" s="19"/>
      <c r="G45" s="19"/>
      <c r="H45" s="29"/>
      <c r="I45" s="32">
        <f t="shared" si="0"/>
      </c>
      <c r="J45" s="60">
        <f t="shared" si="1"/>
        <v>0</v>
      </c>
      <c r="K45" s="34">
        <f t="shared" si="2"/>
        <v>0</v>
      </c>
    </row>
    <row r="46" spans="1:11" ht="12.75">
      <c r="A46" s="17"/>
      <c r="B46" s="24"/>
      <c r="C46" s="19"/>
      <c r="D46" s="19"/>
      <c r="E46" s="19"/>
      <c r="F46" s="19"/>
      <c r="G46" s="19"/>
      <c r="H46" s="29"/>
      <c r="I46" s="32">
        <f t="shared" si="0"/>
      </c>
      <c r="J46" s="60">
        <f t="shared" si="1"/>
        <v>0</v>
      </c>
      <c r="K46" s="34">
        <f t="shared" si="2"/>
        <v>0</v>
      </c>
    </row>
    <row r="47" spans="1:11" ht="12.75">
      <c r="A47" s="18"/>
      <c r="B47" s="24"/>
      <c r="C47" s="19"/>
      <c r="D47" s="19"/>
      <c r="E47" s="19"/>
      <c r="F47" s="19"/>
      <c r="G47" s="19"/>
      <c r="H47" s="29"/>
      <c r="I47" s="32">
        <f t="shared" si="0"/>
      </c>
      <c r="J47" s="60">
        <f t="shared" si="1"/>
        <v>0</v>
      </c>
      <c r="K47" s="34">
        <f t="shared" si="2"/>
        <v>0</v>
      </c>
    </row>
    <row r="48" spans="1:11" ht="12.75">
      <c r="A48" s="17"/>
      <c r="B48" s="24"/>
      <c r="C48" s="19"/>
      <c r="D48" s="19"/>
      <c r="E48" s="19"/>
      <c r="F48" s="19"/>
      <c r="G48" s="19"/>
      <c r="H48" s="29"/>
      <c r="I48" s="32">
        <f t="shared" si="0"/>
      </c>
      <c r="J48" s="60">
        <f t="shared" si="1"/>
        <v>0</v>
      </c>
      <c r="K48" s="34">
        <f t="shared" si="2"/>
        <v>0</v>
      </c>
    </row>
    <row r="49" spans="1:11" ht="12.75">
      <c r="A49" s="17"/>
      <c r="B49" s="24"/>
      <c r="C49" s="19"/>
      <c r="D49" s="19"/>
      <c r="E49" s="19"/>
      <c r="F49" s="19"/>
      <c r="G49" s="19"/>
      <c r="H49" s="29"/>
      <c r="I49" s="32">
        <f t="shared" si="0"/>
      </c>
      <c r="J49" s="60">
        <f t="shared" si="1"/>
        <v>0</v>
      </c>
      <c r="K49" s="34">
        <f t="shared" si="2"/>
        <v>0</v>
      </c>
    </row>
    <row r="50" spans="1:11" ht="12.75">
      <c r="A50" s="22"/>
      <c r="B50" s="24"/>
      <c r="C50" s="19"/>
      <c r="D50" s="19"/>
      <c r="E50" s="19"/>
      <c r="F50" s="19"/>
      <c r="G50" s="19"/>
      <c r="H50" s="29"/>
      <c r="I50" s="32">
        <f t="shared" si="0"/>
      </c>
      <c r="J50" s="60">
        <f t="shared" si="1"/>
        <v>0</v>
      </c>
      <c r="K50" s="34">
        <f t="shared" si="2"/>
        <v>0</v>
      </c>
    </row>
    <row r="51" spans="1:11" ht="12.75">
      <c r="A51" s="17"/>
      <c r="B51" s="24"/>
      <c r="C51" s="19"/>
      <c r="D51" s="19"/>
      <c r="E51" s="19"/>
      <c r="F51" s="19"/>
      <c r="G51" s="19"/>
      <c r="H51" s="29"/>
      <c r="I51" s="32">
        <f t="shared" si="0"/>
      </c>
      <c r="J51" s="60">
        <f t="shared" si="1"/>
        <v>0</v>
      </c>
      <c r="K51" s="34">
        <f t="shared" si="2"/>
        <v>0</v>
      </c>
    </row>
    <row r="52" spans="1:11" ht="12.75">
      <c r="A52" s="17"/>
      <c r="B52" s="24"/>
      <c r="C52" s="19"/>
      <c r="D52" s="19"/>
      <c r="E52" s="19"/>
      <c r="F52" s="19"/>
      <c r="G52" s="19"/>
      <c r="H52" s="29"/>
      <c r="I52" s="32">
        <f t="shared" si="0"/>
      </c>
      <c r="J52" s="60">
        <f t="shared" si="1"/>
        <v>0</v>
      </c>
      <c r="K52" s="34">
        <f t="shared" si="2"/>
        <v>0</v>
      </c>
    </row>
    <row r="53" spans="1:11" ht="12.75">
      <c r="A53" s="90" t="s">
        <v>6</v>
      </c>
      <c r="B53" s="91"/>
      <c r="C53" s="91"/>
      <c r="D53" s="91"/>
      <c r="E53" s="35">
        <f>SUM(E15:E52)</f>
        <v>0</v>
      </c>
      <c r="F53" s="35">
        <f>SUM(F15:F52)</f>
        <v>0</v>
      </c>
      <c r="G53" s="35">
        <f>SUM(G15:G52)</f>
        <v>0</v>
      </c>
      <c r="H53" s="35">
        <f>SUM(H15:H52)</f>
        <v>0</v>
      </c>
      <c r="I53" s="100"/>
      <c r="J53" s="34">
        <f>SUM(J15:J52)</f>
        <v>0</v>
      </c>
      <c r="K53" s="35">
        <f>SUM(K15:K52)</f>
        <v>0</v>
      </c>
    </row>
    <row r="54" spans="1:11" ht="12.75">
      <c r="A54" s="6"/>
      <c r="B54" s="7"/>
      <c r="C54" s="7"/>
      <c r="D54" s="8"/>
      <c r="E54" s="8"/>
      <c r="F54" s="8"/>
      <c r="G54" s="8"/>
      <c r="H54" s="96"/>
      <c r="I54" s="96"/>
      <c r="J54" s="96"/>
      <c r="K54" s="97"/>
    </row>
    <row r="55" spans="1:11" ht="12.75">
      <c r="A55" s="6"/>
      <c r="B55" s="7"/>
      <c r="C55" s="7"/>
      <c r="D55" s="8"/>
      <c r="E55" s="8"/>
      <c r="F55" s="8"/>
      <c r="G55" s="8"/>
      <c r="H55" s="96"/>
      <c r="I55" s="139" t="s">
        <v>62</v>
      </c>
      <c r="J55" s="139"/>
      <c r="K55" s="101"/>
    </row>
    <row r="56" spans="1:11" ht="12.75">
      <c r="A56" s="6"/>
      <c r="B56" s="7"/>
      <c r="C56" s="7"/>
      <c r="D56" s="8"/>
      <c r="E56" s="8"/>
      <c r="F56" s="8"/>
      <c r="G56" s="8"/>
      <c r="H56" s="96"/>
      <c r="I56" s="139" t="s">
        <v>63</v>
      </c>
      <c r="J56" s="139"/>
      <c r="K56" s="101"/>
    </row>
    <row r="57" spans="1:11" ht="12.75">
      <c r="A57" s="6" t="s">
        <v>46</v>
      </c>
      <c r="B57" s="7"/>
      <c r="C57" s="7"/>
      <c r="D57" s="8"/>
      <c r="E57" s="8"/>
      <c r="F57" s="8"/>
      <c r="G57" s="8"/>
      <c r="H57" s="96"/>
      <c r="I57" s="96"/>
      <c r="J57" s="96"/>
      <c r="K57" s="97"/>
    </row>
    <row r="58" spans="1:11" ht="12.75">
      <c r="A58" s="6"/>
      <c r="B58" s="7"/>
      <c r="C58" s="7"/>
      <c r="D58" s="8"/>
      <c r="E58" s="8"/>
      <c r="F58" s="8"/>
      <c r="G58" s="8"/>
      <c r="H58" s="96"/>
      <c r="I58" s="96"/>
      <c r="J58" s="98" t="s">
        <v>44</v>
      </c>
      <c r="K58" s="102">
        <f>ROUND(+K53/1.34*0.0042,2)</f>
        <v>0</v>
      </c>
    </row>
    <row r="59" spans="1:10" ht="12.75">
      <c r="A59" s="6"/>
      <c r="B59" s="7"/>
      <c r="C59" s="7"/>
      <c r="D59" s="8"/>
      <c r="E59" s="8"/>
      <c r="F59" s="8"/>
      <c r="G59" s="8"/>
      <c r="H59" s="8"/>
      <c r="I59" s="8"/>
      <c r="J59" s="8"/>
    </row>
    <row r="60" spans="1:10" ht="12.75">
      <c r="A60" s="6"/>
      <c r="B60" s="9"/>
      <c r="C60" s="9"/>
      <c r="D60" s="10"/>
      <c r="E60" s="10"/>
      <c r="F60" s="10"/>
      <c r="G60" s="10"/>
      <c r="H60" s="10"/>
      <c r="I60" s="10"/>
      <c r="J60" s="10"/>
    </row>
    <row r="61" spans="1:11" ht="12.75">
      <c r="A61" s="6"/>
      <c r="B61" s="55"/>
      <c r="C61" s="1" t="s">
        <v>2</v>
      </c>
      <c r="D61" s="140" t="s">
        <v>3</v>
      </c>
      <c r="E61" s="141"/>
      <c r="F61" s="141"/>
      <c r="G61" s="141"/>
      <c r="H61" s="142"/>
      <c r="I61" s="1" t="s">
        <v>4</v>
      </c>
      <c r="J61" s="28" t="s">
        <v>5</v>
      </c>
      <c r="K61" s="54"/>
    </row>
    <row r="62" spans="1:11" ht="12.75">
      <c r="A62" s="6"/>
      <c r="B62" s="1" t="s">
        <v>12</v>
      </c>
      <c r="C62" s="11"/>
      <c r="D62" s="130"/>
      <c r="E62" s="131"/>
      <c r="F62" s="131"/>
      <c r="G62" s="131"/>
      <c r="H62" s="132"/>
      <c r="I62" s="12"/>
      <c r="J62" s="130"/>
      <c r="K62" s="132"/>
    </row>
    <row r="63" spans="1:11" ht="12.75">
      <c r="A63" s="6"/>
      <c r="B63" s="2" t="s">
        <v>13</v>
      </c>
      <c r="C63" s="11"/>
      <c r="D63" s="130"/>
      <c r="E63" s="131"/>
      <c r="F63" s="131"/>
      <c r="G63" s="131"/>
      <c r="H63" s="132"/>
      <c r="I63" s="12"/>
      <c r="J63" s="130"/>
      <c r="K63" s="132"/>
    </row>
    <row r="64" spans="1:10" ht="15">
      <c r="A64" s="6"/>
      <c r="B64" s="13"/>
      <c r="C64" s="13"/>
      <c r="D64" s="14"/>
      <c r="E64" s="14"/>
      <c r="F64" s="14"/>
      <c r="G64" s="14"/>
      <c r="H64" s="14"/>
      <c r="I64" s="14"/>
      <c r="J64" s="14"/>
    </row>
  </sheetData>
  <sheetProtection/>
  <mergeCells count="14">
    <mergeCell ref="J63:K63"/>
    <mergeCell ref="D61:H61"/>
    <mergeCell ref="D62:H62"/>
    <mergeCell ref="D63:H63"/>
    <mergeCell ref="J62:K62"/>
    <mergeCell ref="B11:K11"/>
    <mergeCell ref="I55:J55"/>
    <mergeCell ref="I56:J56"/>
    <mergeCell ref="A3:J3"/>
    <mergeCell ref="A7:J7"/>
    <mergeCell ref="A4:K5"/>
    <mergeCell ref="B8:K8"/>
    <mergeCell ref="B9:K9"/>
    <mergeCell ref="A6:K6"/>
  </mergeCells>
  <printOptions/>
  <pageMargins left="0.7" right="0.7" top="0.75" bottom="1.4197916666666666" header="0.3" footer="0.3"/>
  <pageSetup fitToHeight="0" fitToWidth="1" horizontalDpi="600" verticalDpi="600" orientation="portrait" paperSize="9" scale="58" r:id="rId3"/>
  <headerFooter>
    <oddFooter>&amp;LVERZE 1.0
&amp;G&amp;C&amp;G&amp;R&amp;G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K64"/>
  <sheetViews>
    <sheetView view="pageLayout" workbookViewId="0" topLeftCell="A7">
      <selection activeCell="G74" sqref="G74"/>
    </sheetView>
  </sheetViews>
  <sheetFormatPr defaultColWidth="9.140625" defaultRowHeight="12.75"/>
  <cols>
    <col min="1" max="1" width="28.421875" style="0" customWidth="1"/>
    <col min="2" max="2" width="10.7109375" style="0" customWidth="1"/>
    <col min="3" max="5" width="12.00390625" style="0" customWidth="1"/>
    <col min="6" max="6" width="12.28125" style="0" customWidth="1"/>
    <col min="7" max="7" width="10.7109375" style="0" customWidth="1"/>
    <col min="8" max="9" width="12.421875" style="0" customWidth="1"/>
    <col min="10" max="10" width="11.421875" style="0" customWidth="1"/>
    <col min="11" max="11" width="10.1406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1" ht="12.75" customHeight="1">
      <c r="A4" s="152" t="s">
        <v>69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9" ht="12.75">
      <c r="A6" s="160" t="s">
        <v>15</v>
      </c>
      <c r="B6" s="162"/>
      <c r="C6" s="162"/>
      <c r="D6" s="162"/>
      <c r="E6" s="162"/>
      <c r="F6" s="162"/>
      <c r="G6" s="162"/>
      <c r="H6" s="162"/>
      <c r="I6" s="162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11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2" t="s">
        <v>16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2.75" customHeight="1">
      <c r="A11" s="2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2.75" customHeight="1">
      <c r="A12" s="2" t="s">
        <v>50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1:11" ht="12.75">
      <c r="A13" s="15"/>
      <c r="B13" s="106"/>
      <c r="C13" s="106"/>
      <c r="D13" s="106"/>
      <c r="E13" s="106"/>
      <c r="F13" s="106"/>
      <c r="G13" s="106"/>
      <c r="H13" s="106"/>
      <c r="I13" s="106"/>
      <c r="J13" s="25"/>
      <c r="K13" s="25"/>
    </row>
    <row r="14" spans="1:11" ht="102">
      <c r="A14" s="107" t="s">
        <v>52</v>
      </c>
      <c r="B14" s="3" t="s">
        <v>23</v>
      </c>
      <c r="C14" s="3" t="s">
        <v>24</v>
      </c>
      <c r="D14" s="3" t="s">
        <v>55</v>
      </c>
      <c r="E14" s="3" t="s">
        <v>25</v>
      </c>
      <c r="F14" s="3" t="s">
        <v>26</v>
      </c>
      <c r="G14" s="3" t="s">
        <v>61</v>
      </c>
      <c r="H14" s="3" t="s">
        <v>27</v>
      </c>
      <c r="I14" s="3" t="s">
        <v>28</v>
      </c>
      <c r="J14" s="3" t="s">
        <v>48</v>
      </c>
      <c r="K14" s="3" t="s">
        <v>49</v>
      </c>
    </row>
    <row r="15" spans="1:11" ht="12.75">
      <c r="A15" s="18"/>
      <c r="B15" s="24"/>
      <c r="C15" s="46"/>
      <c r="D15" s="46"/>
      <c r="E15" s="46"/>
      <c r="F15" s="19"/>
      <c r="G15" s="39"/>
      <c r="H15" s="32">
        <f aca="true" t="shared" si="0" ref="H15:H52">IF(G15=0,"",G15*E15*8/F15)</f>
      </c>
      <c r="I15" s="32">
        <f>IF(H15="","",H15/D15)</f>
      </c>
      <c r="J15" s="32">
        <f>ROUND(IF(I15="",0,IF(I15&lt;=50000,G15,IF(I15&lt;=65000,0.9*G15,IF(I15&lt;=80000,0.8*G15,IF(I15&gt;80000,80000*F15*D15*0.8/(E15*8)))))),2)</f>
        <v>0</v>
      </c>
      <c r="K15" s="33">
        <f>G15-J15</f>
        <v>0</v>
      </c>
    </row>
    <row r="16" spans="1:11" ht="12.75">
      <c r="A16" s="17"/>
      <c r="B16" s="24"/>
      <c r="C16" s="46"/>
      <c r="D16" s="46"/>
      <c r="E16" s="46"/>
      <c r="F16" s="19"/>
      <c r="G16" s="39"/>
      <c r="H16" s="32">
        <f t="shared" si="0"/>
      </c>
      <c r="I16" s="32">
        <f>IF(H16="","",H16/D16)</f>
      </c>
      <c r="J16" s="32">
        <f aca="true" t="shared" si="1" ref="J16:J52">ROUND(IF(I16="",0,IF(I16&lt;=50000,G16,IF(I16&lt;=65000,0.9*G16,IF(I16&lt;=80000,0.8*G16,IF(I16&gt;80000,80000*F16*D16*0.8/(E16*8)))))),2)</f>
        <v>0</v>
      </c>
      <c r="K16" s="33">
        <f>G16-J16</f>
        <v>0</v>
      </c>
    </row>
    <row r="17" spans="1:11" ht="12.75">
      <c r="A17" s="17"/>
      <c r="B17" s="24"/>
      <c r="C17" s="46"/>
      <c r="D17" s="46"/>
      <c r="E17" s="46"/>
      <c r="F17" s="19"/>
      <c r="G17" s="39"/>
      <c r="H17" s="32">
        <f t="shared" si="0"/>
      </c>
      <c r="I17" s="32">
        <f>IF(H17="","",H17/D17)</f>
      </c>
      <c r="J17" s="32">
        <f t="shared" si="1"/>
        <v>0</v>
      </c>
      <c r="K17" s="33">
        <f>G17-J17</f>
        <v>0</v>
      </c>
    </row>
    <row r="18" spans="1:11" ht="12.75">
      <c r="A18" s="18"/>
      <c r="B18" s="24"/>
      <c r="C18" s="46"/>
      <c r="D18" s="46"/>
      <c r="E18" s="46"/>
      <c r="F18" s="19"/>
      <c r="G18" s="39"/>
      <c r="H18" s="32">
        <f t="shared" si="0"/>
      </c>
      <c r="I18" s="32">
        <f>IF(H18="","",H18/D18)</f>
      </c>
      <c r="J18" s="32">
        <f t="shared" si="1"/>
        <v>0</v>
      </c>
      <c r="K18" s="33">
        <f aca="true" t="shared" si="2" ref="K18:K52">G18-J18</f>
        <v>0</v>
      </c>
    </row>
    <row r="19" spans="1:11" ht="12.75">
      <c r="A19" s="17"/>
      <c r="B19" s="24"/>
      <c r="C19" s="46"/>
      <c r="D19" s="46"/>
      <c r="E19" s="46"/>
      <c r="F19" s="19"/>
      <c r="G19" s="39"/>
      <c r="H19" s="32">
        <f t="shared" si="0"/>
      </c>
      <c r="I19" s="32">
        <f aca="true" t="shared" si="3" ref="I19:I52">IF(H19="","",H19/D19)</f>
      </c>
      <c r="J19" s="32">
        <f t="shared" si="1"/>
        <v>0</v>
      </c>
      <c r="K19" s="33">
        <f t="shared" si="2"/>
        <v>0</v>
      </c>
    </row>
    <row r="20" spans="1:11" ht="12.75">
      <c r="A20" s="17"/>
      <c r="B20" s="24"/>
      <c r="C20" s="46"/>
      <c r="D20" s="46"/>
      <c r="E20" s="46"/>
      <c r="F20" s="19"/>
      <c r="G20" s="39"/>
      <c r="H20" s="32">
        <f t="shared" si="0"/>
      </c>
      <c r="I20" s="32">
        <f t="shared" si="3"/>
      </c>
      <c r="J20" s="32">
        <f t="shared" si="1"/>
        <v>0</v>
      </c>
      <c r="K20" s="33">
        <f t="shared" si="2"/>
        <v>0</v>
      </c>
    </row>
    <row r="21" spans="1:11" ht="12.75">
      <c r="A21" s="20"/>
      <c r="B21" s="24"/>
      <c r="C21" s="46"/>
      <c r="D21" s="46"/>
      <c r="E21" s="46"/>
      <c r="F21" s="19"/>
      <c r="G21" s="39"/>
      <c r="H21" s="32">
        <f t="shared" si="0"/>
      </c>
      <c r="I21" s="32">
        <f t="shared" si="3"/>
      </c>
      <c r="J21" s="32">
        <f t="shared" si="1"/>
        <v>0</v>
      </c>
      <c r="K21" s="33">
        <f t="shared" si="2"/>
        <v>0</v>
      </c>
    </row>
    <row r="22" spans="1:11" ht="12.75">
      <c r="A22" s="18"/>
      <c r="B22" s="24"/>
      <c r="C22" s="46"/>
      <c r="D22" s="46"/>
      <c r="E22" s="46"/>
      <c r="F22" s="19"/>
      <c r="G22" s="39"/>
      <c r="H22" s="32">
        <f t="shared" si="0"/>
      </c>
      <c r="I22" s="32">
        <f t="shared" si="3"/>
      </c>
      <c r="J22" s="32">
        <f t="shared" si="1"/>
        <v>0</v>
      </c>
      <c r="K22" s="33">
        <f t="shared" si="2"/>
        <v>0</v>
      </c>
    </row>
    <row r="23" spans="1:11" ht="12.75">
      <c r="A23" s="26"/>
      <c r="B23" s="24"/>
      <c r="C23" s="46"/>
      <c r="D23" s="46"/>
      <c r="E23" s="46"/>
      <c r="F23" s="19"/>
      <c r="G23" s="39"/>
      <c r="H23" s="32">
        <f t="shared" si="0"/>
      </c>
      <c r="I23" s="32">
        <f t="shared" si="3"/>
      </c>
      <c r="J23" s="32">
        <f t="shared" si="1"/>
        <v>0</v>
      </c>
      <c r="K23" s="33">
        <f t="shared" si="2"/>
        <v>0</v>
      </c>
    </row>
    <row r="24" spans="1:11" ht="12.75">
      <c r="A24" s="17"/>
      <c r="B24" s="24"/>
      <c r="C24" s="46"/>
      <c r="D24" s="46"/>
      <c r="E24" s="46"/>
      <c r="F24" s="19"/>
      <c r="G24" s="39"/>
      <c r="H24" s="32">
        <f t="shared" si="0"/>
      </c>
      <c r="I24" s="32">
        <f t="shared" si="3"/>
      </c>
      <c r="J24" s="32">
        <f t="shared" si="1"/>
        <v>0</v>
      </c>
      <c r="K24" s="33">
        <f t="shared" si="2"/>
        <v>0</v>
      </c>
    </row>
    <row r="25" spans="1:11" ht="12.75">
      <c r="A25" s="17"/>
      <c r="B25" s="24"/>
      <c r="C25" s="46"/>
      <c r="D25" s="46"/>
      <c r="E25" s="46"/>
      <c r="F25" s="19"/>
      <c r="G25" s="39"/>
      <c r="H25" s="32">
        <f t="shared" si="0"/>
      </c>
      <c r="I25" s="32">
        <f t="shared" si="3"/>
      </c>
      <c r="J25" s="32">
        <f t="shared" si="1"/>
        <v>0</v>
      </c>
      <c r="K25" s="33">
        <f t="shared" si="2"/>
        <v>0</v>
      </c>
    </row>
    <row r="26" spans="1:11" ht="12.75">
      <c r="A26" s="17"/>
      <c r="B26" s="24"/>
      <c r="C26" s="46"/>
      <c r="D26" s="46"/>
      <c r="E26" s="46"/>
      <c r="F26" s="19"/>
      <c r="G26" s="39"/>
      <c r="H26" s="32">
        <f t="shared" si="0"/>
      </c>
      <c r="I26" s="32">
        <f t="shared" si="3"/>
      </c>
      <c r="J26" s="32">
        <f t="shared" si="1"/>
        <v>0</v>
      </c>
      <c r="K26" s="33">
        <f t="shared" si="2"/>
        <v>0</v>
      </c>
    </row>
    <row r="27" spans="1:11" ht="12.75">
      <c r="A27" s="18"/>
      <c r="B27" s="24"/>
      <c r="C27" s="46"/>
      <c r="D27" s="46"/>
      <c r="E27" s="46"/>
      <c r="F27" s="19"/>
      <c r="G27" s="39"/>
      <c r="H27" s="32">
        <f t="shared" si="0"/>
      </c>
      <c r="I27" s="32">
        <f t="shared" si="3"/>
      </c>
      <c r="J27" s="32">
        <f t="shared" si="1"/>
        <v>0</v>
      </c>
      <c r="K27" s="33">
        <f t="shared" si="2"/>
        <v>0</v>
      </c>
    </row>
    <row r="28" spans="1:11" ht="12.75">
      <c r="A28" s="17"/>
      <c r="B28" s="24"/>
      <c r="C28" s="46"/>
      <c r="D28" s="46"/>
      <c r="E28" s="46"/>
      <c r="F28" s="19"/>
      <c r="G28" s="39"/>
      <c r="H28" s="32">
        <f t="shared" si="0"/>
      </c>
      <c r="I28" s="32">
        <f t="shared" si="3"/>
      </c>
      <c r="J28" s="32">
        <f t="shared" si="1"/>
        <v>0</v>
      </c>
      <c r="K28" s="33">
        <f t="shared" si="2"/>
        <v>0</v>
      </c>
    </row>
    <row r="29" spans="1:11" ht="12.75">
      <c r="A29" s="17"/>
      <c r="B29" s="24"/>
      <c r="C29" s="46"/>
      <c r="D29" s="46"/>
      <c r="E29" s="46"/>
      <c r="F29" s="19"/>
      <c r="G29" s="39"/>
      <c r="H29" s="32">
        <f t="shared" si="0"/>
      </c>
      <c r="I29" s="32">
        <f t="shared" si="3"/>
      </c>
      <c r="J29" s="32">
        <f t="shared" si="1"/>
        <v>0</v>
      </c>
      <c r="K29" s="33">
        <f t="shared" si="2"/>
        <v>0</v>
      </c>
    </row>
    <row r="30" spans="1:11" ht="12.75">
      <c r="A30" s="18"/>
      <c r="B30" s="24"/>
      <c r="C30" s="46"/>
      <c r="D30" s="46"/>
      <c r="E30" s="46"/>
      <c r="F30" s="19"/>
      <c r="G30" s="39"/>
      <c r="H30" s="32">
        <f t="shared" si="0"/>
      </c>
      <c r="I30" s="32">
        <f t="shared" si="3"/>
      </c>
      <c r="J30" s="32">
        <f t="shared" si="1"/>
        <v>0</v>
      </c>
      <c r="K30" s="33">
        <f t="shared" si="2"/>
        <v>0</v>
      </c>
    </row>
    <row r="31" spans="1:11" ht="12.75">
      <c r="A31" s="17"/>
      <c r="B31" s="24"/>
      <c r="C31" s="46"/>
      <c r="D31" s="46"/>
      <c r="E31" s="46"/>
      <c r="F31" s="19"/>
      <c r="G31" s="39"/>
      <c r="H31" s="32">
        <f t="shared" si="0"/>
      </c>
      <c r="I31" s="32">
        <f t="shared" si="3"/>
      </c>
      <c r="J31" s="32">
        <f t="shared" si="1"/>
        <v>0</v>
      </c>
      <c r="K31" s="33">
        <f t="shared" si="2"/>
        <v>0</v>
      </c>
    </row>
    <row r="32" spans="1:11" ht="12.75">
      <c r="A32" s="17"/>
      <c r="B32" s="24"/>
      <c r="C32" s="46"/>
      <c r="D32" s="46"/>
      <c r="E32" s="46"/>
      <c r="F32" s="19"/>
      <c r="G32" s="39"/>
      <c r="H32" s="32">
        <f t="shared" si="0"/>
      </c>
      <c r="I32" s="32">
        <f t="shared" si="3"/>
      </c>
      <c r="J32" s="32">
        <f t="shared" si="1"/>
        <v>0</v>
      </c>
      <c r="K32" s="33">
        <f t="shared" si="2"/>
        <v>0</v>
      </c>
    </row>
    <row r="33" spans="1:11" ht="12.75">
      <c r="A33" s="17"/>
      <c r="B33" s="24"/>
      <c r="C33" s="46"/>
      <c r="D33" s="46"/>
      <c r="E33" s="46"/>
      <c r="F33" s="19"/>
      <c r="G33" s="39"/>
      <c r="H33" s="32">
        <f t="shared" si="0"/>
      </c>
      <c r="I33" s="32">
        <f t="shared" si="3"/>
      </c>
      <c r="J33" s="32">
        <f t="shared" si="1"/>
        <v>0</v>
      </c>
      <c r="K33" s="33">
        <f t="shared" si="2"/>
        <v>0</v>
      </c>
    </row>
    <row r="34" spans="1:11" ht="12.75">
      <c r="A34" s="18"/>
      <c r="B34" s="24"/>
      <c r="C34" s="46"/>
      <c r="D34" s="46"/>
      <c r="E34" s="46"/>
      <c r="F34" s="19"/>
      <c r="G34" s="39"/>
      <c r="H34" s="32">
        <f t="shared" si="0"/>
      </c>
      <c r="I34" s="32">
        <f t="shared" si="3"/>
      </c>
      <c r="J34" s="32">
        <f t="shared" si="1"/>
        <v>0</v>
      </c>
      <c r="K34" s="33">
        <f t="shared" si="2"/>
        <v>0</v>
      </c>
    </row>
    <row r="35" spans="1:11" ht="12.75">
      <c r="A35" s="17"/>
      <c r="B35" s="24"/>
      <c r="C35" s="46"/>
      <c r="D35" s="46"/>
      <c r="E35" s="46"/>
      <c r="F35" s="19"/>
      <c r="G35" s="39"/>
      <c r="H35" s="32">
        <f t="shared" si="0"/>
      </c>
      <c r="I35" s="32">
        <f t="shared" si="3"/>
      </c>
      <c r="J35" s="32">
        <f t="shared" si="1"/>
        <v>0</v>
      </c>
      <c r="K35" s="33">
        <f t="shared" si="2"/>
        <v>0</v>
      </c>
    </row>
    <row r="36" spans="1:11" ht="12.75">
      <c r="A36" s="17"/>
      <c r="B36" s="24"/>
      <c r="C36" s="46"/>
      <c r="D36" s="46"/>
      <c r="E36" s="46"/>
      <c r="F36" s="19"/>
      <c r="G36" s="39"/>
      <c r="H36" s="32">
        <f t="shared" si="0"/>
      </c>
      <c r="I36" s="32">
        <f t="shared" si="3"/>
      </c>
      <c r="J36" s="32">
        <f t="shared" si="1"/>
        <v>0</v>
      </c>
      <c r="K36" s="33">
        <f t="shared" si="2"/>
        <v>0</v>
      </c>
    </row>
    <row r="37" spans="1:11" ht="12.75">
      <c r="A37" s="17"/>
      <c r="B37" s="24"/>
      <c r="C37" s="46"/>
      <c r="D37" s="46"/>
      <c r="E37" s="46"/>
      <c r="F37" s="19"/>
      <c r="G37" s="39"/>
      <c r="H37" s="32">
        <f t="shared" si="0"/>
      </c>
      <c r="I37" s="32">
        <f t="shared" si="3"/>
      </c>
      <c r="J37" s="32">
        <f t="shared" si="1"/>
        <v>0</v>
      </c>
      <c r="K37" s="33">
        <f t="shared" si="2"/>
        <v>0</v>
      </c>
    </row>
    <row r="38" spans="1:11" ht="12.75">
      <c r="A38" s="18"/>
      <c r="B38" s="24"/>
      <c r="C38" s="46"/>
      <c r="D38" s="46"/>
      <c r="E38" s="46"/>
      <c r="F38" s="19"/>
      <c r="G38" s="39"/>
      <c r="H38" s="32">
        <f t="shared" si="0"/>
      </c>
      <c r="I38" s="32">
        <f t="shared" si="3"/>
      </c>
      <c r="J38" s="32">
        <f t="shared" si="1"/>
        <v>0</v>
      </c>
      <c r="K38" s="33">
        <f t="shared" si="2"/>
        <v>0</v>
      </c>
    </row>
    <row r="39" spans="1:11" ht="12.75">
      <c r="A39" s="17"/>
      <c r="B39" s="24"/>
      <c r="C39" s="46"/>
      <c r="D39" s="46"/>
      <c r="E39" s="46"/>
      <c r="F39" s="19"/>
      <c r="G39" s="39"/>
      <c r="H39" s="32">
        <f t="shared" si="0"/>
      </c>
      <c r="I39" s="32">
        <f t="shared" si="3"/>
      </c>
      <c r="J39" s="32">
        <f t="shared" si="1"/>
        <v>0</v>
      </c>
      <c r="K39" s="33">
        <f t="shared" si="2"/>
        <v>0</v>
      </c>
    </row>
    <row r="40" spans="1:11" ht="12.75">
      <c r="A40" s="17"/>
      <c r="B40" s="24"/>
      <c r="C40" s="46"/>
      <c r="D40" s="46"/>
      <c r="E40" s="46"/>
      <c r="F40" s="19"/>
      <c r="G40" s="39"/>
      <c r="H40" s="32">
        <f t="shared" si="0"/>
      </c>
      <c r="I40" s="32">
        <f t="shared" si="3"/>
      </c>
      <c r="J40" s="32">
        <f t="shared" si="1"/>
        <v>0</v>
      </c>
      <c r="K40" s="33">
        <f t="shared" si="2"/>
        <v>0</v>
      </c>
    </row>
    <row r="41" spans="1:11" ht="12.75">
      <c r="A41" s="17"/>
      <c r="B41" s="24"/>
      <c r="C41" s="46"/>
      <c r="D41" s="46"/>
      <c r="E41" s="46"/>
      <c r="F41" s="19"/>
      <c r="G41" s="39"/>
      <c r="H41" s="32">
        <f t="shared" si="0"/>
      </c>
      <c r="I41" s="32">
        <f t="shared" si="3"/>
      </c>
      <c r="J41" s="32">
        <f t="shared" si="1"/>
        <v>0</v>
      </c>
      <c r="K41" s="33">
        <f t="shared" si="2"/>
        <v>0</v>
      </c>
    </row>
    <row r="42" spans="1:11" ht="12.75">
      <c r="A42" s="18"/>
      <c r="B42" s="24"/>
      <c r="C42" s="46"/>
      <c r="D42" s="46"/>
      <c r="E42" s="46"/>
      <c r="F42" s="19"/>
      <c r="G42" s="39"/>
      <c r="H42" s="32">
        <f t="shared" si="0"/>
      </c>
      <c r="I42" s="32">
        <f t="shared" si="3"/>
      </c>
      <c r="J42" s="32">
        <f t="shared" si="1"/>
        <v>0</v>
      </c>
      <c r="K42" s="33">
        <f t="shared" si="2"/>
        <v>0</v>
      </c>
    </row>
    <row r="43" spans="1:11" ht="12.75">
      <c r="A43" s="17"/>
      <c r="B43" s="24"/>
      <c r="C43" s="46"/>
      <c r="D43" s="46"/>
      <c r="E43" s="46"/>
      <c r="F43" s="19"/>
      <c r="G43" s="39"/>
      <c r="H43" s="32">
        <f t="shared" si="0"/>
      </c>
      <c r="I43" s="32">
        <f t="shared" si="3"/>
      </c>
      <c r="J43" s="32">
        <f t="shared" si="1"/>
        <v>0</v>
      </c>
      <c r="K43" s="33">
        <f t="shared" si="2"/>
        <v>0</v>
      </c>
    </row>
    <row r="44" spans="1:11" ht="12.75">
      <c r="A44" s="17"/>
      <c r="B44" s="24"/>
      <c r="C44" s="46"/>
      <c r="D44" s="46"/>
      <c r="E44" s="46"/>
      <c r="F44" s="19"/>
      <c r="G44" s="39"/>
      <c r="H44" s="32">
        <f t="shared" si="0"/>
      </c>
      <c r="I44" s="32">
        <f t="shared" si="3"/>
      </c>
      <c r="J44" s="32">
        <f t="shared" si="1"/>
        <v>0</v>
      </c>
      <c r="K44" s="33">
        <f t="shared" si="2"/>
        <v>0</v>
      </c>
    </row>
    <row r="45" spans="1:11" ht="12.75">
      <c r="A45" s="21"/>
      <c r="B45" s="24"/>
      <c r="C45" s="46"/>
      <c r="D45" s="46"/>
      <c r="E45" s="46"/>
      <c r="F45" s="19"/>
      <c r="G45" s="39"/>
      <c r="H45" s="32">
        <f t="shared" si="0"/>
      </c>
      <c r="I45" s="32">
        <f t="shared" si="3"/>
      </c>
      <c r="J45" s="32">
        <f t="shared" si="1"/>
        <v>0</v>
      </c>
      <c r="K45" s="33">
        <f t="shared" si="2"/>
        <v>0</v>
      </c>
    </row>
    <row r="46" spans="1:11" ht="12.75">
      <c r="A46" s="17"/>
      <c r="B46" s="24"/>
      <c r="C46" s="46"/>
      <c r="D46" s="46"/>
      <c r="E46" s="46"/>
      <c r="F46" s="19"/>
      <c r="G46" s="39"/>
      <c r="H46" s="32">
        <f t="shared" si="0"/>
      </c>
      <c r="I46" s="32">
        <f t="shared" si="3"/>
      </c>
      <c r="J46" s="32">
        <f t="shared" si="1"/>
        <v>0</v>
      </c>
      <c r="K46" s="33">
        <f t="shared" si="2"/>
        <v>0</v>
      </c>
    </row>
    <row r="47" spans="1:11" ht="12.75">
      <c r="A47" s="18"/>
      <c r="B47" s="24"/>
      <c r="C47" s="46"/>
      <c r="D47" s="46"/>
      <c r="E47" s="46"/>
      <c r="F47" s="19"/>
      <c r="G47" s="39"/>
      <c r="H47" s="32">
        <f t="shared" si="0"/>
      </c>
      <c r="I47" s="32">
        <f t="shared" si="3"/>
      </c>
      <c r="J47" s="32">
        <f t="shared" si="1"/>
        <v>0</v>
      </c>
      <c r="K47" s="33">
        <f t="shared" si="2"/>
        <v>0</v>
      </c>
    </row>
    <row r="48" spans="1:11" ht="12.75">
      <c r="A48" s="17"/>
      <c r="B48" s="24"/>
      <c r="C48" s="46"/>
      <c r="D48" s="46"/>
      <c r="E48" s="46"/>
      <c r="F48" s="19"/>
      <c r="G48" s="39"/>
      <c r="H48" s="32">
        <f t="shared" si="0"/>
      </c>
      <c r="I48" s="32">
        <f t="shared" si="3"/>
      </c>
      <c r="J48" s="32">
        <f t="shared" si="1"/>
        <v>0</v>
      </c>
      <c r="K48" s="33">
        <f t="shared" si="2"/>
        <v>0</v>
      </c>
    </row>
    <row r="49" spans="1:11" ht="12.75">
      <c r="A49" s="17"/>
      <c r="B49" s="24"/>
      <c r="C49" s="46"/>
      <c r="D49" s="46"/>
      <c r="E49" s="46"/>
      <c r="F49" s="19"/>
      <c r="G49" s="39"/>
      <c r="H49" s="32">
        <f t="shared" si="0"/>
      </c>
      <c r="I49" s="32">
        <f t="shared" si="3"/>
      </c>
      <c r="J49" s="32">
        <f t="shared" si="1"/>
        <v>0</v>
      </c>
      <c r="K49" s="33">
        <f t="shared" si="2"/>
        <v>0</v>
      </c>
    </row>
    <row r="50" spans="1:11" ht="12.75">
      <c r="A50" s="22"/>
      <c r="B50" s="24"/>
      <c r="C50" s="46"/>
      <c r="D50" s="46"/>
      <c r="E50" s="46"/>
      <c r="F50" s="19"/>
      <c r="G50" s="39"/>
      <c r="H50" s="32">
        <f t="shared" si="0"/>
      </c>
      <c r="I50" s="32">
        <f t="shared" si="3"/>
      </c>
      <c r="J50" s="32">
        <f t="shared" si="1"/>
        <v>0</v>
      </c>
      <c r="K50" s="33">
        <f t="shared" si="2"/>
        <v>0</v>
      </c>
    </row>
    <row r="51" spans="1:11" ht="12.75">
      <c r="A51" s="17"/>
      <c r="B51" s="24"/>
      <c r="C51" s="46"/>
      <c r="D51" s="46"/>
      <c r="E51" s="46"/>
      <c r="F51" s="19"/>
      <c r="G51" s="39"/>
      <c r="H51" s="32">
        <f t="shared" si="0"/>
      </c>
      <c r="I51" s="32">
        <f t="shared" si="3"/>
      </c>
      <c r="J51" s="32">
        <f t="shared" si="1"/>
        <v>0</v>
      </c>
      <c r="K51" s="33">
        <f t="shared" si="2"/>
        <v>0</v>
      </c>
    </row>
    <row r="52" spans="1:11" ht="12.75">
      <c r="A52" s="17"/>
      <c r="B52" s="5"/>
      <c r="C52" s="47"/>
      <c r="D52" s="47"/>
      <c r="E52" s="5"/>
      <c r="F52" s="19"/>
      <c r="G52" s="5"/>
      <c r="H52" s="32">
        <f t="shared" si="0"/>
      </c>
      <c r="I52" s="32">
        <f t="shared" si="3"/>
      </c>
      <c r="J52" s="32">
        <f t="shared" si="1"/>
        <v>0</v>
      </c>
      <c r="K52" s="33">
        <f t="shared" si="2"/>
        <v>0</v>
      </c>
    </row>
    <row r="53" spans="1:11" ht="12.75">
      <c r="A53" s="164" t="s">
        <v>6</v>
      </c>
      <c r="B53" s="165"/>
      <c r="C53" s="165"/>
      <c r="D53" s="165"/>
      <c r="E53" s="165"/>
      <c r="F53" s="165"/>
      <c r="G53" s="165"/>
      <c r="H53" s="165"/>
      <c r="I53" s="166"/>
      <c r="J53" s="35">
        <f>SUM(J15:J52)</f>
        <v>0</v>
      </c>
      <c r="K53" s="35">
        <f>SUM(K15:K52)</f>
        <v>0</v>
      </c>
    </row>
    <row r="54" spans="1:9" ht="12.75">
      <c r="A54" s="6"/>
      <c r="B54" s="7"/>
      <c r="C54" s="7"/>
      <c r="D54" s="7"/>
      <c r="E54" s="7"/>
      <c r="F54" s="8"/>
      <c r="G54" s="8"/>
      <c r="H54" s="8"/>
      <c r="I54" s="8"/>
    </row>
    <row r="55" spans="1:11" ht="12.75">
      <c r="A55" s="6"/>
      <c r="B55" s="7"/>
      <c r="C55" s="7"/>
      <c r="D55" s="7"/>
      <c r="E55" s="7"/>
      <c r="F55" s="8"/>
      <c r="G55" s="8"/>
      <c r="H55" s="96"/>
      <c r="I55" s="139" t="s">
        <v>64</v>
      </c>
      <c r="J55" s="139"/>
      <c r="K55" s="92"/>
    </row>
    <row r="56" spans="1:11" ht="12.75">
      <c r="A56" s="6"/>
      <c r="B56" s="7"/>
      <c r="C56" s="7"/>
      <c r="D56" s="7"/>
      <c r="E56" s="7"/>
      <c r="F56" s="8"/>
      <c r="G56" s="8"/>
      <c r="H56" s="96"/>
      <c r="I56" s="139" t="s">
        <v>65</v>
      </c>
      <c r="J56" s="139"/>
      <c r="K56" s="92"/>
    </row>
    <row r="57" spans="2:10" ht="12.75">
      <c r="B57" s="64"/>
      <c r="C57" s="7"/>
      <c r="D57" s="7"/>
      <c r="E57" s="7"/>
      <c r="F57" s="8"/>
      <c r="G57" s="8"/>
      <c r="H57" s="96"/>
      <c r="I57" s="96"/>
      <c r="J57" s="97"/>
    </row>
    <row r="58" spans="1:11" ht="12.75">
      <c r="A58" s="6"/>
      <c r="B58" s="64"/>
      <c r="C58" s="7"/>
      <c r="D58" s="7"/>
      <c r="E58" s="7"/>
      <c r="F58" s="8"/>
      <c r="G58" s="8"/>
      <c r="H58" s="96"/>
      <c r="I58" s="96"/>
      <c r="J58" s="98" t="s">
        <v>45</v>
      </c>
      <c r="K58" s="99">
        <f>ROUND(+K53/1.34*0.0042,2)</f>
        <v>0</v>
      </c>
    </row>
    <row r="59" spans="1:9" ht="12.75">
      <c r="A59" s="6"/>
      <c r="B59" s="64"/>
      <c r="C59" s="9"/>
      <c r="D59" s="9"/>
      <c r="E59" s="9"/>
      <c r="F59" s="10"/>
      <c r="G59" s="10"/>
      <c r="H59" s="10"/>
      <c r="I59" s="10"/>
    </row>
    <row r="60" spans="1:11" ht="12.75">
      <c r="A60" s="6"/>
      <c r="B60" s="9"/>
      <c r="C60" s="9"/>
      <c r="D60" s="9"/>
      <c r="E60" s="9"/>
      <c r="F60" s="1" t="s">
        <v>2</v>
      </c>
      <c r="G60" s="140" t="s">
        <v>3</v>
      </c>
      <c r="H60" s="142"/>
      <c r="I60" s="1" t="s">
        <v>4</v>
      </c>
      <c r="J60" s="28" t="s">
        <v>5</v>
      </c>
      <c r="K60" s="54"/>
    </row>
    <row r="61" spans="1:11" ht="12.75">
      <c r="A61" s="6"/>
      <c r="B61" s="9"/>
      <c r="C61" s="9"/>
      <c r="D61" s="9"/>
      <c r="E61" s="1" t="s">
        <v>12</v>
      </c>
      <c r="F61" s="11"/>
      <c r="G61" s="130"/>
      <c r="H61" s="132"/>
      <c r="I61" s="12"/>
      <c r="J61" s="130"/>
      <c r="K61" s="132"/>
    </row>
    <row r="62" spans="1:11" ht="12.75">
      <c r="A62" s="6"/>
      <c r="B62" s="9"/>
      <c r="C62" s="9"/>
      <c r="D62" s="9"/>
      <c r="E62" s="2" t="s">
        <v>13</v>
      </c>
      <c r="F62" s="11"/>
      <c r="G62" s="130"/>
      <c r="H62" s="132"/>
      <c r="I62" s="12"/>
      <c r="J62" s="130"/>
      <c r="K62" s="132"/>
    </row>
    <row r="63" spans="1:9" ht="15">
      <c r="A63" s="6"/>
      <c r="B63" s="13"/>
      <c r="C63" s="13"/>
      <c r="D63" s="13"/>
      <c r="E63" s="13"/>
      <c r="F63" s="14"/>
      <c r="G63" s="14"/>
      <c r="H63" s="14"/>
      <c r="I63" s="14"/>
    </row>
    <row r="64" ht="12.75">
      <c r="A64" s="6" t="s">
        <v>46</v>
      </c>
    </row>
  </sheetData>
  <sheetProtection/>
  <mergeCells count="17">
    <mergeCell ref="B12:K12"/>
    <mergeCell ref="J62:K62"/>
    <mergeCell ref="A53:I53"/>
    <mergeCell ref="G60:H60"/>
    <mergeCell ref="G61:H61"/>
    <mergeCell ref="J61:K61"/>
    <mergeCell ref="G62:H62"/>
    <mergeCell ref="I55:J55"/>
    <mergeCell ref="I56:J56"/>
    <mergeCell ref="B11:K11"/>
    <mergeCell ref="A3:I3"/>
    <mergeCell ref="A6:I6"/>
    <mergeCell ref="A7:I7"/>
    <mergeCell ref="B8:K8"/>
    <mergeCell ref="B9:K9"/>
    <mergeCell ref="B10:K10"/>
    <mergeCell ref="A4:K5"/>
  </mergeCells>
  <printOptions/>
  <pageMargins left="0.7086614173228347" right="0.7086614173228347" top="0.7480314960629921" bottom="1.4995833333333333" header="0.31496062992125984" footer="0.31496062992125984"/>
  <pageSetup fitToHeight="0" fitToWidth="1" horizontalDpi="600" verticalDpi="600" orientation="portrait" paperSize="9" scale="61" r:id="rId3"/>
  <headerFooter>
    <oddFooter>&amp;LVERZE 1.0
&amp;G&amp;C&amp;G&amp;R&amp;G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M66"/>
  <sheetViews>
    <sheetView view="pageLayout" zoomScale="90" zoomScalePageLayoutView="90" workbookViewId="0" topLeftCell="A78">
      <selection activeCell="B94" sqref="B94:B97"/>
    </sheetView>
  </sheetViews>
  <sheetFormatPr defaultColWidth="9.140625" defaultRowHeight="12.75"/>
  <cols>
    <col min="1" max="1" width="31.00390625" style="0" customWidth="1"/>
    <col min="2" max="2" width="10.7109375" style="0" customWidth="1"/>
    <col min="3" max="3" width="11.140625" style="0" customWidth="1"/>
    <col min="4" max="5" width="11.57421875" style="0" customWidth="1"/>
    <col min="6" max="6" width="17.7109375" style="0" customWidth="1"/>
    <col min="7" max="7" width="12.421875" style="0" customWidth="1"/>
    <col min="8" max="8" width="10.421875" style="0" customWidth="1"/>
    <col min="9" max="9" width="10.28125" style="0" customWidth="1"/>
    <col min="10" max="10" width="10.57421875" style="0" bestFit="1" customWidth="1"/>
    <col min="11" max="11" width="10.140625" style="0" customWidth="1"/>
    <col min="12" max="12" width="20.28125" style="0" customWidth="1"/>
  </cols>
  <sheetData>
    <row r="3" spans="1:9" ht="32.25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12" ht="12.75" customHeight="1">
      <c r="A4" s="175" t="s">
        <v>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9"/>
    </row>
    <row r="8" spans="1:12" ht="12.75">
      <c r="A8" s="1" t="s">
        <v>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>
      <c r="A9" s="2" t="s">
        <v>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2.75">
      <c r="A10" s="2" t="s">
        <v>16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ht="12.75">
      <c r="A11" s="2" t="s">
        <v>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2.75">
      <c r="A12" s="2" t="s">
        <v>50</v>
      </c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8"/>
    </row>
    <row r="13" spans="1:9" ht="12.75">
      <c r="A13" s="78"/>
      <c r="B13" s="66"/>
      <c r="C13" s="66"/>
      <c r="D13" s="66"/>
      <c r="E13" s="66"/>
      <c r="F13" s="66"/>
      <c r="G13" s="66"/>
      <c r="H13" s="66"/>
      <c r="I13" s="66"/>
    </row>
    <row r="14" spans="1:12" ht="89.25">
      <c r="A14" s="107" t="s">
        <v>52</v>
      </c>
      <c r="B14" s="3" t="s">
        <v>20</v>
      </c>
      <c r="C14" s="3" t="s">
        <v>29</v>
      </c>
      <c r="D14" s="3" t="s">
        <v>55</v>
      </c>
      <c r="E14" s="3" t="s">
        <v>53</v>
      </c>
      <c r="F14" s="3" t="s">
        <v>54</v>
      </c>
      <c r="G14" s="3" t="s">
        <v>30</v>
      </c>
      <c r="H14" s="3" t="s">
        <v>19</v>
      </c>
      <c r="I14" s="23" t="s">
        <v>31</v>
      </c>
      <c r="J14" s="3" t="s">
        <v>32</v>
      </c>
      <c r="K14" s="3" t="s">
        <v>33</v>
      </c>
      <c r="L14" s="3" t="s">
        <v>34</v>
      </c>
    </row>
    <row r="15" spans="1:12" ht="12.75">
      <c r="A15" s="18"/>
      <c r="B15" s="24"/>
      <c r="C15" s="19"/>
      <c r="D15" s="19"/>
      <c r="E15" s="19"/>
      <c r="F15" s="19">
        <f>(C15/12*D15)+E15</f>
        <v>0</v>
      </c>
      <c r="G15" s="19"/>
      <c r="H15" s="19">
        <f>F15-G15</f>
        <v>0</v>
      </c>
      <c r="I15" s="59"/>
      <c r="J15" s="60">
        <f>ROUND(IF(H15&gt;=0,"0",I15/G15),2)</f>
        <v>0</v>
      </c>
      <c r="K15" s="60">
        <f>ROUND(-H15*J15,2)</f>
        <v>0</v>
      </c>
      <c r="L15" s="19"/>
    </row>
    <row r="16" spans="1:12" ht="12.75">
      <c r="A16" s="17"/>
      <c r="B16" s="24"/>
      <c r="C16" s="19"/>
      <c r="D16" s="19"/>
      <c r="E16" s="19"/>
      <c r="F16" s="19">
        <f aca="true" t="shared" si="0" ref="F16:F52">(C16/12*D16)+E16</f>
        <v>0</v>
      </c>
      <c r="G16" s="19"/>
      <c r="H16" s="19">
        <f>F16-G16</f>
        <v>0</v>
      </c>
      <c r="I16" s="59"/>
      <c r="J16" s="60">
        <f>ROUND(IF(H16&gt;=0,"0",I16/G16),2)</f>
        <v>0</v>
      </c>
      <c r="K16" s="60">
        <f>ROUND(-H16*J16,2)</f>
        <v>0</v>
      </c>
      <c r="L16" s="19"/>
    </row>
    <row r="17" spans="1:12" ht="12.75">
      <c r="A17" s="17"/>
      <c r="B17" s="24"/>
      <c r="C17" s="19"/>
      <c r="D17" s="19"/>
      <c r="E17" s="19"/>
      <c r="F17" s="19">
        <f t="shared" si="0"/>
        <v>0</v>
      </c>
      <c r="G17" s="19"/>
      <c r="H17" s="19">
        <f>F17-G17</f>
        <v>0</v>
      </c>
      <c r="I17" s="59"/>
      <c r="J17" s="60">
        <f aca="true" t="shared" si="1" ref="J17:J52">ROUND(IF(H17&gt;=0,"0",I17/G17),2)</f>
        <v>0</v>
      </c>
      <c r="K17" s="60">
        <f aca="true" t="shared" si="2" ref="K17:K52">ROUND(-H17*J17,2)</f>
        <v>0</v>
      </c>
      <c r="L17" s="67"/>
    </row>
    <row r="18" spans="1:12" ht="12.75">
      <c r="A18" s="18"/>
      <c r="B18" s="19"/>
      <c r="C18" s="19"/>
      <c r="D18" s="68"/>
      <c r="E18" s="68"/>
      <c r="F18" s="19">
        <f t="shared" si="0"/>
        <v>0</v>
      </c>
      <c r="G18" s="69"/>
      <c r="H18" s="19">
        <f aca="true" t="shared" si="3" ref="H18:H52">F18-G18</f>
        <v>0</v>
      </c>
      <c r="I18" s="59"/>
      <c r="J18" s="60">
        <f t="shared" si="1"/>
        <v>0</v>
      </c>
      <c r="K18" s="60">
        <f t="shared" si="2"/>
        <v>0</v>
      </c>
      <c r="L18" s="67"/>
    </row>
    <row r="19" spans="1:12" ht="12.75">
      <c r="A19" s="17"/>
      <c r="B19" s="4"/>
      <c r="C19" s="4"/>
      <c r="D19" s="70"/>
      <c r="E19" s="70"/>
      <c r="F19" s="19">
        <f t="shared" si="0"/>
        <v>0</v>
      </c>
      <c r="G19" s="71"/>
      <c r="H19" s="19">
        <f t="shared" si="3"/>
        <v>0</v>
      </c>
      <c r="I19" s="59"/>
      <c r="J19" s="60">
        <f t="shared" si="1"/>
        <v>0</v>
      </c>
      <c r="K19" s="60">
        <f t="shared" si="2"/>
        <v>0</v>
      </c>
      <c r="L19" s="67"/>
    </row>
    <row r="20" spans="1:12" ht="12.75">
      <c r="A20" s="17"/>
      <c r="B20" s="4"/>
      <c r="C20" s="4"/>
      <c r="D20" s="70"/>
      <c r="E20" s="70"/>
      <c r="F20" s="19">
        <f t="shared" si="0"/>
        <v>0</v>
      </c>
      <c r="G20" s="71"/>
      <c r="H20" s="19">
        <f t="shared" si="3"/>
        <v>0</v>
      </c>
      <c r="I20" s="59"/>
      <c r="J20" s="60">
        <f t="shared" si="1"/>
        <v>0</v>
      </c>
      <c r="K20" s="60">
        <f t="shared" si="2"/>
        <v>0</v>
      </c>
      <c r="L20" s="67"/>
    </row>
    <row r="21" spans="1:12" ht="12.75">
      <c r="A21" s="20"/>
      <c r="B21" s="4"/>
      <c r="C21" s="4"/>
      <c r="D21" s="70"/>
      <c r="E21" s="70"/>
      <c r="F21" s="19">
        <f t="shared" si="0"/>
        <v>0</v>
      </c>
      <c r="G21" s="71"/>
      <c r="H21" s="19">
        <f t="shared" si="3"/>
        <v>0</v>
      </c>
      <c r="I21" s="59"/>
      <c r="J21" s="60">
        <f t="shared" si="1"/>
        <v>0</v>
      </c>
      <c r="K21" s="60">
        <f t="shared" si="2"/>
        <v>0</v>
      </c>
      <c r="L21" s="67"/>
    </row>
    <row r="22" spans="1:12" ht="12.75">
      <c r="A22" s="18"/>
      <c r="B22" s="19"/>
      <c r="C22" s="19"/>
      <c r="D22" s="68"/>
      <c r="E22" s="68"/>
      <c r="F22" s="19">
        <f t="shared" si="0"/>
        <v>0</v>
      </c>
      <c r="G22" s="69"/>
      <c r="H22" s="19">
        <f t="shared" si="3"/>
        <v>0</v>
      </c>
      <c r="I22" s="59"/>
      <c r="J22" s="60">
        <f t="shared" si="1"/>
        <v>0</v>
      </c>
      <c r="K22" s="60">
        <f t="shared" si="2"/>
        <v>0</v>
      </c>
      <c r="L22" s="67"/>
    </row>
    <row r="23" spans="1:12" ht="12.75">
      <c r="A23" s="26"/>
      <c r="B23" s="27"/>
      <c r="C23" s="27"/>
      <c r="D23" s="72"/>
      <c r="E23" s="72"/>
      <c r="F23" s="19">
        <f t="shared" si="0"/>
        <v>0</v>
      </c>
      <c r="G23" s="73"/>
      <c r="H23" s="19">
        <f t="shared" si="3"/>
        <v>0</v>
      </c>
      <c r="I23" s="59"/>
      <c r="J23" s="60">
        <f t="shared" si="1"/>
        <v>0</v>
      </c>
      <c r="K23" s="60">
        <f t="shared" si="2"/>
        <v>0</v>
      </c>
      <c r="L23" s="67"/>
    </row>
    <row r="24" spans="1:12" ht="12.75">
      <c r="A24" s="17"/>
      <c r="B24" s="4"/>
      <c r="C24" s="4"/>
      <c r="D24" s="74"/>
      <c r="E24" s="74"/>
      <c r="F24" s="19">
        <f t="shared" si="0"/>
        <v>0</v>
      </c>
      <c r="G24" s="75"/>
      <c r="H24" s="19">
        <f t="shared" si="3"/>
        <v>0</v>
      </c>
      <c r="I24" s="59"/>
      <c r="J24" s="60">
        <f t="shared" si="1"/>
        <v>0</v>
      </c>
      <c r="K24" s="60">
        <f t="shared" si="2"/>
        <v>0</v>
      </c>
      <c r="L24" s="67"/>
    </row>
    <row r="25" spans="1:12" ht="12.75">
      <c r="A25" s="17"/>
      <c r="B25" s="4"/>
      <c r="C25" s="4"/>
      <c r="D25" s="74"/>
      <c r="E25" s="74"/>
      <c r="F25" s="19">
        <f t="shared" si="0"/>
        <v>0</v>
      </c>
      <c r="G25" s="75"/>
      <c r="H25" s="19">
        <f t="shared" si="3"/>
        <v>0</v>
      </c>
      <c r="I25" s="59"/>
      <c r="J25" s="60">
        <f t="shared" si="1"/>
        <v>0</v>
      </c>
      <c r="K25" s="60">
        <f t="shared" si="2"/>
        <v>0</v>
      </c>
      <c r="L25" s="67"/>
    </row>
    <row r="26" spans="1:12" ht="12.75">
      <c r="A26" s="17"/>
      <c r="B26" s="4"/>
      <c r="C26" s="4"/>
      <c r="D26" s="74"/>
      <c r="E26" s="74"/>
      <c r="F26" s="19">
        <f t="shared" si="0"/>
        <v>0</v>
      </c>
      <c r="G26" s="75"/>
      <c r="H26" s="19">
        <f t="shared" si="3"/>
        <v>0</v>
      </c>
      <c r="I26" s="59"/>
      <c r="J26" s="60">
        <f t="shared" si="1"/>
        <v>0</v>
      </c>
      <c r="K26" s="60">
        <f t="shared" si="2"/>
        <v>0</v>
      </c>
      <c r="L26" s="67"/>
    </row>
    <row r="27" spans="1:12" ht="12.75">
      <c r="A27" s="18"/>
      <c r="B27" s="19"/>
      <c r="C27" s="19"/>
      <c r="D27" s="68"/>
      <c r="E27" s="68"/>
      <c r="F27" s="19">
        <f t="shared" si="0"/>
        <v>0</v>
      </c>
      <c r="G27" s="69"/>
      <c r="H27" s="19">
        <f t="shared" si="3"/>
        <v>0</v>
      </c>
      <c r="I27" s="59"/>
      <c r="J27" s="60">
        <f t="shared" si="1"/>
        <v>0</v>
      </c>
      <c r="K27" s="60">
        <f t="shared" si="2"/>
        <v>0</v>
      </c>
      <c r="L27" s="67"/>
    </row>
    <row r="28" spans="1:12" ht="12.75">
      <c r="A28" s="17"/>
      <c r="B28" s="4"/>
      <c r="C28" s="4"/>
      <c r="D28" s="74"/>
      <c r="E28" s="74"/>
      <c r="F28" s="19">
        <f t="shared" si="0"/>
        <v>0</v>
      </c>
      <c r="G28" s="71"/>
      <c r="H28" s="19">
        <f t="shared" si="3"/>
        <v>0</v>
      </c>
      <c r="I28" s="59"/>
      <c r="J28" s="60">
        <f t="shared" si="1"/>
        <v>0</v>
      </c>
      <c r="K28" s="60">
        <f t="shared" si="2"/>
        <v>0</v>
      </c>
      <c r="L28" s="67"/>
    </row>
    <row r="29" spans="1:12" ht="12.75">
      <c r="A29" s="17"/>
      <c r="B29" s="4"/>
      <c r="C29" s="4"/>
      <c r="D29" s="74"/>
      <c r="E29" s="74"/>
      <c r="F29" s="19">
        <f t="shared" si="0"/>
        <v>0</v>
      </c>
      <c r="G29" s="75"/>
      <c r="H29" s="19">
        <f t="shared" si="3"/>
        <v>0</v>
      </c>
      <c r="I29" s="59"/>
      <c r="J29" s="60">
        <f t="shared" si="1"/>
        <v>0</v>
      </c>
      <c r="K29" s="60">
        <f t="shared" si="2"/>
        <v>0</v>
      </c>
      <c r="L29" s="67"/>
    </row>
    <row r="30" spans="1:12" ht="12.75">
      <c r="A30" s="18"/>
      <c r="B30" s="19"/>
      <c r="C30" s="19"/>
      <c r="D30" s="68"/>
      <c r="E30" s="68"/>
      <c r="F30" s="19">
        <f t="shared" si="0"/>
        <v>0</v>
      </c>
      <c r="G30" s="69"/>
      <c r="H30" s="19">
        <f t="shared" si="3"/>
        <v>0</v>
      </c>
      <c r="I30" s="59"/>
      <c r="J30" s="60">
        <f t="shared" si="1"/>
        <v>0</v>
      </c>
      <c r="K30" s="60">
        <f t="shared" si="2"/>
        <v>0</v>
      </c>
      <c r="L30" s="67"/>
    </row>
    <row r="31" spans="1:12" ht="12.75">
      <c r="A31" s="17"/>
      <c r="B31" s="4"/>
      <c r="C31" s="4"/>
      <c r="D31" s="70"/>
      <c r="E31" s="70"/>
      <c r="F31" s="19">
        <f t="shared" si="0"/>
        <v>0</v>
      </c>
      <c r="G31" s="71"/>
      <c r="H31" s="19">
        <f t="shared" si="3"/>
        <v>0</v>
      </c>
      <c r="I31" s="59"/>
      <c r="J31" s="60">
        <f t="shared" si="1"/>
        <v>0</v>
      </c>
      <c r="K31" s="60">
        <f t="shared" si="2"/>
        <v>0</v>
      </c>
      <c r="L31" s="67"/>
    </row>
    <row r="32" spans="1:12" ht="12.75">
      <c r="A32" s="17"/>
      <c r="B32" s="4"/>
      <c r="C32" s="4"/>
      <c r="D32" s="74"/>
      <c r="E32" s="74"/>
      <c r="F32" s="19">
        <f t="shared" si="0"/>
        <v>0</v>
      </c>
      <c r="G32" s="75"/>
      <c r="H32" s="19">
        <f t="shared" si="3"/>
        <v>0</v>
      </c>
      <c r="I32" s="59"/>
      <c r="J32" s="60">
        <f t="shared" si="1"/>
        <v>0</v>
      </c>
      <c r="K32" s="60">
        <f t="shared" si="2"/>
        <v>0</v>
      </c>
      <c r="L32" s="67"/>
    </row>
    <row r="33" spans="1:12" ht="12.75">
      <c r="A33" s="17"/>
      <c r="B33" s="4"/>
      <c r="C33" s="4"/>
      <c r="D33" s="74"/>
      <c r="E33" s="74"/>
      <c r="F33" s="19">
        <f t="shared" si="0"/>
        <v>0</v>
      </c>
      <c r="G33" s="71"/>
      <c r="H33" s="19">
        <f t="shared" si="3"/>
        <v>0</v>
      </c>
      <c r="I33" s="59"/>
      <c r="J33" s="60">
        <f t="shared" si="1"/>
        <v>0</v>
      </c>
      <c r="K33" s="60">
        <f t="shared" si="2"/>
        <v>0</v>
      </c>
      <c r="L33" s="67"/>
    </row>
    <row r="34" spans="1:12" ht="12.75">
      <c r="A34" s="18"/>
      <c r="B34" s="19"/>
      <c r="C34" s="19"/>
      <c r="D34" s="68"/>
      <c r="E34" s="68"/>
      <c r="F34" s="19">
        <f t="shared" si="0"/>
        <v>0</v>
      </c>
      <c r="G34" s="69"/>
      <c r="H34" s="19">
        <f t="shared" si="3"/>
        <v>0</v>
      </c>
      <c r="I34" s="59"/>
      <c r="J34" s="60">
        <f t="shared" si="1"/>
        <v>0</v>
      </c>
      <c r="K34" s="60">
        <f t="shared" si="2"/>
        <v>0</v>
      </c>
      <c r="L34" s="67"/>
    </row>
    <row r="35" spans="1:12" ht="12.75">
      <c r="A35" s="17"/>
      <c r="B35" s="4"/>
      <c r="C35" s="4"/>
      <c r="D35" s="70"/>
      <c r="E35" s="70"/>
      <c r="F35" s="19">
        <f t="shared" si="0"/>
        <v>0</v>
      </c>
      <c r="G35" s="71"/>
      <c r="H35" s="19">
        <f t="shared" si="3"/>
        <v>0</v>
      </c>
      <c r="I35" s="59"/>
      <c r="J35" s="60">
        <f t="shared" si="1"/>
        <v>0</v>
      </c>
      <c r="K35" s="60">
        <f t="shared" si="2"/>
        <v>0</v>
      </c>
      <c r="L35" s="67"/>
    </row>
    <row r="36" spans="1:12" ht="12.75">
      <c r="A36" s="17"/>
      <c r="B36" s="4"/>
      <c r="C36" s="4"/>
      <c r="D36" s="74"/>
      <c r="E36" s="74"/>
      <c r="F36" s="19">
        <f t="shared" si="0"/>
        <v>0</v>
      </c>
      <c r="G36" s="75"/>
      <c r="H36" s="19">
        <f t="shared" si="3"/>
        <v>0</v>
      </c>
      <c r="I36" s="59"/>
      <c r="J36" s="60">
        <f t="shared" si="1"/>
        <v>0</v>
      </c>
      <c r="K36" s="60">
        <f t="shared" si="2"/>
        <v>0</v>
      </c>
      <c r="L36" s="67"/>
    </row>
    <row r="37" spans="1:12" ht="12.75">
      <c r="A37" s="17"/>
      <c r="B37" s="4"/>
      <c r="C37" s="4"/>
      <c r="D37" s="74"/>
      <c r="E37" s="74"/>
      <c r="F37" s="19">
        <f t="shared" si="0"/>
        <v>0</v>
      </c>
      <c r="G37" s="75"/>
      <c r="H37" s="19">
        <f t="shared" si="3"/>
        <v>0</v>
      </c>
      <c r="I37" s="59"/>
      <c r="J37" s="60">
        <f t="shared" si="1"/>
        <v>0</v>
      </c>
      <c r="K37" s="60">
        <f t="shared" si="2"/>
        <v>0</v>
      </c>
      <c r="L37" s="67"/>
    </row>
    <row r="38" spans="1:12" ht="12.75">
      <c r="A38" s="18"/>
      <c r="B38" s="19"/>
      <c r="C38" s="19"/>
      <c r="D38" s="68"/>
      <c r="E38" s="68"/>
      <c r="F38" s="19">
        <f t="shared" si="0"/>
        <v>0</v>
      </c>
      <c r="G38" s="69"/>
      <c r="H38" s="19">
        <f t="shared" si="3"/>
        <v>0</v>
      </c>
      <c r="I38" s="59"/>
      <c r="J38" s="60">
        <f t="shared" si="1"/>
        <v>0</v>
      </c>
      <c r="K38" s="60">
        <f t="shared" si="2"/>
        <v>0</v>
      </c>
      <c r="L38" s="67"/>
    </row>
    <row r="39" spans="1:12" ht="12.75">
      <c r="A39" s="17"/>
      <c r="B39" s="4"/>
      <c r="C39" s="4"/>
      <c r="D39" s="70"/>
      <c r="E39" s="70"/>
      <c r="F39" s="19">
        <f t="shared" si="0"/>
        <v>0</v>
      </c>
      <c r="G39" s="71"/>
      <c r="H39" s="19">
        <f t="shared" si="3"/>
        <v>0</v>
      </c>
      <c r="I39" s="59"/>
      <c r="J39" s="60">
        <f t="shared" si="1"/>
        <v>0</v>
      </c>
      <c r="K39" s="60">
        <f t="shared" si="2"/>
        <v>0</v>
      </c>
      <c r="L39" s="67"/>
    </row>
    <row r="40" spans="1:12" ht="12.75">
      <c r="A40" s="17"/>
      <c r="B40" s="4"/>
      <c r="C40" s="4"/>
      <c r="D40" s="70"/>
      <c r="E40" s="70"/>
      <c r="F40" s="19">
        <f t="shared" si="0"/>
        <v>0</v>
      </c>
      <c r="G40" s="75"/>
      <c r="H40" s="19">
        <f t="shared" si="3"/>
        <v>0</v>
      </c>
      <c r="I40" s="59"/>
      <c r="J40" s="60">
        <f t="shared" si="1"/>
        <v>0</v>
      </c>
      <c r="K40" s="60">
        <f t="shared" si="2"/>
        <v>0</v>
      </c>
      <c r="L40" s="67"/>
    </row>
    <row r="41" spans="1:12" ht="12.75">
      <c r="A41" s="17"/>
      <c r="B41" s="4"/>
      <c r="C41" s="4"/>
      <c r="D41" s="70"/>
      <c r="E41" s="70"/>
      <c r="F41" s="19">
        <f t="shared" si="0"/>
        <v>0</v>
      </c>
      <c r="G41" s="75"/>
      <c r="H41" s="19">
        <f t="shared" si="3"/>
        <v>0</v>
      </c>
      <c r="I41" s="59"/>
      <c r="J41" s="60">
        <f t="shared" si="1"/>
        <v>0</v>
      </c>
      <c r="K41" s="60">
        <f t="shared" si="2"/>
        <v>0</v>
      </c>
      <c r="L41" s="67"/>
    </row>
    <row r="42" spans="1:12" ht="12.75">
      <c r="A42" s="18"/>
      <c r="B42" s="19"/>
      <c r="C42" s="19"/>
      <c r="D42" s="68"/>
      <c r="E42" s="68"/>
      <c r="F42" s="19">
        <f t="shared" si="0"/>
        <v>0</v>
      </c>
      <c r="G42" s="69"/>
      <c r="H42" s="19">
        <f t="shared" si="3"/>
        <v>0</v>
      </c>
      <c r="I42" s="59"/>
      <c r="J42" s="60">
        <f t="shared" si="1"/>
        <v>0</v>
      </c>
      <c r="K42" s="60">
        <f t="shared" si="2"/>
        <v>0</v>
      </c>
      <c r="L42" s="67"/>
    </row>
    <row r="43" spans="1:12" ht="12.75">
      <c r="A43" s="17"/>
      <c r="B43" s="4"/>
      <c r="C43" s="4"/>
      <c r="D43" s="70"/>
      <c r="E43" s="70"/>
      <c r="F43" s="19">
        <f t="shared" si="0"/>
        <v>0</v>
      </c>
      <c r="G43" s="75"/>
      <c r="H43" s="19">
        <f t="shared" si="3"/>
        <v>0</v>
      </c>
      <c r="I43" s="59"/>
      <c r="J43" s="60">
        <f t="shared" si="1"/>
        <v>0</v>
      </c>
      <c r="K43" s="60">
        <f t="shared" si="2"/>
        <v>0</v>
      </c>
      <c r="L43" s="67"/>
    </row>
    <row r="44" spans="1:12" ht="12.75">
      <c r="A44" s="17"/>
      <c r="B44" s="4"/>
      <c r="C44" s="4"/>
      <c r="D44" s="70"/>
      <c r="E44" s="70"/>
      <c r="F44" s="19">
        <f t="shared" si="0"/>
        <v>0</v>
      </c>
      <c r="G44" s="75"/>
      <c r="H44" s="19">
        <f t="shared" si="3"/>
        <v>0</v>
      </c>
      <c r="I44" s="59"/>
      <c r="J44" s="60">
        <f t="shared" si="1"/>
        <v>0</v>
      </c>
      <c r="K44" s="60">
        <f t="shared" si="2"/>
        <v>0</v>
      </c>
      <c r="L44" s="67"/>
    </row>
    <row r="45" spans="1:12" ht="12.75">
      <c r="A45" s="21"/>
      <c r="B45" s="19"/>
      <c r="C45" s="19"/>
      <c r="D45" s="68"/>
      <c r="E45" s="68"/>
      <c r="F45" s="19">
        <f t="shared" si="0"/>
        <v>0</v>
      </c>
      <c r="G45" s="69"/>
      <c r="H45" s="19">
        <f t="shared" si="3"/>
        <v>0</v>
      </c>
      <c r="I45" s="59"/>
      <c r="J45" s="60">
        <f t="shared" si="1"/>
        <v>0</v>
      </c>
      <c r="K45" s="60">
        <f t="shared" si="2"/>
        <v>0</v>
      </c>
      <c r="L45" s="67"/>
    </row>
    <row r="46" spans="1:12" ht="12.75">
      <c r="A46" s="17"/>
      <c r="B46" s="4"/>
      <c r="C46" s="4"/>
      <c r="D46" s="70"/>
      <c r="E46" s="70"/>
      <c r="F46" s="19">
        <f t="shared" si="0"/>
        <v>0</v>
      </c>
      <c r="G46" s="75"/>
      <c r="H46" s="19">
        <f t="shared" si="3"/>
        <v>0</v>
      </c>
      <c r="I46" s="59"/>
      <c r="J46" s="60">
        <f t="shared" si="1"/>
        <v>0</v>
      </c>
      <c r="K46" s="60">
        <f t="shared" si="2"/>
        <v>0</v>
      </c>
      <c r="L46" s="67"/>
    </row>
    <row r="47" spans="1:12" ht="12.75">
      <c r="A47" s="18"/>
      <c r="B47" s="76"/>
      <c r="C47" s="76"/>
      <c r="D47" s="70"/>
      <c r="E47" s="70"/>
      <c r="F47" s="19">
        <f t="shared" si="0"/>
        <v>0</v>
      </c>
      <c r="G47" s="69"/>
      <c r="H47" s="19">
        <f t="shared" si="3"/>
        <v>0</v>
      </c>
      <c r="I47" s="59"/>
      <c r="J47" s="60">
        <f t="shared" si="1"/>
        <v>0</v>
      </c>
      <c r="K47" s="60">
        <f t="shared" si="2"/>
        <v>0</v>
      </c>
      <c r="L47" s="67"/>
    </row>
    <row r="48" spans="1:12" ht="12.75">
      <c r="A48" s="17"/>
      <c r="B48" s="5"/>
      <c r="C48" s="5"/>
      <c r="D48" s="70"/>
      <c r="E48" s="70"/>
      <c r="F48" s="19">
        <f t="shared" si="0"/>
        <v>0</v>
      </c>
      <c r="G48" s="75"/>
      <c r="H48" s="19">
        <f t="shared" si="3"/>
        <v>0</v>
      </c>
      <c r="I48" s="59"/>
      <c r="J48" s="60">
        <f t="shared" si="1"/>
        <v>0</v>
      </c>
      <c r="K48" s="60">
        <f t="shared" si="2"/>
        <v>0</v>
      </c>
      <c r="L48" s="67"/>
    </row>
    <row r="49" spans="1:12" ht="12.75">
      <c r="A49" s="17"/>
      <c r="B49" s="5"/>
      <c r="C49" s="5"/>
      <c r="D49" s="70"/>
      <c r="E49" s="70"/>
      <c r="F49" s="19">
        <f t="shared" si="0"/>
        <v>0</v>
      </c>
      <c r="G49" s="71"/>
      <c r="H49" s="19">
        <f t="shared" si="3"/>
        <v>0</v>
      </c>
      <c r="I49" s="59"/>
      <c r="J49" s="60">
        <f t="shared" si="1"/>
        <v>0</v>
      </c>
      <c r="K49" s="60">
        <f t="shared" si="2"/>
        <v>0</v>
      </c>
      <c r="L49" s="67"/>
    </row>
    <row r="50" spans="1:12" ht="12.75">
      <c r="A50" s="22"/>
      <c r="B50" s="76"/>
      <c r="C50" s="76"/>
      <c r="D50" s="70"/>
      <c r="E50" s="70"/>
      <c r="F50" s="19">
        <f t="shared" si="0"/>
        <v>0</v>
      </c>
      <c r="G50" s="69"/>
      <c r="H50" s="19">
        <f t="shared" si="3"/>
        <v>0</v>
      </c>
      <c r="I50" s="59"/>
      <c r="J50" s="60">
        <f t="shared" si="1"/>
        <v>0</v>
      </c>
      <c r="K50" s="60">
        <f t="shared" si="2"/>
        <v>0</v>
      </c>
      <c r="L50" s="67"/>
    </row>
    <row r="51" spans="1:12" ht="12.75">
      <c r="A51" s="17"/>
      <c r="B51" s="5"/>
      <c r="C51" s="5"/>
      <c r="D51" s="70"/>
      <c r="E51" s="70"/>
      <c r="F51" s="19">
        <f t="shared" si="0"/>
        <v>0</v>
      </c>
      <c r="G51" s="71"/>
      <c r="H51" s="19">
        <f t="shared" si="3"/>
        <v>0</v>
      </c>
      <c r="I51" s="59"/>
      <c r="J51" s="60">
        <f t="shared" si="1"/>
        <v>0</v>
      </c>
      <c r="K51" s="60">
        <f t="shared" si="2"/>
        <v>0</v>
      </c>
      <c r="L51" s="67"/>
    </row>
    <row r="52" spans="1:12" ht="12.75">
      <c r="A52" s="17"/>
      <c r="B52" s="5"/>
      <c r="C52" s="5"/>
      <c r="D52" s="70"/>
      <c r="E52" s="70"/>
      <c r="F52" s="19">
        <f t="shared" si="0"/>
        <v>0</v>
      </c>
      <c r="G52" s="71"/>
      <c r="H52" s="19">
        <f t="shared" si="3"/>
        <v>0</v>
      </c>
      <c r="I52" s="59"/>
      <c r="J52" s="60">
        <f t="shared" si="1"/>
        <v>0</v>
      </c>
      <c r="K52" s="60">
        <f t="shared" si="2"/>
        <v>0</v>
      </c>
      <c r="L52" s="67"/>
    </row>
    <row r="53" spans="1:12" ht="12.75">
      <c r="A53" s="164" t="s">
        <v>6</v>
      </c>
      <c r="B53" s="165"/>
      <c r="C53" s="165"/>
      <c r="D53" s="165"/>
      <c r="E53" s="165"/>
      <c r="F53" s="165"/>
      <c r="G53" s="165"/>
      <c r="H53" s="165"/>
      <c r="I53" s="165"/>
      <c r="J53" s="166"/>
      <c r="K53" s="35">
        <f>SUM(K15:K52)</f>
        <v>0</v>
      </c>
      <c r="L53" s="11"/>
    </row>
    <row r="54" spans="1:11" ht="12.75">
      <c r="A54" s="6"/>
      <c r="B54" s="7"/>
      <c r="C54" s="8"/>
      <c r="D54" s="8"/>
      <c r="E54" s="8"/>
      <c r="F54" s="8"/>
      <c r="G54" s="96"/>
      <c r="H54" s="96"/>
      <c r="I54" s="96"/>
      <c r="J54" s="97"/>
      <c r="K54" s="97"/>
    </row>
    <row r="55" spans="1:11" ht="12.75">
      <c r="A55" s="6"/>
      <c r="B55" s="7"/>
      <c r="C55" s="8"/>
      <c r="D55" s="8"/>
      <c r="E55" s="8"/>
      <c r="F55" s="8"/>
      <c r="G55" s="96"/>
      <c r="H55" s="96"/>
      <c r="I55" s="139" t="s">
        <v>66</v>
      </c>
      <c r="J55" s="139"/>
      <c r="K55" s="101"/>
    </row>
    <row r="56" spans="1:11" ht="12.75">
      <c r="A56" s="6"/>
      <c r="B56" s="7"/>
      <c r="C56" s="8"/>
      <c r="D56" s="8"/>
      <c r="E56" s="8"/>
      <c r="F56" s="8"/>
      <c r="G56" s="96"/>
      <c r="H56" s="96"/>
      <c r="I56" s="139" t="s">
        <v>71</v>
      </c>
      <c r="J56" s="139"/>
      <c r="K56" s="101"/>
    </row>
    <row r="57" spans="1:11" ht="12.75">
      <c r="A57" s="6"/>
      <c r="B57" s="7"/>
      <c r="C57" s="8"/>
      <c r="D57" s="8"/>
      <c r="E57" s="8"/>
      <c r="F57" s="8"/>
      <c r="G57" s="96"/>
      <c r="H57" s="96"/>
      <c r="I57" s="96"/>
      <c r="J57" s="97"/>
      <c r="K57" s="97"/>
    </row>
    <row r="58" spans="1:11" ht="12.75">
      <c r="A58" s="6"/>
      <c r="B58" s="7"/>
      <c r="C58" s="8"/>
      <c r="D58" s="8"/>
      <c r="E58" s="8"/>
      <c r="F58" s="8"/>
      <c r="G58" s="96"/>
      <c r="H58" s="96"/>
      <c r="I58" s="96"/>
      <c r="J58" s="97"/>
      <c r="K58" s="97"/>
    </row>
    <row r="59" spans="1:13" ht="12.75">
      <c r="A59" s="6"/>
      <c r="B59" s="7"/>
      <c r="C59" s="8"/>
      <c r="D59" s="8"/>
      <c r="E59" s="8"/>
      <c r="F59" s="8"/>
      <c r="G59" s="96"/>
      <c r="H59" s="96"/>
      <c r="I59" s="96"/>
      <c r="J59" s="98" t="s">
        <v>44</v>
      </c>
      <c r="K59" s="102">
        <f>ROUND(+K53/1.34*0.0042,2)</f>
        <v>0</v>
      </c>
      <c r="L59" s="93"/>
      <c r="M59" s="93"/>
    </row>
    <row r="60" spans="1:9" ht="12.75">
      <c r="A60" s="6"/>
      <c r="B60" s="9"/>
      <c r="C60" s="10"/>
      <c r="D60" s="10"/>
      <c r="E60" s="10"/>
      <c r="F60" s="10"/>
      <c r="G60" s="10"/>
      <c r="H60" s="10"/>
      <c r="I60" s="10"/>
    </row>
    <row r="61" spans="2:12" ht="12.75">
      <c r="B61" s="9"/>
      <c r="C61" s="79"/>
      <c r="D61" s="80"/>
      <c r="E61" s="80"/>
      <c r="F61" s="77"/>
      <c r="G61" s="1" t="s">
        <v>2</v>
      </c>
      <c r="H61" s="140" t="s">
        <v>3</v>
      </c>
      <c r="I61" s="142"/>
      <c r="J61" s="1" t="s">
        <v>4</v>
      </c>
      <c r="K61" s="167" t="s">
        <v>5</v>
      </c>
      <c r="L61" s="167"/>
    </row>
    <row r="62" spans="1:12" ht="12.75">
      <c r="A62" s="6"/>
      <c r="B62" s="9"/>
      <c r="C62" s="80"/>
      <c r="D62" s="79"/>
      <c r="E62" s="79"/>
      <c r="F62" s="1" t="s">
        <v>12</v>
      </c>
      <c r="G62" s="11"/>
      <c r="H62" s="163"/>
      <c r="I62" s="163"/>
      <c r="J62" s="12"/>
      <c r="K62" s="163"/>
      <c r="L62" s="163"/>
    </row>
    <row r="63" spans="1:12" ht="12.75">
      <c r="A63" s="6"/>
      <c r="B63" s="9"/>
      <c r="C63" s="81"/>
      <c r="D63" s="79"/>
      <c r="E63" s="79"/>
      <c r="F63" s="2" t="s">
        <v>13</v>
      </c>
      <c r="G63" s="11"/>
      <c r="H63" s="163"/>
      <c r="I63" s="163"/>
      <c r="J63" s="12"/>
      <c r="K63" s="163"/>
      <c r="L63" s="163"/>
    </row>
    <row r="64" spans="1:9" ht="15">
      <c r="A64" s="6"/>
      <c r="B64" s="13"/>
      <c r="C64" s="14"/>
      <c r="D64" s="14"/>
      <c r="E64" s="14"/>
      <c r="F64" s="14"/>
      <c r="G64" s="14"/>
      <c r="H64" s="14"/>
      <c r="I64" s="14"/>
    </row>
    <row r="66" ht="12.75">
      <c r="A66" s="6" t="s">
        <v>46</v>
      </c>
    </row>
  </sheetData>
  <sheetProtection/>
  <mergeCells count="18">
    <mergeCell ref="I56:J56"/>
    <mergeCell ref="A3:I3"/>
    <mergeCell ref="A4:L5"/>
    <mergeCell ref="A6:L6"/>
    <mergeCell ref="A7:I7"/>
    <mergeCell ref="B8:L8"/>
    <mergeCell ref="B9:L9"/>
    <mergeCell ref="B12:L12"/>
    <mergeCell ref="H62:I62"/>
    <mergeCell ref="K62:L62"/>
    <mergeCell ref="H63:I63"/>
    <mergeCell ref="K63:L63"/>
    <mergeCell ref="B10:L10"/>
    <mergeCell ref="B11:L11"/>
    <mergeCell ref="A53:J53"/>
    <mergeCell ref="H61:I61"/>
    <mergeCell ref="K61:L61"/>
    <mergeCell ref="I55:J55"/>
  </mergeCells>
  <conditionalFormatting sqref="H15:H5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1.285625" header="0.3" footer="0.3"/>
  <pageSetup fitToHeight="0" fitToWidth="1" horizontalDpi="600" verticalDpi="600" orientation="portrait" paperSize="9" scale="53" r:id="rId3"/>
  <headerFooter>
    <oddFooter>&amp;LVERZE 1.0
&amp;G&amp;C&amp;G&amp;R&amp;G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zarybnickyj</dc:creator>
  <cp:keywords/>
  <dc:description/>
  <cp:lastModifiedBy>HosnedlovaL</cp:lastModifiedBy>
  <cp:lastPrinted>2012-10-25T10:37:52Z</cp:lastPrinted>
  <dcterms:created xsi:type="dcterms:W3CDTF">2011-01-13T08:57:42Z</dcterms:created>
  <dcterms:modified xsi:type="dcterms:W3CDTF">2012-11-02T10:08:11Z</dcterms:modified>
  <cp:category/>
  <cp:version/>
  <cp:contentType/>
  <cp:contentStatus/>
</cp:coreProperties>
</file>