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2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'B2.1'!$L$16:$T$38</definedName>
    <definedName name="data_10">#REF!</definedName>
    <definedName name="data_11">'B2.6'!$L$13:$T$15</definedName>
    <definedName name="data_12" localSheetId="8">'GB1'!$K$25:$T$29</definedName>
    <definedName name="data_12" localSheetId="9">'GB2'!$K$25:$T$29</definedName>
    <definedName name="data_12" localSheetId="10">'GB3'!$L$25:$S$25</definedName>
    <definedName name="data_12" localSheetId="11">'GB4'!$K$25:$T$29</definedName>
    <definedName name="data_12">'B2.7'!$L$14:$T$18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'B2.2'!$J$13:$Q$36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'B2.3'!$J$13:$Q$20</definedName>
    <definedName name="data_4">'B2.4'!$L$14:$T$22</definedName>
    <definedName name="data_5">'B2.5'!$S$13:$W$23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'B2.1'!$J$13:$S$20</definedName>
    <definedName name="Datova_oblast" localSheetId="2">'B2.2'!$J$12:$P$16</definedName>
    <definedName name="Datova_oblast" localSheetId="3">'B2.3'!$J$12:$P$18</definedName>
    <definedName name="Datova_oblast" localSheetId="4">'B2.4'!$J$12:$S$40</definedName>
    <definedName name="Datova_oblast" localSheetId="5">'B2.5'!$J$12:$K$15</definedName>
    <definedName name="Datova_oblast" localSheetId="6">'B2.6'!$J$12:$S$14</definedName>
    <definedName name="Datova_oblast" localSheetId="7">'B2.7'!$J$12:$S$21</definedName>
    <definedName name="Datova_oblast" localSheetId="8">'GB1'!$I$23:$S$32</definedName>
    <definedName name="Datova_oblast" localSheetId="9">'GB2'!$I$23:$S$32</definedName>
    <definedName name="Datova_oblast" localSheetId="10">'GB3'!$J$23:$R$26</definedName>
    <definedName name="Datova_oblast" localSheetId="11">'GB4'!$I$23:$S$52</definedName>
    <definedName name="_xlnm.Print_Titles" localSheetId="0">'Obsah'!$3:$5</definedName>
    <definedName name="Novy_rok" localSheetId="1">'B2.1'!$T$16:$T$38</definedName>
    <definedName name="Novy_rok" localSheetId="2">'B2.2'!$Q$13:$Q$36</definedName>
    <definedName name="Novy_rok" localSheetId="3">'B2.3'!$Q$13:$Q$20</definedName>
    <definedName name="Novy_rok" localSheetId="4">'B2.4'!$T$14:$T$22</definedName>
    <definedName name="Novy_rok" localSheetId="5">'B2.5'!$W$13:$W$23</definedName>
    <definedName name="Novy_rok" localSheetId="6">'B2.6'!$T$13:$T$15</definedName>
    <definedName name="Novy_rok" localSheetId="7">'B2.7'!$T$14:$T$18</definedName>
    <definedName name="Novy_rok" localSheetId="8">'GB1'!$T$25:$T$29</definedName>
    <definedName name="Novy_rok" localSheetId="9">'GB2'!$T$25:$T$29</definedName>
    <definedName name="Novy_rok" localSheetId="10">'GB3'!$S$25:$S$25</definedName>
    <definedName name="Novy_rok" localSheetId="11">'GB4'!$T$25:$T$29</definedName>
    <definedName name="_xlnm.Print_Area" localSheetId="1">'B2.1'!$D$4:$S$40</definedName>
    <definedName name="_xlnm.Print_Area" localSheetId="2">'B2.2'!$D$4:$P$18</definedName>
    <definedName name="_xlnm.Print_Area" localSheetId="3">'B2.3'!$D$4:$P$20</definedName>
    <definedName name="_xlnm.Print_Area" localSheetId="4">'B2.4'!$D$4:$S$44</definedName>
    <definedName name="_xlnm.Print_Area" localSheetId="5">'B2.5'!$D$4:$K$18</definedName>
    <definedName name="_xlnm.Print_Area" localSheetId="6">'B2.6'!$D$4:$S$16</definedName>
    <definedName name="_xlnm.Print_Area" localSheetId="7">'B2.7'!$D$4:$S$23</definedName>
    <definedName name="_xlnm.Print_Area" localSheetId="8">'GB1'!$D$4:$S$35</definedName>
    <definedName name="_xlnm.Print_Area" localSheetId="9">'GB2'!$D$4:$S$34</definedName>
    <definedName name="_xlnm.Print_Area" localSheetId="10">'GB3'!$D$4:$R$28</definedName>
    <definedName name="_xlnm.Print_Area" localSheetId="11">'GB4'!$D$4:$S$55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<sst xmlns="http://schemas.openxmlformats.org/spreadsheetml/2006/main" count="300" uniqueCount="154">
  <si>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</si>
  <si>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</si>
  <si>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</si>
  <si>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</si>
  <si>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</si>
  <si>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</si>
  <si>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</si>
  <si>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</si>
  <si>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</si>
  <si>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</si>
  <si>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</si>
  <si>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</si>
  <si>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</si>
  <si>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</si>
  <si>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</si>
  <si>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</si>
  <si>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</si>
  <si>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</si>
  <si>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</si>
  <si>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</si>
  <si>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</si>
  <si>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</si>
  <si>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</si>
  <si>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</si>
  <si>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</si>
  <si>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</si>
  <si>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</si>
  <si>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</si>
  <si>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</si>
  <si>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</si>
  <si>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</si>
  <si>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</si>
  <si>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</si>
  <si>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</si>
  <si>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</si>
  <si>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</si>
  <si>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</si>
  <si>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</si>
  <si>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</si>
  <si>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</si>
  <si>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</si>
  <si>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</si>
  <si>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</si>
  <si>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</si>
  <si>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</si>
  <si>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</si>
  <si>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</si>
  <si>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</si>
  <si>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</si>
  <si>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</si>
  <si>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</si>
  <si>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</si>
  <si>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</si>
  <si>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</si>
  <si>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</si>
  <si>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</si>
  <si>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</si>
  <si>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</si>
  <si>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</si>
  <si>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</si>
  <si>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</si>
  <si>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</si>
  <si>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</si>
  <si>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</si>
  <si>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</si>
  <si>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</si>
  <si>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</si>
  <si>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</si>
  <si>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</si>
  <si>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</si>
  <si>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</si>
  <si>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</si>
  <si>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</si>
  <si>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</si>
  <si>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</si>
  <si>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</si>
  <si>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</si>
  <si>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</si>
  <si>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</si>
  <si>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</si>
  <si>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</si>
  <si>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</si>
  <si>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</si>
  <si>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</si>
  <si>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</si>
  <si>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</si>
  <si>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</si>
  <si>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</si>
  <si>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</si>
  <si>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</si>
  <si>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</si>
  <si>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</si>
  <si>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</si>
  <si>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</si>
  <si>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</si>
  <si>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Ve školním roce 2003/04 a 2004/05 údaje za školy neuvádíme vzhledem k nekonzistenci vykazování počtu škol.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</si>
  <si>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</si>
  <si>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</si>
  <si>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</si>
  <si>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</si>
  <si>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</si>
  <si>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</si>
  <si>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</si>
  <si>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</si>
  <si>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</si>
  <si>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</si>
  <si>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</si>
  <si>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</si>
  <si>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</si>
  <si>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</si>
  <si>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</si>
  <si>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</si>
  <si>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</si>
  <si>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</si>
  <si>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</si>
  <si>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</si>
  <si>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</si>
  <si>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</si>
  <si>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</si>
  <si>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soukromý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</si>
  <si>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</si>
  <si>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</si>
  <si>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</si>
  <si>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</si>
  <si>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</si>
  <si>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</si>
  <si>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</si>
  <si>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</si>
  <si>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</si>
  <si>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</si>
  <si>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</si>
  <si>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</si>
  <si>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Ve školním roce 2003/04 MŠ a ZŠ včetně škol při zdravotnických zařízeních.</t>
  </si>
  <si>
    <t>2011/12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</si>
  <si>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</si>
  <si>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</si>
  <si>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</si>
  <si>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</si>
  <si>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</si>
  <si>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</si>
  <si>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</si>
  <si>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</si>
  <si>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</si>
  <si>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ve školním roce 2003/04 až 2012/13 – podle zřizovatele</t>
  </si>
  <si>
    <t>2012/13</t>
  </si>
  <si>
    <t>učitelů v letech 2006 až 2012 – podle nejvyššího dosaženého vzdělání</t>
  </si>
  <si>
    <t>učitelů v letech 2006 až 2012 – podle věku</t>
  </si>
  <si>
    <t>v letech 2003 až 2012</t>
  </si>
  <si>
    <t>(míra vyučovací povinnosti) učitelů v letech 2003 až 2012</t>
  </si>
  <si>
    <r>
      <t>2004–2012</t>
    </r>
    <r>
      <rPr>
        <b/>
        <vertAlign val="superscript"/>
        <sz val="10"/>
        <rFont val="Arial Narrow"/>
        <family val="2"/>
      </rPr>
      <t>2)</t>
    </r>
  </si>
  <si>
    <t>průměrné nominální  a reálné mzdy v letech 2003 až 2012</t>
  </si>
  <si>
    <t>Regionální školství – děti/žáci/studenti ve školním roce 2003/04 a 2012/13 – podle zřizovatele</t>
  </si>
  <si>
    <t>Regionální školství – děti/žáci/studenti ve školním roce 2003/04 až 2012/13 – podle druhu školy</t>
  </si>
  <si>
    <t xml:space="preserve">Regionální školství – školy ve školním roce 2003/04 až 2012/13 – podle druhu školy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</si>
</sst>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28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9.25"/>
      <name val="Arial Narrow"/>
      <family val="2"/>
    </font>
    <font>
      <b/>
      <sz val="9.25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9.5"/>
      <name val="Arial Narrow"/>
      <family val="2"/>
    </font>
    <font>
      <sz val="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205" fontId="9" fillId="4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right" vertical="center"/>
      <protection hidden="1"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49" fontId="9" fillId="5" borderId="12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6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9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0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8" fillId="5" borderId="131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32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6" xfId="0" applyBorder="1" applyAlignment="1">
      <alignment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7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8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29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4"/>
          <c:w val="0.933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'GB1'!$J$15:$S$15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368717"/>
        <c:axId val="44209590"/>
      </c:bar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368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385"/>
          <c:w val="0.35425"/>
          <c:h val="0.0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92575"/>
          <c:h val="0.8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'GB2'!$J$15:$S$15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62341991"/>
        <c:axId val="24207008"/>
      </c:bar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4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9385"/>
          <c:w val="0.3445"/>
          <c:h val="0.0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4415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2012/13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2012/13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536481"/>
        <c:axId val="1461060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6536481"/>
        <c:axId val="14610602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4386555"/>
        <c:axId val="42608084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auto val="0"/>
        <c:lblOffset val="100"/>
        <c:noMultiLvlLbl val="0"/>
      </c:catAx>
      <c:valAx>
        <c:axId val="14610602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6536481"/>
        <c:crossesAt val="1"/>
        <c:crossBetween val="between"/>
        <c:dispUnits/>
        <c:majorUnit val="5000"/>
      </c:valAx>
      <c:catAx>
        <c:axId val="64386555"/>
        <c:scaling>
          <c:orientation val="minMax"/>
        </c:scaling>
        <c:axPos val="b"/>
        <c:delete val="1"/>
        <c:majorTickMark val="in"/>
        <c:minorTickMark val="none"/>
        <c:tickLblPos val="nextTo"/>
        <c:crossAx val="42608084"/>
        <c:crossesAt val="100"/>
        <c:auto val="0"/>
        <c:lblOffset val="100"/>
        <c:noMultiLvlLbl val="0"/>
      </c:catAx>
      <c:valAx>
        <c:axId val="4260808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386555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65"/>
          <c:w val="0.448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725"/>
          <c:w val="0.87125"/>
          <c:h val="0.8412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'GB4'!$J$19:$S$19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928437"/>
        <c:axId val="2870275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'GB4'!$J$18:$S$18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7928437"/>
        <c:axId val="28702750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'GB4'!$J$20:$S$20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6998159"/>
        <c:axId val="43221384"/>
      </c:line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auto val="0"/>
        <c:lblOffset val="100"/>
        <c:noMultiLvlLbl val="0"/>
      </c:catAx>
      <c:valAx>
        <c:axId val="28702750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7928437"/>
        <c:crossesAt val="1"/>
        <c:crossBetween val="between"/>
        <c:dispUnits/>
        <c:majorUnit val="5000"/>
      </c:valAx>
      <c:catAx>
        <c:axId val="56998159"/>
        <c:scaling>
          <c:orientation val="minMax"/>
        </c:scaling>
        <c:axPos val="b"/>
        <c:delete val="1"/>
        <c:majorTickMark val="in"/>
        <c:minorTickMark val="none"/>
        <c:tickLblPos val="nextTo"/>
        <c:crossAx val="43221384"/>
        <c:crossesAt val="0"/>
        <c:auto val="0"/>
        <c:lblOffset val="100"/>
        <c:noMultiLvlLbl val="0"/>
      </c:catAx>
      <c:valAx>
        <c:axId val="4322138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998159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45"/>
          <c:w val="0.526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123825</xdr:rowOff>
    </xdr:from>
    <xdr:to>
      <xdr:col>19</xdr:col>
      <xdr:colOff>19050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152400" y="638175"/>
        <a:ext cx="82581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123825</xdr:rowOff>
    </xdr:from>
    <xdr:to>
      <xdr:col>19</xdr:col>
      <xdr:colOff>9525</xdr:colOff>
      <xdr:row>30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8175"/>
          <a:ext cx="82677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104775</xdr:rowOff>
    </xdr:from>
    <xdr:to>
      <xdr:col>18</xdr:col>
      <xdr:colOff>619125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42875" y="619125"/>
        <a:ext cx="80391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57150</xdr:rowOff>
    </xdr:from>
    <xdr:to>
      <xdr:col>19</xdr:col>
      <xdr:colOff>19050</xdr:colOff>
      <xdr:row>30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0"/>
          <a:ext cx="80772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95250</xdr:rowOff>
    </xdr:from>
    <xdr:to>
      <xdr:col>11</xdr:col>
      <xdr:colOff>647700</xdr:colOff>
      <xdr:row>24</xdr:row>
      <xdr:rowOff>76200</xdr:rowOff>
    </xdr:to>
    <xdr:graphicFrame>
      <xdr:nvGraphicFramePr>
        <xdr:cNvPr id="1" name="Chart 9"/>
        <xdr:cNvGraphicFramePr/>
      </xdr:nvGraphicFramePr>
      <xdr:xfrm>
        <a:off x="161925" y="609600"/>
        <a:ext cx="40576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657225</xdr:colOff>
      <xdr:row>5</xdr:row>
      <xdr:rowOff>95250</xdr:rowOff>
    </xdr:from>
    <xdr:to>
      <xdr:col>18</xdr:col>
      <xdr:colOff>9525</xdr:colOff>
      <xdr:row>24</xdr:row>
      <xdr:rowOff>76200</xdr:rowOff>
    </xdr:to>
    <xdr:graphicFrame>
      <xdr:nvGraphicFramePr>
        <xdr:cNvPr id="2" name="Chart 10"/>
        <xdr:cNvGraphicFramePr/>
      </xdr:nvGraphicFramePr>
      <xdr:xfrm>
        <a:off x="4229100" y="609600"/>
        <a:ext cx="40195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5</xdr:row>
      <xdr:rowOff>76200</xdr:rowOff>
    </xdr:from>
    <xdr:to>
      <xdr:col>11</xdr:col>
      <xdr:colOff>619125</xdr:colOff>
      <xdr:row>24</xdr:row>
      <xdr:rowOff>57150</xdr:rowOff>
    </xdr:to>
    <xdr:graphicFrame>
      <xdr:nvGraphicFramePr>
        <xdr:cNvPr id="3" name="Chart 12"/>
        <xdr:cNvGraphicFramePr/>
      </xdr:nvGraphicFramePr>
      <xdr:xfrm>
        <a:off x="142875" y="590550"/>
        <a:ext cx="4048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66675</xdr:rowOff>
    </xdr:from>
    <xdr:to>
      <xdr:col>17</xdr:col>
      <xdr:colOff>638175</xdr:colOff>
      <xdr:row>25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581025"/>
          <a:ext cx="8058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19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42875" y="628650"/>
        <a:ext cx="7086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26</xdr:row>
      <xdr:rowOff>161925</xdr:rowOff>
    </xdr:from>
    <xdr:to>
      <xdr:col>19</xdr:col>
      <xdr:colOff>9525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52400" y="4295775"/>
        <a:ext cx="7077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5</xdr:row>
      <xdr:rowOff>85725</xdr:rowOff>
    </xdr:from>
    <xdr:to>
      <xdr:col>19</xdr:col>
      <xdr:colOff>85725</xdr:colOff>
      <xdr:row>52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00075"/>
          <a:ext cx="7162800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36" sqref="L36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140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  ve školním roce 2003/04 až 2012/13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2012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2012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5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2003 až 2012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2003 až 2012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2003 až 2012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2003 až 2012</v>
      </c>
      <c r="G21" s="124"/>
      <c r="H21" s="3"/>
      <c r="I21" s="1"/>
      <c r="J21" s="136"/>
    </row>
    <row r="22" ht="18" customHeight="1">
      <c r="E22" s="274" t="s">
        <v>106</v>
      </c>
    </row>
    <row r="23" spans="4:10" s="7" customFormat="1" ht="18" customHeight="1">
      <c r="D23" s="128" t="s">
        <v>102</v>
      </c>
      <c r="E23" s="129"/>
      <c r="F23" s="130" t="str">
        <f>'GB1'!$G$4&amp;" "&amp;'GB1'!$D$5</f>
        <v>Regionální školství – školy ve školním roce 2003/04 až 2012/13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103</v>
      </c>
      <c r="E25" s="129"/>
      <c r="F25" s="130" t="str">
        <f>'GB2'!$G$4&amp;" "&amp;'GB2'!$D$5</f>
        <v>Regionální školství – děti/žáci/studenti ve školním roce 2003/04 až 2012/13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104</v>
      </c>
      <c r="E27" s="129"/>
      <c r="F27" s="130" t="str">
        <f>'GB3'!$H$4&amp;" "&amp;'GB3'!$D$5</f>
        <v>Regionální školství – děti/žáci/studenti ve školním roce 2003/04 a 2012/13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105</v>
      </c>
      <c r="E29" s="129"/>
      <c r="F29" s="130" t="str">
        <f>'GB4'!$G$4&amp;" "&amp;'GB4'!$D$5</f>
        <v>Regionální školství – všichni zřizovatelé – přepočtené počty zaměstnanců a učitelů, průměrné nominální  a reálné mzdy v letech 2003 až 2012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T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20" width="8.25390625" style="15" customWidth="1"/>
    <col min="21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108</v>
      </c>
      <c r="E4" s="17"/>
      <c r="F4" s="17"/>
      <c r="G4" s="61" t="s">
        <v>152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67</v>
      </c>
      <c r="Q10" s="298" t="s">
        <v>101</v>
      </c>
      <c r="R10" s="298" t="s">
        <v>133</v>
      </c>
      <c r="S10" s="298" t="s">
        <v>144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 t="s">
        <v>111</v>
      </c>
      <c r="J11" s="298">
        <v>286340</v>
      </c>
      <c r="K11" s="298">
        <v>286230</v>
      </c>
      <c r="L11" s="298">
        <v>282183</v>
      </c>
      <c r="M11" s="298">
        <v>285419</v>
      </c>
      <c r="N11" s="298">
        <v>291194</v>
      </c>
      <c r="O11" s="298">
        <v>301620</v>
      </c>
      <c r="P11" s="298">
        <v>314008</v>
      </c>
      <c r="Q11" s="298">
        <v>328612</v>
      </c>
      <c r="R11" s="298">
        <v>342521</v>
      </c>
      <c r="S11" s="298">
        <v>354340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112</v>
      </c>
      <c r="J12" s="298">
        <v>998026</v>
      </c>
      <c r="K12" s="298">
        <v>958203</v>
      </c>
      <c r="L12" s="298">
        <v>916575</v>
      </c>
      <c r="M12" s="298">
        <v>876513</v>
      </c>
      <c r="N12" s="298">
        <v>844863</v>
      </c>
      <c r="O12" s="298">
        <v>816015</v>
      </c>
      <c r="P12" s="298">
        <v>794459</v>
      </c>
      <c r="Q12" s="298">
        <v>789486</v>
      </c>
      <c r="R12" s="298">
        <v>794642</v>
      </c>
      <c r="S12" s="298">
        <v>807950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113</v>
      </c>
      <c r="J13" s="298">
        <v>576615</v>
      </c>
      <c r="K13" s="298">
        <v>579505</v>
      </c>
      <c r="L13" s="298">
        <v>577605</v>
      </c>
      <c r="M13" s="298">
        <v>576585</v>
      </c>
      <c r="N13" s="298">
        <v>569267</v>
      </c>
      <c r="O13" s="298">
        <v>564326</v>
      </c>
      <c r="P13" s="298">
        <v>556260</v>
      </c>
      <c r="Q13" s="298">
        <v>532918</v>
      </c>
      <c r="R13" s="298">
        <v>501220</v>
      </c>
      <c r="S13" s="298">
        <v>470754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114</v>
      </c>
      <c r="J14" s="298">
        <v>3543</v>
      </c>
      <c r="K14" s="298">
        <v>3505</v>
      </c>
      <c r="L14" s="298">
        <v>3495</v>
      </c>
      <c r="M14" s="298">
        <v>3534</v>
      </c>
      <c r="N14" s="298">
        <v>3606</v>
      </c>
      <c r="O14" s="298">
        <v>3535</v>
      </c>
      <c r="P14" s="298">
        <v>3435</v>
      </c>
      <c r="Q14" s="298">
        <v>3560</v>
      </c>
      <c r="R14" s="298">
        <v>3557</v>
      </c>
      <c r="S14" s="298">
        <v>3655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99" t="s">
        <v>115</v>
      </c>
      <c r="J15" s="298">
        <v>30681</v>
      </c>
      <c r="K15" s="298">
        <v>29759</v>
      </c>
      <c r="L15" s="298">
        <v>28792</v>
      </c>
      <c r="M15" s="298">
        <v>27650</v>
      </c>
      <c r="N15" s="298">
        <v>28774</v>
      </c>
      <c r="O15" s="298">
        <v>28027</v>
      </c>
      <c r="P15" s="298">
        <v>28749</v>
      </c>
      <c r="Q15" s="298">
        <v>29800</v>
      </c>
      <c r="R15" s="298">
        <v>29335</v>
      </c>
      <c r="S15" s="298">
        <v>28980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117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141</v>
      </c>
      <c r="T33" s="15" t="s">
        <v>17</v>
      </c>
    </row>
    <row r="34" spans="4:19" ht="12.75">
      <c r="D34" s="146" t="s">
        <v>19</v>
      </c>
      <c r="E34" s="300" t="s">
        <v>116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</row>
    <row r="35" spans="10:19" ht="12.75"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0:19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0:19" ht="12.75">
      <c r="J37" s="142"/>
      <c r="K37" s="142"/>
      <c r="L37" s="142"/>
      <c r="M37" s="142"/>
      <c r="N37" s="142"/>
      <c r="O37" s="244"/>
      <c r="P37" s="244"/>
      <c r="Q37" s="244"/>
      <c r="R37" s="244"/>
      <c r="S37" s="244"/>
    </row>
    <row r="38" spans="10:19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</row>
    <row r="39" spans="10:19" ht="12.75">
      <c r="J39" s="142"/>
      <c r="K39" s="142"/>
      <c r="L39" s="142"/>
      <c r="M39" s="142"/>
      <c r="N39" s="142"/>
      <c r="O39" s="244"/>
      <c r="P39" s="244"/>
      <c r="Q39" s="244"/>
      <c r="R39" s="244"/>
      <c r="S39" s="244"/>
    </row>
    <row r="40" spans="10:19" ht="12.75">
      <c r="J40" s="142"/>
      <c r="K40" s="142"/>
      <c r="L40" s="142"/>
      <c r="M40" s="142"/>
      <c r="N40" s="142"/>
      <c r="O40" s="244"/>
      <c r="P40" s="244"/>
      <c r="Q40" s="244"/>
      <c r="R40" s="244"/>
      <c r="S40" s="244"/>
    </row>
    <row r="41" spans="10:19" ht="12.75">
      <c r="J41" s="142"/>
      <c r="K41" s="142"/>
      <c r="L41" s="142"/>
      <c r="M41" s="142"/>
      <c r="N41" s="142"/>
      <c r="O41" s="244"/>
      <c r="P41" s="244"/>
      <c r="Q41" s="244"/>
      <c r="R41" s="244"/>
      <c r="S41" s="244"/>
    </row>
    <row r="42" spans="10:19" ht="12.75">
      <c r="J42" s="142"/>
      <c r="K42" s="142"/>
      <c r="L42" s="142"/>
      <c r="M42" s="142"/>
      <c r="N42" s="142"/>
      <c r="O42" s="142"/>
      <c r="P42" s="142"/>
      <c r="Q42" s="142"/>
      <c r="R42" s="142"/>
      <c r="S42" s="142"/>
    </row>
    <row r="43" spans="10:19" ht="12.75"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0:19" ht="12.75"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0:19" ht="12.75"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0:19" ht="12.75">
      <c r="J46" s="142"/>
      <c r="K46" s="142"/>
      <c r="L46" s="142"/>
      <c r="M46" s="142"/>
      <c r="N46" s="142"/>
      <c r="O46" s="142"/>
      <c r="P46" s="142"/>
      <c r="Q46" s="142"/>
      <c r="R46" s="142"/>
      <c r="S46" s="142"/>
    </row>
    <row r="47" ht="12.75">
      <c r="J47" s="142"/>
    </row>
    <row r="48" spans="10:19" ht="12.75"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0:19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0:19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0:19" ht="12.75"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0:19" ht="12.75"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0:19" ht="12.75"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0:19" ht="12.75"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0:19" ht="12.75"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0:19" ht="12.75"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0:19" ht="12.75"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0:19" ht="12.75"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0:19" ht="12.75"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AN28" sqref="AN28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109</v>
      </c>
      <c r="E4" s="17"/>
      <c r="F4" s="17"/>
      <c r="G4" s="17"/>
      <c r="H4" s="61" t="s">
        <v>151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30</v>
      </c>
      <c r="L10" s="301"/>
      <c r="M10" s="299"/>
      <c r="N10" s="299" t="s">
        <v>144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118</v>
      </c>
      <c r="K11" s="309">
        <v>1787537</v>
      </c>
      <c r="L11" s="301"/>
      <c r="M11" s="299" t="s">
        <v>118</v>
      </c>
      <c r="N11" s="299">
        <v>1567574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119</v>
      </c>
      <c r="K12" s="309">
        <v>91795</v>
      </c>
      <c r="L12" s="301"/>
      <c r="M12" s="299" t="s">
        <v>119</v>
      </c>
      <c r="N12" s="299">
        <v>79647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120</v>
      </c>
      <c r="K13" s="309">
        <v>11344.05633802817</v>
      </c>
      <c r="L13" s="301"/>
      <c r="M13" s="299" t="s">
        <v>120</v>
      </c>
      <c r="N13" s="299">
        <v>18458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141</v>
      </c>
      <c r="S27" s="15" t="s">
        <v>17</v>
      </c>
    </row>
    <row r="28" spans="4:18" ht="12.75">
      <c r="D28" s="146" t="s">
        <v>19</v>
      </c>
      <c r="E28" s="341" t="s">
        <v>132</v>
      </c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T8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16" width="7.25390625" style="15" customWidth="1"/>
    <col min="17" max="18" width="6.375" style="15" customWidth="1"/>
    <col min="19" max="19" width="7.2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110</v>
      </c>
      <c r="E4" s="17"/>
      <c r="F4" s="17"/>
      <c r="G4" s="61" t="s">
        <v>130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7" t="s">
        <v>150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9" t="s">
        <v>122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/>
      <c r="J11" s="298">
        <v>2003</v>
      </c>
      <c r="K11" s="298">
        <v>2004</v>
      </c>
      <c r="L11" s="298">
        <v>2005</v>
      </c>
      <c r="M11" s="298">
        <v>2006</v>
      </c>
      <c r="N11" s="298">
        <v>2007</v>
      </c>
      <c r="O11" s="298">
        <v>2008</v>
      </c>
      <c r="P11" s="298">
        <v>2009</v>
      </c>
      <c r="Q11" s="298">
        <v>2010</v>
      </c>
      <c r="R11" s="298">
        <v>2011</v>
      </c>
      <c r="S11" s="298">
        <v>2012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123</v>
      </c>
      <c r="J12" s="298">
        <v>15708</v>
      </c>
      <c r="K12" s="298">
        <v>16699</v>
      </c>
      <c r="L12" s="298">
        <v>17712.680593650053</v>
      </c>
      <c r="M12" s="298">
        <v>18787</v>
      </c>
      <c r="N12" s="298">
        <v>19842</v>
      </c>
      <c r="O12" s="298">
        <v>20519.08244376705</v>
      </c>
      <c r="P12" s="298">
        <v>21890.625309569397</v>
      </c>
      <c r="Q12" s="298">
        <v>21457.948217274818</v>
      </c>
      <c r="R12" s="298">
        <v>22059.453305207786</v>
      </c>
      <c r="S12" s="298">
        <v>22600.393453874563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124</v>
      </c>
      <c r="J13" s="298">
        <v>16448.167539267015</v>
      </c>
      <c r="K13" s="298">
        <v>17022.426095820592</v>
      </c>
      <c r="L13" s="298">
        <v>17712.680593650053</v>
      </c>
      <c r="M13" s="298">
        <v>18328.780487804877</v>
      </c>
      <c r="N13" s="298">
        <v>18825.426944971536</v>
      </c>
      <c r="O13" s="298">
        <v>18304.266229943845</v>
      </c>
      <c r="P13" s="298">
        <v>19320.94025557758</v>
      </c>
      <c r="Q13" s="298">
        <v>18675.324819212197</v>
      </c>
      <c r="R13" s="298">
        <v>18838.132626138162</v>
      </c>
      <c r="S13" s="298">
        <v>18678.011118904597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125</v>
      </c>
      <c r="J14" s="306">
        <v>244.248254</v>
      </c>
      <c r="K14" s="306">
        <v>241.290158</v>
      </c>
      <c r="L14" s="306">
        <v>238.113300000001</v>
      </c>
      <c r="M14" s="306">
        <v>236.084974</v>
      </c>
      <c r="N14" s="306">
        <v>234.899479</v>
      </c>
      <c r="O14" s="306">
        <v>233.315317000003</v>
      </c>
      <c r="P14" s="306">
        <v>232.61473</v>
      </c>
      <c r="Q14" s="306">
        <v>233.147791</v>
      </c>
      <c r="R14" s="306">
        <v>231.528716</v>
      </c>
      <c r="S14" s="306">
        <v>229.787502999998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56"/>
    </row>
    <row r="16" spans="3:20" ht="13.5" customHeight="1">
      <c r="C16" s="56"/>
      <c r="D16" s="282"/>
      <c r="E16" s="282"/>
      <c r="F16" s="282"/>
      <c r="G16" s="282"/>
      <c r="H16" s="282"/>
      <c r="I16" s="299" t="s">
        <v>126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99"/>
      <c r="J17" s="298">
        <v>2003</v>
      </c>
      <c r="K17" s="298">
        <v>2004</v>
      </c>
      <c r="L17" s="298">
        <v>2005</v>
      </c>
      <c r="M17" s="298">
        <v>2006</v>
      </c>
      <c r="N17" s="298">
        <v>2007</v>
      </c>
      <c r="O17" s="298">
        <v>2008</v>
      </c>
      <c r="P17" s="298">
        <v>2009</v>
      </c>
      <c r="Q17" s="298">
        <v>2010</v>
      </c>
      <c r="R17" s="298">
        <v>2011</v>
      </c>
      <c r="S17" s="298">
        <v>2012</v>
      </c>
      <c r="T17" s="56"/>
    </row>
    <row r="18" spans="3:20" ht="13.5" customHeight="1">
      <c r="C18" s="56"/>
      <c r="D18" s="282"/>
      <c r="E18" s="282"/>
      <c r="F18" s="282"/>
      <c r="G18" s="282"/>
      <c r="H18" s="282"/>
      <c r="I18" s="299" t="s">
        <v>127</v>
      </c>
      <c r="J18" s="298">
        <v>18658</v>
      </c>
      <c r="K18" s="298">
        <v>19996</v>
      </c>
      <c r="L18" s="298">
        <v>21305.762701094493</v>
      </c>
      <c r="M18" s="298">
        <v>22598</v>
      </c>
      <c r="N18" s="298">
        <v>23858</v>
      </c>
      <c r="O18" s="298">
        <v>24661.298237902916</v>
      </c>
      <c r="P18" s="298">
        <v>26006.025776666727</v>
      </c>
      <c r="Q18" s="298">
        <v>25150.829181605844</v>
      </c>
      <c r="R18" s="298">
        <v>26011.55276505659</v>
      </c>
      <c r="S18" s="298">
        <v>26654.32859032525</v>
      </c>
      <c r="T18" s="56"/>
    </row>
    <row r="19" spans="3:20" ht="13.5" customHeight="1">
      <c r="C19" s="56"/>
      <c r="D19" s="282"/>
      <c r="E19" s="282"/>
      <c r="F19" s="282"/>
      <c r="G19" s="282"/>
      <c r="H19" s="282"/>
      <c r="I19" s="299" t="s">
        <v>128</v>
      </c>
      <c r="J19" s="298">
        <v>19537.17277486911</v>
      </c>
      <c r="K19" s="298">
        <v>20383.282364933744</v>
      </c>
      <c r="L19" s="298">
        <v>21305.762701094493</v>
      </c>
      <c r="M19" s="298">
        <v>22046.829268292684</v>
      </c>
      <c r="N19" s="298">
        <v>22635.673624288425</v>
      </c>
      <c r="O19" s="298">
        <v>21999.373985640425</v>
      </c>
      <c r="P19" s="298">
        <v>22953.244286554924</v>
      </c>
      <c r="Q19" s="298">
        <v>21889.32043655861</v>
      </c>
      <c r="R19" s="298">
        <v>22213.1108155906</v>
      </c>
      <c r="S19" s="298">
        <v>22028.37073580599</v>
      </c>
      <c r="T19" s="56"/>
    </row>
    <row r="20" spans="3:20" ht="13.5" customHeight="1">
      <c r="C20" s="56"/>
      <c r="D20" s="282"/>
      <c r="E20" s="282"/>
      <c r="F20" s="282"/>
      <c r="G20" s="282"/>
      <c r="H20" s="282"/>
      <c r="I20" s="299" t="s">
        <v>125</v>
      </c>
      <c r="J20" s="308">
        <v>137.97642</v>
      </c>
      <c r="K20" s="308">
        <v>136.572796</v>
      </c>
      <c r="L20" s="308">
        <v>137.676685</v>
      </c>
      <c r="M20" s="308">
        <v>133.792546</v>
      </c>
      <c r="N20" s="308">
        <v>132.876324</v>
      </c>
      <c r="O20" s="308">
        <v>131.875706</v>
      </c>
      <c r="P20" s="308">
        <v>131.449141</v>
      </c>
      <c r="Q20" s="308">
        <v>131.867995999999</v>
      </c>
      <c r="R20" s="308">
        <v>132.046231</v>
      </c>
      <c r="S20" s="308">
        <v>131.718656</v>
      </c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56"/>
      <c r="D31" s="285"/>
      <c r="E31" s="285"/>
      <c r="F31" s="285"/>
      <c r="G31" s="285"/>
      <c r="H31" s="285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56"/>
    </row>
    <row r="32" spans="3:20" ht="13.5" customHeight="1">
      <c r="C32" s="56"/>
      <c r="D32" s="285"/>
      <c r="E32" s="285"/>
      <c r="F32" s="285"/>
      <c r="G32" s="285"/>
      <c r="H32" s="285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56"/>
    </row>
    <row r="33" spans="3:20" ht="13.5" customHeight="1">
      <c r="C33" s="56"/>
      <c r="D33" s="285"/>
      <c r="E33" s="285"/>
      <c r="F33" s="285"/>
      <c r="G33" s="285"/>
      <c r="H33" s="285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56"/>
    </row>
    <row r="34" spans="3:20" ht="13.5" customHeight="1">
      <c r="C34" s="56"/>
      <c r="D34" s="285"/>
      <c r="E34" s="285"/>
      <c r="F34" s="285"/>
      <c r="G34" s="285"/>
      <c r="H34" s="285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56"/>
    </row>
    <row r="35" spans="3:20" ht="13.5" customHeight="1">
      <c r="C35" s="56"/>
      <c r="D35" s="285"/>
      <c r="E35" s="285"/>
      <c r="F35" s="285"/>
      <c r="G35" s="285"/>
      <c r="H35" s="285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56"/>
    </row>
    <row r="36" spans="3:20" ht="13.5" customHeight="1">
      <c r="C36" s="56"/>
      <c r="D36" s="285"/>
      <c r="E36" s="285"/>
      <c r="F36" s="285"/>
      <c r="G36" s="285"/>
      <c r="H36" s="285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56"/>
    </row>
    <row r="37" spans="3:20" ht="13.5" customHeight="1">
      <c r="C37" s="56"/>
      <c r="D37" s="285"/>
      <c r="E37" s="285"/>
      <c r="F37" s="285"/>
      <c r="G37" s="285"/>
      <c r="H37" s="285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56"/>
    </row>
    <row r="38" spans="3:20" ht="13.5" customHeight="1">
      <c r="C38" s="56"/>
      <c r="D38" s="285"/>
      <c r="E38" s="285"/>
      <c r="F38" s="285"/>
      <c r="G38" s="285"/>
      <c r="H38" s="285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56"/>
    </row>
    <row r="39" spans="3:20" ht="13.5" customHeight="1">
      <c r="C39" s="56"/>
      <c r="D39" s="285"/>
      <c r="E39" s="285"/>
      <c r="F39" s="285"/>
      <c r="G39" s="285"/>
      <c r="H39" s="285"/>
      <c r="I39" s="294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56"/>
    </row>
    <row r="40" spans="3:20" ht="13.5" customHeight="1">
      <c r="C40" s="56"/>
      <c r="D40" s="285"/>
      <c r="E40" s="285"/>
      <c r="F40" s="285"/>
      <c r="G40" s="285"/>
      <c r="H40" s="285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56"/>
    </row>
    <row r="41" spans="3:20" ht="13.5" customHeight="1">
      <c r="C41" s="56"/>
      <c r="D41" s="285"/>
      <c r="E41" s="285"/>
      <c r="F41" s="285"/>
      <c r="G41" s="285"/>
      <c r="H41" s="285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56"/>
    </row>
    <row r="42" spans="3:20" ht="13.5" customHeight="1">
      <c r="C42" s="56"/>
      <c r="D42" s="285"/>
      <c r="E42" s="285"/>
      <c r="F42" s="285"/>
      <c r="G42" s="285"/>
      <c r="H42" s="285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56"/>
    </row>
    <row r="43" spans="3:20" ht="13.5" customHeight="1">
      <c r="C43" s="56"/>
      <c r="D43" s="285"/>
      <c r="E43" s="285"/>
      <c r="F43" s="285"/>
      <c r="G43" s="285"/>
      <c r="H43" s="285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56"/>
    </row>
    <row r="44" spans="3:20" ht="13.5" customHeight="1">
      <c r="C44" s="56"/>
      <c r="D44" s="285"/>
      <c r="E44" s="285"/>
      <c r="F44" s="285"/>
      <c r="G44" s="285"/>
      <c r="H44" s="285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56"/>
    </row>
    <row r="45" spans="3:20" ht="13.5" customHeight="1">
      <c r="C45" s="56"/>
      <c r="D45" s="285"/>
      <c r="E45" s="285"/>
      <c r="F45" s="285"/>
      <c r="G45" s="285"/>
      <c r="H45" s="28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56"/>
    </row>
    <row r="46" spans="3:20" ht="13.5" customHeight="1">
      <c r="C46" s="56"/>
      <c r="D46" s="285"/>
      <c r="E46" s="285"/>
      <c r="F46" s="285"/>
      <c r="G46" s="285"/>
      <c r="H46" s="28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56"/>
    </row>
    <row r="47" spans="3:20" ht="13.5" customHeight="1">
      <c r="C47" s="56"/>
      <c r="D47" s="285"/>
      <c r="E47" s="285"/>
      <c r="F47" s="285"/>
      <c r="G47" s="285"/>
      <c r="H47" s="28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56"/>
    </row>
    <row r="48" spans="3:20" ht="13.5" customHeight="1">
      <c r="C48" s="56"/>
      <c r="D48" s="285"/>
      <c r="E48" s="285"/>
      <c r="F48" s="285"/>
      <c r="G48" s="285"/>
      <c r="H48" s="28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56"/>
    </row>
    <row r="49" spans="3:20" ht="13.5" customHeight="1">
      <c r="C49" s="56"/>
      <c r="D49" s="285"/>
      <c r="E49" s="285"/>
      <c r="F49" s="285"/>
      <c r="G49" s="285"/>
      <c r="H49" s="28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56"/>
    </row>
    <row r="50" spans="3:20" ht="13.5" customHeight="1">
      <c r="C50" s="56"/>
      <c r="D50" s="285"/>
      <c r="E50" s="285"/>
      <c r="F50" s="285"/>
      <c r="G50" s="285"/>
      <c r="H50" s="285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56"/>
    </row>
    <row r="51" spans="3:20" ht="13.5" customHeight="1">
      <c r="C51" s="186"/>
      <c r="D51" s="288"/>
      <c r="E51" s="295"/>
      <c r="F51" s="295"/>
      <c r="G51" s="291"/>
      <c r="H51" s="290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56"/>
    </row>
    <row r="52" spans="3:20" ht="13.5" customHeight="1">
      <c r="C52" s="186"/>
      <c r="D52" s="288"/>
      <c r="E52" s="290"/>
      <c r="F52" s="290"/>
      <c r="G52" s="291"/>
      <c r="H52" s="290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56"/>
    </row>
    <row r="53" spans="4:20" ht="13.5">
      <c r="D53" s="279" t="s">
        <v>34</v>
      </c>
      <c r="E53" s="280"/>
      <c r="F53" s="280"/>
      <c r="G53" s="280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1" t="s">
        <v>141</v>
      </c>
      <c r="T53" s="15" t="s">
        <v>17</v>
      </c>
    </row>
    <row r="54" spans="4:19" ht="13.5">
      <c r="D54" s="146"/>
      <c r="E54" s="279" t="s">
        <v>136</v>
      </c>
      <c r="F54" s="280"/>
      <c r="G54" s="280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1"/>
    </row>
    <row r="55" spans="4:19" ht="12.75">
      <c r="D55" s="146" t="s">
        <v>19</v>
      </c>
      <c r="E55" s="300" t="s">
        <v>121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</row>
    <row r="56" spans="10:19" ht="12.75">
      <c r="J56" s="142"/>
      <c r="K56" s="142"/>
      <c r="L56" s="142"/>
      <c r="M56" s="142"/>
      <c r="N56" s="142"/>
      <c r="O56" s="142"/>
      <c r="P56" s="142"/>
      <c r="Q56" s="142"/>
      <c r="R56" s="142"/>
      <c r="S56" s="142"/>
    </row>
    <row r="57" spans="10:19" ht="12.75">
      <c r="J57" s="142"/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0:19" ht="12.75">
      <c r="J58" s="142"/>
      <c r="K58" s="142"/>
      <c r="L58" s="142"/>
      <c r="M58" s="142"/>
      <c r="N58" s="142"/>
      <c r="O58" s="244"/>
      <c r="P58" s="244"/>
      <c r="Q58" s="244"/>
      <c r="R58" s="244"/>
      <c r="S58" s="244"/>
    </row>
    <row r="59" spans="10:19" ht="12.75">
      <c r="J59" s="142"/>
      <c r="K59" s="142"/>
      <c r="L59" s="142"/>
      <c r="M59" s="142"/>
      <c r="N59" s="142"/>
      <c r="O59" s="244"/>
      <c r="P59" s="244"/>
      <c r="Q59" s="244"/>
      <c r="R59" s="244"/>
      <c r="S59" s="244"/>
    </row>
    <row r="60" spans="10:19" ht="12.75">
      <c r="J60" s="142"/>
      <c r="K60" s="142"/>
      <c r="L60" s="142"/>
      <c r="M60" s="142"/>
      <c r="N60" s="142"/>
      <c r="O60" s="244"/>
      <c r="P60" s="244"/>
      <c r="Q60" s="244"/>
      <c r="R60" s="244"/>
      <c r="S60" s="244"/>
    </row>
    <row r="61" spans="10:19" ht="12.75">
      <c r="J61" s="142"/>
      <c r="K61" s="142"/>
      <c r="L61" s="142"/>
      <c r="M61" s="142"/>
      <c r="N61" s="142"/>
      <c r="O61" s="244"/>
      <c r="P61" s="244"/>
      <c r="Q61" s="244"/>
      <c r="R61" s="244"/>
      <c r="S61" s="244"/>
    </row>
    <row r="62" spans="10:19" ht="12.75">
      <c r="J62" s="142"/>
      <c r="K62" s="142"/>
      <c r="L62" s="142"/>
      <c r="M62" s="142"/>
      <c r="N62" s="142"/>
      <c r="O62" s="244"/>
      <c r="P62" s="244"/>
      <c r="Q62" s="244"/>
      <c r="R62" s="244"/>
      <c r="S62" s="244"/>
    </row>
    <row r="63" spans="10:19" ht="12.75">
      <c r="J63" s="142"/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0:19" ht="12.75"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0:19" ht="12.75"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0:19" ht="12.75">
      <c r="J66" s="142"/>
      <c r="K66" s="142"/>
      <c r="L66" s="142"/>
      <c r="M66" s="142"/>
      <c r="N66" s="142"/>
      <c r="O66" s="142"/>
      <c r="P66" s="142"/>
      <c r="Q66" s="142"/>
      <c r="R66" s="142"/>
      <c r="S66" s="142"/>
    </row>
    <row r="67" spans="10:19" ht="12.75"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ht="12.75">
      <c r="J68" s="142"/>
    </row>
    <row r="69" spans="10:19" ht="12.75"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0:19" ht="12.75"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0:19" ht="12.75"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0:19" ht="12.75"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0:19" ht="12.75"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0:19" ht="12.75"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0:19" ht="12.75"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0:19" ht="12.75"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0:19" ht="12.75"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0:19" ht="12.75"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0:19" ht="12.75"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0:19" ht="12.75"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19" width="8.375" style="15" customWidth="1"/>
    <col min="20" max="20" width="1.75390625" style="15" customWidth="1"/>
    <col min="21" max="21" width="7.375" style="15" customWidth="1"/>
    <col min="22" max="22" width="7.25390625" style="15" customWidth="1"/>
    <col min="23" max="23" width="14.375" style="15" customWidth="1"/>
    <col min="24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</v>
      </c>
      <c r="E4" s="17"/>
      <c r="F4" s="17"/>
      <c r="G4" s="17"/>
      <c r="H4" s="18" t="s">
        <v>79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20" t="s">
        <v>143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 t="s">
        <v>20</v>
      </c>
      <c r="E7" s="327"/>
      <c r="F7" s="327"/>
      <c r="G7" s="327"/>
      <c r="H7" s="327"/>
      <c r="I7" s="328"/>
      <c r="J7" s="315" t="s">
        <v>30</v>
      </c>
      <c r="K7" s="320" t="s">
        <v>31</v>
      </c>
      <c r="L7" s="317" t="s">
        <v>32</v>
      </c>
      <c r="M7" s="315" t="s">
        <v>33</v>
      </c>
      <c r="N7" s="315" t="s">
        <v>18</v>
      </c>
      <c r="O7" s="315" t="s">
        <v>47</v>
      </c>
      <c r="P7" s="315" t="s">
        <v>67</v>
      </c>
      <c r="Q7" s="315" t="s">
        <v>101</v>
      </c>
      <c r="R7" s="315" t="s">
        <v>133</v>
      </c>
      <c r="S7" s="335" t="s">
        <v>144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21"/>
      <c r="L8" s="318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21"/>
      <c r="L9" s="318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21"/>
      <c r="L10" s="318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3"/>
      <c r="T11" s="29"/>
    </row>
    <row r="12" spans="3:20" ht="15" customHeight="1" thickBot="1" thickTop="1">
      <c r="C12" s="28"/>
      <c r="D12" s="195" t="s">
        <v>77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6"/>
      <c r="S12" s="199"/>
      <c r="T12" s="29"/>
    </row>
    <row r="13" spans="3:22" ht="15" customHeight="1">
      <c r="C13" s="28"/>
      <c r="D13" s="187"/>
      <c r="E13" s="188" t="s">
        <v>93</v>
      </c>
      <c r="F13" s="188"/>
      <c r="G13" s="188"/>
      <c r="H13" s="189"/>
      <c r="I13" s="190"/>
      <c r="J13" s="252" t="s">
        <v>98</v>
      </c>
      <c r="K13" s="253" t="s">
        <v>98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266">
        <v>8490</v>
      </c>
      <c r="S13" s="194">
        <v>8426</v>
      </c>
      <c r="T13" s="29"/>
      <c r="V13" s="135"/>
    </row>
    <row r="14" spans="3:23" ht="12.75">
      <c r="C14" s="34"/>
      <c r="D14" s="106"/>
      <c r="E14" s="323" t="s">
        <v>36</v>
      </c>
      <c r="F14" s="166" t="s">
        <v>72</v>
      </c>
      <c r="G14" s="166"/>
      <c r="H14" s="167"/>
      <c r="I14" s="168"/>
      <c r="J14" s="254" t="s">
        <v>98</v>
      </c>
      <c r="K14" s="255" t="s">
        <v>98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2">
        <v>7843</v>
      </c>
      <c r="S14" s="170">
        <v>7749</v>
      </c>
      <c r="T14" s="29"/>
      <c r="V14" s="135"/>
      <c r="W14" s="141"/>
    </row>
    <row r="15" spans="3:23" ht="12.75">
      <c r="C15" s="34"/>
      <c r="D15" s="175"/>
      <c r="E15" s="324"/>
      <c r="F15" s="314" t="s">
        <v>36</v>
      </c>
      <c r="G15" s="158" t="s">
        <v>68</v>
      </c>
      <c r="H15" s="159"/>
      <c r="I15" s="160"/>
      <c r="J15" s="256" t="s">
        <v>98</v>
      </c>
      <c r="K15" s="257" t="s">
        <v>98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4">
        <v>64</v>
      </c>
      <c r="S15" s="162">
        <v>60</v>
      </c>
      <c r="T15" s="29"/>
      <c r="V15" s="244"/>
      <c r="W15" s="141"/>
    </row>
    <row r="16" spans="3:23" ht="12.75">
      <c r="C16" s="34"/>
      <c r="D16" s="46"/>
      <c r="E16" s="325"/>
      <c r="F16" s="314"/>
      <c r="G16" s="42" t="s">
        <v>69</v>
      </c>
      <c r="H16" s="43"/>
      <c r="I16" s="44"/>
      <c r="J16" s="258" t="s">
        <v>98</v>
      </c>
      <c r="K16" s="259" t="s">
        <v>98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267">
        <v>6507</v>
      </c>
      <c r="S16" s="58">
        <v>6500</v>
      </c>
      <c r="T16" s="29"/>
      <c r="V16" s="244"/>
      <c r="W16" s="141"/>
    </row>
    <row r="17" spans="3:23" ht="12.75">
      <c r="C17" s="34"/>
      <c r="D17" s="46"/>
      <c r="E17" s="325"/>
      <c r="F17" s="314"/>
      <c r="G17" s="42" t="s">
        <v>71</v>
      </c>
      <c r="H17" s="43"/>
      <c r="I17" s="44"/>
      <c r="J17" s="258" t="s">
        <v>98</v>
      </c>
      <c r="K17" s="259" t="s">
        <v>98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267">
        <v>8</v>
      </c>
      <c r="S17" s="58">
        <v>8</v>
      </c>
      <c r="T17" s="29"/>
      <c r="V17" s="244"/>
      <c r="W17" s="141"/>
    </row>
    <row r="18" spans="3:23" ht="12.75">
      <c r="C18" s="34"/>
      <c r="D18" s="46"/>
      <c r="E18" s="325"/>
      <c r="F18" s="314"/>
      <c r="G18" s="79" t="s">
        <v>70</v>
      </c>
      <c r="H18" s="80"/>
      <c r="I18" s="81"/>
      <c r="J18" s="260" t="s">
        <v>98</v>
      </c>
      <c r="K18" s="261" t="s">
        <v>98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268">
        <v>1264</v>
      </c>
      <c r="S18" s="177">
        <v>1181</v>
      </c>
      <c r="T18" s="29"/>
      <c r="V18" s="244"/>
      <c r="W18" s="141"/>
    </row>
    <row r="19" spans="3:23" ht="12.75">
      <c r="C19" s="34"/>
      <c r="D19" s="46"/>
      <c r="E19" s="325"/>
      <c r="F19" s="166" t="s">
        <v>73</v>
      </c>
      <c r="G19" s="166"/>
      <c r="H19" s="167"/>
      <c r="I19" s="168"/>
      <c r="J19" s="262" t="s">
        <v>98</v>
      </c>
      <c r="K19" s="263" t="s">
        <v>98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2">
        <v>543</v>
      </c>
      <c r="S19" s="170">
        <v>572</v>
      </c>
      <c r="T19" s="29"/>
      <c r="V19" s="244"/>
      <c r="W19" s="141"/>
    </row>
    <row r="20" spans="3:23" ht="13.5" thickBot="1">
      <c r="C20" s="34"/>
      <c r="D20" s="46"/>
      <c r="E20" s="325"/>
      <c r="F20" s="205" t="s">
        <v>74</v>
      </c>
      <c r="G20" s="205"/>
      <c r="H20" s="206"/>
      <c r="I20" s="207"/>
      <c r="J20" s="264" t="s">
        <v>98</v>
      </c>
      <c r="K20" s="265" t="s">
        <v>98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11">
        <v>104</v>
      </c>
      <c r="S20" s="220">
        <v>105</v>
      </c>
      <c r="T20" s="29"/>
      <c r="V20" s="244"/>
      <c r="W20" s="141"/>
    </row>
    <row r="21" spans="3:22" ht="13.5" thickBot="1">
      <c r="C21" s="186"/>
      <c r="D21" s="225" t="s">
        <v>78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6"/>
      <c r="S21" s="229"/>
      <c r="T21" s="56"/>
      <c r="V21" s="135"/>
    </row>
    <row r="22" spans="3:22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4">
        <v>1671275</v>
      </c>
      <c r="S22" s="222">
        <v>1665679</v>
      </c>
      <c r="T22" s="56"/>
      <c r="V22" s="135"/>
    </row>
    <row r="23" spans="3:23" ht="12.75" customHeight="1">
      <c r="C23" s="186"/>
      <c r="D23" s="87"/>
      <c r="E23" s="310" t="s">
        <v>36</v>
      </c>
      <c r="F23" s="165" t="s">
        <v>72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2">
        <v>1569033</v>
      </c>
      <c r="S23" s="170">
        <v>1567574</v>
      </c>
      <c r="T23" s="56"/>
      <c r="V23" s="135"/>
      <c r="W23" s="304"/>
    </row>
    <row r="24" spans="3:23" ht="12.75" customHeight="1">
      <c r="C24" s="186"/>
      <c r="D24" s="46"/>
      <c r="E24" s="311"/>
      <c r="F24" s="313" t="s">
        <v>36</v>
      </c>
      <c r="G24" s="158" t="s">
        <v>68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4">
        <v>3182</v>
      </c>
      <c r="S24" s="162">
        <v>2931</v>
      </c>
      <c r="T24" s="56"/>
      <c r="V24" s="135"/>
      <c r="W24" s="141"/>
    </row>
    <row r="25" spans="3:23" ht="12.75">
      <c r="C25" s="186"/>
      <c r="D25" s="46"/>
      <c r="E25" s="311"/>
      <c r="F25" s="313"/>
      <c r="G25" s="158" t="s">
        <v>69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4">
        <v>1095653</v>
      </c>
      <c r="S25" s="162">
        <v>1119660</v>
      </c>
      <c r="T25" s="56"/>
      <c r="V25" s="135"/>
      <c r="W25" s="141"/>
    </row>
    <row r="26" spans="3:23" ht="12.75">
      <c r="C26" s="186"/>
      <c r="D26" s="46"/>
      <c r="E26" s="311"/>
      <c r="F26" s="313"/>
      <c r="G26" s="158" t="s">
        <v>71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4">
        <v>1853</v>
      </c>
      <c r="S26" s="162">
        <v>1792</v>
      </c>
      <c r="T26" s="56"/>
      <c r="V26" s="135"/>
      <c r="W26" s="141"/>
    </row>
    <row r="27" spans="3:23" ht="12.75">
      <c r="C27" s="186"/>
      <c r="D27" s="46"/>
      <c r="E27" s="311"/>
      <c r="F27" s="313"/>
      <c r="G27" s="110" t="s">
        <v>70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3">
        <v>468345</v>
      </c>
      <c r="S27" s="201">
        <v>443191</v>
      </c>
      <c r="T27" s="56"/>
      <c r="V27" s="135"/>
      <c r="W27" s="141"/>
    </row>
    <row r="28" spans="3:23" ht="12.75">
      <c r="C28" s="186"/>
      <c r="D28" s="46"/>
      <c r="E28" s="311"/>
      <c r="F28" s="165" t="s">
        <v>73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2">
        <v>84289</v>
      </c>
      <c r="S28" s="170">
        <v>79647</v>
      </c>
      <c r="T28" s="56"/>
      <c r="V28" s="135"/>
      <c r="W28" s="141"/>
    </row>
    <row r="29" spans="3:23" ht="13.5" thickBot="1">
      <c r="C29" s="186"/>
      <c r="D29" s="46"/>
      <c r="E29" s="311"/>
      <c r="F29" s="204" t="s">
        <v>74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11">
        <v>17953</v>
      </c>
      <c r="S29" s="209">
        <v>18458</v>
      </c>
      <c r="T29" s="56"/>
      <c r="V29" s="135"/>
      <c r="W29" s="141"/>
    </row>
    <row r="30" spans="3:22" ht="12.75">
      <c r="C30" s="186"/>
      <c r="D30" s="70"/>
      <c r="E30" s="71" t="s">
        <v>94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5">
        <v>819122</v>
      </c>
      <c r="S30" s="213">
        <v>816918</v>
      </c>
      <c r="T30" s="56"/>
      <c r="V30" s="135"/>
    </row>
    <row r="31" spans="3:22" ht="12.75">
      <c r="C31" s="186"/>
      <c r="D31" s="87"/>
      <c r="E31" s="310" t="s">
        <v>36</v>
      </c>
      <c r="F31" s="165" t="s">
        <v>72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2">
        <v>763712</v>
      </c>
      <c r="S31" s="170">
        <v>764068</v>
      </c>
      <c r="T31" s="56"/>
      <c r="V31" s="135"/>
    </row>
    <row r="32" spans="3:22" ht="12.75">
      <c r="C32" s="186"/>
      <c r="D32" s="46"/>
      <c r="E32" s="311"/>
      <c r="F32" s="313" t="s">
        <v>36</v>
      </c>
      <c r="G32" s="158" t="s">
        <v>68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4">
        <v>1078</v>
      </c>
      <c r="S32" s="162">
        <v>1025</v>
      </c>
      <c r="T32" s="56"/>
      <c r="V32" s="135"/>
    </row>
    <row r="33" spans="3:22" ht="12.75">
      <c r="C33" s="186"/>
      <c r="D33" s="46"/>
      <c r="E33" s="311"/>
      <c r="F33" s="313"/>
      <c r="G33" s="158" t="s">
        <v>69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4">
        <v>532117</v>
      </c>
      <c r="S33" s="162">
        <v>544631</v>
      </c>
      <c r="T33" s="56"/>
      <c r="V33" s="135"/>
    </row>
    <row r="34" spans="3:22" ht="12.75">
      <c r="C34" s="186"/>
      <c r="D34" s="46"/>
      <c r="E34" s="311"/>
      <c r="F34" s="313"/>
      <c r="G34" s="158" t="s">
        <v>71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4">
        <v>333</v>
      </c>
      <c r="S34" s="162">
        <v>318</v>
      </c>
      <c r="T34" s="56"/>
      <c r="V34" s="135"/>
    </row>
    <row r="35" spans="3:22" ht="12.75">
      <c r="C35" s="186"/>
      <c r="D35" s="46"/>
      <c r="E35" s="311"/>
      <c r="F35" s="313"/>
      <c r="G35" s="110" t="s">
        <v>70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3">
        <v>230184</v>
      </c>
      <c r="S35" s="201">
        <v>218094</v>
      </c>
      <c r="T35" s="56"/>
      <c r="V35" s="135"/>
    </row>
    <row r="36" spans="3:22" ht="12.75">
      <c r="C36" s="186"/>
      <c r="D36" s="46"/>
      <c r="E36" s="311"/>
      <c r="F36" s="165" t="s">
        <v>73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2">
        <v>44410</v>
      </c>
      <c r="S36" s="170">
        <v>41552</v>
      </c>
      <c r="T36" s="56"/>
      <c r="V36" s="135"/>
    </row>
    <row r="37" spans="3:22" ht="13.5" thickBot="1">
      <c r="C37" s="186"/>
      <c r="D37" s="77"/>
      <c r="E37" s="312"/>
      <c r="F37" s="216" t="s">
        <v>74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184">
        <v>11000</v>
      </c>
      <c r="S37" s="217">
        <v>11298</v>
      </c>
      <c r="T37" s="56"/>
      <c r="V37" s="135"/>
    </row>
    <row r="38" spans="4:20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4" t="s">
        <v>141</v>
      </c>
      <c r="T38" s="15" t="s">
        <v>29</v>
      </c>
    </row>
    <row r="39" spans="4:19" ht="11.25" customHeight="1">
      <c r="D39" s="55" t="s">
        <v>19</v>
      </c>
      <c r="E39" s="322" t="s">
        <v>95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</row>
    <row r="40" spans="4:19" ht="12.75">
      <c r="D40" s="55" t="s">
        <v>0</v>
      </c>
      <c r="E40" s="319" t="s">
        <v>64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</row>
    <row r="60" spans="10:19" ht="12.75"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0:19" ht="12.75"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10:19" ht="12.75"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spans="10:19" ht="12.75"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10:19" ht="12.75"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10:19" ht="12.75"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0:19" ht="12.75"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10:19" ht="12.75"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10:19" ht="12.75">
      <c r="J68" s="135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10:19" ht="12.75"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</sheetData>
  <sheetProtection/>
  <mergeCells count="19">
    <mergeCell ref="R7:R10"/>
    <mergeCell ref="Q7:Q10"/>
    <mergeCell ref="M7:M10"/>
    <mergeCell ref="N7:N10"/>
    <mergeCell ref="E40:S40"/>
    <mergeCell ref="J7:J10"/>
    <mergeCell ref="K7:K10"/>
    <mergeCell ref="E39:S39"/>
    <mergeCell ref="E14:E20"/>
    <mergeCell ref="D7:I11"/>
    <mergeCell ref="S7:S10"/>
    <mergeCell ref="E23:E29"/>
    <mergeCell ref="P7:P10"/>
    <mergeCell ref="F32:F35"/>
    <mergeCell ref="E31:E37"/>
    <mergeCell ref="F24:F27"/>
    <mergeCell ref="F15:F18"/>
    <mergeCell ref="O7:O10"/>
    <mergeCell ref="L7:L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Q18"/>
  <sheetViews>
    <sheetView showGridLines="0" tabSelected="1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6" width="8.00390625" style="15" customWidth="1"/>
    <col min="17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6" s="16" customFormat="1" ht="15.75">
      <c r="D4" s="17" t="s">
        <v>44</v>
      </c>
      <c r="E4" s="17"/>
      <c r="F4" s="17"/>
      <c r="G4" s="17"/>
      <c r="H4" s="18" t="s">
        <v>139</v>
      </c>
      <c r="I4" s="19"/>
      <c r="J4" s="17"/>
      <c r="K4" s="17"/>
      <c r="L4" s="17"/>
      <c r="M4" s="17"/>
      <c r="N4" s="17"/>
      <c r="O4" s="17"/>
      <c r="P4" s="17"/>
    </row>
    <row r="5" spans="4:16" s="16" customFormat="1" ht="15.75">
      <c r="D5" s="20" t="s">
        <v>145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4:17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6"/>
      <c r="Q6" s="27" t="s">
        <v>29</v>
      </c>
    </row>
    <row r="7" spans="3:17" ht="6" customHeight="1">
      <c r="C7" s="28"/>
      <c r="D7" s="326" t="s">
        <v>80</v>
      </c>
      <c r="E7" s="327"/>
      <c r="F7" s="327"/>
      <c r="G7" s="327"/>
      <c r="H7" s="327"/>
      <c r="I7" s="328"/>
      <c r="J7" s="337">
        <v>2006</v>
      </c>
      <c r="K7" s="315">
        <v>2007</v>
      </c>
      <c r="L7" s="315">
        <v>2008</v>
      </c>
      <c r="M7" s="315">
        <v>2009</v>
      </c>
      <c r="N7" s="315">
        <v>2010</v>
      </c>
      <c r="O7" s="315">
        <v>2011</v>
      </c>
      <c r="P7" s="335">
        <v>2012</v>
      </c>
      <c r="Q7" s="56"/>
    </row>
    <row r="8" spans="3:17" ht="6" customHeight="1">
      <c r="C8" s="28"/>
      <c r="D8" s="329"/>
      <c r="E8" s="330"/>
      <c r="F8" s="330"/>
      <c r="G8" s="330"/>
      <c r="H8" s="330"/>
      <c r="I8" s="331"/>
      <c r="J8" s="338"/>
      <c r="K8" s="316"/>
      <c r="L8" s="316"/>
      <c r="M8" s="316"/>
      <c r="N8" s="316"/>
      <c r="O8" s="316"/>
      <c r="P8" s="336"/>
      <c r="Q8" s="56"/>
    </row>
    <row r="9" spans="3:17" ht="6" customHeight="1">
      <c r="C9" s="28"/>
      <c r="D9" s="329"/>
      <c r="E9" s="330"/>
      <c r="F9" s="330"/>
      <c r="G9" s="330"/>
      <c r="H9" s="330"/>
      <c r="I9" s="331"/>
      <c r="J9" s="338"/>
      <c r="K9" s="316"/>
      <c r="L9" s="316"/>
      <c r="M9" s="316"/>
      <c r="N9" s="316"/>
      <c r="O9" s="316"/>
      <c r="P9" s="336"/>
      <c r="Q9" s="56"/>
    </row>
    <row r="10" spans="3:17" ht="6" customHeight="1">
      <c r="C10" s="28"/>
      <c r="D10" s="329"/>
      <c r="E10" s="330"/>
      <c r="F10" s="330"/>
      <c r="G10" s="330"/>
      <c r="H10" s="330"/>
      <c r="I10" s="331"/>
      <c r="J10" s="338"/>
      <c r="K10" s="316"/>
      <c r="L10" s="316"/>
      <c r="M10" s="316"/>
      <c r="N10" s="316"/>
      <c r="O10" s="316"/>
      <c r="P10" s="336"/>
      <c r="Q10" s="56"/>
    </row>
    <row r="11" spans="3:17" ht="15" customHeight="1" thickBot="1">
      <c r="C11" s="28"/>
      <c r="D11" s="332"/>
      <c r="E11" s="333"/>
      <c r="F11" s="333"/>
      <c r="G11" s="333"/>
      <c r="H11" s="333"/>
      <c r="I11" s="334"/>
      <c r="J11" s="134"/>
      <c r="K11" s="30"/>
      <c r="L11" s="30"/>
      <c r="M11" s="31"/>
      <c r="N11" s="31"/>
      <c r="O11" s="31"/>
      <c r="P11" s="33"/>
      <c r="Q11" s="56"/>
    </row>
    <row r="12" spans="3:17" ht="16.5" thickBot="1" thickTop="1">
      <c r="C12" s="34"/>
      <c r="D12" s="195" t="s">
        <v>137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9"/>
      <c r="Q12" s="56"/>
    </row>
    <row r="13" spans="3:17" ht="12.75" customHeight="1">
      <c r="C13" s="34"/>
      <c r="D13" s="230"/>
      <c r="E13" s="74" t="s">
        <v>89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69">
        <v>0.013133299813017996</v>
      </c>
      <c r="P13" s="233">
        <v>0.01283091914033487</v>
      </c>
      <c r="Q13" s="56"/>
    </row>
    <row r="14" spans="3:17" ht="12.75">
      <c r="C14" s="34"/>
      <c r="D14" s="84"/>
      <c r="E14" s="42" t="s">
        <v>90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70">
        <v>0.27285347309757224</v>
      </c>
      <c r="P14" s="236">
        <v>0.27135071765418955</v>
      </c>
      <c r="Q14" s="56"/>
    </row>
    <row r="15" spans="3:17" ht="12.75">
      <c r="C15" s="34"/>
      <c r="D15" s="84"/>
      <c r="E15" s="42" t="s">
        <v>91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70">
        <v>0.02619535647592214</v>
      </c>
      <c r="P15" s="236">
        <v>0.02484332668350866</v>
      </c>
      <c r="Q15" s="56"/>
    </row>
    <row r="16" spans="3:17" ht="13.5" thickBot="1">
      <c r="C16" s="34"/>
      <c r="D16" s="100"/>
      <c r="E16" s="101" t="s">
        <v>92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71">
        <v>0.6878178706134876</v>
      </c>
      <c r="P16" s="239">
        <v>0.6909750365219669</v>
      </c>
      <c r="Q16" s="56"/>
    </row>
    <row r="17" spans="4:17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/>
      <c r="P17" s="60" t="s">
        <v>141</v>
      </c>
      <c r="Q17" s="15" t="s">
        <v>29</v>
      </c>
    </row>
    <row r="18" spans="4:16" ht="39.75" customHeight="1">
      <c r="D18" s="55" t="s">
        <v>19</v>
      </c>
      <c r="E18" s="322" t="s">
        <v>138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</row>
    <row r="19" ht="11.25" customHeight="1"/>
  </sheetData>
  <sheetProtection/>
  <mergeCells count="9">
    <mergeCell ref="E18:P18"/>
    <mergeCell ref="P7:P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Q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6" width="8.00390625" style="15" customWidth="1"/>
    <col min="17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6" s="16" customFormat="1" ht="15.75">
      <c r="D4" s="17" t="s">
        <v>2</v>
      </c>
      <c r="E4" s="17"/>
      <c r="F4" s="17"/>
      <c r="G4" s="17"/>
      <c r="H4" s="18" t="s">
        <v>139</v>
      </c>
      <c r="I4" s="19"/>
      <c r="J4" s="17"/>
      <c r="K4" s="17"/>
      <c r="L4" s="17"/>
      <c r="M4" s="17"/>
      <c r="N4" s="17"/>
      <c r="O4" s="17"/>
      <c r="P4" s="17"/>
    </row>
    <row r="5" spans="4:16" s="16" customFormat="1" ht="15.75">
      <c r="D5" s="20" t="s">
        <v>146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4:17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6"/>
      <c r="Q6" s="27" t="s">
        <v>29</v>
      </c>
    </row>
    <row r="7" spans="3:17" ht="6" customHeight="1">
      <c r="C7" s="28"/>
      <c r="D7" s="326" t="s">
        <v>87</v>
      </c>
      <c r="E7" s="327"/>
      <c r="F7" s="327"/>
      <c r="G7" s="327"/>
      <c r="H7" s="327"/>
      <c r="I7" s="328"/>
      <c r="J7" s="337">
        <v>2006</v>
      </c>
      <c r="K7" s="315">
        <v>2007</v>
      </c>
      <c r="L7" s="315">
        <v>2008</v>
      </c>
      <c r="M7" s="315">
        <v>2009</v>
      </c>
      <c r="N7" s="315">
        <v>2010</v>
      </c>
      <c r="O7" s="315">
        <v>2011</v>
      </c>
      <c r="P7" s="335">
        <v>2012</v>
      </c>
      <c r="Q7" s="56"/>
    </row>
    <row r="8" spans="3:17" ht="6" customHeight="1">
      <c r="C8" s="28"/>
      <c r="D8" s="329"/>
      <c r="E8" s="330"/>
      <c r="F8" s="330"/>
      <c r="G8" s="330"/>
      <c r="H8" s="330"/>
      <c r="I8" s="331"/>
      <c r="J8" s="338"/>
      <c r="K8" s="316"/>
      <c r="L8" s="316"/>
      <c r="M8" s="316"/>
      <c r="N8" s="316"/>
      <c r="O8" s="316"/>
      <c r="P8" s="336"/>
      <c r="Q8" s="56"/>
    </row>
    <row r="9" spans="3:17" ht="6" customHeight="1">
      <c r="C9" s="28"/>
      <c r="D9" s="329"/>
      <c r="E9" s="330"/>
      <c r="F9" s="330"/>
      <c r="G9" s="330"/>
      <c r="H9" s="330"/>
      <c r="I9" s="331"/>
      <c r="J9" s="338"/>
      <c r="K9" s="316"/>
      <c r="L9" s="316"/>
      <c r="M9" s="316"/>
      <c r="N9" s="316"/>
      <c r="O9" s="316"/>
      <c r="P9" s="336"/>
      <c r="Q9" s="56"/>
    </row>
    <row r="10" spans="3:17" ht="6" customHeight="1">
      <c r="C10" s="28"/>
      <c r="D10" s="329"/>
      <c r="E10" s="330"/>
      <c r="F10" s="330"/>
      <c r="G10" s="330"/>
      <c r="H10" s="330"/>
      <c r="I10" s="331"/>
      <c r="J10" s="338"/>
      <c r="K10" s="316"/>
      <c r="L10" s="316"/>
      <c r="M10" s="316"/>
      <c r="N10" s="316"/>
      <c r="O10" s="316"/>
      <c r="P10" s="336"/>
      <c r="Q10" s="56"/>
    </row>
    <row r="11" spans="3:17" ht="15" customHeight="1" thickBot="1">
      <c r="C11" s="28"/>
      <c r="D11" s="332"/>
      <c r="E11" s="333"/>
      <c r="F11" s="333"/>
      <c r="G11" s="333"/>
      <c r="H11" s="333"/>
      <c r="I11" s="334"/>
      <c r="J11" s="134"/>
      <c r="K11" s="30"/>
      <c r="L11" s="30"/>
      <c r="M11" s="31"/>
      <c r="N11" s="31"/>
      <c r="O11" s="31"/>
      <c r="P11" s="33"/>
      <c r="Q11" s="56"/>
    </row>
    <row r="12" spans="3:17" ht="16.5" thickBot="1" thickTop="1">
      <c r="C12" s="34"/>
      <c r="D12" s="195" t="s">
        <v>137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9"/>
      <c r="Q12" s="56"/>
    </row>
    <row r="13" spans="3:17" ht="12.75" customHeight="1">
      <c r="C13" s="34"/>
      <c r="D13" s="230"/>
      <c r="E13" s="74" t="s">
        <v>81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69">
        <v>0.02813547543943639</v>
      </c>
      <c r="P13" s="233">
        <v>0.026422135007466378</v>
      </c>
      <c r="Q13" s="56"/>
    </row>
    <row r="14" spans="3:17" ht="12.75" customHeight="1">
      <c r="C14" s="34"/>
      <c r="D14" s="240"/>
      <c r="E14" s="158" t="s">
        <v>82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72">
        <v>0.1787073694154261</v>
      </c>
      <c r="P14" s="243">
        <v>0.17138967682968545</v>
      </c>
      <c r="Q14" s="56"/>
    </row>
    <row r="15" spans="3:17" ht="12.75" customHeight="1">
      <c r="C15" s="34"/>
      <c r="D15" s="240"/>
      <c r="E15" s="158" t="s">
        <v>83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72">
        <v>0.2694453182961154</v>
      </c>
      <c r="P15" s="243">
        <v>0.2662009775710987</v>
      </c>
      <c r="Q15" s="56"/>
    </row>
    <row r="16" spans="3:17" ht="12.75" customHeight="1">
      <c r="C16" s="34"/>
      <c r="D16" s="84"/>
      <c r="E16" s="42" t="s">
        <v>84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70">
        <v>0.3597632890852131</v>
      </c>
      <c r="P16" s="236">
        <v>0.36069622583816896</v>
      </c>
      <c r="Q16" s="56"/>
    </row>
    <row r="17" spans="3:17" ht="12.75">
      <c r="C17" s="34"/>
      <c r="D17" s="84"/>
      <c r="E17" s="42" t="s">
        <v>85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70">
        <v>0.15461473719698166</v>
      </c>
      <c r="P17" s="236">
        <v>0.165555076179202</v>
      </c>
      <c r="Q17" s="56"/>
    </row>
    <row r="18" spans="3:17" ht="13.5" thickBot="1">
      <c r="C18" s="34"/>
      <c r="D18" s="100"/>
      <c r="E18" s="101" t="s">
        <v>86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71">
        <v>0.009333810566827364</v>
      </c>
      <c r="P18" s="239">
        <v>0.009735908574378565</v>
      </c>
      <c r="Q18" s="56"/>
    </row>
    <row r="19" spans="4:16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/>
      <c r="P19" s="60" t="s">
        <v>141</v>
      </c>
    </row>
    <row r="20" spans="4:16" ht="38.25" customHeight="1">
      <c r="D20" s="55" t="s">
        <v>19</v>
      </c>
      <c r="E20" s="322" t="s">
        <v>138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</row>
  </sheetData>
  <sheetProtection/>
  <mergeCells count="9">
    <mergeCell ref="E20:P20"/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U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9" width="9.375" style="15" customWidth="1"/>
    <col min="20" max="43" width="1.75390625" style="15" customWidth="1"/>
    <col min="44" max="46" width="9.125" style="15" customWidth="1"/>
    <col min="47" max="47" width="10.00390625" style="15" bestFit="1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 t="s">
        <v>147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 t="s">
        <v>21</v>
      </c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19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3:19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>N19+N31+N25</f>
        <v>105368849.89999999</v>
      </c>
      <c r="O13" s="62">
        <f>O19+O31+O25</f>
        <v>109433676.92000002</v>
      </c>
      <c r="P13" s="152">
        <v>120051447.63000003</v>
      </c>
      <c r="Q13" s="152">
        <f>Q14+Q15</f>
        <v>118543695.64999998</v>
      </c>
      <c r="R13" s="152">
        <f>R14+R15</f>
        <v>120189926.85178006</v>
      </c>
      <c r="S13" s="63">
        <f>S14+S15</f>
        <v>118606446.85488993</v>
      </c>
    </row>
    <row r="14" spans="3:19" ht="12.75" customHeight="1">
      <c r="C14" s="34"/>
      <c r="D14" s="87"/>
      <c r="E14" s="339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>N20+N26+N32</f>
        <v>97025341.28000002</v>
      </c>
      <c r="O14" s="39">
        <f>O20+O26+O32</f>
        <v>98871269.89</v>
      </c>
      <c r="P14" s="40">
        <v>105673231.81000002</v>
      </c>
      <c r="Q14" s="40">
        <v>105114467.75999998</v>
      </c>
      <c r="R14" s="40">
        <v>107893267.73833005</v>
      </c>
      <c r="S14" s="57">
        <v>109674112.21864994</v>
      </c>
    </row>
    <row r="15" spans="3:19" ht="12.75">
      <c r="C15" s="34"/>
      <c r="D15" s="47"/>
      <c r="E15" s="340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>N21+N27+N33</f>
        <v>8343508.619999998</v>
      </c>
      <c r="O15" s="51">
        <f>O21+O27+O33</f>
        <v>10562407.029999996</v>
      </c>
      <c r="P15" s="153">
        <v>14378215.820000004</v>
      </c>
      <c r="Q15" s="153">
        <v>13429227.889999999</v>
      </c>
      <c r="R15" s="153">
        <v>12296659.113450002</v>
      </c>
      <c r="S15" s="59">
        <v>8932334.636239998</v>
      </c>
    </row>
    <row r="16" spans="3:19" ht="12.75" customHeight="1">
      <c r="C16" s="34"/>
      <c r="D16" s="87"/>
      <c r="E16" s="339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54">
        <f>R14/R13</f>
        <v>0.8976897695543619</v>
      </c>
      <c r="S16" s="109">
        <f>S14/S13</f>
        <v>0.9246892991645864</v>
      </c>
    </row>
    <row r="17" spans="3:19" ht="12.75" customHeight="1" thickBot="1">
      <c r="C17" s="34"/>
      <c r="D17" s="46"/>
      <c r="E17" s="342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150">
        <f>R15/R13</f>
        <v>0.10231023044563808</v>
      </c>
      <c r="S17" s="86">
        <f>S15/S13</f>
        <v>0.07531070083541361</v>
      </c>
    </row>
    <row r="18" spans="3:19" ht="13.5" thickBot="1">
      <c r="C18" s="28"/>
      <c r="D18" s="66" t="s">
        <v>56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9"/>
    </row>
    <row r="19" spans="3:19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152">
        <f>R20+R21</f>
        <v>90448214.58656001</v>
      </c>
      <c r="S19" s="63">
        <f>S20+S21</f>
        <v>90136726.17677</v>
      </c>
    </row>
    <row r="20" spans="3:19" ht="11.25" customHeight="1">
      <c r="C20" s="34"/>
      <c r="D20" s="87"/>
      <c r="E20" s="339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57">
        <v>90055275.64248</v>
      </c>
    </row>
    <row r="21" spans="3:19" ht="12.75">
      <c r="C21" s="34"/>
      <c r="D21" s="47"/>
      <c r="E21" s="340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153">
        <v>331678.51285000006</v>
      </c>
      <c r="S21" s="59">
        <v>81450.53429</v>
      </c>
    </row>
    <row r="22" spans="3:19" ht="12.75" customHeight="1">
      <c r="C22" s="34"/>
      <c r="D22" s="87"/>
      <c r="E22" s="339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54">
        <f>R20/R19</f>
        <v>0.9963329457152238</v>
      </c>
      <c r="S22" s="109">
        <f>S20/S19</f>
        <v>0.9990963668446282</v>
      </c>
    </row>
    <row r="23" spans="3:19" ht="12.75" customHeight="1" thickBot="1">
      <c r="C23" s="34"/>
      <c r="D23" s="46"/>
      <c r="E23" s="342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55">
        <f>R21/R19</f>
        <v>0.003667054284776178</v>
      </c>
      <c r="S23" s="114">
        <f>S21/S19</f>
        <v>0.0009036331553718155</v>
      </c>
    </row>
    <row r="24" spans="3:19" ht="12.75" customHeight="1" thickBot="1">
      <c r="C24" s="28"/>
      <c r="D24" s="66" t="s">
        <v>57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9"/>
    </row>
    <row r="25" spans="3:19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152">
        <f>R26+R27</f>
        <v>-84823635.86478</v>
      </c>
      <c r="S25" s="63">
        <f>S26+S27</f>
        <v>-84756049.61188002</v>
      </c>
    </row>
    <row r="26" spans="3:19" ht="12.75" customHeight="1">
      <c r="C26" s="34"/>
      <c r="D26" s="87"/>
      <c r="E26" s="339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57">
        <v>-84740360.17383002</v>
      </c>
    </row>
    <row r="27" spans="3:19" ht="12.75">
      <c r="C27" s="34"/>
      <c r="D27" s="47"/>
      <c r="E27" s="340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153">
        <v>-98732.0894</v>
      </c>
      <c r="S27" s="59">
        <v>-15689.438049999999</v>
      </c>
    </row>
    <row r="28" spans="3:19" ht="12.75" customHeight="1">
      <c r="C28" s="34"/>
      <c r="D28" s="87"/>
      <c r="E28" s="339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54">
        <f>R26/R25</f>
        <v>0.9988360309199975</v>
      </c>
      <c r="S28" s="109">
        <f>S26/S25</f>
        <v>0.999814887101017</v>
      </c>
    </row>
    <row r="29" spans="3:19" ht="12.75" customHeight="1" thickBot="1">
      <c r="C29" s="34"/>
      <c r="D29" s="46"/>
      <c r="E29" s="342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55">
        <f>R27/R25</f>
        <v>0.0011639690800025586</v>
      </c>
      <c r="S29" s="114">
        <f>S27/S25</f>
        <v>0.0001851128989829754</v>
      </c>
    </row>
    <row r="30" spans="3:47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9"/>
      <c r="AU30" s="135"/>
    </row>
    <row r="31" spans="3:47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152">
        <f>R32+R33</f>
        <v>114565348.13</v>
      </c>
      <c r="S31" s="63">
        <f>S32+S33</f>
        <v>113225770.28999996</v>
      </c>
      <c r="AU31" s="135"/>
    </row>
    <row r="32" spans="3:19" ht="12.75" customHeight="1">
      <c r="C32" s="34"/>
      <c r="D32" s="87"/>
      <c r="E32" s="339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57">
        <v>104359196.74999997</v>
      </c>
    </row>
    <row r="33" spans="3:19" ht="12.75">
      <c r="C33" s="34"/>
      <c r="D33" s="47"/>
      <c r="E33" s="340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153">
        <v>12063712.689999998</v>
      </c>
      <c r="S33" s="59">
        <v>8866573.54</v>
      </c>
    </row>
    <row r="34" spans="3:19" ht="12.75" customHeight="1" thickBot="1">
      <c r="C34" s="34"/>
      <c r="D34" s="87"/>
      <c r="E34" s="343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54">
        <f>R32/R31</f>
        <v>0.8947001612013519</v>
      </c>
      <c r="S34" s="109">
        <f>S32/S31</f>
        <v>0.9216912058333501</v>
      </c>
    </row>
    <row r="35" spans="3:19" ht="12.75" customHeight="1" thickBot="1">
      <c r="C35" s="34"/>
      <c r="D35" s="77"/>
      <c r="E35" s="344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150">
        <f>R33/R31</f>
        <v>0.10529983879864808</v>
      </c>
      <c r="S35" s="86">
        <f>S33/S31</f>
        <v>0.07830879416664997</v>
      </c>
    </row>
    <row r="36" spans="3:19" ht="13.5" thickBot="1">
      <c r="C36" s="28"/>
      <c r="D36" s="66" t="s">
        <v>58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3:19" ht="15">
      <c r="C37" s="34"/>
      <c r="D37" s="35"/>
      <c r="E37" s="36" t="s">
        <v>55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151.5849897</v>
      </c>
      <c r="O37" s="156">
        <v>149.79972682000005</v>
      </c>
      <c r="P37" s="156">
        <v>162.80350399</v>
      </c>
      <c r="Q37" s="156">
        <v>161.87480193999997</v>
      </c>
      <c r="R37" s="156">
        <v>172.76879587426</v>
      </c>
      <c r="S37" s="4">
        <v>170.37426544439</v>
      </c>
    </row>
    <row r="38" spans="3:19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0" ref="J38:Q38">J13/1000000/J37</f>
        <v>0.7765527612365485</v>
      </c>
      <c r="K38" s="116">
        <f t="shared" si="0"/>
        <v>0.7660535566359187</v>
      </c>
      <c r="L38" s="116">
        <f t="shared" si="0"/>
        <v>0.7431234473436917</v>
      </c>
      <c r="M38" s="116">
        <f t="shared" si="0"/>
        <v>0.7299103660100588</v>
      </c>
      <c r="N38" s="116">
        <f t="shared" si="0"/>
        <v>0.6951140090356849</v>
      </c>
      <c r="O38" s="157">
        <f t="shared" si="0"/>
        <v>0.730533220874935</v>
      </c>
      <c r="P38" s="157">
        <f t="shared" si="0"/>
        <v>0.7374008831982759</v>
      </c>
      <c r="Q38" s="157">
        <f t="shared" si="0"/>
        <v>0.7323171625806161</v>
      </c>
      <c r="R38" s="157">
        <f>R13/1000000/R37</f>
        <v>0.6956691817152763</v>
      </c>
      <c r="S38" s="117">
        <f>S13/1000000/S37</f>
        <v>0.6961523593104086</v>
      </c>
    </row>
    <row r="39" spans="3:19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2929.172</v>
      </c>
      <c r="L39" s="65">
        <v>3116.056</v>
      </c>
      <c r="M39" s="65">
        <v>3352.599</v>
      </c>
      <c r="N39" s="65">
        <v>3662.573</v>
      </c>
      <c r="O39" s="156">
        <v>3848.411</v>
      </c>
      <c r="P39" s="156">
        <v>3758.979</v>
      </c>
      <c r="Q39" s="156">
        <v>3799.547</v>
      </c>
      <c r="R39" s="156">
        <v>3841.37</v>
      </c>
      <c r="S39" s="4">
        <v>3843.471</v>
      </c>
    </row>
    <row r="40" spans="3:19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1" ref="J40:Q40">J13/1000000/J39</f>
        <v>0.033004424005443234</v>
      </c>
      <c r="K40" s="85">
        <f t="shared" si="1"/>
        <v>0.03173562268791318</v>
      </c>
      <c r="L40" s="85">
        <f t="shared" si="1"/>
        <v>0.030657864078822723</v>
      </c>
      <c r="M40" s="85">
        <f t="shared" si="1"/>
        <v>0.030751873436101366</v>
      </c>
      <c r="N40" s="85">
        <f t="shared" si="1"/>
        <v>0.02876907843202033</v>
      </c>
      <c r="O40" s="150">
        <f t="shared" si="1"/>
        <v>0.028436068008328635</v>
      </c>
      <c r="P40" s="150">
        <f t="shared" si="1"/>
        <v>0.03193724881942677</v>
      </c>
      <c r="Q40" s="150">
        <f t="shared" si="1"/>
        <v>0.03119942868189286</v>
      </c>
      <c r="R40" s="150">
        <f>R13/1000000/R39</f>
        <v>0.0312882973657263</v>
      </c>
      <c r="S40" s="86">
        <f>S13/1000000/S39</f>
        <v>0.030859201709832057</v>
      </c>
    </row>
    <row r="41" spans="4:19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118"/>
      <c r="S41" s="60" t="s">
        <v>96</v>
      </c>
    </row>
    <row r="42" spans="4:19" ht="12.75" customHeight="1">
      <c r="D42" s="55" t="s">
        <v>19</v>
      </c>
      <c r="E42" s="322" t="s">
        <v>131</v>
      </c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</row>
    <row r="43" spans="4:19" ht="15.75" customHeight="1">
      <c r="D43" s="55" t="s">
        <v>0</v>
      </c>
      <c r="E43" s="341" t="s">
        <v>54</v>
      </c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</row>
    <row r="44" spans="4:19" ht="25.5" customHeight="1">
      <c r="D44" s="55" t="s">
        <v>49</v>
      </c>
      <c r="E44" s="341" t="s">
        <v>66</v>
      </c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</row>
  </sheetData>
  <sheetProtection/>
  <mergeCells count="22">
    <mergeCell ref="L7:L10"/>
    <mergeCell ref="E26:E27"/>
    <mergeCell ref="E16:E17"/>
    <mergeCell ref="E20:E21"/>
    <mergeCell ref="D7:I11"/>
    <mergeCell ref="E22:E23"/>
    <mergeCell ref="E44:S44"/>
    <mergeCell ref="E43:S43"/>
    <mergeCell ref="E28:E29"/>
    <mergeCell ref="E32:E33"/>
    <mergeCell ref="E34:E35"/>
    <mergeCell ref="E42:S42"/>
    <mergeCell ref="S7:S10"/>
    <mergeCell ref="E14:E15"/>
    <mergeCell ref="M7:M10"/>
    <mergeCell ref="N7:N10"/>
    <mergeCell ref="Q7:Q10"/>
    <mergeCell ref="J7:J10"/>
    <mergeCell ref="R7:R10"/>
    <mergeCell ref="O7:O10"/>
    <mergeCell ref="P7:P10"/>
    <mergeCell ref="K7:K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8" width="1.75390625" style="15" customWidth="1"/>
    <col min="39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8" t="s">
        <v>148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26"/>
      <c r="E7" s="327"/>
      <c r="F7" s="327"/>
      <c r="G7" s="327"/>
      <c r="H7" s="327"/>
      <c r="I7" s="328"/>
      <c r="J7" s="347" t="s">
        <v>99</v>
      </c>
      <c r="K7" s="350" t="s">
        <v>149</v>
      </c>
      <c r="L7" s="29"/>
    </row>
    <row r="8" spans="3:12" ht="12.75">
      <c r="C8" s="28"/>
      <c r="D8" s="329"/>
      <c r="E8" s="330"/>
      <c r="F8" s="330"/>
      <c r="G8" s="330"/>
      <c r="H8" s="330"/>
      <c r="I8" s="331"/>
      <c r="J8" s="348"/>
      <c r="K8" s="351"/>
      <c r="L8" s="29"/>
    </row>
    <row r="9" spans="3:12" ht="12.75">
      <c r="C9" s="28"/>
      <c r="D9" s="329"/>
      <c r="E9" s="330"/>
      <c r="F9" s="330"/>
      <c r="G9" s="330"/>
      <c r="H9" s="330"/>
      <c r="I9" s="331"/>
      <c r="J9" s="348"/>
      <c r="K9" s="351"/>
      <c r="L9" s="29"/>
    </row>
    <row r="10" spans="3:12" ht="12.75">
      <c r="C10" s="28"/>
      <c r="D10" s="329"/>
      <c r="E10" s="330"/>
      <c r="F10" s="330"/>
      <c r="G10" s="330"/>
      <c r="H10" s="330"/>
      <c r="I10" s="331"/>
      <c r="J10" s="348"/>
      <c r="K10" s="351"/>
      <c r="L10" s="29"/>
    </row>
    <row r="11" spans="3:12" ht="13.5" thickBot="1">
      <c r="C11" s="28"/>
      <c r="D11" s="332"/>
      <c r="E11" s="333"/>
      <c r="F11" s="333"/>
      <c r="G11" s="333"/>
      <c r="H11" s="333"/>
      <c r="I11" s="334"/>
      <c r="J11" s="349"/>
      <c r="K11" s="352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60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61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59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141</v>
      </c>
      <c r="L16" s="15" t="s">
        <v>29</v>
      </c>
    </row>
    <row r="17" spans="4:11" ht="27.75" customHeight="1">
      <c r="D17" s="245" t="s">
        <v>75</v>
      </c>
      <c r="E17" s="345" t="s">
        <v>100</v>
      </c>
      <c r="F17" s="346"/>
      <c r="G17" s="346"/>
      <c r="H17" s="346"/>
      <c r="I17" s="346"/>
      <c r="J17" s="346"/>
      <c r="K17" s="346"/>
    </row>
    <row r="18" spans="4:11" ht="37.5" customHeight="1">
      <c r="D18" s="245" t="s">
        <v>76</v>
      </c>
      <c r="E18" s="345" t="s">
        <v>97</v>
      </c>
      <c r="F18" s="346"/>
      <c r="G18" s="346"/>
      <c r="H18" s="346"/>
      <c r="I18" s="346"/>
      <c r="J18" s="346"/>
      <c r="K18" s="346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R30"/>
  <sheetViews>
    <sheetView showGridLines="0" zoomScale="90" zoomScaleNormal="90" workbookViewId="0" topLeftCell="A1">
      <pane xSplit="9" ySplit="12" topLeftCell="J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9" width="6.87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8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20" ht="14.25" thickBot="1" thickTop="1">
      <c r="C12" s="28"/>
      <c r="D12" s="90" t="s">
        <v>65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29"/>
    </row>
    <row r="13" spans="3:20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51">
        <v>231528.71599999955</v>
      </c>
      <c r="S13" s="121">
        <v>229787.50299999813</v>
      </c>
      <c r="T13" s="29"/>
    </row>
    <row r="14" spans="3:44" ht="15.75" thickBot="1">
      <c r="C14" s="34"/>
      <c r="D14" s="100"/>
      <c r="E14" s="101"/>
      <c r="F14" s="101" t="s">
        <v>63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107">
        <v>132046.23100000003</v>
      </c>
      <c r="S14" s="89">
        <v>131718.65599999996</v>
      </c>
      <c r="T14" s="29"/>
      <c r="AR14" s="244"/>
    </row>
    <row r="15" spans="4:44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5" t="s">
        <v>141</v>
      </c>
      <c r="T15" s="15" t="s">
        <v>29</v>
      </c>
      <c r="AR15" s="244"/>
    </row>
    <row r="16" spans="4:19" ht="12" customHeight="1">
      <c r="D16" s="146" t="s">
        <v>19</v>
      </c>
      <c r="E16" s="341" t="s">
        <v>62</v>
      </c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0:19" ht="11.25" customHeight="1"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0:19" ht="12.75"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0:19" ht="12.75"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0:19" ht="12.75">
      <c r="J20" s="135"/>
      <c r="K20" s="135"/>
      <c r="L20" s="135"/>
      <c r="M20" s="135"/>
      <c r="N20" s="135"/>
      <c r="O20" s="135"/>
      <c r="P20" s="135"/>
      <c r="Q20" s="135"/>
      <c r="R20" s="135"/>
      <c r="S20" s="135"/>
    </row>
    <row r="21" spans="10:19" ht="12.75"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3" spans="10:18" ht="12.75"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0:18" ht="12.75"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0:18" ht="12.75"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0:18" ht="12.75"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0:18" ht="12.75">
      <c r="J27" s="141"/>
      <c r="K27" s="141"/>
      <c r="L27" s="141"/>
      <c r="M27" s="141"/>
      <c r="N27" s="141"/>
      <c r="O27" s="141"/>
      <c r="P27" s="141"/>
      <c r="Q27" s="141"/>
      <c r="R27" s="141"/>
    </row>
    <row r="29" ht="12.75">
      <c r="J29" s="135"/>
    </row>
    <row r="30" ht="12.75">
      <c r="J30" s="135"/>
    </row>
  </sheetData>
  <sheetProtection/>
  <mergeCells count="12">
    <mergeCell ref="O7:O10"/>
    <mergeCell ref="P7:P10"/>
    <mergeCell ref="Q7:Q10"/>
    <mergeCell ref="R7:R10"/>
    <mergeCell ref="E16:S16"/>
    <mergeCell ref="S7:S10"/>
    <mergeCell ref="J7:J10"/>
    <mergeCell ref="K7:K10"/>
    <mergeCell ref="D7:I11"/>
    <mergeCell ref="L7:L10"/>
    <mergeCell ref="M7:M10"/>
    <mergeCell ref="N7:N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T48"/>
  <sheetViews>
    <sheetView showGridLines="0" zoomScale="90" zoomScaleNormal="90" workbookViewId="0" topLeftCell="A1">
      <pane xSplit="9" ySplit="13" topLeftCell="J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 t="s">
        <v>147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29"/>
      <c r="E11" s="330"/>
      <c r="F11" s="330"/>
      <c r="G11" s="330"/>
      <c r="H11" s="330"/>
      <c r="I11" s="331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20" ht="15" customHeight="1" thickBot="1" thickTop="1">
      <c r="C12" s="28"/>
      <c r="D12" s="90" t="s">
        <v>65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6"/>
      <c r="T12" s="29"/>
    </row>
    <row r="13" spans="3:20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67"/>
      <c r="S13" s="99"/>
      <c r="T13" s="29"/>
    </row>
    <row r="14" spans="3:20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47">
        <v>22059.453305207786</v>
      </c>
      <c r="S14" s="123">
        <v>22600.393453874563</v>
      </c>
      <c r="T14" s="29"/>
    </row>
    <row r="15" spans="3:20" ht="15.75" thickBot="1">
      <c r="C15" s="34"/>
      <c r="D15" s="41"/>
      <c r="E15" s="79"/>
      <c r="F15" s="79" t="s">
        <v>63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48">
        <v>26011.55276505659</v>
      </c>
      <c r="S15" s="105">
        <v>26654.32859032525</v>
      </c>
      <c r="T15" s="29"/>
    </row>
    <row r="16" spans="3:20" ht="13.5" customHeight="1" thickBot="1">
      <c r="C16" s="28"/>
      <c r="D16" s="66" t="s">
        <v>135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29"/>
    </row>
    <row r="17" spans="3:20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S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47">
        <f>R14/R$20*100</f>
        <v>18838.132626138162</v>
      </c>
      <c r="S17" s="123">
        <f t="shared" si="0"/>
        <v>18678.011118904597</v>
      </c>
      <c r="T17" s="29"/>
    </row>
    <row r="18" spans="3:20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1" ref="K18:S18">K15/K$20*100</f>
        <v>20383.282364933744</v>
      </c>
      <c r="L18" s="104">
        <f t="shared" si="1"/>
        <v>21305.762701094493</v>
      </c>
      <c r="M18" s="104">
        <f t="shared" si="1"/>
        <v>22046.829268292684</v>
      </c>
      <c r="N18" s="104">
        <f t="shared" si="1"/>
        <v>22635.673624288425</v>
      </c>
      <c r="O18" s="148">
        <f t="shared" si="1"/>
        <v>21999.373985640425</v>
      </c>
      <c r="P18" s="148">
        <f t="shared" si="1"/>
        <v>22953.244286554924</v>
      </c>
      <c r="Q18" s="148">
        <f t="shared" si="1"/>
        <v>21889.32043655861</v>
      </c>
      <c r="R18" s="148">
        <f>R15/R$20*100</f>
        <v>22213.1108155906</v>
      </c>
      <c r="S18" s="105">
        <f t="shared" si="1"/>
        <v>22028.37073580599</v>
      </c>
      <c r="T18" s="29"/>
    </row>
    <row r="19" spans="3:20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29"/>
    </row>
    <row r="20" spans="3:20" ht="24" customHeight="1">
      <c r="C20" s="34"/>
      <c r="D20" s="84"/>
      <c r="E20" s="353" t="s">
        <v>134</v>
      </c>
      <c r="F20" s="353"/>
      <c r="G20" s="353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149">
        <v>117.1</v>
      </c>
      <c r="S20" s="83">
        <v>121</v>
      </c>
      <c r="T20" s="29"/>
    </row>
    <row r="21" spans="3:20" ht="13.5" thickBot="1">
      <c r="C21" s="34"/>
      <c r="D21" s="84"/>
      <c r="E21" s="42" t="s">
        <v>88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150">
        <v>0.019</v>
      </c>
      <c r="S21" s="86">
        <v>0.033</v>
      </c>
      <c r="T21" s="29"/>
    </row>
    <row r="22" spans="4:20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5" t="s">
        <v>142</v>
      </c>
      <c r="T22" s="15" t="s">
        <v>17</v>
      </c>
    </row>
    <row r="23" spans="4:19" ht="12.75">
      <c r="D23" s="146" t="s">
        <v>19</v>
      </c>
      <c r="E23" s="341" t="s">
        <v>62</v>
      </c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</row>
    <row r="24" spans="11:19" ht="12.75">
      <c r="K24" s="142"/>
      <c r="L24" s="142"/>
      <c r="M24" s="142"/>
      <c r="N24" s="142"/>
      <c r="O24" s="142"/>
      <c r="P24" s="142"/>
      <c r="Q24" s="142"/>
      <c r="R24" s="142"/>
      <c r="S24" s="142"/>
    </row>
    <row r="25" spans="11:19" ht="12.75">
      <c r="K25" s="142"/>
      <c r="L25" s="142"/>
      <c r="M25" s="142"/>
      <c r="N25" s="142"/>
      <c r="O25" s="142"/>
      <c r="P25" s="142"/>
      <c r="Q25" s="142"/>
      <c r="R25" s="142"/>
      <c r="S25" s="142"/>
    </row>
    <row r="26" spans="11:19" ht="12.75">
      <c r="K26" s="142"/>
      <c r="L26" s="142"/>
      <c r="M26" s="142"/>
      <c r="N26" s="142"/>
      <c r="O26" s="244"/>
      <c r="P26" s="244"/>
      <c r="Q26" s="244"/>
      <c r="R26" s="244"/>
      <c r="S26" s="244"/>
    </row>
    <row r="27" spans="11:19" ht="12.75">
      <c r="K27" s="142"/>
      <c r="L27" s="142"/>
      <c r="M27" s="142"/>
      <c r="N27" s="142"/>
      <c r="O27" s="244"/>
      <c r="P27" s="244"/>
      <c r="Q27" s="244"/>
      <c r="R27" s="244"/>
      <c r="S27" s="244"/>
    </row>
    <row r="28" spans="11:19" ht="12.75">
      <c r="K28" s="142"/>
      <c r="L28" s="142"/>
      <c r="M28" s="142"/>
      <c r="N28" s="142"/>
      <c r="O28" s="244"/>
      <c r="P28" s="244"/>
      <c r="Q28" s="244"/>
      <c r="R28" s="244"/>
      <c r="S28" s="244"/>
    </row>
    <row r="29" spans="11:19" ht="12.75">
      <c r="K29" s="142"/>
      <c r="L29" s="142"/>
      <c r="M29" s="142"/>
      <c r="N29" s="142"/>
      <c r="O29" s="244"/>
      <c r="P29" s="244"/>
      <c r="Q29" s="244"/>
      <c r="R29" s="244"/>
      <c r="S29" s="244"/>
    </row>
    <row r="30" spans="11:19" ht="12.75">
      <c r="K30" s="142"/>
      <c r="L30" s="142"/>
      <c r="M30" s="142"/>
      <c r="N30" s="142"/>
      <c r="O30" s="244"/>
      <c r="P30" s="244"/>
      <c r="Q30" s="244"/>
      <c r="R30" s="244"/>
      <c r="S30" s="244"/>
    </row>
    <row r="31" spans="11:19" ht="12.75">
      <c r="K31" s="142"/>
      <c r="L31" s="142"/>
      <c r="M31" s="142"/>
      <c r="N31" s="142"/>
      <c r="O31" s="142"/>
      <c r="P31" s="142"/>
      <c r="Q31" s="142"/>
      <c r="R31" s="142"/>
      <c r="S31" s="142"/>
    </row>
    <row r="32" spans="11:19" ht="12.75">
      <c r="K32" s="142"/>
      <c r="L32" s="142"/>
      <c r="M32" s="142"/>
      <c r="N32" s="142"/>
      <c r="O32" s="142"/>
      <c r="P32" s="142"/>
      <c r="Q32" s="142"/>
      <c r="R32" s="142"/>
      <c r="S32" s="142"/>
    </row>
    <row r="33" spans="11:19" ht="12.75">
      <c r="K33" s="142"/>
      <c r="L33" s="142"/>
      <c r="M33" s="142"/>
      <c r="N33" s="142"/>
      <c r="O33" s="142"/>
      <c r="P33" s="142"/>
      <c r="Q33" s="142"/>
      <c r="R33" s="142"/>
      <c r="S33" s="142"/>
    </row>
    <row r="34" spans="11:19" ht="12.75">
      <c r="K34" s="142"/>
      <c r="L34" s="142"/>
      <c r="M34" s="142"/>
      <c r="N34" s="142"/>
      <c r="O34" s="142"/>
      <c r="P34" s="142"/>
      <c r="Q34" s="142"/>
      <c r="R34" s="142"/>
      <c r="S34" s="142"/>
    </row>
    <row r="35" spans="11:19" ht="12.75">
      <c r="K35" s="142"/>
      <c r="L35" s="142"/>
      <c r="M35" s="142"/>
      <c r="N35" s="142"/>
      <c r="O35" s="142"/>
      <c r="P35" s="142"/>
      <c r="Q35" s="142"/>
      <c r="R35" s="142"/>
      <c r="S35" s="142"/>
    </row>
    <row r="36" ht="12.75">
      <c r="K36" s="142"/>
    </row>
    <row r="37" spans="11:19" ht="12.75">
      <c r="K37" s="141"/>
      <c r="L37" s="141"/>
      <c r="M37" s="141"/>
      <c r="N37" s="141"/>
      <c r="O37" s="141"/>
      <c r="P37" s="141"/>
      <c r="Q37" s="141"/>
      <c r="R37" s="141"/>
      <c r="S37" s="141"/>
    </row>
    <row r="38" spans="11:19" ht="12.75"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1:19" ht="12.75">
      <c r="K39" s="141"/>
      <c r="L39" s="141"/>
      <c r="M39" s="141"/>
      <c r="N39" s="141"/>
      <c r="O39" s="141"/>
      <c r="P39" s="141"/>
      <c r="Q39" s="141"/>
      <c r="R39" s="141"/>
      <c r="S39" s="141"/>
    </row>
    <row r="40" spans="11:19" ht="12.75"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1:19" ht="12.75">
      <c r="K41" s="141"/>
      <c r="L41" s="141"/>
      <c r="M41" s="141"/>
      <c r="N41" s="141"/>
      <c r="O41" s="141"/>
      <c r="P41" s="141"/>
      <c r="Q41" s="141"/>
      <c r="R41" s="141"/>
      <c r="S41" s="141"/>
    </row>
    <row r="42" spans="11:19" ht="12.75">
      <c r="K42" s="141"/>
      <c r="L42" s="141"/>
      <c r="M42" s="141"/>
      <c r="N42" s="141"/>
      <c r="O42" s="141"/>
      <c r="P42" s="141"/>
      <c r="Q42" s="141"/>
      <c r="R42" s="141"/>
      <c r="S42" s="141"/>
    </row>
    <row r="43" spans="11:19" ht="12.75"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1:19" ht="12.75">
      <c r="K44" s="141"/>
      <c r="L44" s="141"/>
      <c r="M44" s="141"/>
      <c r="N44" s="141"/>
      <c r="O44" s="141"/>
      <c r="P44" s="141"/>
      <c r="Q44" s="141"/>
      <c r="R44" s="141"/>
      <c r="S44" s="141"/>
    </row>
    <row r="45" spans="11:19" ht="12.75"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1:19" ht="12.75"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1:19" ht="12.75"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1:19" ht="12.75">
      <c r="K48" s="141"/>
      <c r="L48" s="141"/>
      <c r="M48" s="141"/>
      <c r="N48" s="141"/>
      <c r="O48" s="141"/>
      <c r="P48" s="141"/>
      <c r="Q48" s="141"/>
      <c r="R48" s="141"/>
      <c r="S48" s="141"/>
    </row>
  </sheetData>
  <sheetProtection/>
  <mergeCells count="13">
    <mergeCell ref="Q7:Q10"/>
    <mergeCell ref="P7:P10"/>
    <mergeCell ref="R7:R10"/>
    <mergeCell ref="E23:S23"/>
    <mergeCell ref="E20:G20"/>
    <mergeCell ref="D7:I11"/>
    <mergeCell ref="N7:N10"/>
    <mergeCell ref="S7:S10"/>
    <mergeCell ref="J7:J10"/>
    <mergeCell ref="K7:K10"/>
    <mergeCell ref="L7:L10"/>
    <mergeCell ref="M7:M10"/>
    <mergeCell ref="O7:O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T6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107</v>
      </c>
      <c r="E4" s="17"/>
      <c r="F4" s="17"/>
      <c r="G4" s="61" t="s">
        <v>153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67</v>
      </c>
      <c r="Q10" s="298" t="s">
        <v>101</v>
      </c>
      <c r="R10" s="298" t="s">
        <v>133</v>
      </c>
      <c r="S10" s="298" t="s">
        <v>144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 t="s">
        <v>111</v>
      </c>
      <c r="J11" s="298">
        <v>5067</v>
      </c>
      <c r="K11" s="298">
        <v>4994</v>
      </c>
      <c r="L11" s="298">
        <v>4834</v>
      </c>
      <c r="M11" s="298">
        <v>4815</v>
      </c>
      <c r="N11" s="298">
        <v>4808</v>
      </c>
      <c r="O11" s="298">
        <v>4809</v>
      </c>
      <c r="P11" s="298">
        <v>4826</v>
      </c>
      <c r="Q11" s="298">
        <v>4877</v>
      </c>
      <c r="R11" s="298">
        <v>4931</v>
      </c>
      <c r="S11" s="298">
        <v>5011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112</v>
      </c>
      <c r="J12" s="298">
        <v>4838</v>
      </c>
      <c r="K12" s="298">
        <v>4765</v>
      </c>
      <c r="L12" s="298">
        <v>4474</v>
      </c>
      <c r="M12" s="298">
        <v>4197</v>
      </c>
      <c r="N12" s="298">
        <v>4155</v>
      </c>
      <c r="O12" s="298">
        <v>4133</v>
      </c>
      <c r="P12" s="298">
        <v>4125</v>
      </c>
      <c r="Q12" s="298">
        <v>4120</v>
      </c>
      <c r="R12" s="298">
        <v>4111</v>
      </c>
      <c r="S12" s="298">
        <v>4095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113</v>
      </c>
      <c r="J13" s="298">
        <v>2006</v>
      </c>
      <c r="K13" s="298">
        <v>1966</v>
      </c>
      <c r="L13" s="298">
        <v>2004</v>
      </c>
      <c r="M13" s="298">
        <v>1482</v>
      </c>
      <c r="N13" s="298">
        <v>1447</v>
      </c>
      <c r="O13" s="298">
        <v>1438</v>
      </c>
      <c r="P13" s="298">
        <v>1433</v>
      </c>
      <c r="Q13" s="298">
        <v>1423</v>
      </c>
      <c r="R13" s="298">
        <v>1393</v>
      </c>
      <c r="S13" s="298">
        <v>1347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114</v>
      </c>
      <c r="J14" s="298">
        <v>17</v>
      </c>
      <c r="K14" s="298">
        <v>17</v>
      </c>
      <c r="L14" s="298">
        <v>17</v>
      </c>
      <c r="M14" s="298">
        <v>18</v>
      </c>
      <c r="N14" s="298">
        <v>19</v>
      </c>
      <c r="O14" s="298">
        <v>18</v>
      </c>
      <c r="P14" s="298">
        <v>17</v>
      </c>
      <c r="Q14" s="298">
        <v>18</v>
      </c>
      <c r="R14" s="298">
        <v>18</v>
      </c>
      <c r="S14" s="298">
        <v>18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99" t="s">
        <v>115</v>
      </c>
      <c r="J15" s="298">
        <v>169</v>
      </c>
      <c r="K15" s="298">
        <v>174</v>
      </c>
      <c r="L15" s="298">
        <v>176</v>
      </c>
      <c r="M15" s="298">
        <v>174</v>
      </c>
      <c r="N15" s="298">
        <v>177</v>
      </c>
      <c r="O15" s="298">
        <v>184</v>
      </c>
      <c r="P15" s="298">
        <v>184</v>
      </c>
      <c r="Q15" s="298">
        <v>182</v>
      </c>
      <c r="R15" s="298">
        <v>180</v>
      </c>
      <c r="S15" s="298">
        <v>178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34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141</v>
      </c>
      <c r="T33" s="15" t="s">
        <v>17</v>
      </c>
    </row>
    <row r="34" spans="4:19" ht="13.5">
      <c r="D34" s="146" t="s">
        <v>19</v>
      </c>
      <c r="E34" s="280" t="s">
        <v>116</v>
      </c>
      <c r="F34" s="280"/>
      <c r="G34" s="280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81"/>
    </row>
    <row r="35" spans="4:19" ht="25.5" customHeight="1">
      <c r="D35" s="146" t="s">
        <v>0</v>
      </c>
      <c r="E35" s="354" t="s">
        <v>129</v>
      </c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</row>
    <row r="36" spans="10:19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0:19" ht="12.75">
      <c r="J37" s="142"/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0:19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</row>
    <row r="39" spans="10:19" ht="12.75">
      <c r="J39" s="142"/>
      <c r="K39" s="142"/>
      <c r="L39" s="142"/>
      <c r="M39" s="142"/>
      <c r="N39" s="142"/>
      <c r="O39" s="244"/>
      <c r="P39" s="244"/>
      <c r="Q39" s="244"/>
      <c r="R39" s="244"/>
      <c r="S39" s="244"/>
    </row>
    <row r="40" spans="10:19" ht="12.75">
      <c r="J40" s="142"/>
      <c r="K40" s="142"/>
      <c r="L40" s="142"/>
      <c r="M40" s="142"/>
      <c r="N40" s="142"/>
      <c r="O40" s="244"/>
      <c r="P40" s="244"/>
      <c r="Q40" s="244"/>
      <c r="R40" s="244"/>
      <c r="S40" s="244"/>
    </row>
    <row r="41" spans="10:19" ht="12.75">
      <c r="J41" s="142"/>
      <c r="K41" s="142"/>
      <c r="L41" s="142"/>
      <c r="M41" s="142"/>
      <c r="N41" s="142"/>
      <c r="O41" s="244"/>
      <c r="P41" s="244"/>
      <c r="Q41" s="244"/>
      <c r="R41" s="244"/>
      <c r="S41" s="244"/>
    </row>
    <row r="42" spans="10:19" ht="12.75">
      <c r="J42" s="142"/>
      <c r="K42" s="142"/>
      <c r="L42" s="142"/>
      <c r="M42" s="142"/>
      <c r="N42" s="142"/>
      <c r="O42" s="244"/>
      <c r="P42" s="244"/>
      <c r="Q42" s="244"/>
      <c r="R42" s="244"/>
      <c r="S42" s="244"/>
    </row>
    <row r="43" spans="10:19" ht="12.75"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0:19" ht="12.75"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0:19" ht="12.75"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0:19" ht="12.75">
      <c r="J46" s="142"/>
      <c r="K46" s="142"/>
      <c r="L46" s="142"/>
      <c r="M46" s="142"/>
      <c r="N46" s="142"/>
      <c r="O46" s="142"/>
      <c r="P46" s="142"/>
      <c r="Q46" s="142"/>
      <c r="R46" s="142"/>
      <c r="S46" s="142"/>
    </row>
    <row r="47" spans="10:19" ht="12.75">
      <c r="J47" s="142"/>
      <c r="K47" s="142"/>
      <c r="L47" s="142"/>
      <c r="M47" s="142"/>
      <c r="N47" s="142"/>
      <c r="O47" s="142"/>
      <c r="P47" s="142"/>
      <c r="Q47" s="142"/>
      <c r="R47" s="142"/>
      <c r="S47" s="142"/>
    </row>
    <row r="48" ht="12.75">
      <c r="J48" s="142"/>
    </row>
    <row r="49" spans="10:19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0:19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0:19" ht="12.75"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0:19" ht="12.75"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0:19" ht="12.75"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0:19" ht="12.75"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0:19" ht="12.75"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0:19" ht="12.75"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0:19" ht="12.75"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0:19" ht="12.75"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0:19" ht="12.75"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0:19" ht="12.75"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</sheetData>
  <sheetProtection/>
  <mergeCells count="1">
    <mergeCell ref="E35:S35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2013-05-07T13:15:48Z</cp:lastPrinted>
  <dcterms:created xsi:type="dcterms:W3CDTF">2000-10-16T14:33:05Z</dcterms:created>
  <dcterms:modified xsi:type="dcterms:W3CDTF">2013-05-21T13:22:17Z</dcterms:modified>
  <cp:category/>
  <cp:version/>
  <cp:contentType/>
  <cp:contentStatus/>
</cp:coreProperties>
</file>