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70" windowWidth="13770" windowHeight="7695" activeTab="1"/>
  </bookViews>
  <sheets>
    <sheet name="T1" sheetId="1" r:id="rId1"/>
    <sheet name="T2" sheetId="2" r:id="rId2"/>
  </sheets>
  <externalReferences>
    <externalReference r:id="rId5"/>
  </externalReferences>
  <definedNames>
    <definedName name="_xlnm.Print_Area" localSheetId="0">'T1'!#REF!</definedName>
    <definedName name="Vloz_aktualni_nastaveni" localSheetId="1">[1]!Vloz_aktualni_nastaveni</definedName>
    <definedName name="Vloz_aktualni_nastaveni">[1]!Vloz_aktualni_nastaveni</definedName>
  </definedNames>
  <calcPr fullCalcOnLoad="1"/>
</workbook>
</file>

<file path=xl/sharedStrings.xml><?xml version="1.0" encoding="utf-8"?>
<sst xmlns="http://schemas.openxmlformats.org/spreadsheetml/2006/main" count="82" uniqueCount="74">
  <si>
    <t>1.</t>
  </si>
  <si>
    <t>2.</t>
  </si>
  <si>
    <t>3.</t>
  </si>
  <si>
    <t>4.</t>
  </si>
  <si>
    <t>5.</t>
  </si>
  <si>
    <t>6.</t>
  </si>
  <si>
    <t>(údaje v tis. Kč mimo počtu zaměstnanců)</t>
  </si>
  <si>
    <t>Kapitola 333 - MŠMT</t>
  </si>
  <si>
    <t>Schv. rozpočet</t>
  </si>
  <si>
    <t>Vlivy</t>
  </si>
  <si>
    <t>Srovnatelná</t>
  </si>
  <si>
    <t>CELKEM</t>
  </si>
  <si>
    <t>základna</t>
  </si>
  <si>
    <t>roku</t>
  </si>
  <si>
    <t>vlivy</t>
  </si>
  <si>
    <t>základnu</t>
  </si>
  <si>
    <t>S O U H R N N É    U K A Z A T E L E</t>
  </si>
  <si>
    <t>SPECIFICKÉ UKAZATELE -  VÝDAJE CELKEM</t>
  </si>
  <si>
    <t xml:space="preserve">         v tom: sportovní reprezentace</t>
  </si>
  <si>
    <t xml:space="preserve">                    všeobecná sportovní činnost</t>
  </si>
  <si>
    <t>PRŮŘEZOVÉ UKAZATELE</t>
  </si>
  <si>
    <t xml:space="preserve">  Platy zaměstnanců a ostatní platby za provedenou práci OSS</t>
  </si>
  <si>
    <t xml:space="preserve">        v tom: platy zaměstnanců v pracovním poměru OSS</t>
  </si>
  <si>
    <t xml:space="preserve">                   ostatní platby za provedenou práci OSS</t>
  </si>
  <si>
    <t xml:space="preserve">  Povinné pojistné placené zaměstnavatelem OSS</t>
  </si>
  <si>
    <t xml:space="preserve">  Převod fondu kulturních a sociálních potřeb OSS</t>
  </si>
  <si>
    <t xml:space="preserve">  Ostatní běžné výdaje OSS</t>
  </si>
  <si>
    <t xml:space="preserve">        v tom: prostředky na platy (vč. RGŠ ÚSC)</t>
  </si>
  <si>
    <t xml:space="preserve">                   ostatní osobní náklady (vč. RGŠ ÚSC)</t>
  </si>
  <si>
    <t xml:space="preserve">    Zákonné odvody pojistného PO (vč. RGŠ ÚSC)</t>
  </si>
  <si>
    <t xml:space="preserve">    Příděl FKSP PO (vč. RGŠ ÚSC)</t>
  </si>
  <si>
    <t xml:space="preserve">    Ostatní běžné výdaje PO (vč. RGŠ ÚSC)</t>
  </si>
  <si>
    <t xml:space="preserve">    Počet zaměstnanců PO (vč. RGŠ ÚSC)</t>
  </si>
  <si>
    <t xml:space="preserve">    Ostatní běžné výdaje mimo ost.běžné výdaje OSS a PO</t>
  </si>
  <si>
    <t>Výdaje vedené v informačním systému programového financování EDS/SMVS celkem</t>
  </si>
  <si>
    <t>Schválený</t>
  </si>
  <si>
    <t>rozpočet</t>
  </si>
  <si>
    <t>Rozpočet pro oblast sportu na rok 2014</t>
  </si>
  <si>
    <t>trvalé úpravy VSC a ADV - přesun ze sport. repr.</t>
  </si>
  <si>
    <t>přesuny uvnitř VSC</t>
  </si>
  <si>
    <t>dorovnání položky 5169</t>
  </si>
  <si>
    <t>krácení výdajů podle PSP</t>
  </si>
  <si>
    <t xml:space="preserve">  Výdaje celkem</t>
  </si>
  <si>
    <t>podpora činnosti v oblasti sportu</t>
  </si>
  <si>
    <t xml:space="preserve">  Limit počtu zaměstnců OSS</t>
  </si>
  <si>
    <t xml:space="preserve">    Limit mzdových nákladů PO (vč. RGŠ ÚSC)</t>
  </si>
  <si>
    <t>navýšení MP VSC</t>
  </si>
  <si>
    <t>navýšení platů a odvodů</t>
  </si>
  <si>
    <t>pro</t>
  </si>
  <si>
    <t>oproti r. 2013</t>
  </si>
  <si>
    <t>k 1.1.2013</t>
  </si>
  <si>
    <t>v tis. Kč</t>
  </si>
  <si>
    <t>Běžné</t>
  </si>
  <si>
    <t>v tom</t>
  </si>
  <si>
    <t>Počet</t>
  </si>
  <si>
    <t>výdaje</t>
  </si>
  <si>
    <t>MP</t>
  </si>
  <si>
    <t>Odvody</t>
  </si>
  <si>
    <t>Ostatní</t>
  </si>
  <si>
    <t>zaměst.</t>
  </si>
  <si>
    <t>celkem</t>
  </si>
  <si>
    <t>platy</t>
  </si>
  <si>
    <t>OON</t>
  </si>
  <si>
    <t>běž.výdaje</t>
  </si>
  <si>
    <t>7.</t>
  </si>
  <si>
    <t>8.</t>
  </si>
  <si>
    <t xml:space="preserve">Rozpis závazných ukazatelů </t>
  </si>
  <si>
    <t>ADV</t>
  </si>
  <si>
    <t>VSC</t>
  </si>
  <si>
    <t xml:space="preserve">Celkem  rozepsaný rozpočet </t>
  </si>
  <si>
    <t xml:space="preserve">Ostatní centra - MO + MV </t>
  </si>
  <si>
    <t>Závazné ukazatele rozpočtu sportovní reprezentace</t>
  </si>
  <si>
    <t xml:space="preserve">          Rozpis rozpočtu běžných výdajů státní sportovní reprezentace - resortní centra na r. 2014</t>
  </si>
  <si>
    <t>Příjmy/Výnosy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</si>
</sst>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"/>
    <numFmt numFmtId="174" formatCode="#,##0.000000"/>
    <numFmt numFmtId="175" formatCode="#,##0;\-#,##0;\ \-"/>
    <numFmt numFmtId="176" formatCode="#,##0.00;\-#,##0.00;\ \-"/>
    <numFmt numFmtId="177" formatCode="#,##0;\-#,##0;\ "/>
    <numFmt numFmtId="178" formatCode="dd/mm/yy;@"/>
    <numFmt numFmtId="179" formatCode="0.0"/>
    <numFmt numFmtId="180" formatCode="0.000"/>
    <numFmt numFmtId="181" formatCode="0.0000"/>
    <numFmt numFmtId="182" formatCode="0.000%"/>
    <numFmt numFmtId="183" formatCode="0.00000"/>
    <numFmt numFmtId="184" formatCode="0.0000000"/>
    <numFmt numFmtId="185" formatCode="0.000000"/>
    <numFmt numFmtId="186" formatCode="0.0%"/>
    <numFmt numFmtId="187" formatCode="#,##0.0000"/>
    <numFmt numFmtId="188" formatCode="#,##0.\-"/>
    <numFmt numFmtId="189" formatCode="[&lt;=9999999]###\ ##\ ##;##\ ##\ ##\ ##"/>
    <numFmt numFmtId="190" formatCode="#,###"/>
    <numFmt numFmtId="191" formatCode="000,000,000"/>
    <numFmt numFmtId="192" formatCode="000\ 00"/>
    <numFmt numFmtId="193" formatCode="d/m"/>
    <numFmt numFmtId="194" formatCode="_-* #,##0.0\ _K_č_-;\-* #,##0.0\ _K_č_-;_-* &quot;-&quot;??\ _K_č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sz val="10"/>
      <name val="Arial"/>
      <family val="2"/>
    </font>
    <font>
      <sz val="11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 style="medium"/>
      <top style="thin"/>
      <bottom/>
    </border>
    <border>
      <left style="medium"/>
      <right style="medium"/>
      <top style="thin"/>
      <bottom/>
    </border>
    <border>
      <left style="medium">
        <color indexed="63"/>
      </left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48" applyFont="1">
      <alignment/>
      <protection/>
    </xf>
    <xf numFmtId="0" fontId="8" fillId="0" borderId="0" xfId="48" applyFont="1">
      <alignment/>
      <protection/>
    </xf>
    <xf numFmtId="0" fontId="7" fillId="0" borderId="0" xfId="48" applyFont="1">
      <alignment/>
      <protection/>
    </xf>
    <xf numFmtId="0" fontId="49" fillId="0" borderId="0" xfId="0" applyFont="1" applyAlignment="1">
      <alignment/>
    </xf>
    <xf numFmtId="3" fontId="7" fillId="0" borderId="0" xfId="47" applyNumberFormat="1" applyFont="1" applyFill="1" applyAlignment="1">
      <alignment horizontal="right" vertical="center"/>
      <protection/>
    </xf>
    <xf numFmtId="0" fontId="5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4" borderId="14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" fontId="34" fillId="33" borderId="18" xfId="0" applyNumberFormat="1" applyFont="1" applyFill="1" applyBorder="1" applyAlignment="1">
      <alignment/>
    </xf>
    <xf numFmtId="172" fontId="34" fillId="33" borderId="19" xfId="0" applyNumberFormat="1" applyFont="1" applyFill="1" applyBorder="1" applyAlignment="1">
      <alignment/>
    </xf>
    <xf numFmtId="172" fontId="34" fillId="33" borderId="20" xfId="0" applyNumberFormat="1" applyFont="1" applyFill="1" applyBorder="1" applyAlignment="1">
      <alignment/>
    </xf>
    <xf numFmtId="172" fontId="34" fillId="34" borderId="21" xfId="0" applyNumberFormat="1" applyFont="1" applyFill="1" applyBorder="1" applyAlignment="1">
      <alignment/>
    </xf>
    <xf numFmtId="172" fontId="34" fillId="33" borderId="21" xfId="0" applyNumberFormat="1" applyFont="1" applyFill="1" applyBorder="1" applyAlignment="1">
      <alignment/>
    </xf>
    <xf numFmtId="172" fontId="0" fillId="33" borderId="22" xfId="0" applyNumberFormat="1" applyFill="1" applyBorder="1" applyAlignment="1">
      <alignment/>
    </xf>
    <xf numFmtId="172" fontId="0" fillId="34" borderId="23" xfId="0" applyNumberFormat="1" applyFill="1" applyBorder="1" applyAlignment="1">
      <alignment/>
    </xf>
    <xf numFmtId="172" fontId="0" fillId="34" borderId="24" xfId="0" applyNumberFormat="1" applyFill="1" applyBorder="1" applyAlignment="1">
      <alignment/>
    </xf>
    <xf numFmtId="172" fontId="0" fillId="33" borderId="24" xfId="0" applyNumberFormat="1" applyFill="1" applyBorder="1" applyAlignment="1">
      <alignment/>
    </xf>
    <xf numFmtId="4" fontId="34" fillId="34" borderId="14" xfId="0" applyNumberFormat="1" applyFont="1" applyFill="1" applyBorder="1" applyAlignment="1">
      <alignment/>
    </xf>
    <xf numFmtId="172" fontId="34" fillId="33" borderId="22" xfId="0" applyNumberFormat="1" applyFont="1" applyFill="1" applyBorder="1" applyAlignment="1">
      <alignment/>
    </xf>
    <xf numFmtId="172" fontId="34" fillId="34" borderId="23" xfId="0" applyNumberFormat="1" applyFont="1" applyFill="1" applyBorder="1" applyAlignment="1">
      <alignment/>
    </xf>
    <xf numFmtId="172" fontId="34" fillId="34" borderId="24" xfId="0" applyNumberFormat="1" applyFont="1" applyFill="1" applyBorder="1" applyAlignment="1">
      <alignment/>
    </xf>
    <xf numFmtId="172" fontId="34" fillId="33" borderId="24" xfId="0" applyNumberFormat="1" applyFont="1" applyFill="1" applyBorder="1" applyAlignment="1">
      <alignment/>
    </xf>
    <xf numFmtId="4" fontId="0" fillId="0" borderId="14" xfId="0" applyNumberFormat="1" applyBorder="1" applyAlignment="1">
      <alignment/>
    </xf>
    <xf numFmtId="172" fontId="0" fillId="0" borderId="23" xfId="0" applyNumberFormat="1" applyBorder="1" applyAlignment="1">
      <alignment/>
    </xf>
    <xf numFmtId="4" fontId="34" fillId="33" borderId="14" xfId="0" applyNumberFormat="1" applyFont="1" applyFill="1" applyBorder="1" applyAlignment="1">
      <alignment/>
    </xf>
    <xf numFmtId="172" fontId="34" fillId="33" borderId="23" xfId="0" applyNumberFormat="1" applyFont="1" applyFill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51" fillId="34" borderId="11" xfId="0" applyFont="1" applyFill="1" applyBorder="1" applyAlignment="1">
      <alignment horizontal="center"/>
    </xf>
    <xf numFmtId="0" fontId="51" fillId="33" borderId="25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/>
    </xf>
    <xf numFmtId="0" fontId="51" fillId="33" borderId="26" xfId="0" applyFont="1" applyFill="1" applyBorder="1" applyAlignment="1">
      <alignment horizontal="center"/>
    </xf>
    <xf numFmtId="0" fontId="49" fillId="0" borderId="20" xfId="0" applyFont="1" applyBorder="1" applyAlignment="1">
      <alignment horizontal="center" vertical="center"/>
    </xf>
    <xf numFmtId="0" fontId="0" fillId="33" borderId="21" xfId="0" applyFill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34" borderId="21" xfId="0" applyFill="1" applyBorder="1" applyAlignment="1">
      <alignment horizontal="center" textRotation="90" wrapText="1"/>
    </xf>
    <xf numFmtId="0" fontId="0" fillId="0" borderId="0" xfId="48">
      <alignment/>
      <protection/>
    </xf>
    <xf numFmtId="0" fontId="0" fillId="0" borderId="27" xfId="48" applyFont="1" applyBorder="1" applyAlignment="1">
      <alignment horizontal="right"/>
      <protection/>
    </xf>
    <xf numFmtId="0" fontId="0" fillId="0" borderId="28" xfId="48" applyFont="1" applyBorder="1" applyAlignment="1">
      <alignment horizontal="center"/>
      <protection/>
    </xf>
    <xf numFmtId="0" fontId="0" fillId="0" borderId="29" xfId="48" applyFont="1" applyBorder="1" applyAlignment="1">
      <alignment horizontal="center"/>
      <protection/>
    </xf>
    <xf numFmtId="0" fontId="0" fillId="0" borderId="30" xfId="48" applyFont="1" applyBorder="1" applyAlignment="1">
      <alignment horizontal="center"/>
      <protection/>
    </xf>
    <xf numFmtId="0" fontId="0" fillId="0" borderId="31" xfId="48" applyFont="1" applyBorder="1" applyAlignment="1">
      <alignment horizontal="center"/>
      <protection/>
    </xf>
    <xf numFmtId="0" fontId="0" fillId="0" borderId="26" xfId="48" applyFont="1" applyBorder="1">
      <alignment/>
      <protection/>
    </xf>
    <xf numFmtId="0" fontId="0" fillId="0" borderId="17" xfId="48" applyFont="1" applyBorder="1" applyAlignment="1">
      <alignment horizontal="center"/>
      <protection/>
    </xf>
    <xf numFmtId="0" fontId="0" fillId="0" borderId="32" xfId="48" applyFont="1" applyBorder="1" applyAlignment="1">
      <alignment horizontal="center"/>
      <protection/>
    </xf>
    <xf numFmtId="0" fontId="0" fillId="0" borderId="33" xfId="48" applyFont="1" applyBorder="1" applyAlignment="1">
      <alignment horizontal="center"/>
      <protection/>
    </xf>
    <xf numFmtId="0" fontId="0" fillId="0" borderId="34" xfId="48" applyFont="1" applyBorder="1" applyAlignment="1">
      <alignment horizontal="center"/>
      <protection/>
    </xf>
    <xf numFmtId="0" fontId="0" fillId="0" borderId="35" xfId="48" applyFont="1" applyBorder="1" applyAlignment="1">
      <alignment horizontal="center"/>
      <protection/>
    </xf>
    <xf numFmtId="0" fontId="0" fillId="0" borderId="16" xfId="48" applyFont="1" applyBorder="1" applyAlignment="1">
      <alignment horizontal="center"/>
      <protection/>
    </xf>
    <xf numFmtId="0" fontId="0" fillId="0" borderId="36" xfId="48" applyFont="1" applyBorder="1">
      <alignment/>
      <protection/>
    </xf>
    <xf numFmtId="0" fontId="0" fillId="0" borderId="37" xfId="48" applyFont="1" applyBorder="1" applyAlignment="1">
      <alignment horizontal="center"/>
      <protection/>
    </xf>
    <xf numFmtId="0" fontId="0" fillId="0" borderId="38" xfId="48" applyFont="1" applyBorder="1" applyAlignment="1">
      <alignment horizontal="center"/>
      <protection/>
    </xf>
    <xf numFmtId="0" fontId="1" fillId="0" borderId="0" xfId="48" applyFont="1" applyAlignment="1">
      <alignment horizontal="right"/>
      <protection/>
    </xf>
    <xf numFmtId="0" fontId="1" fillId="0" borderId="15" xfId="48" applyFont="1" applyBorder="1">
      <alignment/>
      <protection/>
    </xf>
    <xf numFmtId="0" fontId="0" fillId="0" borderId="39" xfId="48" applyFont="1" applyBorder="1">
      <alignment/>
      <protection/>
    </xf>
    <xf numFmtId="0" fontId="1" fillId="0" borderId="40" xfId="48" applyFont="1" applyBorder="1">
      <alignment/>
      <protection/>
    </xf>
    <xf numFmtId="0" fontId="0" fillId="0" borderId="41" xfId="48" applyFont="1" applyBorder="1">
      <alignment/>
      <protection/>
    </xf>
    <xf numFmtId="0" fontId="34" fillId="0" borderId="42" xfId="48" applyFont="1" applyBorder="1">
      <alignment/>
      <protection/>
    </xf>
    <xf numFmtId="0" fontId="32" fillId="0" borderId="39" xfId="48" applyFont="1" applyFill="1" applyBorder="1">
      <alignment/>
      <protection/>
    </xf>
    <xf numFmtId="0" fontId="0" fillId="35" borderId="0" xfId="48" applyFont="1" applyFill="1">
      <alignment/>
      <protection/>
    </xf>
    <xf numFmtId="0" fontId="0" fillId="0" borderId="43" xfId="48" applyFont="1" applyBorder="1" applyAlignment="1">
      <alignment horizontal="center"/>
      <protection/>
    </xf>
    <xf numFmtId="180" fontId="0" fillId="0" borderId="28" xfId="48" applyNumberFormat="1" applyFont="1" applyBorder="1" applyAlignment="1">
      <alignment horizontal="center"/>
      <protection/>
    </xf>
    <xf numFmtId="180" fontId="0" fillId="0" borderId="32" xfId="48" applyNumberFormat="1" applyFont="1" applyBorder="1" applyAlignment="1">
      <alignment horizontal="center"/>
      <protection/>
    </xf>
    <xf numFmtId="180" fontId="0" fillId="0" borderId="17" xfId="48" applyNumberFormat="1" applyFont="1" applyBorder="1" applyAlignment="1">
      <alignment horizontal="center"/>
      <protection/>
    </xf>
    <xf numFmtId="180" fontId="0" fillId="0" borderId="35" xfId="48" applyNumberFormat="1" applyFont="1" applyBorder="1" applyAlignment="1">
      <alignment horizontal="center"/>
      <protection/>
    </xf>
    <xf numFmtId="180" fontId="0" fillId="0" borderId="44" xfId="48" applyNumberFormat="1" applyFont="1" applyBorder="1">
      <alignment/>
      <protection/>
    </xf>
    <xf numFmtId="180" fontId="0" fillId="0" borderId="45" xfId="48" applyNumberFormat="1" applyFont="1" applyFill="1" applyBorder="1">
      <alignment/>
      <protection/>
    </xf>
    <xf numFmtId="180" fontId="0" fillId="0" borderId="0" xfId="48" applyNumberFormat="1" applyFont="1" applyBorder="1">
      <alignment/>
      <protection/>
    </xf>
    <xf numFmtId="180" fontId="0" fillId="0" borderId="45" xfId="48" applyNumberFormat="1" applyFont="1" applyBorder="1" applyAlignment="1">
      <alignment horizontal="right"/>
      <protection/>
    </xf>
    <xf numFmtId="180" fontId="0" fillId="0" borderId="17" xfId="48" applyNumberFormat="1" applyFont="1" applyBorder="1" applyAlignment="1">
      <alignment horizontal="right"/>
      <protection/>
    </xf>
    <xf numFmtId="180" fontId="0" fillId="0" borderId="46" xfId="48" applyNumberFormat="1" applyFont="1" applyBorder="1" applyAlignment="1">
      <alignment horizontal="right"/>
      <protection/>
    </xf>
    <xf numFmtId="180" fontId="0" fillId="36" borderId="47" xfId="48" applyNumberFormat="1" applyFont="1" applyFill="1" applyBorder="1">
      <alignment/>
      <protection/>
    </xf>
    <xf numFmtId="180" fontId="0" fillId="0" borderId="37" xfId="48" applyNumberFormat="1" applyFont="1" applyFill="1" applyBorder="1">
      <alignment/>
      <protection/>
    </xf>
    <xf numFmtId="180" fontId="0" fillId="0" borderId="37" xfId="48" applyNumberFormat="1" applyFont="1" applyBorder="1">
      <alignment/>
      <protection/>
    </xf>
    <xf numFmtId="180" fontId="0" fillId="0" borderId="48" xfId="48" applyNumberFormat="1" applyFont="1" applyBorder="1">
      <alignment/>
      <protection/>
    </xf>
    <xf numFmtId="180" fontId="0" fillId="0" borderId="37" xfId="50" applyNumberFormat="1" applyFont="1" applyBorder="1">
      <alignment/>
      <protection/>
    </xf>
    <xf numFmtId="180" fontId="0" fillId="0" borderId="38" xfId="48" applyNumberFormat="1" applyFont="1" applyBorder="1">
      <alignment/>
      <protection/>
    </xf>
    <xf numFmtId="180" fontId="0" fillId="36" borderId="43" xfId="48" applyNumberFormat="1" applyFont="1" applyFill="1" applyBorder="1">
      <alignment/>
      <protection/>
    </xf>
    <xf numFmtId="180" fontId="1" fillId="0" borderId="49" xfId="48" applyNumberFormat="1" applyFont="1" applyBorder="1">
      <alignment/>
      <protection/>
    </xf>
    <xf numFmtId="180" fontId="1" fillId="0" borderId="50" xfId="48" applyNumberFormat="1" applyFont="1" applyBorder="1">
      <alignment/>
      <protection/>
    </xf>
    <xf numFmtId="180" fontId="1" fillId="0" borderId="51" xfId="48" applyNumberFormat="1" applyFont="1" applyBorder="1">
      <alignment/>
      <protection/>
    </xf>
    <xf numFmtId="180" fontId="1" fillId="0" borderId="52" xfId="48" applyNumberFormat="1" applyFont="1" applyBorder="1">
      <alignment/>
      <protection/>
    </xf>
    <xf numFmtId="180" fontId="0" fillId="0" borderId="53" xfId="48" applyNumberFormat="1" applyFont="1" applyBorder="1">
      <alignment/>
      <protection/>
    </xf>
    <xf numFmtId="180" fontId="0" fillId="0" borderId="54" xfId="48" applyNumberFormat="1" applyFont="1" applyBorder="1">
      <alignment/>
      <protection/>
    </xf>
    <xf numFmtId="180" fontId="0" fillId="0" borderId="32" xfId="48" applyNumberFormat="1" applyFont="1" applyBorder="1">
      <alignment/>
      <protection/>
    </xf>
    <xf numFmtId="180" fontId="0" fillId="0" borderId="17" xfId="48" applyNumberFormat="1" applyFont="1" applyBorder="1">
      <alignment/>
      <protection/>
    </xf>
    <xf numFmtId="180" fontId="0" fillId="0" borderId="35" xfId="48" applyNumberFormat="1" applyFont="1" applyBorder="1">
      <alignment/>
      <protection/>
    </xf>
    <xf numFmtId="180" fontId="1" fillId="0" borderId="23" xfId="48" applyNumberFormat="1" applyFont="1" applyBorder="1">
      <alignment/>
      <protection/>
    </xf>
    <xf numFmtId="180" fontId="1" fillId="0" borderId="34" xfId="48" applyNumberFormat="1" applyFont="1" applyBorder="1">
      <alignment/>
      <protection/>
    </xf>
    <xf numFmtId="180" fontId="0" fillId="0" borderId="55" xfId="48" applyNumberFormat="1" applyFont="1" applyBorder="1">
      <alignment/>
      <protection/>
    </xf>
    <xf numFmtId="180" fontId="0" fillId="0" borderId="56" xfId="48" applyNumberFormat="1" applyFont="1" applyBorder="1">
      <alignment/>
      <protection/>
    </xf>
    <xf numFmtId="180" fontId="0" fillId="0" borderId="23" xfId="48" applyNumberFormat="1" applyFont="1" applyBorder="1">
      <alignment/>
      <protection/>
    </xf>
    <xf numFmtId="180" fontId="0" fillId="0" borderId="34" xfId="48" applyNumberFormat="1" applyFont="1" applyBorder="1" applyAlignment="1">
      <alignment horizontal="right"/>
      <protection/>
    </xf>
    <xf numFmtId="180" fontId="0" fillId="0" borderId="23" xfId="48" applyNumberFormat="1" applyFont="1" applyFill="1" applyBorder="1" applyAlignment="1">
      <alignment horizontal="right"/>
      <protection/>
    </xf>
    <xf numFmtId="180" fontId="0" fillId="0" borderId="23" xfId="49" applyNumberFormat="1" applyFont="1" applyFill="1" applyBorder="1" applyAlignment="1" applyProtection="1">
      <alignment horizontal="right"/>
      <protection locked="0"/>
    </xf>
    <xf numFmtId="180" fontId="0" fillId="0" borderId="33" xfId="49" applyNumberFormat="1" applyFont="1" applyFill="1" applyBorder="1" applyAlignment="1" applyProtection="1">
      <alignment horizontal="right"/>
      <protection locked="0"/>
    </xf>
    <xf numFmtId="0" fontId="10" fillId="37" borderId="36" xfId="48" applyFont="1" applyFill="1" applyBorder="1">
      <alignment/>
      <protection/>
    </xf>
    <xf numFmtId="180" fontId="11" fillId="37" borderId="48" xfId="48" applyNumberFormat="1" applyFont="1" applyFill="1" applyBorder="1">
      <alignment/>
      <protection/>
    </xf>
    <xf numFmtId="180" fontId="11" fillId="37" borderId="43" xfId="48" applyNumberFormat="1" applyFont="1" applyFill="1" applyBorder="1">
      <alignment/>
      <protection/>
    </xf>
    <xf numFmtId="0" fontId="0" fillId="0" borderId="57" xfId="48" applyFont="1" applyBorder="1" applyAlignment="1">
      <alignment horizontal="center" vertical="center" wrapText="1" shrinkToFit="1"/>
      <protection/>
    </xf>
    <xf numFmtId="0" fontId="32" fillId="0" borderId="44" xfId="48" applyFont="1" applyBorder="1" applyAlignment="1">
      <alignment horizontal="center" vertical="center" wrapText="1" shrinkToFit="1"/>
      <protection/>
    </xf>
    <xf numFmtId="0" fontId="32" fillId="0" borderId="47" xfId="48" applyFont="1" applyBorder="1" applyAlignment="1">
      <alignment horizontal="center" vertical="center" wrapText="1" shrinkToFit="1"/>
      <protection/>
    </xf>
    <xf numFmtId="180" fontId="0" fillId="0" borderId="48" xfId="48" applyNumberFormat="1" applyFont="1" applyFill="1" applyBorder="1">
      <alignment/>
      <protection/>
    </xf>
    <xf numFmtId="180" fontId="1" fillId="0" borderId="34" xfId="48" applyNumberFormat="1" applyFont="1" applyFill="1" applyBorder="1">
      <alignment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F-03-příloha 4 - SR 2009(19  8  2008)" xfId="47"/>
    <cellStyle name="normální_pozadORG 2" xfId="48"/>
    <cellStyle name="normální_T Fi sport a stsp" xfId="49"/>
    <cellStyle name="normální_Tabrozpis2000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dd400\Schr&#225;nky\Zikl\Makra2000\Limit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mitka"/>
    </sheetNames>
    <definedNames>
      <definedName name="Vloz_aktualni_nastaveni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zoomScale="90" zoomScaleNormal="90" zoomScalePageLayoutView="0" workbookViewId="0" topLeftCell="A1">
      <selection activeCell="A40" sqref="A40"/>
    </sheetView>
  </sheetViews>
  <sheetFormatPr defaultColWidth="9.00390625" defaultRowHeight="12.75"/>
  <cols>
    <col min="1" max="1" width="74.75390625" style="0" customWidth="1"/>
    <col min="2" max="2" width="13.625" style="0" bestFit="1" customWidth="1"/>
    <col min="3" max="3" width="15.375" style="0" bestFit="1" customWidth="1"/>
    <col min="4" max="4" width="13.875" style="0" bestFit="1" customWidth="1"/>
    <col min="5" max="5" width="13.625" style="0" bestFit="1" customWidth="1"/>
    <col min="6" max="7" width="10.375" style="0" bestFit="1" customWidth="1"/>
    <col min="8" max="9" width="10.125" style="0" bestFit="1" customWidth="1"/>
    <col min="10" max="10" width="10.375" style="0" bestFit="1" customWidth="1"/>
    <col min="11" max="11" width="13.875" style="0" bestFit="1" customWidth="1"/>
    <col min="12" max="14" width="13.625" style="0" bestFit="1" customWidth="1"/>
  </cols>
  <sheetData>
    <row r="1" spans="1:7" ht="18.75">
      <c r="A1" s="4" t="s">
        <v>37</v>
      </c>
      <c r="G1" s="5"/>
    </row>
    <row r="2" ht="15.75">
      <c r="A2" s="6" t="s">
        <v>6</v>
      </c>
    </row>
    <row r="4" ht="13.5" thickBot="1"/>
    <row r="5" spans="1:13" ht="136.5" customHeight="1">
      <c r="A5" s="40" t="s">
        <v>7</v>
      </c>
      <c r="B5" s="41"/>
      <c r="C5" s="42" t="s">
        <v>38</v>
      </c>
      <c r="D5" s="43"/>
      <c r="E5" s="41"/>
      <c r="F5" s="42" t="s">
        <v>39</v>
      </c>
      <c r="G5" s="42" t="s">
        <v>46</v>
      </c>
      <c r="H5" s="42" t="s">
        <v>47</v>
      </c>
      <c r="I5" s="42" t="s">
        <v>40</v>
      </c>
      <c r="J5" s="42" t="s">
        <v>41</v>
      </c>
      <c r="K5" s="43"/>
      <c r="L5" s="41"/>
      <c r="M5" s="41"/>
    </row>
    <row r="6" spans="1:13" ht="14.25">
      <c r="A6" s="12"/>
      <c r="B6" s="7" t="s">
        <v>8</v>
      </c>
      <c r="C6" s="13"/>
      <c r="D6" s="8" t="s">
        <v>9</v>
      </c>
      <c r="E6" s="33" t="s">
        <v>10</v>
      </c>
      <c r="F6" s="13"/>
      <c r="G6" s="13"/>
      <c r="H6" s="13"/>
      <c r="I6" s="13"/>
      <c r="J6" s="13"/>
      <c r="K6" s="36" t="s">
        <v>9</v>
      </c>
      <c r="L6" s="33" t="s">
        <v>11</v>
      </c>
      <c r="M6" s="37" t="s">
        <v>35</v>
      </c>
    </row>
    <row r="7" spans="1:13" ht="14.25">
      <c r="A7" s="12"/>
      <c r="B7" s="9" t="s">
        <v>50</v>
      </c>
      <c r="C7" s="14" t="s">
        <v>0</v>
      </c>
      <c r="D7" s="10" t="s">
        <v>48</v>
      </c>
      <c r="E7" s="34" t="s">
        <v>12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38" t="s">
        <v>13</v>
      </c>
      <c r="L7" s="34" t="s">
        <v>14</v>
      </c>
      <c r="M7" s="39" t="s">
        <v>36</v>
      </c>
    </row>
    <row r="8" spans="1:13" ht="15" thickBot="1">
      <c r="A8" s="12"/>
      <c r="B8" s="9"/>
      <c r="C8" s="14"/>
      <c r="D8" s="10" t="s">
        <v>15</v>
      </c>
      <c r="E8" s="34"/>
      <c r="F8" s="14"/>
      <c r="G8" s="14"/>
      <c r="H8" s="14"/>
      <c r="I8" s="14"/>
      <c r="J8" s="14"/>
      <c r="K8" s="38">
        <v>2014</v>
      </c>
      <c r="L8" s="34" t="s">
        <v>49</v>
      </c>
      <c r="M8" s="39">
        <v>2014</v>
      </c>
    </row>
    <row r="9" spans="1:13" ht="15">
      <c r="A9" s="15" t="s">
        <v>16</v>
      </c>
      <c r="B9" s="16"/>
      <c r="C9" s="17"/>
      <c r="D9" s="18"/>
      <c r="E9" s="19"/>
      <c r="F9" s="17"/>
      <c r="G9" s="17"/>
      <c r="H9" s="17"/>
      <c r="I9" s="17"/>
      <c r="J9" s="17"/>
      <c r="K9" s="18"/>
      <c r="L9" s="19"/>
      <c r="M9" s="19"/>
    </row>
    <row r="10" spans="1:14" ht="12.75">
      <c r="A10" s="11" t="s">
        <v>42</v>
      </c>
      <c r="B10" s="20">
        <v>2982784</v>
      </c>
      <c r="C10" s="21"/>
      <c r="D10" s="22">
        <v>0</v>
      </c>
      <c r="E10" s="23">
        <v>2982784</v>
      </c>
      <c r="F10" s="21"/>
      <c r="G10" s="21"/>
      <c r="H10" s="21">
        <v>996.58</v>
      </c>
      <c r="I10" s="21">
        <v>-939.183</v>
      </c>
      <c r="J10" s="21">
        <v>-3300</v>
      </c>
      <c r="K10" s="22">
        <f>SUM(F10:J10)</f>
        <v>-3242.603</v>
      </c>
      <c r="L10" s="23">
        <f>+D10+K10</f>
        <v>-3242.603</v>
      </c>
      <c r="M10" s="23">
        <v>2979541.397</v>
      </c>
      <c r="N10" s="35"/>
    </row>
    <row r="11" spans="1:14" ht="15">
      <c r="A11" s="24" t="s">
        <v>17</v>
      </c>
      <c r="B11" s="25"/>
      <c r="C11" s="26"/>
      <c r="D11" s="27"/>
      <c r="E11" s="28"/>
      <c r="F11" s="26"/>
      <c r="G11" s="26"/>
      <c r="H11" s="26"/>
      <c r="I11" s="26"/>
      <c r="J11" s="26"/>
      <c r="K11" s="27"/>
      <c r="L11" s="28"/>
      <c r="M11" s="28"/>
      <c r="N11" s="35"/>
    </row>
    <row r="12" spans="1:14" ht="12.75">
      <c r="A12" s="29" t="s">
        <v>43</v>
      </c>
      <c r="B12" s="20">
        <v>2982784</v>
      </c>
      <c r="C12" s="30"/>
      <c r="D12" s="22">
        <v>0</v>
      </c>
      <c r="E12" s="23">
        <v>2982784</v>
      </c>
      <c r="F12" s="30"/>
      <c r="G12" s="30"/>
      <c r="H12" s="30">
        <v>996.58</v>
      </c>
      <c r="I12" s="30">
        <v>-939.183</v>
      </c>
      <c r="J12" s="30">
        <v>-3300</v>
      </c>
      <c r="K12" s="22">
        <f aca="true" t="shared" si="0" ref="K12:K31">SUM(F12:J12)</f>
        <v>-3242.603</v>
      </c>
      <c r="L12" s="23">
        <f aca="true" t="shared" si="1" ref="L12:L31">+D12+K12</f>
        <v>-3242.603</v>
      </c>
      <c r="M12" s="23">
        <v>2979541.397</v>
      </c>
      <c r="N12" s="35"/>
    </row>
    <row r="13" spans="1:14" ht="12.75">
      <c r="A13" s="29" t="s">
        <v>18</v>
      </c>
      <c r="B13" s="20">
        <v>1065160</v>
      </c>
      <c r="C13" s="30"/>
      <c r="D13" s="22">
        <v>0</v>
      </c>
      <c r="E13" s="23">
        <v>1065160</v>
      </c>
      <c r="F13" s="30"/>
      <c r="G13" s="30"/>
      <c r="H13" s="30">
        <v>996.58</v>
      </c>
      <c r="I13" s="30">
        <v>-939.183</v>
      </c>
      <c r="J13" s="30">
        <v>-3300</v>
      </c>
      <c r="K13" s="22">
        <f t="shared" si="0"/>
        <v>-3242.603</v>
      </c>
      <c r="L13" s="23">
        <f t="shared" si="1"/>
        <v>-3242.603</v>
      </c>
      <c r="M13" s="23">
        <v>1061917.397</v>
      </c>
      <c r="N13" s="35"/>
    </row>
    <row r="14" spans="1:14" ht="12.75">
      <c r="A14" s="29" t="s">
        <v>19</v>
      </c>
      <c r="B14" s="20">
        <v>1917624</v>
      </c>
      <c r="C14" s="30"/>
      <c r="D14" s="22">
        <v>0</v>
      </c>
      <c r="E14" s="23">
        <v>1917624</v>
      </c>
      <c r="F14" s="30"/>
      <c r="G14" s="30"/>
      <c r="H14" s="30"/>
      <c r="I14" s="30"/>
      <c r="J14" s="30"/>
      <c r="K14" s="22">
        <f t="shared" si="0"/>
        <v>0</v>
      </c>
      <c r="L14" s="23">
        <f t="shared" si="1"/>
        <v>0</v>
      </c>
      <c r="M14" s="23">
        <v>1917624</v>
      </c>
      <c r="N14" s="35"/>
    </row>
    <row r="15" spans="1:14" ht="15">
      <c r="A15" s="31" t="s">
        <v>20</v>
      </c>
      <c r="B15" s="25"/>
      <c r="C15" s="32"/>
      <c r="D15" s="27"/>
      <c r="E15" s="28"/>
      <c r="F15" s="32"/>
      <c r="G15" s="32"/>
      <c r="H15" s="32"/>
      <c r="I15" s="32"/>
      <c r="J15" s="32"/>
      <c r="K15" s="27"/>
      <c r="L15" s="28"/>
      <c r="M15" s="28"/>
      <c r="N15" s="35"/>
    </row>
    <row r="16" spans="1:14" ht="12.75">
      <c r="A16" s="29" t="s">
        <v>21</v>
      </c>
      <c r="B16" s="20">
        <v>30465</v>
      </c>
      <c r="C16" s="30"/>
      <c r="D16" s="22">
        <v>0</v>
      </c>
      <c r="E16" s="23">
        <v>30465</v>
      </c>
      <c r="F16" s="30"/>
      <c r="G16" s="30">
        <v>3385</v>
      </c>
      <c r="H16" s="30">
        <v>677</v>
      </c>
      <c r="I16" s="30"/>
      <c r="J16" s="30"/>
      <c r="K16" s="22">
        <f t="shared" si="0"/>
        <v>4062</v>
      </c>
      <c r="L16" s="23">
        <f t="shared" si="1"/>
        <v>4062</v>
      </c>
      <c r="M16" s="23">
        <v>34527</v>
      </c>
      <c r="N16" s="35"/>
    </row>
    <row r="17" spans="1:14" ht="12.75">
      <c r="A17" s="29" t="s">
        <v>22</v>
      </c>
      <c r="B17" s="20">
        <v>29199</v>
      </c>
      <c r="C17" s="30"/>
      <c r="D17" s="22">
        <v>0</v>
      </c>
      <c r="E17" s="23">
        <v>29199</v>
      </c>
      <c r="F17" s="30"/>
      <c r="G17" s="30">
        <v>2801</v>
      </c>
      <c r="H17" s="30">
        <v>640</v>
      </c>
      <c r="I17" s="30"/>
      <c r="J17" s="30"/>
      <c r="K17" s="22">
        <f t="shared" si="0"/>
        <v>3441</v>
      </c>
      <c r="L17" s="23">
        <f t="shared" si="1"/>
        <v>3441</v>
      </c>
      <c r="M17" s="23">
        <v>32640</v>
      </c>
      <c r="N17" s="35"/>
    </row>
    <row r="18" spans="1:14" ht="12.75">
      <c r="A18" s="29" t="s">
        <v>23</v>
      </c>
      <c r="B18" s="20">
        <v>1266</v>
      </c>
      <c r="C18" s="30"/>
      <c r="D18" s="22">
        <v>0</v>
      </c>
      <c r="E18" s="23">
        <v>1266</v>
      </c>
      <c r="F18" s="30"/>
      <c r="G18" s="30">
        <v>584</v>
      </c>
      <c r="H18" s="30">
        <v>37</v>
      </c>
      <c r="I18" s="30"/>
      <c r="J18" s="30"/>
      <c r="K18" s="22">
        <f t="shared" si="0"/>
        <v>621</v>
      </c>
      <c r="L18" s="23">
        <f t="shared" si="1"/>
        <v>621</v>
      </c>
      <c r="M18" s="23">
        <v>1887</v>
      </c>
      <c r="N18" s="35"/>
    </row>
    <row r="19" spans="1:14" ht="12.75">
      <c r="A19" s="29" t="s">
        <v>24</v>
      </c>
      <c r="B19" s="20">
        <v>10358</v>
      </c>
      <c r="C19" s="30"/>
      <c r="D19" s="22">
        <v>0</v>
      </c>
      <c r="E19" s="23">
        <v>10358</v>
      </c>
      <c r="F19" s="30"/>
      <c r="G19" s="30">
        <v>1150.9</v>
      </c>
      <c r="H19" s="30">
        <v>231.19</v>
      </c>
      <c r="I19" s="30"/>
      <c r="J19" s="30"/>
      <c r="K19" s="22">
        <f t="shared" si="0"/>
        <v>1382.0900000000001</v>
      </c>
      <c r="L19" s="23">
        <f t="shared" si="1"/>
        <v>1382.0900000000001</v>
      </c>
      <c r="M19" s="23">
        <v>11740.09</v>
      </c>
      <c r="N19" s="35"/>
    </row>
    <row r="20" spans="1:14" ht="12.75">
      <c r="A20" s="29" t="s">
        <v>25</v>
      </c>
      <c r="B20" s="20">
        <v>293</v>
      </c>
      <c r="C20" s="30"/>
      <c r="D20" s="22">
        <v>0</v>
      </c>
      <c r="E20" s="23">
        <v>293</v>
      </c>
      <c r="F20" s="30"/>
      <c r="G20" s="30">
        <v>28.01</v>
      </c>
      <c r="H20" s="30">
        <v>5.39</v>
      </c>
      <c r="I20" s="30"/>
      <c r="J20" s="30"/>
      <c r="K20" s="22">
        <f t="shared" si="0"/>
        <v>33.4</v>
      </c>
      <c r="L20" s="23">
        <f t="shared" si="1"/>
        <v>33.4</v>
      </c>
      <c r="M20" s="23">
        <v>326.4</v>
      </c>
      <c r="N20" s="35"/>
    </row>
    <row r="21" spans="1:14" ht="12.75">
      <c r="A21" s="29" t="s">
        <v>26</v>
      </c>
      <c r="B21" s="20">
        <v>57011</v>
      </c>
      <c r="C21" s="30">
        <v>6783</v>
      </c>
      <c r="D21" s="22">
        <v>6783</v>
      </c>
      <c r="E21" s="23">
        <v>63794</v>
      </c>
      <c r="F21" s="30">
        <v>1500</v>
      </c>
      <c r="G21" s="30">
        <v>-4563.91</v>
      </c>
      <c r="H21" s="30"/>
      <c r="I21" s="30">
        <v>-939.183</v>
      </c>
      <c r="J21" s="30">
        <v>-3300</v>
      </c>
      <c r="K21" s="22">
        <f t="shared" si="0"/>
        <v>-7303.093</v>
      </c>
      <c r="L21" s="23">
        <f t="shared" si="1"/>
        <v>-520.0929999999998</v>
      </c>
      <c r="M21" s="23">
        <v>56490.907</v>
      </c>
      <c r="N21" s="35"/>
    </row>
    <row r="22" spans="1:14" ht="12.75">
      <c r="A22" s="29" t="s">
        <v>44</v>
      </c>
      <c r="B22" s="20">
        <v>92</v>
      </c>
      <c r="C22" s="30"/>
      <c r="D22" s="22">
        <v>0</v>
      </c>
      <c r="E22" s="23">
        <v>92</v>
      </c>
      <c r="F22" s="30"/>
      <c r="G22" s="30"/>
      <c r="H22" s="30"/>
      <c r="I22" s="30"/>
      <c r="J22" s="30"/>
      <c r="K22" s="22">
        <f t="shared" si="0"/>
        <v>0</v>
      </c>
      <c r="L22" s="23">
        <f t="shared" si="1"/>
        <v>0</v>
      </c>
      <c r="M22" s="23">
        <v>92</v>
      </c>
      <c r="N22" s="35"/>
    </row>
    <row r="23" spans="1:14" ht="12.75">
      <c r="A23" s="29" t="s">
        <v>45</v>
      </c>
      <c r="B23" s="20">
        <v>2551</v>
      </c>
      <c r="C23" s="30">
        <v>670</v>
      </c>
      <c r="D23" s="22">
        <v>670</v>
      </c>
      <c r="E23" s="23">
        <v>3221</v>
      </c>
      <c r="F23" s="30"/>
      <c r="G23" s="30"/>
      <c r="H23" s="30">
        <v>65</v>
      </c>
      <c r="I23" s="30"/>
      <c r="J23" s="30"/>
      <c r="K23" s="22">
        <f t="shared" si="0"/>
        <v>65</v>
      </c>
      <c r="L23" s="23">
        <f t="shared" si="1"/>
        <v>735</v>
      </c>
      <c r="M23" s="23">
        <v>3286</v>
      </c>
      <c r="N23" s="35"/>
    </row>
    <row r="24" spans="1:14" ht="12.75">
      <c r="A24" s="29" t="s">
        <v>27</v>
      </c>
      <c r="B24" s="20">
        <v>2168</v>
      </c>
      <c r="C24" s="30">
        <v>370</v>
      </c>
      <c r="D24" s="22">
        <v>370</v>
      </c>
      <c r="E24" s="23">
        <v>2538</v>
      </c>
      <c r="F24" s="30"/>
      <c r="G24" s="30"/>
      <c r="H24" s="30">
        <v>51</v>
      </c>
      <c r="I24" s="30"/>
      <c r="J24" s="30"/>
      <c r="K24" s="22">
        <f t="shared" si="0"/>
        <v>51</v>
      </c>
      <c r="L24" s="23">
        <f t="shared" si="1"/>
        <v>421</v>
      </c>
      <c r="M24" s="23">
        <v>2589</v>
      </c>
      <c r="N24" s="35"/>
    </row>
    <row r="25" spans="1:14" ht="12.75">
      <c r="A25" s="29" t="s">
        <v>28</v>
      </c>
      <c r="B25" s="20">
        <v>383</v>
      </c>
      <c r="C25" s="30">
        <v>300</v>
      </c>
      <c r="D25" s="22">
        <v>300</v>
      </c>
      <c r="E25" s="23">
        <v>683</v>
      </c>
      <c r="F25" s="30"/>
      <c r="G25" s="30"/>
      <c r="H25" s="30">
        <v>14</v>
      </c>
      <c r="I25" s="30"/>
      <c r="J25" s="30"/>
      <c r="K25" s="22">
        <f t="shared" si="0"/>
        <v>14</v>
      </c>
      <c r="L25" s="23">
        <f t="shared" si="1"/>
        <v>314</v>
      </c>
      <c r="M25" s="23">
        <v>697</v>
      </c>
      <c r="N25" s="35"/>
    </row>
    <row r="26" spans="1:14" ht="12.75">
      <c r="A26" s="29" t="s">
        <v>29</v>
      </c>
      <c r="B26" s="20">
        <v>751</v>
      </c>
      <c r="C26" s="30">
        <v>125</v>
      </c>
      <c r="D26" s="22">
        <v>125</v>
      </c>
      <c r="E26" s="23">
        <v>876</v>
      </c>
      <c r="F26" s="30"/>
      <c r="G26" s="30"/>
      <c r="H26" s="30">
        <v>18</v>
      </c>
      <c r="I26" s="30"/>
      <c r="J26" s="30"/>
      <c r="K26" s="22">
        <f t="shared" si="0"/>
        <v>18</v>
      </c>
      <c r="L26" s="23">
        <f t="shared" si="1"/>
        <v>143</v>
      </c>
      <c r="M26" s="23">
        <v>894</v>
      </c>
      <c r="N26" s="35"/>
    </row>
    <row r="27" spans="1:14" ht="12.75">
      <c r="A27" s="29" t="s">
        <v>30</v>
      </c>
      <c r="B27" s="20">
        <v>22</v>
      </c>
      <c r="C27" s="30">
        <v>4</v>
      </c>
      <c r="D27" s="22">
        <v>4</v>
      </c>
      <c r="E27" s="23">
        <v>26</v>
      </c>
      <c r="F27" s="30"/>
      <c r="G27" s="30"/>
      <c r="H27" s="30"/>
      <c r="I27" s="30"/>
      <c r="J27" s="30"/>
      <c r="K27" s="22">
        <f t="shared" si="0"/>
        <v>0</v>
      </c>
      <c r="L27" s="23">
        <f t="shared" si="1"/>
        <v>4</v>
      </c>
      <c r="M27" s="23">
        <v>26</v>
      </c>
      <c r="N27" s="35"/>
    </row>
    <row r="28" spans="1:14" ht="12.75">
      <c r="A28" s="29" t="s">
        <v>31</v>
      </c>
      <c r="B28" s="20">
        <v>263317</v>
      </c>
      <c r="C28" s="30">
        <v>-199</v>
      </c>
      <c r="D28" s="22">
        <v>-199</v>
      </c>
      <c r="E28" s="23">
        <v>263118</v>
      </c>
      <c r="F28" s="30"/>
      <c r="G28" s="30"/>
      <c r="H28" s="30"/>
      <c r="I28" s="30"/>
      <c r="J28" s="30"/>
      <c r="K28" s="22">
        <f t="shared" si="0"/>
        <v>0</v>
      </c>
      <c r="L28" s="23">
        <f t="shared" si="1"/>
        <v>-199</v>
      </c>
      <c r="M28" s="23">
        <v>263118</v>
      </c>
      <c r="N28" s="35"/>
    </row>
    <row r="29" spans="1:14" ht="12.75">
      <c r="A29" s="29" t="s">
        <v>32</v>
      </c>
      <c r="B29" s="20">
        <v>6</v>
      </c>
      <c r="C29" s="30"/>
      <c r="D29" s="22">
        <v>0</v>
      </c>
      <c r="E29" s="23">
        <v>6</v>
      </c>
      <c r="F29" s="30"/>
      <c r="G29" s="30"/>
      <c r="H29" s="30"/>
      <c r="I29" s="30"/>
      <c r="J29" s="30"/>
      <c r="K29" s="22">
        <f t="shared" si="0"/>
        <v>0</v>
      </c>
      <c r="L29" s="23">
        <f t="shared" si="1"/>
        <v>0</v>
      </c>
      <c r="M29" s="23">
        <v>6</v>
      </c>
      <c r="N29" s="35"/>
    </row>
    <row r="30" spans="1:14" ht="12.75">
      <c r="A30" s="29" t="s">
        <v>33</v>
      </c>
      <c r="B30" s="20">
        <v>1697916</v>
      </c>
      <c r="C30" s="30">
        <v>-7383</v>
      </c>
      <c r="D30" s="22">
        <v>-7383</v>
      </c>
      <c r="E30" s="23">
        <v>1690533</v>
      </c>
      <c r="F30" s="30">
        <v>-1500</v>
      </c>
      <c r="G30" s="30"/>
      <c r="H30" s="30"/>
      <c r="I30" s="30"/>
      <c r="J30" s="30"/>
      <c r="K30" s="22">
        <f t="shared" si="0"/>
        <v>-1500</v>
      </c>
      <c r="L30" s="23">
        <f t="shared" si="1"/>
        <v>-8883</v>
      </c>
      <c r="M30" s="23">
        <v>1689033</v>
      </c>
      <c r="N30" s="35"/>
    </row>
    <row r="31" spans="1:14" ht="12.75">
      <c r="A31" s="29" t="s">
        <v>34</v>
      </c>
      <c r="B31" s="20">
        <v>920100</v>
      </c>
      <c r="C31" s="30"/>
      <c r="D31" s="22">
        <v>0</v>
      </c>
      <c r="E31" s="23">
        <v>920100</v>
      </c>
      <c r="F31" s="30"/>
      <c r="G31" s="30"/>
      <c r="H31" s="30"/>
      <c r="I31" s="30"/>
      <c r="J31" s="30"/>
      <c r="K31" s="22">
        <f t="shared" si="0"/>
        <v>0</v>
      </c>
      <c r="L31" s="23">
        <f t="shared" si="1"/>
        <v>0</v>
      </c>
      <c r="M31" s="23">
        <v>920100</v>
      </c>
      <c r="N31" s="35"/>
    </row>
  </sheetData>
  <sheetProtection/>
  <printOptions horizontalCentered="1"/>
  <pageMargins left="0.4" right="0.35" top="0.984251968503937" bottom="0.5905511811023623" header="0.5118110236220472" footer="0.5118110236220472"/>
  <pageSetup fitToHeight="1" fitToWidth="1" horizontalDpi="600" verticalDpi="600" orientation="landscape" paperSize="9" scale="63" r:id="rId1"/>
  <headerFooter alignWithMargins="0">
    <oddHeader xml:space="preserve">&amp;R&amp;"Arial CE,Kurzíva"Kapitola B.3.V &amp;"Arial CE,Obyčejné"
&amp;"Arial CE,Tučné"Tabulka č.1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tabSelected="1" workbookViewId="0" topLeftCell="A1">
      <selection activeCell="H26" sqref="H26"/>
    </sheetView>
  </sheetViews>
  <sheetFormatPr defaultColWidth="9.00390625" defaultRowHeight="12.75"/>
  <cols>
    <col min="1" max="1" width="7.375" style="0" customWidth="1"/>
    <col min="2" max="2" width="49.00390625" style="0" customWidth="1"/>
    <col min="3" max="8" width="12.25390625" style="0" customWidth="1"/>
    <col min="9" max="9" width="9.00390625" style="0" customWidth="1"/>
    <col min="10" max="10" width="12.875" style="0" customWidth="1"/>
  </cols>
  <sheetData>
    <row r="1" spans="1:9" ht="18">
      <c r="A1" s="3" t="s">
        <v>72</v>
      </c>
      <c r="B1" s="1"/>
      <c r="C1" s="1"/>
      <c r="D1" s="1"/>
      <c r="E1" s="1"/>
      <c r="F1" s="1"/>
      <c r="G1" s="1"/>
      <c r="H1" s="1"/>
      <c r="I1" s="1"/>
    </row>
    <row r="2" spans="1:9" ht="20.25">
      <c r="A2" s="2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11" s="44" customFormat="1" ht="13.5" thickBot="1">
      <c r="A4" s="1"/>
      <c r="B4" s="1"/>
      <c r="C4" s="1"/>
      <c r="D4" s="1"/>
      <c r="E4" s="1"/>
      <c r="F4" s="1"/>
      <c r="G4" s="1"/>
      <c r="H4" s="1"/>
      <c r="I4" s="1"/>
      <c r="J4" s="1" t="s">
        <v>51</v>
      </c>
      <c r="K4" s="1"/>
    </row>
    <row r="5" spans="1:11" s="44" customFormat="1" ht="12.75">
      <c r="A5" s="1"/>
      <c r="B5" s="45"/>
      <c r="C5" s="46" t="s">
        <v>52</v>
      </c>
      <c r="D5" s="47"/>
      <c r="E5" s="47"/>
      <c r="F5" s="47" t="s">
        <v>53</v>
      </c>
      <c r="G5" s="47"/>
      <c r="H5" s="48"/>
      <c r="I5" s="49" t="s">
        <v>54</v>
      </c>
      <c r="J5" s="107" t="s">
        <v>73</v>
      </c>
      <c r="K5" s="1"/>
    </row>
    <row r="6" spans="1:11" s="44" customFormat="1" ht="12.75">
      <c r="A6" s="1"/>
      <c r="B6" s="50"/>
      <c r="C6" s="51" t="s">
        <v>55</v>
      </c>
      <c r="D6" s="52" t="s">
        <v>56</v>
      </c>
      <c r="E6" s="53" t="s">
        <v>53</v>
      </c>
      <c r="F6" s="54"/>
      <c r="G6" s="52" t="s">
        <v>57</v>
      </c>
      <c r="H6" s="52" t="s">
        <v>58</v>
      </c>
      <c r="I6" s="55" t="s">
        <v>59</v>
      </c>
      <c r="J6" s="108"/>
      <c r="K6" s="1"/>
    </row>
    <row r="7" spans="1:11" s="44" customFormat="1" ht="12.75">
      <c r="A7" s="1"/>
      <c r="B7" s="50"/>
      <c r="C7" s="51" t="s">
        <v>60</v>
      </c>
      <c r="D7" s="52"/>
      <c r="E7" s="56" t="s">
        <v>61</v>
      </c>
      <c r="F7" s="52" t="s">
        <v>62</v>
      </c>
      <c r="G7" s="52"/>
      <c r="H7" s="52" t="s">
        <v>63</v>
      </c>
      <c r="I7" s="55"/>
      <c r="J7" s="108"/>
      <c r="K7" s="1"/>
    </row>
    <row r="8" spans="1:11" s="44" customFormat="1" ht="12.75">
      <c r="A8" s="1"/>
      <c r="B8" s="50"/>
      <c r="C8" s="51"/>
      <c r="D8" s="52"/>
      <c r="E8" s="51"/>
      <c r="F8" s="52"/>
      <c r="G8" s="52"/>
      <c r="H8" s="52"/>
      <c r="I8" s="55"/>
      <c r="J8" s="109"/>
      <c r="K8" s="1"/>
    </row>
    <row r="9" spans="1:11" s="44" customFormat="1" ht="13.5" thickBot="1">
      <c r="A9" s="1"/>
      <c r="B9" s="57"/>
      <c r="C9" s="58" t="s">
        <v>0</v>
      </c>
      <c r="D9" s="58" t="s">
        <v>1</v>
      </c>
      <c r="E9" s="58" t="s">
        <v>2</v>
      </c>
      <c r="F9" s="58" t="s">
        <v>3</v>
      </c>
      <c r="G9" s="58" t="s">
        <v>4</v>
      </c>
      <c r="H9" s="58" t="s">
        <v>5</v>
      </c>
      <c r="I9" s="59" t="s">
        <v>64</v>
      </c>
      <c r="J9" s="68" t="s">
        <v>65</v>
      </c>
      <c r="K9" s="1"/>
    </row>
    <row r="10" spans="1:11" s="44" customFormat="1" ht="12.75">
      <c r="A10" s="60"/>
      <c r="B10" s="61" t="s">
        <v>66</v>
      </c>
      <c r="C10" s="69"/>
      <c r="D10" s="70"/>
      <c r="E10" s="70"/>
      <c r="F10" s="70"/>
      <c r="G10" s="71"/>
      <c r="H10" s="70"/>
      <c r="I10" s="72"/>
      <c r="J10" s="73"/>
      <c r="K10" s="1"/>
    </row>
    <row r="11" spans="1:11" s="44" customFormat="1" ht="12.75">
      <c r="A11" s="60"/>
      <c r="B11" s="61"/>
      <c r="C11" s="71"/>
      <c r="D11" s="70"/>
      <c r="E11" s="70"/>
      <c r="F11" s="70"/>
      <c r="G11" s="71"/>
      <c r="H11" s="70"/>
      <c r="I11" s="72"/>
      <c r="J11" s="73"/>
      <c r="K11" s="1"/>
    </row>
    <row r="12" spans="1:11" s="44" customFormat="1" ht="12.75">
      <c r="A12" s="1"/>
      <c r="B12" s="62" t="s">
        <v>67</v>
      </c>
      <c r="C12" s="74">
        <f>SUM(D12+G12+H12)</f>
        <v>12734</v>
      </c>
      <c r="D12" s="75">
        <f>SUM(E12+F12)</f>
        <v>3286</v>
      </c>
      <c r="E12" s="76">
        <v>2589</v>
      </c>
      <c r="F12" s="76">
        <v>697</v>
      </c>
      <c r="G12" s="77">
        <v>920</v>
      </c>
      <c r="H12" s="76">
        <v>8528</v>
      </c>
      <c r="I12" s="78">
        <v>6</v>
      </c>
      <c r="J12" s="79">
        <v>630</v>
      </c>
      <c r="K12" s="1"/>
    </row>
    <row r="13" spans="1:11" s="44" customFormat="1" ht="13.5" thickBot="1">
      <c r="A13" s="1"/>
      <c r="B13" s="57" t="s">
        <v>68</v>
      </c>
      <c r="C13" s="80">
        <f>SUM(D13+G13+H13)</f>
        <v>93503.747</v>
      </c>
      <c r="D13" s="81">
        <f>SUM(E13+F13)</f>
        <v>34527</v>
      </c>
      <c r="E13" s="82">
        <v>32640</v>
      </c>
      <c r="F13" s="82">
        <v>1887</v>
      </c>
      <c r="G13" s="83">
        <f>8632.325+3107.765+326.4</f>
        <v>12066.49</v>
      </c>
      <c r="H13" s="110">
        <f>48808.257+52+50+1300-3300</f>
        <v>46910.257</v>
      </c>
      <c r="I13" s="84">
        <v>92</v>
      </c>
      <c r="J13" s="85">
        <v>66</v>
      </c>
      <c r="K13" s="1"/>
    </row>
    <row r="14" spans="1:11" s="44" customFormat="1" ht="13.5" thickBot="1">
      <c r="A14" s="1"/>
      <c r="B14" s="63" t="s">
        <v>69</v>
      </c>
      <c r="C14" s="86">
        <f aca="true" t="shared" si="0" ref="C14:J14">SUM(C12:C13)</f>
        <v>106237.747</v>
      </c>
      <c r="D14" s="86">
        <f t="shared" si="0"/>
        <v>37813</v>
      </c>
      <c r="E14" s="86">
        <f t="shared" si="0"/>
        <v>35229</v>
      </c>
      <c r="F14" s="87">
        <f t="shared" si="0"/>
        <v>2584</v>
      </c>
      <c r="G14" s="86">
        <f t="shared" si="0"/>
        <v>12986.49</v>
      </c>
      <c r="H14" s="86">
        <f t="shared" si="0"/>
        <v>55438.257</v>
      </c>
      <c r="I14" s="88">
        <f t="shared" si="0"/>
        <v>98</v>
      </c>
      <c r="J14" s="89">
        <f t="shared" si="0"/>
        <v>696</v>
      </c>
      <c r="K14" s="1"/>
    </row>
    <row r="15" spans="1:11" s="44" customFormat="1" ht="13.5" thickTop="1">
      <c r="A15" s="1"/>
      <c r="B15" s="64"/>
      <c r="C15" s="90"/>
      <c r="D15" s="91"/>
      <c r="E15" s="92"/>
      <c r="F15" s="93"/>
      <c r="G15" s="92"/>
      <c r="H15" s="92"/>
      <c r="I15" s="94"/>
      <c r="J15" s="73"/>
      <c r="K15" s="1"/>
    </row>
    <row r="16" spans="1:11" s="44" customFormat="1" ht="15">
      <c r="A16" s="1"/>
      <c r="B16" s="65" t="s">
        <v>70</v>
      </c>
      <c r="C16" s="95">
        <f>SUM(D16+G16+H16)</f>
        <v>264170.65</v>
      </c>
      <c r="D16" s="95">
        <f>SUM(E16+F16)</f>
        <v>0</v>
      </c>
      <c r="E16" s="96"/>
      <c r="F16" s="95"/>
      <c r="G16" s="96"/>
      <c r="H16" s="111">
        <v>264170.65</v>
      </c>
      <c r="I16" s="97"/>
      <c r="J16" s="98"/>
      <c r="K16" s="1"/>
    </row>
    <row r="17" spans="1:11" s="44" customFormat="1" ht="15">
      <c r="A17" s="1"/>
      <c r="B17" s="66"/>
      <c r="C17" s="99"/>
      <c r="D17" s="99"/>
      <c r="E17" s="100"/>
      <c r="F17" s="101"/>
      <c r="G17" s="102"/>
      <c r="H17" s="102"/>
      <c r="I17" s="103"/>
      <c r="J17" s="98"/>
      <c r="K17" s="1"/>
    </row>
    <row r="18" spans="1:11" s="44" customFormat="1" ht="15.75" thickBot="1">
      <c r="A18" s="67"/>
      <c r="B18" s="104" t="s">
        <v>71</v>
      </c>
      <c r="C18" s="105">
        <f>D18+H18+G18</f>
        <v>370408.397</v>
      </c>
      <c r="D18" s="105">
        <f>F18+E18</f>
        <v>37813</v>
      </c>
      <c r="E18" s="105">
        <f>E12+E13</f>
        <v>35229</v>
      </c>
      <c r="F18" s="105">
        <f>F12+F13</f>
        <v>2584</v>
      </c>
      <c r="G18" s="105">
        <f>G12+G13</f>
        <v>12986.49</v>
      </c>
      <c r="H18" s="105">
        <f>H14+H16</f>
        <v>319608.907</v>
      </c>
      <c r="I18" s="105">
        <f>I12+I13</f>
        <v>98</v>
      </c>
      <c r="J18" s="106">
        <f>J12+J13</f>
        <v>696</v>
      </c>
      <c r="K18" s="67"/>
    </row>
  </sheetData>
  <sheetProtection/>
  <mergeCells count="1">
    <mergeCell ref="J5:J8"/>
  </mergeCells>
  <printOptions horizontalCentered="1"/>
  <pageMargins left="0.3937007874015748" right="0.07874015748031496" top="0.984251968503937" bottom="0.5905511811023623" header="0.5118110236220472" footer="0.5118110236220472"/>
  <pageSetup fitToHeight="1" fitToWidth="1" horizontalDpi="600" verticalDpi="600" orientation="landscape" paperSize="9" scale="90" r:id="rId1"/>
  <headerFooter alignWithMargins="0">
    <oddHeader xml:space="preserve">&amp;R&amp;"Arial CE,Kurzíva"Kapitola B.3.V &amp;"Arial CE,Obyčejné"
&amp;"Arial CE,Tučné"Tabulka č.2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duskovam</dc:creator>
  <cp:keywords/>
  <dc:description/>
  <cp:lastModifiedBy>uzivatel</cp:lastModifiedBy>
  <cp:lastPrinted>2014-02-13T07:03:24Z</cp:lastPrinted>
  <dcterms:created xsi:type="dcterms:W3CDTF">2006-03-02T12:04:15Z</dcterms:created>
  <dcterms:modified xsi:type="dcterms:W3CDTF">2014-02-14T11:40:05Z</dcterms:modified>
  <cp:category/>
  <cp:version/>
  <cp:contentType/>
  <cp:contentStatus/>
</cp:coreProperties>
</file>