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240" yWindow="75" windowWidth="11340" windowHeight="6030" tabRatio="811" activeTab="0"/>
  </bookViews>
  <sheets>
    <sheet name="Obsah" sheetId="1" r:id="rId1"/>
    <sheet name="C1" sheetId="2" r:id="rId2"/>
    <sheet name="C2" sheetId="3" r:id="rId3"/>
    <sheet name="C3" sheetId="4" r:id="rId4"/>
    <sheet name="C4" sheetId="5" r:id="rId5"/>
    <sheet name="C5" sheetId="6" r:id="rId6"/>
    <sheet name="C6" sheetId="7" r:id="rId7"/>
    <sheet name="Vzory" sheetId="8" state="hidden" r:id="rId8"/>
    <sheet name="Komentáře" sheetId="9" state="hidden" r:id="rId9"/>
    <sheet name="KNIHOVNA" sheetId="10" state="hidden" r:id="rId10"/>
  </sheets>
  <externalReferences>
    <externalReference r:id="rId13"/>
  </externalReferences>
  <definedNames>
    <definedName name="A">'[1]Úvod'!$D$25</definedName>
    <definedName name="Datova_oblast" localSheetId="1">'C1'!$J$13:$O$19</definedName>
    <definedName name="Datova_oblast" localSheetId="2">'C2'!$J$13:$S$17</definedName>
    <definedName name="Datova_oblast" localSheetId="3">'C3'!$J$14:$S$17</definedName>
    <definedName name="Datova_oblast" localSheetId="4">'C4'!$J$13:$S$32</definedName>
    <definedName name="Datova_oblast" localSheetId="5">'C5'!$J$13:$U$32</definedName>
    <definedName name="Datova_oblast" localSheetId="6">'C6'!$J$13:$R$20</definedName>
    <definedName name="Datova_oblast">#REF!</definedName>
    <definedName name="_xlnm.Print_Titles" localSheetId="0">'Obsah'!$2:$4</definedName>
    <definedName name="_xlnm.Print_Area" localSheetId="1">'C1'!$D$3:$O$22</definedName>
    <definedName name="_xlnm.Print_Area" localSheetId="2">'C2'!$D$3:$S$20</definedName>
    <definedName name="_xlnm.Print_Area" localSheetId="3">'C3'!$D$3:$S$22</definedName>
    <definedName name="_xlnm.Print_Area" localSheetId="4">'C4'!$D$3:$S$40</definedName>
    <definedName name="_xlnm.Print_Area" localSheetId="5">'C5'!$D$3:$U$37</definedName>
    <definedName name="_xlnm.Print_Area" localSheetId="6">'C6'!$D$3:$R$25</definedName>
    <definedName name="_xlnm.Print_Area" localSheetId="8">'Komentáře'!$C$5:$C$97</definedName>
    <definedName name="_xlnm.Print_Area" localSheetId="0">'Obsah'!$C$2:$G$19</definedName>
    <definedName name="Tabulka_109">'Vzory'!$B$7:$L$115</definedName>
    <definedName name="Tabulka_114">'Vzory'!#REF!</definedName>
    <definedName name="Tabulka_23">'Vzory'!$N$7:$V$29</definedName>
  </definedNames>
  <calcPr fullCalcOnLoad="1"/>
</workbook>
</file>

<file path=xl/sharedStrings.xml><?xml version="1.0" encoding="utf-8"?>
<sst xmlns="http://schemas.openxmlformats.org/spreadsheetml/2006/main" count="981" uniqueCount="442">
  <si>
    <t>Celkem školy a školská zařízení</t>
  </si>
  <si>
    <t>4)</t>
  </si>
  <si>
    <t>5)</t>
  </si>
  <si>
    <t>6)</t>
  </si>
  <si>
    <t>7)</t>
  </si>
  <si>
    <r>
      <t>Vysoké školy</t>
    </r>
    <r>
      <rPr>
        <b/>
        <vertAlign val="superscript"/>
        <sz val="10"/>
        <rFont val="Arial Narrow"/>
        <family val="2"/>
      </rPr>
      <t>2)</t>
    </r>
  </si>
  <si>
    <r>
      <t>Zařízení stravovací a ubytovací</t>
    </r>
    <r>
      <rPr>
        <vertAlign val="superscript"/>
        <sz val="10"/>
        <rFont val="Arial Narrow"/>
        <family val="2"/>
      </rPr>
      <t>3),6)</t>
    </r>
  </si>
  <si>
    <r>
      <t>Zařízení pro výchovu mimo vyučování</t>
    </r>
    <r>
      <rPr>
        <vertAlign val="superscript"/>
        <sz val="10"/>
        <rFont val="Arial Narrow"/>
        <family val="2"/>
      </rPr>
      <t>7)</t>
    </r>
  </si>
  <si>
    <r>
      <t>Zařízení ostatní</t>
    </r>
    <r>
      <rPr>
        <vertAlign val="superscript"/>
        <sz val="10"/>
        <rFont val="Arial Narrow"/>
        <family val="2"/>
      </rPr>
      <t>4)</t>
    </r>
  </si>
  <si>
    <r>
      <t>Školní hospodářství</t>
    </r>
    <r>
      <rPr>
        <vertAlign val="superscript"/>
        <sz val="10"/>
        <rFont val="Arial Narrow"/>
        <family val="2"/>
      </rPr>
      <t>5)</t>
    </r>
  </si>
  <si>
    <t>Zaměstnanci a průměrné měsíční mzdy/platy učitelů podle zřizovatele – podle typu školy a školského zařízení</t>
  </si>
  <si>
    <t>Průměrný evidenční přepočtený počet učitelů</t>
  </si>
  <si>
    <t>Průměrná měsíční mzda/plat (bez OON/OPPP)</t>
  </si>
  <si>
    <t>přepočtené počty</t>
  </si>
  <si>
    <t>v tom zřizovatel</t>
  </si>
  <si>
    <t>z toho zřizovatel</t>
  </si>
  <si>
    <t>MŠMT</t>
  </si>
  <si>
    <t>Zařízení stravovací a ubytovací</t>
  </si>
  <si>
    <t>Zařízení pro výchovu mimo vyučování</t>
  </si>
  <si>
    <t>Školní hospodářství</t>
  </si>
  <si>
    <r>
      <t>Učitelé</t>
    </r>
    <r>
      <rPr>
        <b/>
        <vertAlign val="superscript"/>
        <sz val="10"/>
        <rFont val="Arial Narrow"/>
        <family val="2"/>
      </rPr>
      <t>1)</t>
    </r>
  </si>
  <si>
    <r>
      <t>Zařízení ostatní</t>
    </r>
    <r>
      <rPr>
        <vertAlign val="superscript"/>
        <sz val="10"/>
        <rFont val="Arial Narrow"/>
        <family val="2"/>
      </rPr>
      <t>3)</t>
    </r>
  </si>
  <si>
    <t>Zaměstnanci, mzdy/platy celkem (bez OON/OPPP) a průměrná měsíční mzda/plat</t>
  </si>
  <si>
    <t xml:space="preserve">Zákon č. 262/06 Sb., § 109 odst. 2 a 3
</t>
  </si>
  <si>
    <t xml:space="preserve">Školství řízené MŠMT              </t>
  </si>
  <si>
    <t>Průměrný evidenční
přepočtený počet zaměstnanců</t>
  </si>
  <si>
    <t>Mzdy/platy celkem (bez OON/OPPP)
v tis. Kč</t>
  </si>
  <si>
    <t>Průměrná měsíční mzda/plat</t>
  </si>
  <si>
    <t>přepočtené počty celkem</t>
  </si>
  <si>
    <t>zaměstnanci
celkem</t>
  </si>
  <si>
    <t>zaměstnan-ci celkem</t>
  </si>
  <si>
    <t>pedagogičtí pracovníci</t>
  </si>
  <si>
    <t>nepedagogičtí
pracovnícii</t>
  </si>
  <si>
    <t>pedagogičtí
pracovníci</t>
  </si>
  <si>
    <t>OPŘO odměňující dle ZP, § 109 odstavce 3</t>
  </si>
  <si>
    <t>Ostatní OSS (VSC)</t>
  </si>
  <si>
    <r>
      <t xml:space="preserve"> veřejné vysoké školy</t>
    </r>
    <r>
      <rPr>
        <vertAlign val="superscript"/>
        <sz val="10"/>
        <rFont val="Arial Narrow"/>
        <family val="2"/>
      </rPr>
      <t>1)</t>
    </r>
  </si>
  <si>
    <t/>
  </si>
  <si>
    <t>Data obsahují údaje za regionální školství, vysoké školy, PŘO, OPŘO, ostatní OSS a státní správu (MŠMT, ČŠI).</t>
  </si>
  <si>
    <t>K datu zpracování této ročenky byla k dispozici pouze data za resort obrany a spravedlnosti.</t>
  </si>
  <si>
    <t>Sloupec "JČ a ostatní aktivity" zahrnuje zaměstnance placené z prostředků jiné činnosti, příp. u VŠ doplňkové (dříve hospodářské) činnosti, ostatních zdrojů a fondu odměn.</t>
  </si>
  <si>
    <t>Údaje ve sloupci "státního rozpočtu vč. ESF a VaV ze SR" zahrnují za OPŘO pracovníky výzkumu a vývoje ze státního rozpočtu.</t>
  </si>
  <si>
    <t>Organizace regionálního školství odměňující podle zákona č. 262/2006 Sb. § 109, odstavec 2, nesledují údaje ve sloupcích "z toho".</t>
  </si>
  <si>
    <t xml:space="preserve">Veřejné vysoké školy včetně kolejí, menz, vysokoškolských zemědělských a lesních statků, včetně zaměstnanců vědy a výzkumu. </t>
  </si>
  <si>
    <t>Za školy, předškolní a školská zařízení v regionálním školství jsou ve sloupcích "z toho" pouze údaje za zaměstnance odměňované podle zákona č. 262/06 Sb., § 109 odst.3.</t>
  </si>
  <si>
    <t>Údaje pouze za veřejné vysoké školy, nejsou zahrnuti pracovníci kolejí, menz, VŠZS a VŠLS.</t>
  </si>
  <si>
    <t>Z oblasti veřejných vysokých škol jsou zahrnuti pracovníci kolejí a menz veřejných vysokých škol.</t>
  </si>
  <si>
    <t>Z oblasti PŘO nejsou zahrnuti pracovníci pedagogických center a IPPP.</t>
  </si>
  <si>
    <t>Z oblasti veřejných vysokých škol jsou zahrnuti pracovníci VŠZS a VŠLS.</t>
  </si>
  <si>
    <t>Z oblasti RgŠ jsou zahrnuti pracovníci internátů pro děti se speciálními vzdělávacími potřebami.</t>
  </si>
  <si>
    <t>Z oblasti RgŠ jsou zahrnuti pracovníci speciálně pedagogických center.</t>
  </si>
  <si>
    <t>Kategorie učitelé zahrnuje i ředitele, zástupce ředitele a výchovné poradce (organizace, které vyplňují výkaz P1b-04, tj. VŠ, uvádějí počet akademických pracovníků, tabulka obsahuje pouze údaje za veřejné VŠ a neobsahuje údaje za soukromé VŠ).</t>
  </si>
  <si>
    <t xml:space="preserve">Z oblasti PŘO nejsou zahrnuti pracovníci pedagogických center a IPPP. </t>
  </si>
  <si>
    <t>V oblasti přímo řízeného školství (veřejné vysoké školy) jsou zahrnuti pouze pracovníci placení ze státního rozpočtu bez ESF.</t>
  </si>
  <si>
    <t>Text</t>
  </si>
  <si>
    <t>Tabulka 1</t>
  </si>
  <si>
    <t>Tabulka 2</t>
  </si>
  <si>
    <t>Tabulka 3</t>
  </si>
  <si>
    <t>Tabulka 4</t>
  </si>
  <si>
    <t>Tabulka 5</t>
  </si>
  <si>
    <t>Tabulka 6</t>
  </si>
  <si>
    <t xml:space="preserve">   </t>
  </si>
  <si>
    <t>Zdroje dat jsou uvedeny v zápatí jednotlivých tabulek</t>
  </si>
  <si>
    <t>kraj</t>
  </si>
  <si>
    <t>obec</t>
  </si>
  <si>
    <t>církev</t>
  </si>
  <si>
    <t xml:space="preserve">Počty zaměstnanců a mzdové prostředky (bez OON/OPPP) ve školství – podle zřizovatele </t>
  </si>
  <si>
    <t xml:space="preserve">Zaměstnanci, platy celkem (bez OPPP) a průměrný měsíční plat – platový řád: zákon č. 262/06 Sb., § 109 odst. 3 </t>
  </si>
  <si>
    <t xml:space="preserve">Zaměstnanci, mzdy celkem (bez OON) a průměrná měsíční mzda – platový řád: zákon č. 262/06 Sb., § 109 odst. 2 </t>
  </si>
  <si>
    <t xml:space="preserve">Zaměstnanci, mzdy/platy celkem (bez OON/OPPP) a průměrná měsíční mzda/plat – podle školy a školského zařízení </t>
  </si>
  <si>
    <t xml:space="preserve">Zaměstnanci a průměrné měsíční mzdy/platy učitelů podle zřizovatele – podle typu školy a školského zařízení </t>
  </si>
  <si>
    <t xml:space="preserve">Zaměstnanci, mzdy/platy celkem (bez OON/OPPP) a průměrná měsíční mzda/plat </t>
  </si>
  <si>
    <t>Počty zaměstnanců a mzdové prostředky (bez OON/OPPP) ve školství – podle zřizovatele</t>
  </si>
  <si>
    <t>Kategorie zaměstnanců:</t>
  </si>
  <si>
    <t>Forma hospodaření:</t>
  </si>
  <si>
    <t>Platový řád:</t>
  </si>
  <si>
    <t>Všichni zaměstnanci</t>
  </si>
  <si>
    <t>Všechny organizace</t>
  </si>
  <si>
    <t>Zákon č. 262/06 Sb.,
§ 109 odst. 2 a 3</t>
  </si>
  <si>
    <t>Zřizovatel</t>
  </si>
  <si>
    <t>Průměrný
evidenční
přepočtený
počet
zaměstnanců</t>
  </si>
  <si>
    <t>Mzdy/platy
celkem (bez
OON/OPPP)
v tis. Kč</t>
  </si>
  <si>
    <t>Ostatní osobní
náklady/ostatní platby
za provedenou
práci v tis. Kč</t>
  </si>
  <si>
    <t>Mzdové
prostředky
celkem (včetně
OON/OPPP)
v tis. Kč</t>
  </si>
  <si>
    <t>Průměrná
měsíční
mzda/plat
ze mzdových
prostředků
celkem</t>
  </si>
  <si>
    <t>Podíl
mzdových
prostředků
celkem
z HDP</t>
  </si>
  <si>
    <t>Celkem</t>
  </si>
  <si>
    <t xml:space="preserve">v tom </t>
  </si>
  <si>
    <t xml:space="preserve"> stát (MŠMT)</t>
  </si>
  <si>
    <t xml:space="preserve"> obec</t>
  </si>
  <si>
    <t xml:space="preserve"> kraj</t>
  </si>
  <si>
    <t xml:space="preserve"> církev</t>
  </si>
  <si>
    <t>Komentáře:</t>
  </si>
  <si>
    <t xml:space="preserve"> </t>
  </si>
  <si>
    <t>1)</t>
  </si>
  <si>
    <r>
      <t xml:space="preserve"> jiný resort</t>
    </r>
    <r>
      <rPr>
        <vertAlign val="superscript"/>
        <sz val="10"/>
        <rFont val="Arial Narrow"/>
        <family val="2"/>
      </rPr>
      <t>1)</t>
    </r>
  </si>
  <si>
    <t>Zaměstnanci, platy celkem (bez OPPP) a průměrný měsíční plat – platový řád: zákon č. 262/06 Sb., § 109 odst. 3</t>
  </si>
  <si>
    <t>Zřizovatel:</t>
  </si>
  <si>
    <t>MŠMT, obec, kraj</t>
  </si>
  <si>
    <t>Zákon č. 262/06 Sb.,
§ 109 odst. 3</t>
  </si>
  <si>
    <t>Forma hospodaření</t>
  </si>
  <si>
    <t>Průměrný evidenční
počet zaměstnanců</t>
  </si>
  <si>
    <t>Platy celkem (bez OPPP) v tis. Kč</t>
  </si>
  <si>
    <t>Průměrný měsíční
plat</t>
  </si>
  <si>
    <t>přepočtené
počty
celkem</t>
  </si>
  <si>
    <t>z toho</t>
  </si>
  <si>
    <t>celkem</t>
  </si>
  <si>
    <t>z toho
státní rozpočet vč. ESF</t>
  </si>
  <si>
    <t>státní rozpočet vč. ESF</t>
  </si>
  <si>
    <t>státní rozpočet vč. ESF a VaV</t>
  </si>
  <si>
    <t>fond
odměn</t>
  </si>
  <si>
    <t>jiná činnost
(dříve hosp.)</t>
  </si>
  <si>
    <t>ostatní
zdroje</t>
  </si>
  <si>
    <t>Celkem všechny organizace</t>
  </si>
  <si>
    <t>OPŘO</t>
  </si>
  <si>
    <t>Školy celkem</t>
  </si>
  <si>
    <t xml:space="preserve">regionální školství </t>
  </si>
  <si>
    <t>Ostatní OSS (VSC MŠMT ČR, CZVV)</t>
  </si>
  <si>
    <t xml:space="preserve">x </t>
  </si>
  <si>
    <r>
      <t>JČ a ost.
aktivity</t>
    </r>
    <r>
      <rPr>
        <vertAlign val="superscript"/>
        <sz val="10"/>
        <rFont val="Arial Narrow"/>
        <family val="2"/>
      </rPr>
      <t>1)</t>
    </r>
  </si>
  <si>
    <t>Zaměstnanci, mzdy celkem (bez OON) a průměrná měsíční mzda – platový řád: zákon č. 262/06 Sb., § 109 odst. 2</t>
  </si>
  <si>
    <t>Zákon č. 262/06 Sb.,
§ 109 odst. 2</t>
  </si>
  <si>
    <t>Mzdy celkem (bez OON) v tis. Kč</t>
  </si>
  <si>
    <t>Průměrná měsíční
mzda</t>
  </si>
  <si>
    <t>v tom</t>
  </si>
  <si>
    <t xml:space="preserve"> regionální školství </t>
  </si>
  <si>
    <t>OPŘO odměňující dle ZP, § 109 odstavce 2</t>
  </si>
  <si>
    <t>2)</t>
  </si>
  <si>
    <t>3)</t>
  </si>
  <si>
    <r>
      <t>z toho</t>
    </r>
    <r>
      <rPr>
        <vertAlign val="superscript"/>
        <sz val="10"/>
        <rFont val="Arial Narrow"/>
        <family val="2"/>
      </rPr>
      <t>1)</t>
    </r>
  </si>
  <si>
    <r>
      <t>z toho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státní rozpočet vč. ESF</t>
    </r>
  </si>
  <si>
    <r>
      <t>JČ a ost.
aktivity</t>
    </r>
    <r>
      <rPr>
        <vertAlign val="superscript"/>
        <sz val="10"/>
        <rFont val="Arial Narrow"/>
        <family val="2"/>
      </rPr>
      <t>3)</t>
    </r>
  </si>
  <si>
    <r>
      <t xml:space="preserve"> veřejné vysoké školy</t>
    </r>
    <r>
      <rPr>
        <vertAlign val="superscript"/>
        <sz val="10"/>
        <rFont val="Arial Narrow"/>
        <family val="2"/>
      </rPr>
      <t>2)</t>
    </r>
  </si>
  <si>
    <t>Zaměstnanci, mzdy/platy celkem (bez OON/OPPP) a průměrná měsíční mzda/plat – podle školy a školského zařízení</t>
  </si>
  <si>
    <t>Zákon č. 262/06 Sb., § 109 odst. 2 a 3</t>
  </si>
  <si>
    <t>Škola a školské zařízení</t>
  </si>
  <si>
    <t>Mzdy/platy celkem (bez OON/OPPP) v tis. Kč</t>
  </si>
  <si>
    <t>Průměrná měsíční
mzda/plat
(bez OON/OPPP)</t>
  </si>
  <si>
    <t>JČ a ost.
aktivity</t>
  </si>
  <si>
    <t xml:space="preserve">jiná činnost
(dříve hosp.) </t>
  </si>
  <si>
    <t>Předškolní vzdělávání</t>
  </si>
  <si>
    <t>Mateřské školy</t>
  </si>
  <si>
    <t>MŠ pro děti se SVP</t>
  </si>
  <si>
    <t>Základní školství</t>
  </si>
  <si>
    <t>Základní školy</t>
  </si>
  <si>
    <t>ZŠ pro žáky se SVP</t>
  </si>
  <si>
    <t>Střední vzdělávání, včetně konzervatoří</t>
  </si>
  <si>
    <t>Střední školy a konzervatoře</t>
  </si>
  <si>
    <t>SŠ a konz. pro žáky se SVP</t>
  </si>
  <si>
    <t>konzervatoře a konz. pro žáky se zdr. post.</t>
  </si>
  <si>
    <t>konzervatoře</t>
  </si>
  <si>
    <t>konzervatoře pro žáky se zdr. post.</t>
  </si>
  <si>
    <t xml:space="preserve">Vyšší odborné školy    </t>
  </si>
  <si>
    <t>Zařízení ústavní a ochranné výchovy</t>
  </si>
  <si>
    <t>pro CD</t>
  </si>
  <si>
    <t>konst</t>
  </si>
  <si>
    <t>7x6</t>
  </si>
  <si>
    <t>Řádky pro</t>
  </si>
  <si>
    <t>ročenku PaM</t>
  </si>
  <si>
    <t>OK</t>
  </si>
  <si>
    <t xml:space="preserve">. </t>
  </si>
  <si>
    <t>stop</t>
  </si>
  <si>
    <t>5x10</t>
  </si>
  <si>
    <t>Označte</t>
  </si>
  <si>
    <t>4x10</t>
  </si>
  <si>
    <t>20x10</t>
  </si>
  <si>
    <t>20x12</t>
  </si>
  <si>
    <t>8x9</t>
  </si>
  <si>
    <t>výběr TISK:</t>
  </si>
  <si>
    <t>OK = nechat</t>
  </si>
  <si>
    <t>Okresy - 109 řádků</t>
  </si>
  <si>
    <t>(bez Prahy 11 - 15)</t>
  </si>
  <si>
    <t>VÚSC - 23 řádků</t>
  </si>
  <si>
    <t>1</t>
  </si>
  <si>
    <t>15</t>
  </si>
  <si>
    <t>5,57</t>
  </si>
  <si>
    <t>12,57</t>
  </si>
  <si>
    <t>Česká republika</t>
  </si>
  <si>
    <t>CZ0</t>
  </si>
  <si>
    <t>Praha</t>
  </si>
  <si>
    <t>CZ01</t>
  </si>
  <si>
    <t>Hlavní město Praha</t>
  </si>
  <si>
    <t>CZ010</t>
  </si>
  <si>
    <t>odstr</t>
  </si>
  <si>
    <t>Praha 1</t>
  </si>
  <si>
    <t>CZ0101</t>
  </si>
  <si>
    <t>Střední Čechy</t>
  </si>
  <si>
    <t>CZ02</t>
  </si>
  <si>
    <t>Praha 2</t>
  </si>
  <si>
    <t>CZ0102</t>
  </si>
  <si>
    <t>Středočeský kraj</t>
  </si>
  <si>
    <t>CZ020</t>
  </si>
  <si>
    <t>Praha 3</t>
  </si>
  <si>
    <t>CZ0103</t>
  </si>
  <si>
    <t>Jihozápad</t>
  </si>
  <si>
    <t>CZ03</t>
  </si>
  <si>
    <t>Praha 4</t>
  </si>
  <si>
    <t>CZ0104</t>
  </si>
  <si>
    <t>Jihočeský kraj</t>
  </si>
  <si>
    <t>CZ031</t>
  </si>
  <si>
    <t>Praha 5</t>
  </si>
  <si>
    <t>CZ0105</t>
  </si>
  <si>
    <t>Plzeňský kraj</t>
  </si>
  <si>
    <t>CZ032</t>
  </si>
  <si>
    <t>Praha 6</t>
  </si>
  <si>
    <t>CZ0106</t>
  </si>
  <si>
    <t>Severozápad</t>
  </si>
  <si>
    <t>CZ04</t>
  </si>
  <si>
    <t>Praha 7</t>
  </si>
  <si>
    <t>CZ0107</t>
  </si>
  <si>
    <t>Karlovarský kraj</t>
  </si>
  <si>
    <t>CZ041</t>
  </si>
  <si>
    <t>Praha 8</t>
  </si>
  <si>
    <t>CZ0108</t>
  </si>
  <si>
    <t>Ústecký kraj</t>
  </si>
  <si>
    <t>CZ042</t>
  </si>
  <si>
    <t>Praha 9</t>
  </si>
  <si>
    <t>CZ0109</t>
  </si>
  <si>
    <t>Severovýchod</t>
  </si>
  <si>
    <t>CZ05</t>
  </si>
  <si>
    <t>Praha 10</t>
  </si>
  <si>
    <t>CZ010A</t>
  </si>
  <si>
    <t>Liberecký kraj</t>
  </si>
  <si>
    <t>CZ051</t>
  </si>
  <si>
    <t>Královéhradecký kraj</t>
  </si>
  <si>
    <t>CZ052</t>
  </si>
  <si>
    <t>Pardubický kraj</t>
  </si>
  <si>
    <t>CZ053</t>
  </si>
  <si>
    <t>Benešov</t>
  </si>
  <si>
    <t>CZ0201</t>
  </si>
  <si>
    <t>Jihovýchod</t>
  </si>
  <si>
    <t>CZ06</t>
  </si>
  <si>
    <t>Beroun</t>
  </si>
  <si>
    <t>CZ0202</t>
  </si>
  <si>
    <t>Vysočina</t>
  </si>
  <si>
    <t>CZ063</t>
  </si>
  <si>
    <t>Kladno</t>
  </si>
  <si>
    <t>CZ0203</t>
  </si>
  <si>
    <t>Jihomoravský kraj</t>
  </si>
  <si>
    <t>CZ064</t>
  </si>
  <si>
    <t>Kolín</t>
  </si>
  <si>
    <t>CZ0204</t>
  </si>
  <si>
    <t>Střední Morava</t>
  </si>
  <si>
    <t>CZ07</t>
  </si>
  <si>
    <t>Kutná Hora</t>
  </si>
  <si>
    <t>CZ0205</t>
  </si>
  <si>
    <t>Olomoucký kraj</t>
  </si>
  <si>
    <t>CZ071</t>
  </si>
  <si>
    <t>Mělník</t>
  </si>
  <si>
    <t>CZ0206</t>
  </si>
  <si>
    <t>Zlínský kraj</t>
  </si>
  <si>
    <t>CZ072</t>
  </si>
  <si>
    <t>Mladá Boleslav</t>
  </si>
  <si>
    <t>CZ0207</t>
  </si>
  <si>
    <t>Moravskoslezsko</t>
  </si>
  <si>
    <t>CZ08</t>
  </si>
  <si>
    <t>Nymburk</t>
  </si>
  <si>
    <t>CZ0208</t>
  </si>
  <si>
    <t>Moravskoslezský kraj</t>
  </si>
  <si>
    <t>CZ080</t>
  </si>
  <si>
    <t>Praha - východ</t>
  </si>
  <si>
    <t>CZ0209</t>
  </si>
  <si>
    <t>Praha - západ</t>
  </si>
  <si>
    <t>CZ020A</t>
  </si>
  <si>
    <t>Příbram</t>
  </si>
  <si>
    <t>CZ020B</t>
  </si>
  <si>
    <t>Rakovník</t>
  </si>
  <si>
    <t>CZ020C</t>
  </si>
  <si>
    <t>České Budějovice</t>
  </si>
  <si>
    <t>CZ0311</t>
  </si>
  <si>
    <t>Český Krumlov</t>
  </si>
  <si>
    <t>CZ0312</t>
  </si>
  <si>
    <t>Jindřichův Hradec</t>
  </si>
  <si>
    <t>CZ0313</t>
  </si>
  <si>
    <t>Písek</t>
  </si>
  <si>
    <t>CZ0314</t>
  </si>
  <si>
    <t>Prachatice</t>
  </si>
  <si>
    <t>CZ0315</t>
  </si>
  <si>
    <t>Strakonice</t>
  </si>
  <si>
    <t>CZ0316</t>
  </si>
  <si>
    <t>Tábor</t>
  </si>
  <si>
    <t>CZ0317</t>
  </si>
  <si>
    <t>Domažlice</t>
  </si>
  <si>
    <t>CZ0321</t>
  </si>
  <si>
    <t>Klatovy</t>
  </si>
  <si>
    <t>CZ0322</t>
  </si>
  <si>
    <t>Plzeň - město</t>
  </si>
  <si>
    <t>CZ0323</t>
  </si>
  <si>
    <t>Plzeň - jih</t>
  </si>
  <si>
    <t>CZ0324</t>
  </si>
  <si>
    <t>Plzeň - sever</t>
  </si>
  <si>
    <t>CZ0325</t>
  </si>
  <si>
    <t>Rokycany</t>
  </si>
  <si>
    <t>CZ0326</t>
  </si>
  <si>
    <t>Tachov</t>
  </si>
  <si>
    <t>CZ0327</t>
  </si>
  <si>
    <t>Cheb</t>
  </si>
  <si>
    <t>CZ0411</t>
  </si>
  <si>
    <t>Karlovy Vary</t>
  </si>
  <si>
    <t>CZ0412</t>
  </si>
  <si>
    <t>Sokolov</t>
  </si>
  <si>
    <t>CZ0413</t>
  </si>
  <si>
    <t>Děčín</t>
  </si>
  <si>
    <t>CZ0421</t>
  </si>
  <si>
    <t>Chomutov</t>
  </si>
  <si>
    <t>CZ0422</t>
  </si>
  <si>
    <t>Litoměřice</t>
  </si>
  <si>
    <t>CZ0423</t>
  </si>
  <si>
    <t>Louny</t>
  </si>
  <si>
    <t>CZ0424</t>
  </si>
  <si>
    <t>Most</t>
  </si>
  <si>
    <t>CZ0425</t>
  </si>
  <si>
    <t>Teplice</t>
  </si>
  <si>
    <t>CZ0426</t>
  </si>
  <si>
    <t>Ústí nad Labem</t>
  </si>
  <si>
    <t>CZ0427</t>
  </si>
  <si>
    <t>Česká Lípa</t>
  </si>
  <si>
    <t>CZ0511</t>
  </si>
  <si>
    <t>Jablonec nad Nisou</t>
  </si>
  <si>
    <t>CZ0512</t>
  </si>
  <si>
    <t>Liberec</t>
  </si>
  <si>
    <t>CZ0513</t>
  </si>
  <si>
    <t>Semily</t>
  </si>
  <si>
    <t>CZ0514</t>
  </si>
  <si>
    <t>Hradec Králové</t>
  </si>
  <si>
    <t>CZ0521</t>
  </si>
  <si>
    <t>Jičín</t>
  </si>
  <si>
    <t>CZ0522</t>
  </si>
  <si>
    <t>Náchod</t>
  </si>
  <si>
    <t>CZ0523</t>
  </si>
  <si>
    <t>Rychnov nad Kněžnou</t>
  </si>
  <si>
    <t>CZ0524</t>
  </si>
  <si>
    <t>Trutnov</t>
  </si>
  <si>
    <t>CZ0525</t>
  </si>
  <si>
    <t>Chrudim</t>
  </si>
  <si>
    <t>CZ0531</t>
  </si>
  <si>
    <t>Pardubice</t>
  </si>
  <si>
    <t>CZ0532</t>
  </si>
  <si>
    <t>Svitavy</t>
  </si>
  <si>
    <t>CZ0533</t>
  </si>
  <si>
    <t>Ústí nad Orlicí</t>
  </si>
  <si>
    <t>CZ0534</t>
  </si>
  <si>
    <t>Havlíčkův Brod</t>
  </si>
  <si>
    <t>CZ0631</t>
  </si>
  <si>
    <t>Jihlava</t>
  </si>
  <si>
    <t>CZ0632</t>
  </si>
  <si>
    <t>Pelhřimov</t>
  </si>
  <si>
    <t>CZ0633</t>
  </si>
  <si>
    <t>Třebíč</t>
  </si>
  <si>
    <t>CZ0634</t>
  </si>
  <si>
    <t>Žďár nad Sázavou</t>
  </si>
  <si>
    <t>CZ0635</t>
  </si>
  <si>
    <t>Blansko</t>
  </si>
  <si>
    <t>CZ0641</t>
  </si>
  <si>
    <t>Brno - město</t>
  </si>
  <si>
    <t>CZ0642</t>
  </si>
  <si>
    <t>Brno - venkov</t>
  </si>
  <si>
    <t>CZ0643</t>
  </si>
  <si>
    <t>Břeclav</t>
  </si>
  <si>
    <t>CZ0644</t>
  </si>
  <si>
    <t>Hodonín</t>
  </si>
  <si>
    <t>CZ0645</t>
  </si>
  <si>
    <t>Vyškov</t>
  </si>
  <si>
    <t>CZ0646</t>
  </si>
  <si>
    <t>Znojmo</t>
  </si>
  <si>
    <t>CZ0647</t>
  </si>
  <si>
    <t>Jeseník</t>
  </si>
  <si>
    <t>CZ0711</t>
  </si>
  <si>
    <t>Olomouc</t>
  </si>
  <si>
    <t>CZ0712</t>
  </si>
  <si>
    <t>Prostějov</t>
  </si>
  <si>
    <t>CZ0713</t>
  </si>
  <si>
    <t>Přerov</t>
  </si>
  <si>
    <t>CZ0714</t>
  </si>
  <si>
    <t>Šumperk</t>
  </si>
  <si>
    <t>CZ0715</t>
  </si>
  <si>
    <t>Kroměříž</t>
  </si>
  <si>
    <t>CZ0721</t>
  </si>
  <si>
    <t>Uherské Hradiště</t>
  </si>
  <si>
    <t>CZ0722</t>
  </si>
  <si>
    <t>Vsetín</t>
  </si>
  <si>
    <t>CZ0723</t>
  </si>
  <si>
    <t>Zlín</t>
  </si>
  <si>
    <t>CZ0724</t>
  </si>
  <si>
    <t>Bruntál</t>
  </si>
  <si>
    <t>CZ0801</t>
  </si>
  <si>
    <t>Frýdek - Místek</t>
  </si>
  <si>
    <t>CZ0802</t>
  </si>
  <si>
    <t>Karviná</t>
  </si>
  <si>
    <t>CZ0803</t>
  </si>
  <si>
    <t>Nový Jičín</t>
  </si>
  <si>
    <t>CZ0804</t>
  </si>
  <si>
    <t>Opava</t>
  </si>
  <si>
    <t>CZ0805</t>
  </si>
  <si>
    <t>Ostrava - město</t>
  </si>
  <si>
    <t>CZ0806</t>
  </si>
  <si>
    <t>KOMENTÁŘE K TABULKÁM V SEŠITU - texty delší než 255 znaků zkraťte, nebo rozdělte do 2 řádků.</t>
  </si>
  <si>
    <t xml:space="preserve">   21.5.2004 13:15:01</t>
  </si>
  <si>
    <t>Počet znaků</t>
  </si>
  <si>
    <t xml:space="preserve">   Použití komentářů</t>
  </si>
  <si>
    <t xml:space="preserve">   C6</t>
  </si>
  <si>
    <t>Ostatní přímo řízené organizace včetně pedagogických center, bez VSC MŠMT ČR a bez Cermatu.</t>
  </si>
  <si>
    <t>U uvedených zařízení jsou k dispozici pouze údaje za kategorii zaměstnanců "Zaměstnanci placení ze státního rozpočtu" (viz. příslušné kapitoly ročenky).</t>
  </si>
  <si>
    <t>Z tohoto důvodu jsou průměrné počty pracovníků a mzdy celkem pouze informativní, porovnání k celku se neprovádí.</t>
  </si>
  <si>
    <t>Sloupec "JČ a ostatní aktivity" zahrnuje zaměstnance placené z prostředků jiné (dříve hospodářské) činnosti, příp. u VŠ doplňkové činnosti, ostatních zdrojů a fondu odměn.</t>
  </si>
  <si>
    <t xml:space="preserve">   C2   C3</t>
  </si>
  <si>
    <t xml:space="preserve">   C5</t>
  </si>
  <si>
    <t>VŠ a organizace regionálního školství odměňované podle zákona 1/92 Sb. nesledují údaje ve sloupcích "z toho".</t>
  </si>
  <si>
    <t xml:space="preserve">   C4</t>
  </si>
  <si>
    <t>Nejsou zahrnuti pracovníci kolejí, menz, vysokoškolských zemědělských a lesních statků.</t>
  </si>
  <si>
    <t xml:space="preserve">   C4   C5</t>
  </si>
  <si>
    <t>Z oblasti PŘO jsou zahrnuti pracovníci kolejí a menz veřejných vysokých škol.</t>
  </si>
  <si>
    <t>Z oblasti PŘO jsou zahrnuti pracovníci vysokoškolských zemědělských a lesních statků veřejných vysokých škol.</t>
  </si>
  <si>
    <t xml:space="preserve">   C3</t>
  </si>
  <si>
    <t xml:space="preserve">   C2</t>
  </si>
  <si>
    <t>Ostatní přímo řízené organizace bez VKC Telč a CSVŠ, které je od 1. 1. 2007 veřejnou výzkumnou institucí.</t>
  </si>
  <si>
    <t>VSC MŠMT ČR od 1. 3. 2003 a Cermat (CZVV) od 1. 1. 2006 změnily formu hospodaření z OPŘO PO na ostatní organizační složka státu.</t>
  </si>
  <si>
    <t>CZVV - dříve diveze ÚIV CERMAT</t>
  </si>
  <si>
    <t>VKC Telč a CSVŠ od 1. 1. 2007 odměňují podle zákona č. 262/06 Sb., § 109 odst. 2.</t>
  </si>
  <si>
    <t>CZVV změnilo od 1. 4. 2009 formu hospodaření z ostatní OSS na OPŘO PO, data jsou kumulativní.</t>
  </si>
  <si>
    <t>K datu zpracování této ročenky nebyla k dispozici data za jiný rezort.</t>
  </si>
  <si>
    <t>Varianta</t>
  </si>
  <si>
    <t>Údaje ke sběru dat</t>
  </si>
  <si>
    <t>Rok</t>
  </si>
  <si>
    <t>Zdroj dat</t>
  </si>
  <si>
    <t>Kapitola</t>
  </si>
  <si>
    <t xml:space="preserve">   Použití zdrojů</t>
  </si>
  <si>
    <t>za rok</t>
  </si>
  <si>
    <t>Škol (MŠMT) P1-04, P1a-04, P1b-04, MO, MSp</t>
  </si>
  <si>
    <t>C</t>
  </si>
  <si>
    <t>t</t>
  </si>
  <si>
    <t xml:space="preserve">   C1   C2   C3   C4   C5   C6</t>
  </si>
  <si>
    <t>Škol (MŠMT) P1-04, P1a-04, P1b-04</t>
  </si>
  <si>
    <t>Ročenka</t>
  </si>
  <si>
    <t>ekonom</t>
  </si>
  <si>
    <r>
      <t xml:space="preserve">nebo </t>
    </r>
    <r>
      <rPr>
        <b/>
        <sz val="10"/>
        <color indexed="10"/>
        <rFont val="Arial Narrow"/>
        <family val="2"/>
      </rPr>
      <t>odstr</t>
    </r>
  </si>
  <si>
    <t>Obsah</t>
  </si>
  <si>
    <t>x</t>
  </si>
  <si>
    <t>(stav za rok 2013)</t>
  </si>
  <si>
    <t xml:space="preserve"> privátní sektor</t>
  </si>
  <si>
    <t>MŠMT, obec, kraj, privátní sektor, církev</t>
  </si>
  <si>
    <t>privátní sektor</t>
  </si>
</sst>
</file>

<file path=xl/styles.xml><?xml version="1.0" encoding="utf-8"?>
<styleSheet xmlns="http://schemas.openxmlformats.org/spreadsheetml/2006/main">
  <numFmts count="4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Kč&quot;#,##0_);\(&quot;Kč&quot;#,##0\)"/>
    <numFmt numFmtId="168" formatCode="&quot;Kč&quot;#,##0_);[Red]\(&quot;Kč&quot;#,##0\)"/>
    <numFmt numFmtId="169" formatCode="&quot;Kč&quot;#,##0.00_);\(&quot;Kč&quot;#,##0.00\)"/>
    <numFmt numFmtId="170" formatCode="&quot;Kč&quot;#,##0.00_);[Red]\(&quot;Kč&quot;#,##0.00\)"/>
    <numFmt numFmtId="171" formatCode="_(&quot;Kč&quot;* #,##0_);_(&quot;Kč&quot;* \(#,##0\);_(&quot;Kč&quot;* &quot;-&quot;_);_(@_)"/>
    <numFmt numFmtId="172" formatCode="_(* #,##0_);_(* \(#,##0\);_(* &quot;-&quot;_);_(@_)"/>
    <numFmt numFmtId="173" formatCode="_(&quot;Kč&quot;* #,##0.00_);_(&quot;Kč&quot;* \(#,##0.00\);_(&quot;Kč&quot;* &quot;-&quot;??_);_(@_)"/>
    <numFmt numFmtId="174" formatCode="_(* #,##0.00_);_(* \(#,##0.00\);_(* &quot;-&quot;??_);_(@_)"/>
    <numFmt numFmtId="175" formatCode="#,##0_ ;[Red]\-#,##0\ ;\-\ "/>
    <numFmt numFmtId="176" formatCode="#,##0.0_ ;[Red]\-#,##0.0\ ;\-\ "/>
    <numFmt numFmtId="177" formatCode="#,##0.00_ ;[Red]\-#,##0.00\ ;\-\ "/>
    <numFmt numFmtId="178" formatCode="0.0%"/>
    <numFmt numFmtId="179" formatCode="0.0,%;;\-"/>
    <numFmt numFmtId="180" formatCode="0.0,%\ ;;\-\ "/>
    <numFmt numFmtId="181" formatCode="0,%\ ;;\-\ "/>
    <numFmt numFmtId="182" formatCode="0_%\ ;;\-\ "/>
    <numFmt numFmtId="183" formatCode="_-* #,##0.000\ &quot;Kč&quot;_-;\-* #,##0.000\ &quot;Kč&quot;_-;_-* &quot;-&quot;??\ &quot;Kč&quot;_-;_-@_-"/>
    <numFmt numFmtId="184" formatCode="#,##0\ &quot;Kč&quot;\ ;;\-\ "/>
    <numFmt numFmtId="185" formatCode="#,##0\ &quot;Kč&quot;\ ;;\-\ &quot;Kč&quot;"/>
    <numFmt numFmtId="186" formatCode="#,##0\ &quot;Kč&quot;\ ;;\-\ &quot;Kč&quot;\ "/>
    <numFmt numFmtId="187" formatCode="#,##0\ &quot;Kč&quot;;[Red]\-#,##0\ &quot;Kč&quot;;\-\ &quot;Kč&quot;"/>
    <numFmt numFmtId="188" formatCode="#,##0\ &quot;Kč&quot;\ ;[Red]\-#,##0\ &quot;Kč&quot;\ ;\-\ &quot;Kč&quot;\ "/>
    <numFmt numFmtId="189" formatCode="0.0%\ ;;\-\ \%\ "/>
    <numFmt numFmtId="190" formatCode="0.0,%\ ;;\-\ \%\ "/>
    <numFmt numFmtId="191" formatCode="0.0,\%\ ;;\-\ \%\ "/>
    <numFmt numFmtId="192" formatCode="0.00%\ ;;\-\ \%\ "/>
    <numFmt numFmtId="193" formatCode="#,##0.0\ &quot;Kč&quot;\ ;[Red]\-#,##0.0\ &quot;Kč&quot;\ ;\-\ &quot;Kč&quot;\ "/>
    <numFmt numFmtId="194" formatCode="#,##0.00\ &quot;Kč&quot;\ ;[Red]\-#,##0.00\ &quot;Kč&quot;\ ;\-\ &quot;Kč&quot;\ "/>
    <numFmt numFmtId="195" formatCode="#,##0.000\ &quot;Kč&quot;\ ;[Red]\-#,##0.000\ &quot;Kč&quot;\ ;\-\ &quot;Kč&quot;\ "/>
    <numFmt numFmtId="196" formatCode="#,##0.000_ ;[Red]\-#,##0.000\ ;\-\ "/>
    <numFmt numFmtId="197" formatCode="0.0"/>
    <numFmt numFmtId="198" formatCode="#,##0.000_ ;[Red]\-#,##0.000\ ;\–\ "/>
    <numFmt numFmtId="199" formatCode="0.00%\ ;[Red]\-0.00%\ ;\–\ "/>
    <numFmt numFmtId="200" formatCode="#,##0.0_ ;[Red]\-#,##0.0\ ;\–\ "/>
    <numFmt numFmtId="201" formatCode="#,##0\ &quot;Kč&quot;\ ;[Red]\-#,##0\ &quot;Kč&quot;\ ;\–\ "/>
    <numFmt numFmtId="202" formatCode="#,##0_ ;[Red]\-#,##0\ ;\–\ "/>
    <numFmt numFmtId="203" formatCode="0.000"/>
    <numFmt numFmtId="204" formatCode="#,##0_ \ ;[Red]\-#,##0\ ;\–\ "/>
  </numFmts>
  <fonts count="52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b/>
      <sz val="10"/>
      <color indexed="26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0"/>
      <name val="Arial CE"/>
      <family val="0"/>
    </font>
    <font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b/>
      <vertAlign val="superscript"/>
      <sz val="10"/>
      <name val="Arial Narrow"/>
      <family val="2"/>
    </font>
    <font>
      <b/>
      <sz val="10"/>
      <color indexed="22"/>
      <name val="Arial Narrow"/>
      <family val="2"/>
    </font>
    <font>
      <b/>
      <sz val="9"/>
      <name val="Arial Narrow"/>
      <family val="2"/>
    </font>
    <font>
      <b/>
      <sz val="10"/>
      <color indexed="17"/>
      <name val="Arial Narrow"/>
      <family val="2"/>
    </font>
    <font>
      <b/>
      <sz val="10"/>
      <color indexed="10"/>
      <name val="Arial Narrow"/>
      <family val="2"/>
    </font>
    <font>
      <b/>
      <sz val="10"/>
      <color indexed="43"/>
      <name val="Arial Narrow"/>
      <family val="2"/>
    </font>
    <font>
      <sz val="10"/>
      <color indexed="43"/>
      <name val="Arial Narrow"/>
      <family val="2"/>
    </font>
    <font>
      <b/>
      <i/>
      <sz val="9"/>
      <name val="Arial Narrow"/>
      <family val="2"/>
    </font>
    <font>
      <b/>
      <i/>
      <sz val="12"/>
      <color indexed="22"/>
      <name val="Arial Narrow"/>
      <family val="2"/>
    </font>
    <font>
      <b/>
      <i/>
      <sz val="8"/>
      <name val="Arial Narrow"/>
      <family val="2"/>
    </font>
    <font>
      <b/>
      <sz val="8"/>
      <name val="Arial CE"/>
      <family val="2"/>
    </font>
    <font>
      <sz val="10"/>
      <color indexed="18"/>
      <name val="Arial CE"/>
      <family val="2"/>
    </font>
    <font>
      <b/>
      <i/>
      <sz val="10"/>
      <color indexed="18"/>
      <name val="Arial CE"/>
      <family val="2"/>
    </font>
    <font>
      <sz val="7"/>
      <color indexed="18"/>
      <name val="Arial CE"/>
      <family val="2"/>
    </font>
    <font>
      <sz val="1"/>
      <color indexed="22"/>
      <name val="Arial CE"/>
      <family val="2"/>
    </font>
    <font>
      <b/>
      <i/>
      <sz val="10"/>
      <color indexed="22"/>
      <name val="Arial CE"/>
      <family val="2"/>
    </font>
    <font>
      <b/>
      <sz val="10"/>
      <color indexed="18"/>
      <name val="Arial CE"/>
      <family val="2"/>
    </font>
  </fonts>
  <fills count="2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2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medium"/>
      <top style="double"/>
      <bottom style="thin"/>
    </border>
    <border>
      <left style="medium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medium"/>
      <top style="thin"/>
      <bottom style="hair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double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double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double"/>
      <top style="double"/>
      <bottom style="hair"/>
    </border>
    <border>
      <left style="double"/>
      <right style="thin"/>
      <top style="double"/>
      <bottom style="hair"/>
    </border>
    <border>
      <left style="thin"/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hair"/>
      <top style="double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hair"/>
      <right style="hair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hair"/>
      <top style="medium"/>
      <bottom style="hair"/>
    </border>
    <border>
      <left style="hair"/>
      <right style="hair"/>
      <top style="medium"/>
      <bottom style="hair"/>
    </border>
    <border>
      <left style="double"/>
      <right style="hair"/>
      <top style="hair"/>
      <bottom style="hair"/>
    </border>
    <border>
      <left style="medium"/>
      <right style="hair">
        <color indexed="43"/>
      </right>
      <top style="hair">
        <color indexed="43"/>
      </top>
      <bottom style="double"/>
    </border>
    <border>
      <left style="hair">
        <color indexed="43"/>
      </left>
      <right style="hair">
        <color indexed="43"/>
      </right>
      <top style="hair">
        <color indexed="43"/>
      </top>
      <bottom style="double"/>
    </border>
    <border>
      <left style="hair">
        <color indexed="43"/>
      </left>
      <right style="double"/>
      <top style="hair">
        <color indexed="43"/>
      </top>
      <bottom style="double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double"/>
      <right style="hair"/>
      <top style="thin"/>
      <bottom style="thin"/>
    </border>
    <border>
      <left style="double"/>
      <right style="hair"/>
      <top style="thin"/>
      <bottom style="medium"/>
    </border>
    <border>
      <left style="double"/>
      <right style="hair"/>
      <top style="thin"/>
      <bottom style="hair"/>
    </border>
    <border>
      <left style="double"/>
      <right style="hair"/>
      <top style="medium"/>
      <bottom style="thin"/>
    </border>
    <border>
      <left style="hair"/>
      <right style="hair"/>
      <top style="medium"/>
      <bottom style="thin"/>
    </border>
    <border>
      <left style="medium"/>
      <right>
        <color indexed="63"/>
      </right>
      <top style="hair"/>
      <bottom style="medium"/>
    </border>
    <border>
      <left style="double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double"/>
      <right style="hair"/>
      <top style="hair"/>
      <bottom style="thin"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23"/>
      </bottom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3" borderId="8" applyNumberFormat="0" applyAlignment="0" applyProtection="0"/>
    <xf numFmtId="0" fontId="23" fillId="13" borderId="9" applyNumberFormat="0" applyAlignment="0" applyProtection="0"/>
    <xf numFmtId="0" fontId="24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</cellStyleXfs>
  <cellXfs count="480">
    <xf numFmtId="0" fontId="0" fillId="0" borderId="0" xfId="0" applyAlignment="1">
      <alignment/>
    </xf>
    <xf numFmtId="0" fontId="1" fillId="7" borderId="0" xfId="0" applyFont="1" applyFill="1" applyAlignment="1" applyProtection="1">
      <alignment horizontal="right"/>
      <protection hidden="1"/>
    </xf>
    <xf numFmtId="0" fontId="1" fillId="7" borderId="0" xfId="0" applyFont="1" applyFill="1" applyAlignment="1" applyProtection="1">
      <alignment horizontal="right"/>
      <protection hidden="1" locked="0"/>
    </xf>
    <xf numFmtId="0" fontId="1" fillId="7" borderId="0" xfId="0" applyFont="1" applyFill="1" applyBorder="1" applyAlignment="1" applyProtection="1">
      <alignment horizontal="right" vertical="center"/>
      <protection hidden="1"/>
    </xf>
    <xf numFmtId="0" fontId="1" fillId="7" borderId="0" xfId="0" applyFont="1" applyFill="1" applyAlignment="1" applyProtection="1">
      <alignment horizontal="right" vertical="center"/>
      <protection hidden="1"/>
    </xf>
    <xf numFmtId="0" fontId="2" fillId="7" borderId="0" xfId="0" applyFont="1" applyFill="1" applyAlignment="1" applyProtection="1">
      <alignment horizontal="centerContinuous" vertical="center"/>
      <protection hidden="1"/>
    </xf>
    <xf numFmtId="0" fontId="1" fillId="7" borderId="0" xfId="0" applyFont="1" applyFill="1" applyBorder="1" applyAlignment="1" applyProtection="1">
      <alignment horizontal="center" vertical="center"/>
      <protection hidden="1"/>
    </xf>
    <xf numFmtId="0" fontId="3" fillId="7" borderId="0" xfId="0" applyFont="1" applyFill="1" applyAlignment="1" applyProtection="1">
      <alignment horizontal="centerContinuous" vertical="top"/>
      <protection hidden="1"/>
    </xf>
    <xf numFmtId="0" fontId="1" fillId="7" borderId="10" xfId="0" applyFont="1" applyFill="1" applyBorder="1" applyAlignment="1" applyProtection="1">
      <alignment horizontal="left" vertical="center"/>
      <protection hidden="1"/>
    </xf>
    <xf numFmtId="0" fontId="1" fillId="7" borderId="10" xfId="0" applyFont="1" applyFill="1" applyBorder="1" applyAlignment="1" applyProtection="1">
      <alignment horizontal="right" vertical="center"/>
      <protection hidden="1"/>
    </xf>
    <xf numFmtId="0" fontId="1" fillId="7" borderId="0" xfId="0" applyFont="1" applyFill="1" applyAlignment="1" applyProtection="1">
      <alignment horizontal="left" vertical="center"/>
      <protection hidden="1"/>
    </xf>
    <xf numFmtId="0" fontId="1" fillId="7" borderId="10" xfId="0" applyFont="1" applyFill="1" applyBorder="1" applyAlignment="1" applyProtection="1">
      <alignment horizontal="right" vertical="center" wrapText="1"/>
      <protection hidden="1"/>
    </xf>
    <xf numFmtId="0" fontId="1" fillId="7" borderId="0" xfId="0" applyFont="1" applyFill="1" applyBorder="1" applyAlignment="1" applyProtection="1">
      <alignment horizontal="left"/>
      <protection hidden="1"/>
    </xf>
    <xf numFmtId="0" fontId="5" fillId="7" borderId="0" xfId="0" applyFont="1" applyFill="1" applyAlignment="1" applyProtection="1">
      <alignment horizontal="right" vertical="center"/>
      <protection hidden="1"/>
    </xf>
    <xf numFmtId="0" fontId="3" fillId="7" borderId="0" xfId="0" applyFont="1" applyFill="1" applyAlignment="1" applyProtection="1">
      <alignment horizontal="left" vertical="center"/>
      <protection hidden="1"/>
    </xf>
    <xf numFmtId="0" fontId="36" fillId="18" borderId="0" xfId="0" applyFont="1" applyFill="1" applyAlignment="1" applyProtection="1">
      <alignment horizontal="center" vertical="center"/>
      <protection hidden="1"/>
    </xf>
    <xf numFmtId="0" fontId="36" fillId="6" borderId="0" xfId="0" applyFont="1" applyFill="1" applyAlignment="1" applyProtection="1">
      <alignment horizontal="center" vertical="center"/>
      <protection hidden="1"/>
    </xf>
    <xf numFmtId="0" fontId="36" fillId="6" borderId="0" xfId="0" applyFont="1" applyFill="1" applyAlignment="1" applyProtection="1">
      <alignment horizontal="right" vertical="center"/>
      <protection hidden="1"/>
    </xf>
    <xf numFmtId="0" fontId="37" fillId="12" borderId="0" xfId="0" applyFont="1" applyFill="1" applyAlignment="1" applyProtection="1">
      <alignment horizontal="right" vertical="center"/>
      <protection locked="0"/>
    </xf>
    <xf numFmtId="0" fontId="37" fillId="12" borderId="0" xfId="0" applyFont="1" applyFill="1" applyAlignment="1" applyProtection="1">
      <alignment horizontal="center" vertical="center"/>
      <protection locked="0"/>
    </xf>
    <xf numFmtId="0" fontId="25" fillId="6" borderId="0" xfId="0" applyFont="1" applyFill="1" applyAlignment="1" applyProtection="1">
      <alignment horizontal="center" vertical="center"/>
      <protection hidden="1"/>
    </xf>
    <xf numFmtId="0" fontId="25" fillId="6" borderId="0" xfId="0" applyFont="1" applyFill="1" applyAlignment="1" applyProtection="1">
      <alignment horizontal="right" vertical="center"/>
      <protection hidden="1"/>
    </xf>
    <xf numFmtId="0" fontId="25" fillId="12" borderId="0" xfId="0" applyFont="1" applyFill="1" applyAlignment="1" applyProtection="1">
      <alignment horizontal="center" vertical="center"/>
      <protection locked="0"/>
    </xf>
    <xf numFmtId="0" fontId="25" fillId="6" borderId="0" xfId="0" applyFont="1" applyFill="1" applyAlignment="1" applyProtection="1">
      <alignment horizontal="left" vertical="center"/>
      <protection hidden="1"/>
    </xf>
    <xf numFmtId="0" fontId="36" fillId="18" borderId="0" xfId="0" applyFont="1" applyFill="1" applyAlignment="1" applyProtection="1">
      <alignment horizontal="center" vertical="center"/>
      <protection hidden="1" locked="0"/>
    </xf>
    <xf numFmtId="0" fontId="26" fillId="6" borderId="0" xfId="0" applyFont="1" applyFill="1" applyAlignment="1" applyProtection="1">
      <alignment horizontal="center" vertical="center"/>
      <protection hidden="1"/>
    </xf>
    <xf numFmtId="0" fontId="26" fillId="6" borderId="0" xfId="0" applyFont="1" applyFill="1" applyAlignment="1" applyProtection="1">
      <alignment vertical="center"/>
      <protection hidden="1"/>
    </xf>
    <xf numFmtId="0" fontId="25" fillId="4" borderId="0" xfId="0" applyFont="1" applyFill="1" applyAlignment="1" applyProtection="1">
      <alignment horizontal="center" vertical="center"/>
      <protection hidden="1" locked="0"/>
    </xf>
    <xf numFmtId="0" fontId="27" fillId="6" borderId="0" xfId="0" applyFont="1" applyFill="1" applyAlignment="1" applyProtection="1">
      <alignment vertical="center"/>
      <protection hidden="1"/>
    </xf>
    <xf numFmtId="49" fontId="27" fillId="0" borderId="0" xfId="0" applyNumberFormat="1" applyFont="1" applyFill="1" applyAlignment="1" applyProtection="1">
      <alignment vertical="center"/>
      <protection hidden="1"/>
    </xf>
    <xf numFmtId="49" fontId="27" fillId="0" borderId="0" xfId="0" applyNumberFormat="1" applyFont="1" applyFill="1" applyAlignment="1" applyProtection="1">
      <alignment vertical="center"/>
      <protection locked="0"/>
    </xf>
    <xf numFmtId="0" fontId="27" fillId="0" borderId="0" xfId="0" applyFont="1" applyFill="1" applyAlignment="1" applyProtection="1">
      <alignment vertical="center"/>
      <protection hidden="1"/>
    </xf>
    <xf numFmtId="0" fontId="25" fillId="19" borderId="0" xfId="0" applyFont="1" applyFill="1" applyAlignment="1" applyProtection="1">
      <alignment horizontal="center" vertical="center"/>
      <protection hidden="1"/>
    </xf>
    <xf numFmtId="49" fontId="27" fillId="0" borderId="0" xfId="0" applyNumberFormat="1" applyFont="1" applyFill="1" applyAlignment="1" applyProtection="1">
      <alignment vertical="top"/>
      <protection locked="0"/>
    </xf>
    <xf numFmtId="49" fontId="27" fillId="0" borderId="0" xfId="0" applyNumberFormat="1" applyFont="1" applyFill="1" applyAlignment="1" applyProtection="1">
      <alignment vertical="top"/>
      <protection hidden="1"/>
    </xf>
    <xf numFmtId="0" fontId="38" fillId="6" borderId="0" xfId="0" applyFont="1" applyFill="1" applyAlignment="1" applyProtection="1">
      <alignment horizontal="center" vertical="center"/>
      <protection hidden="1"/>
    </xf>
    <xf numFmtId="49" fontId="28" fillId="0" borderId="0" xfId="0" applyNumberFormat="1" applyFont="1" applyFill="1" applyAlignment="1" applyProtection="1">
      <alignment/>
      <protection locked="0"/>
    </xf>
    <xf numFmtId="49" fontId="25" fillId="0" borderId="0" xfId="0" applyNumberFormat="1" applyFont="1" applyFill="1" applyAlignment="1" applyProtection="1">
      <alignment vertical="top"/>
      <protection locked="0"/>
    </xf>
    <xf numFmtId="0" fontId="29" fillId="6" borderId="0" xfId="0" applyFont="1" applyFill="1" applyAlignment="1" applyProtection="1">
      <alignment vertical="center"/>
      <protection hidden="1"/>
    </xf>
    <xf numFmtId="0" fontId="26" fillId="0" borderId="11" xfId="0" applyNumberFormat="1" applyFont="1" applyFill="1" applyBorder="1" applyAlignment="1" applyProtection="1">
      <alignment vertical="center"/>
      <protection hidden="1"/>
    </xf>
    <xf numFmtId="49" fontId="26" fillId="0" borderId="11" xfId="0" applyNumberFormat="1" applyFont="1" applyFill="1" applyBorder="1" applyAlignment="1" applyProtection="1">
      <alignment vertical="center"/>
      <protection hidden="1"/>
    </xf>
    <xf numFmtId="49" fontId="29" fillId="0" borderId="11" xfId="0" applyNumberFormat="1" applyFont="1" applyFill="1" applyBorder="1" applyAlignment="1" applyProtection="1">
      <alignment vertical="center"/>
      <protection hidden="1"/>
    </xf>
    <xf numFmtId="49" fontId="26" fillId="0" borderId="11" xfId="0" applyNumberFormat="1" applyFont="1" applyFill="1" applyBorder="1" applyAlignment="1" applyProtection="1">
      <alignment horizontal="right" vertical="center"/>
      <protection locked="0"/>
    </xf>
    <xf numFmtId="0" fontId="26" fillId="6" borderId="12" xfId="0" applyFont="1" applyFill="1" applyBorder="1" applyAlignment="1" applyProtection="1">
      <alignment vertical="center"/>
      <protection hidden="1"/>
    </xf>
    <xf numFmtId="0" fontId="26" fillId="6" borderId="13" xfId="0" applyFont="1" applyFill="1" applyBorder="1" applyAlignment="1" applyProtection="1">
      <alignment vertical="center"/>
      <protection hidden="1"/>
    </xf>
    <xf numFmtId="0" fontId="25" fillId="6" borderId="0" xfId="0" applyFont="1" applyFill="1" applyAlignment="1" applyProtection="1">
      <alignment horizontal="center" vertical="center"/>
      <protection locked="0"/>
    </xf>
    <xf numFmtId="0" fontId="26" fillId="6" borderId="12" xfId="0" applyFont="1" applyFill="1" applyBorder="1" applyAlignment="1" applyProtection="1">
      <alignment vertical="center"/>
      <protection locked="0"/>
    </xf>
    <xf numFmtId="49" fontId="25" fillId="19" borderId="14" xfId="0" applyNumberFormat="1" applyFont="1" applyFill="1" applyBorder="1" applyAlignment="1" applyProtection="1">
      <alignment vertical="center"/>
      <protection locked="0"/>
    </xf>
    <xf numFmtId="49" fontId="25" fillId="19" borderId="15" xfId="0" applyNumberFormat="1" applyFont="1" applyFill="1" applyBorder="1" applyAlignment="1" applyProtection="1">
      <alignment horizontal="left" vertical="center"/>
      <protection locked="0"/>
    </xf>
    <xf numFmtId="49" fontId="25" fillId="19" borderId="16" xfId="0" applyNumberFormat="1" applyFont="1" applyFill="1" applyBorder="1" applyAlignment="1" applyProtection="1">
      <alignment horizontal="left" vertical="center"/>
      <protection locked="0"/>
    </xf>
    <xf numFmtId="49" fontId="25" fillId="19" borderId="17" xfId="0" applyNumberFormat="1" applyFont="1" applyFill="1" applyBorder="1" applyAlignment="1" applyProtection="1">
      <alignment horizontal="right" vertical="center"/>
      <protection locked="0"/>
    </xf>
    <xf numFmtId="200" fontId="25" fillId="4" borderId="18" xfId="0" applyNumberFormat="1" applyFont="1" applyFill="1" applyBorder="1" applyAlignment="1" applyProtection="1">
      <alignment horizontal="right" vertical="center"/>
      <protection locked="0"/>
    </xf>
    <xf numFmtId="200" fontId="25" fillId="4" borderId="19" xfId="0" applyNumberFormat="1" applyFont="1" applyFill="1" applyBorder="1" applyAlignment="1" applyProtection="1">
      <alignment horizontal="right" vertical="center"/>
      <protection locked="0"/>
    </xf>
    <xf numFmtId="200" fontId="25" fillId="4" borderId="20" xfId="0" applyNumberFormat="1" applyFont="1" applyFill="1" applyBorder="1" applyAlignment="1" applyProtection="1">
      <alignment horizontal="right" vertical="center"/>
      <protection locked="0"/>
    </xf>
    <xf numFmtId="200" fontId="25" fillId="4" borderId="21" xfId="0" applyNumberFormat="1" applyFont="1" applyFill="1" applyBorder="1" applyAlignment="1" applyProtection="1">
      <alignment horizontal="right" vertical="center"/>
      <protection locked="0"/>
    </xf>
    <xf numFmtId="201" fontId="25" fillId="4" borderId="22" xfId="0" applyNumberFormat="1" applyFont="1" applyFill="1" applyBorder="1" applyAlignment="1" applyProtection="1">
      <alignment horizontal="right" vertical="center"/>
      <protection locked="0"/>
    </xf>
    <xf numFmtId="199" fontId="25" fillId="4" borderId="21" xfId="0" applyNumberFormat="1" applyFont="1" applyFill="1" applyBorder="1" applyAlignment="1" applyProtection="1">
      <alignment horizontal="right" vertical="center"/>
      <protection locked="0"/>
    </xf>
    <xf numFmtId="49" fontId="26" fillId="19" borderId="23" xfId="0" applyNumberFormat="1" applyFont="1" applyFill="1" applyBorder="1" applyAlignment="1" applyProtection="1">
      <alignment vertical="center"/>
      <protection locked="0"/>
    </xf>
    <xf numFmtId="49" fontId="26" fillId="19" borderId="24" xfId="0" applyNumberFormat="1" applyFont="1" applyFill="1" applyBorder="1" applyAlignment="1" applyProtection="1">
      <alignment horizontal="left" vertical="center"/>
      <protection locked="0"/>
    </xf>
    <xf numFmtId="49" fontId="26" fillId="19" borderId="25" xfId="0" applyNumberFormat="1" applyFont="1" applyFill="1" applyBorder="1" applyAlignment="1" applyProtection="1">
      <alignment horizontal="right" vertical="center"/>
      <protection locked="0"/>
    </xf>
    <xf numFmtId="200" fontId="26" fillId="4" borderId="26" xfId="0" applyNumberFormat="1" applyFont="1" applyFill="1" applyBorder="1" applyAlignment="1" applyProtection="1">
      <alignment horizontal="right" vertical="center"/>
      <protection locked="0"/>
    </xf>
    <xf numFmtId="200" fontId="26" fillId="4" borderId="27" xfId="0" applyNumberFormat="1" applyFont="1" applyFill="1" applyBorder="1" applyAlignment="1" applyProtection="1">
      <alignment horizontal="right" vertical="center"/>
      <protection locked="0"/>
    </xf>
    <xf numFmtId="200" fontId="26" fillId="4" borderId="28" xfId="0" applyNumberFormat="1" applyFont="1" applyFill="1" applyBorder="1" applyAlignment="1" applyProtection="1">
      <alignment horizontal="right" vertical="center"/>
      <protection locked="0"/>
    </xf>
    <xf numFmtId="200" fontId="26" fillId="4" borderId="29" xfId="0" applyNumberFormat="1" applyFont="1" applyFill="1" applyBorder="1" applyAlignment="1" applyProtection="1">
      <alignment horizontal="right" vertical="center"/>
      <protection locked="0"/>
    </xf>
    <xf numFmtId="201" fontId="26" fillId="4" borderId="30" xfId="0" applyNumberFormat="1" applyFont="1" applyFill="1" applyBorder="1" applyAlignment="1" applyProtection="1">
      <alignment horizontal="right" vertical="center"/>
      <protection locked="0"/>
    </xf>
    <xf numFmtId="199" fontId="26" fillId="4" borderId="29" xfId="0" applyNumberFormat="1" applyFont="1" applyFill="1" applyBorder="1" applyAlignment="1" applyProtection="1">
      <alignment horizontal="right" vertical="center"/>
      <protection locked="0"/>
    </xf>
    <xf numFmtId="49" fontId="26" fillId="19" borderId="13" xfId="0" applyNumberFormat="1" applyFont="1" applyFill="1" applyBorder="1" applyAlignment="1" applyProtection="1">
      <alignment vertical="center"/>
      <protection locked="0"/>
    </xf>
    <xf numFmtId="49" fontId="26" fillId="19" borderId="31" xfId="0" applyNumberFormat="1" applyFont="1" applyFill="1" applyBorder="1" applyAlignment="1" applyProtection="1">
      <alignment horizontal="left" vertical="center"/>
      <protection locked="0"/>
    </xf>
    <xf numFmtId="49" fontId="26" fillId="19" borderId="32" xfId="0" applyNumberFormat="1" applyFont="1" applyFill="1" applyBorder="1" applyAlignment="1" applyProtection="1">
      <alignment horizontal="right" vertical="center"/>
      <protection locked="0"/>
    </xf>
    <xf numFmtId="200" fontId="26" fillId="4" borderId="33" xfId="0" applyNumberFormat="1" applyFont="1" applyFill="1" applyBorder="1" applyAlignment="1" applyProtection="1">
      <alignment horizontal="right" vertical="center"/>
      <protection locked="0"/>
    </xf>
    <xf numFmtId="200" fontId="26" fillId="4" borderId="34" xfId="0" applyNumberFormat="1" applyFont="1" applyFill="1" applyBorder="1" applyAlignment="1" applyProtection="1">
      <alignment horizontal="right" vertical="center"/>
      <protection locked="0"/>
    </xf>
    <xf numFmtId="200" fontId="26" fillId="4" borderId="35" xfId="0" applyNumberFormat="1" applyFont="1" applyFill="1" applyBorder="1" applyAlignment="1" applyProtection="1">
      <alignment horizontal="right" vertical="center"/>
      <protection locked="0"/>
    </xf>
    <xf numFmtId="200" fontId="26" fillId="4" borderId="36" xfId="0" applyNumberFormat="1" applyFont="1" applyFill="1" applyBorder="1" applyAlignment="1" applyProtection="1">
      <alignment horizontal="right" vertical="center"/>
      <protection locked="0"/>
    </xf>
    <xf numFmtId="201" fontId="26" fillId="4" borderId="37" xfId="0" applyNumberFormat="1" applyFont="1" applyFill="1" applyBorder="1" applyAlignment="1" applyProtection="1">
      <alignment horizontal="right" vertical="center"/>
      <protection locked="0"/>
    </xf>
    <xf numFmtId="199" fontId="26" fillId="4" borderId="38" xfId="0" applyNumberFormat="1" applyFont="1" applyFill="1" applyBorder="1" applyAlignment="1" applyProtection="1">
      <alignment horizontal="right" vertical="center"/>
      <protection locked="0"/>
    </xf>
    <xf numFmtId="202" fontId="25" fillId="4" borderId="39" xfId="0" applyNumberFormat="1" applyFont="1" applyFill="1" applyBorder="1" applyAlignment="1" applyProtection="1">
      <alignment horizontal="right" vertical="center"/>
      <protection locked="0"/>
    </xf>
    <xf numFmtId="202" fontId="25" fillId="4" borderId="40" xfId="0" applyNumberFormat="1" applyFont="1" applyFill="1" applyBorder="1" applyAlignment="1" applyProtection="1">
      <alignment horizontal="right" vertical="center"/>
      <protection locked="0"/>
    </xf>
    <xf numFmtId="202" fontId="25" fillId="4" borderId="41" xfId="0" applyNumberFormat="1" applyFont="1" applyFill="1" applyBorder="1" applyAlignment="1" applyProtection="1">
      <alignment horizontal="right" vertical="center"/>
      <protection locked="0"/>
    </xf>
    <xf numFmtId="202" fontId="25" fillId="4" borderId="38" xfId="0" applyNumberFormat="1" applyFont="1" applyFill="1" applyBorder="1" applyAlignment="1" applyProtection="1">
      <alignment horizontal="right" vertical="center"/>
      <protection locked="0"/>
    </xf>
    <xf numFmtId="200" fontId="26" fillId="4" borderId="39" xfId="0" applyNumberFormat="1" applyFont="1" applyFill="1" applyBorder="1" applyAlignment="1" applyProtection="1">
      <alignment horizontal="right" vertical="center"/>
      <protection locked="0"/>
    </xf>
    <xf numFmtId="200" fontId="26" fillId="4" borderId="40" xfId="0" applyNumberFormat="1" applyFont="1" applyFill="1" applyBorder="1" applyAlignment="1" applyProtection="1">
      <alignment horizontal="right" vertical="center"/>
      <protection locked="0"/>
    </xf>
    <xf numFmtId="200" fontId="26" fillId="4" borderId="41" xfId="0" applyNumberFormat="1" applyFont="1" applyFill="1" applyBorder="1" applyAlignment="1" applyProtection="1">
      <alignment horizontal="right" vertical="center"/>
      <protection locked="0"/>
    </xf>
    <xf numFmtId="200" fontId="26" fillId="4" borderId="38" xfId="0" applyNumberFormat="1" applyFont="1" applyFill="1" applyBorder="1" applyAlignment="1" applyProtection="1">
      <alignment horizontal="right" vertical="center"/>
      <protection locked="0"/>
    </xf>
    <xf numFmtId="49" fontId="26" fillId="19" borderId="42" xfId="0" applyNumberFormat="1" applyFont="1" applyFill="1" applyBorder="1" applyAlignment="1" applyProtection="1">
      <alignment vertical="center"/>
      <protection locked="0"/>
    </xf>
    <xf numFmtId="49" fontId="26" fillId="19" borderId="43" xfId="0" applyNumberFormat="1" applyFont="1" applyFill="1" applyBorder="1" applyAlignment="1" applyProtection="1">
      <alignment horizontal="left" vertical="center"/>
      <protection locked="0"/>
    </xf>
    <xf numFmtId="49" fontId="26" fillId="19" borderId="44" xfId="0" applyNumberFormat="1" applyFont="1" applyFill="1" applyBorder="1" applyAlignment="1" applyProtection="1">
      <alignment horizontal="right" vertical="center"/>
      <protection locked="0"/>
    </xf>
    <xf numFmtId="200" fontId="26" fillId="4" borderId="45" xfId="0" applyNumberFormat="1" applyFont="1" applyFill="1" applyBorder="1" applyAlignment="1" applyProtection="1">
      <alignment horizontal="right" vertical="center"/>
      <protection locked="0"/>
    </xf>
    <xf numFmtId="200" fontId="26" fillId="4" borderId="46" xfId="0" applyNumberFormat="1" applyFont="1" applyFill="1" applyBorder="1" applyAlignment="1" applyProtection="1">
      <alignment horizontal="right" vertical="center"/>
      <protection locked="0"/>
    </xf>
    <xf numFmtId="200" fontId="26" fillId="4" borderId="47" xfId="0" applyNumberFormat="1" applyFont="1" applyFill="1" applyBorder="1" applyAlignment="1" applyProtection="1">
      <alignment horizontal="right" vertical="center"/>
      <protection locked="0"/>
    </xf>
    <xf numFmtId="200" fontId="26" fillId="4" borderId="48" xfId="0" applyNumberFormat="1" applyFont="1" applyFill="1" applyBorder="1" applyAlignment="1" applyProtection="1">
      <alignment horizontal="right" vertical="center"/>
      <protection locked="0"/>
    </xf>
    <xf numFmtId="201" fontId="26" fillId="4" borderId="49" xfId="0" applyNumberFormat="1" applyFont="1" applyFill="1" applyBorder="1" applyAlignment="1" applyProtection="1">
      <alignment horizontal="right" vertical="center"/>
      <protection locked="0"/>
    </xf>
    <xf numFmtId="199" fontId="26" fillId="4" borderId="48" xfId="0" applyNumberFormat="1" applyFont="1" applyFill="1" applyBorder="1" applyAlignment="1" applyProtection="1">
      <alignment horizontal="right" vertical="center"/>
      <protection locked="0"/>
    </xf>
    <xf numFmtId="0" fontId="32" fillId="0" borderId="50" xfId="0" applyFont="1" applyFill="1" applyBorder="1" applyAlignment="1" applyProtection="1">
      <alignment/>
      <protection hidden="1"/>
    </xf>
    <xf numFmtId="0" fontId="33" fillId="0" borderId="50" xfId="0" applyFont="1" applyFill="1" applyBorder="1" applyAlignment="1" applyProtection="1">
      <alignment/>
      <protection hidden="1"/>
    </xf>
    <xf numFmtId="0" fontId="33" fillId="0" borderId="50" xfId="0" applyFont="1" applyFill="1" applyBorder="1" applyAlignment="1" applyProtection="1">
      <alignment horizontal="right"/>
      <protection locked="0"/>
    </xf>
    <xf numFmtId="0" fontId="34" fillId="0" borderId="0" xfId="0" applyFont="1" applyFill="1" applyAlignment="1" applyProtection="1">
      <alignment horizontal="center" vertical="top"/>
      <protection locked="0"/>
    </xf>
    <xf numFmtId="0" fontId="26" fillId="6" borderId="0" xfId="0" applyFont="1" applyFill="1" applyBorder="1" applyAlignment="1" applyProtection="1">
      <alignment vertical="center"/>
      <protection hidden="1"/>
    </xf>
    <xf numFmtId="200" fontId="26" fillId="6" borderId="0" xfId="0" applyNumberFormat="1" applyFont="1" applyFill="1" applyBorder="1" applyAlignment="1" applyProtection="1">
      <alignment horizontal="right" vertical="center"/>
      <protection locked="0"/>
    </xf>
    <xf numFmtId="198" fontId="26" fillId="6" borderId="0" xfId="0" applyNumberFormat="1" applyFont="1" applyFill="1" applyBorder="1" applyAlignment="1" applyProtection="1">
      <alignment horizontal="right" vertical="center"/>
      <protection locked="0"/>
    </xf>
    <xf numFmtId="201" fontId="26" fillId="6" borderId="0" xfId="0" applyNumberFormat="1" applyFont="1" applyFill="1" applyBorder="1" applyAlignment="1" applyProtection="1">
      <alignment horizontal="right" vertical="center"/>
      <protection locked="0"/>
    </xf>
    <xf numFmtId="199" fontId="26" fillId="6" borderId="0" xfId="0" applyNumberFormat="1" applyFont="1" applyFill="1" applyBorder="1" applyAlignment="1" applyProtection="1">
      <alignment horizontal="right" vertical="center"/>
      <protection locked="0"/>
    </xf>
    <xf numFmtId="197" fontId="26" fillId="6" borderId="0" xfId="0" applyNumberFormat="1" applyFont="1" applyFill="1" applyBorder="1" applyAlignment="1" applyProtection="1">
      <alignment vertical="center"/>
      <protection hidden="1"/>
    </xf>
    <xf numFmtId="200" fontId="26" fillId="6" borderId="0" xfId="0" applyNumberFormat="1" applyFont="1" applyFill="1" applyBorder="1" applyAlignment="1" applyProtection="1">
      <alignment vertical="center"/>
      <protection hidden="1"/>
    </xf>
    <xf numFmtId="49" fontId="27" fillId="0" borderId="0" xfId="0" applyNumberFormat="1" applyFont="1" applyFill="1" applyAlignment="1" applyProtection="1" quotePrefix="1">
      <alignment vertical="top"/>
      <protection locked="0"/>
    </xf>
    <xf numFmtId="49" fontId="28" fillId="0" borderId="0" xfId="0" applyNumberFormat="1" applyFont="1" applyFill="1" applyAlignment="1" applyProtection="1">
      <alignment horizontal="left" indent="2"/>
      <protection locked="0"/>
    </xf>
    <xf numFmtId="49" fontId="26" fillId="19" borderId="51" xfId="0" applyNumberFormat="1" applyFont="1" applyFill="1" applyBorder="1" applyAlignment="1" applyProtection="1">
      <alignment horizontal="centerContinuous" vertical="center" wrapText="1"/>
      <protection locked="0"/>
    </xf>
    <xf numFmtId="49" fontId="26" fillId="19" borderId="24" xfId="0" applyNumberFormat="1" applyFont="1" applyFill="1" applyBorder="1" applyAlignment="1" applyProtection="1">
      <alignment horizontal="centerContinuous" vertical="center" wrapText="1"/>
      <protection locked="0"/>
    </xf>
    <xf numFmtId="49" fontId="26" fillId="19" borderId="52" xfId="0" applyNumberFormat="1" applyFont="1" applyFill="1" applyBorder="1" applyAlignment="1" applyProtection="1">
      <alignment horizontal="centerContinuous" vertical="center" wrapText="1"/>
      <protection locked="0"/>
    </xf>
    <xf numFmtId="49" fontId="25" fillId="19" borderId="53" xfId="0" applyNumberFormat="1" applyFont="1" applyFill="1" applyBorder="1" applyAlignment="1" applyProtection="1">
      <alignment vertical="center"/>
      <protection locked="0"/>
    </xf>
    <xf numFmtId="49" fontId="25" fillId="19" borderId="54" xfId="0" applyNumberFormat="1" applyFont="1" applyFill="1" applyBorder="1" applyAlignment="1" applyProtection="1">
      <alignment horizontal="left" vertical="center"/>
      <protection locked="0"/>
    </xf>
    <xf numFmtId="49" fontId="25" fillId="19" borderId="54" xfId="0" applyNumberFormat="1" applyFont="1" applyFill="1" applyBorder="1" applyAlignment="1" applyProtection="1">
      <alignment horizontal="right" vertical="center"/>
      <protection locked="0"/>
    </xf>
    <xf numFmtId="49" fontId="25" fillId="19" borderId="55" xfId="0" applyNumberFormat="1" applyFont="1" applyFill="1" applyBorder="1" applyAlignment="1" applyProtection="1">
      <alignment horizontal="left" vertical="center"/>
      <protection locked="0"/>
    </xf>
    <xf numFmtId="200" fontId="25" fillId="4" borderId="56" xfId="0" applyNumberFormat="1" applyFont="1" applyFill="1" applyBorder="1" applyAlignment="1" applyProtection="1">
      <alignment horizontal="right" vertical="center"/>
      <protection locked="0"/>
    </xf>
    <xf numFmtId="200" fontId="25" fillId="4" borderId="57" xfId="0" applyNumberFormat="1" applyFont="1" applyFill="1" applyBorder="1" applyAlignment="1" applyProtection="1">
      <alignment horizontal="right" vertical="center"/>
      <protection locked="0"/>
    </xf>
    <xf numFmtId="200" fontId="25" fillId="4" borderId="58" xfId="0" applyNumberFormat="1" applyFont="1" applyFill="1" applyBorder="1" applyAlignment="1" applyProtection="1">
      <alignment horizontal="right" vertical="center"/>
      <protection locked="0"/>
    </xf>
    <xf numFmtId="201" fontId="25" fillId="4" borderId="59" xfId="0" applyNumberFormat="1" applyFont="1" applyFill="1" applyBorder="1" applyAlignment="1" applyProtection="1">
      <alignment horizontal="right" vertical="center"/>
      <protection locked="0"/>
    </xf>
    <xf numFmtId="201" fontId="25" fillId="4" borderId="60" xfId="0" applyNumberFormat="1" applyFont="1" applyFill="1" applyBorder="1" applyAlignment="1" applyProtection="1">
      <alignment horizontal="right" vertical="center"/>
      <protection locked="0"/>
    </xf>
    <xf numFmtId="49" fontId="25" fillId="19" borderId="61" xfId="0" applyNumberFormat="1" applyFont="1" applyFill="1" applyBorder="1" applyAlignment="1" applyProtection="1">
      <alignment vertical="center"/>
      <protection locked="0"/>
    </xf>
    <xf numFmtId="49" fontId="25" fillId="19" borderId="62" xfId="0" applyNumberFormat="1" applyFont="1" applyFill="1" applyBorder="1" applyAlignment="1" applyProtection="1">
      <alignment horizontal="left" vertical="center"/>
      <protection locked="0"/>
    </xf>
    <xf numFmtId="49" fontId="25" fillId="19" borderId="62" xfId="0" applyNumberFormat="1" applyFont="1" applyFill="1" applyBorder="1" applyAlignment="1" applyProtection="1">
      <alignment horizontal="right" vertical="center"/>
      <protection locked="0"/>
    </xf>
    <xf numFmtId="49" fontId="25" fillId="19" borderId="63" xfId="0" applyNumberFormat="1" applyFont="1" applyFill="1" applyBorder="1" applyAlignment="1" applyProtection="1">
      <alignment horizontal="left" vertical="center"/>
      <protection locked="0"/>
    </xf>
    <xf numFmtId="200" fontId="25" fillId="4" borderId="64" xfId="0" applyNumberFormat="1" applyFont="1" applyFill="1" applyBorder="1" applyAlignment="1" applyProtection="1">
      <alignment horizontal="right" vertical="center"/>
      <protection locked="0"/>
    </xf>
    <xf numFmtId="200" fontId="25" fillId="4" borderId="65" xfId="0" applyNumberFormat="1" applyFont="1" applyFill="1" applyBorder="1" applyAlignment="1" applyProtection="1">
      <alignment horizontal="right" vertical="center"/>
      <protection locked="0"/>
    </xf>
    <xf numFmtId="200" fontId="25" fillId="4" borderId="66" xfId="0" applyNumberFormat="1" applyFont="1" applyFill="1" applyBorder="1" applyAlignment="1" applyProtection="1">
      <alignment horizontal="right" vertical="center"/>
      <protection locked="0"/>
    </xf>
    <xf numFmtId="201" fontId="25" fillId="4" borderId="67" xfId="0" applyNumberFormat="1" applyFont="1" applyFill="1" applyBorder="1" applyAlignment="1" applyProtection="1">
      <alignment horizontal="right" vertical="center"/>
      <protection locked="0"/>
    </xf>
    <xf numFmtId="201" fontId="25" fillId="4" borderId="68" xfId="0" applyNumberFormat="1" applyFont="1" applyFill="1" applyBorder="1" applyAlignment="1" applyProtection="1">
      <alignment horizontal="right" vertical="center"/>
      <protection locked="0"/>
    </xf>
    <xf numFmtId="49" fontId="25" fillId="19" borderId="69" xfId="0" applyNumberFormat="1" applyFont="1" applyFill="1" applyBorder="1" applyAlignment="1" applyProtection="1">
      <alignment vertical="center"/>
      <protection locked="0"/>
    </xf>
    <xf numFmtId="49" fontId="25" fillId="19" borderId="24" xfId="0" applyNumberFormat="1" applyFont="1" applyFill="1" applyBorder="1" applyAlignment="1" applyProtection="1">
      <alignment horizontal="left" vertical="center"/>
      <protection locked="0"/>
    </xf>
    <xf numFmtId="49" fontId="25" fillId="19" borderId="24" xfId="0" applyNumberFormat="1" applyFont="1" applyFill="1" applyBorder="1" applyAlignment="1" applyProtection="1">
      <alignment horizontal="right" vertical="center"/>
      <protection locked="0"/>
    </xf>
    <xf numFmtId="49" fontId="25" fillId="19" borderId="25" xfId="0" applyNumberFormat="1" applyFont="1" applyFill="1" applyBorder="1" applyAlignment="1" applyProtection="1">
      <alignment horizontal="left" vertical="center"/>
      <protection locked="0"/>
    </xf>
    <xf numFmtId="200" fontId="25" fillId="4" borderId="70" xfId="0" applyNumberFormat="1" applyFont="1" applyFill="1" applyBorder="1" applyAlignment="1" applyProtection="1">
      <alignment horizontal="right" vertical="center"/>
      <protection locked="0"/>
    </xf>
    <xf numFmtId="200" fontId="25" fillId="4" borderId="71" xfId="0" applyNumberFormat="1" applyFont="1" applyFill="1" applyBorder="1" applyAlignment="1" applyProtection="1">
      <alignment horizontal="right" vertical="center"/>
      <protection locked="0"/>
    </xf>
    <xf numFmtId="200" fontId="25" fillId="4" borderId="72" xfId="0" applyNumberFormat="1" applyFont="1" applyFill="1" applyBorder="1" applyAlignment="1" applyProtection="1">
      <alignment horizontal="right" vertical="center"/>
      <protection locked="0"/>
    </xf>
    <xf numFmtId="201" fontId="25" fillId="4" borderId="30" xfId="0" applyNumberFormat="1" applyFont="1" applyFill="1" applyBorder="1" applyAlignment="1" applyProtection="1">
      <alignment horizontal="right" vertical="center"/>
      <protection locked="0"/>
    </xf>
    <xf numFmtId="201" fontId="25" fillId="4" borderId="29" xfId="0" applyNumberFormat="1" applyFont="1" applyFill="1" applyBorder="1" applyAlignment="1" applyProtection="1">
      <alignment horizontal="right" vertical="center"/>
      <protection locked="0"/>
    </xf>
    <xf numFmtId="49" fontId="26" fillId="19" borderId="73" xfId="0" applyNumberFormat="1" applyFont="1" applyFill="1" applyBorder="1" applyAlignment="1" applyProtection="1">
      <alignment vertical="center"/>
      <protection locked="0"/>
    </xf>
    <xf numFmtId="49" fontId="26" fillId="19" borderId="74" xfId="0" applyNumberFormat="1" applyFont="1" applyFill="1" applyBorder="1" applyAlignment="1" applyProtection="1">
      <alignment horizontal="left" vertical="center"/>
      <protection locked="0"/>
    </xf>
    <xf numFmtId="49" fontId="26" fillId="19" borderId="74" xfId="0" applyNumberFormat="1" applyFont="1" applyFill="1" applyBorder="1" applyAlignment="1" applyProtection="1">
      <alignment horizontal="right" vertical="center"/>
      <protection locked="0"/>
    </xf>
    <xf numFmtId="49" fontId="26" fillId="19" borderId="75" xfId="0" applyNumberFormat="1" applyFont="1" applyFill="1" applyBorder="1" applyAlignment="1" applyProtection="1">
      <alignment horizontal="left" vertical="center"/>
      <protection locked="0"/>
    </xf>
    <xf numFmtId="200" fontId="26" fillId="4" borderId="76" xfId="0" applyNumberFormat="1" applyFont="1" applyFill="1" applyBorder="1" applyAlignment="1" applyProtection="1">
      <alignment horizontal="right" vertical="center"/>
      <protection locked="0"/>
    </xf>
    <xf numFmtId="200" fontId="26" fillId="4" borderId="77" xfId="0" applyNumberFormat="1" applyFont="1" applyFill="1" applyBorder="1" applyAlignment="1" applyProtection="1">
      <alignment horizontal="right" vertical="center"/>
      <protection locked="0"/>
    </xf>
    <xf numFmtId="200" fontId="26" fillId="4" borderId="78" xfId="0" applyNumberFormat="1" applyFont="1" applyFill="1" applyBorder="1" applyAlignment="1" applyProtection="1">
      <alignment horizontal="right" vertical="center"/>
      <protection locked="0"/>
    </xf>
    <xf numFmtId="201" fontId="26" fillId="4" borderId="79" xfId="0" applyNumberFormat="1" applyFont="1" applyFill="1" applyBorder="1" applyAlignment="1" applyProtection="1">
      <alignment horizontal="right" vertical="center"/>
      <protection locked="0"/>
    </xf>
    <xf numFmtId="201" fontId="26" fillId="4" borderId="80" xfId="0" applyNumberFormat="1" applyFont="1" applyFill="1" applyBorder="1" applyAlignment="1" applyProtection="1">
      <alignment horizontal="right" vertical="center"/>
      <protection locked="0"/>
    </xf>
    <xf numFmtId="49" fontId="25" fillId="19" borderId="81" xfId="0" applyNumberFormat="1" applyFont="1" applyFill="1" applyBorder="1" applyAlignment="1" applyProtection="1">
      <alignment vertical="center"/>
      <protection locked="0"/>
    </xf>
    <xf numFmtId="49" fontId="25" fillId="19" borderId="82" xfId="0" applyNumberFormat="1" applyFont="1" applyFill="1" applyBorder="1" applyAlignment="1" applyProtection="1">
      <alignment horizontal="left" vertical="center"/>
      <protection locked="0"/>
    </xf>
    <xf numFmtId="49" fontId="25" fillId="19" borderId="82" xfId="0" applyNumberFormat="1" applyFont="1" applyFill="1" applyBorder="1" applyAlignment="1" applyProtection="1">
      <alignment horizontal="right" vertical="center"/>
      <protection locked="0"/>
    </xf>
    <xf numFmtId="49" fontId="25" fillId="19" borderId="83" xfId="0" applyNumberFormat="1" applyFont="1" applyFill="1" applyBorder="1" applyAlignment="1" applyProtection="1">
      <alignment horizontal="left" vertical="center"/>
      <protection locked="0"/>
    </xf>
    <xf numFmtId="200" fontId="25" fillId="4" borderId="84" xfId="0" applyNumberFormat="1" applyFont="1" applyFill="1" applyBorder="1" applyAlignment="1" applyProtection="1">
      <alignment horizontal="right" vertical="center"/>
      <protection locked="0"/>
    </xf>
    <xf numFmtId="200" fontId="25" fillId="4" borderId="85" xfId="0" applyNumberFormat="1" applyFont="1" applyFill="1" applyBorder="1" applyAlignment="1" applyProtection="1">
      <alignment horizontal="right" vertical="center"/>
      <protection locked="0"/>
    </xf>
    <xf numFmtId="200" fontId="25" fillId="4" borderId="86" xfId="0" applyNumberFormat="1" applyFont="1" applyFill="1" applyBorder="1" applyAlignment="1" applyProtection="1">
      <alignment horizontal="right" vertical="center"/>
      <protection locked="0"/>
    </xf>
    <xf numFmtId="201" fontId="25" fillId="4" borderId="87" xfId="0" applyNumberFormat="1" applyFont="1" applyFill="1" applyBorder="1" applyAlignment="1" applyProtection="1">
      <alignment horizontal="right" vertical="center"/>
      <protection locked="0"/>
    </xf>
    <xf numFmtId="201" fontId="25" fillId="4" borderId="88" xfId="0" applyNumberFormat="1" applyFont="1" applyFill="1" applyBorder="1" applyAlignment="1" applyProtection="1">
      <alignment horizontal="right" vertical="center"/>
      <protection locked="0"/>
    </xf>
    <xf numFmtId="49" fontId="28" fillId="0" borderId="0" xfId="0" applyNumberFormat="1" applyFont="1" applyFill="1" applyAlignment="1" applyProtection="1">
      <alignment horizontal="left" indent="3"/>
      <protection locked="0"/>
    </xf>
    <xf numFmtId="49" fontId="25" fillId="19" borderId="89" xfId="0" applyNumberFormat="1" applyFont="1" applyFill="1" applyBorder="1" applyAlignment="1" applyProtection="1">
      <alignment vertical="center"/>
      <protection locked="0"/>
    </xf>
    <xf numFmtId="49" fontId="25" fillId="19" borderId="90" xfId="0" applyNumberFormat="1" applyFont="1" applyFill="1" applyBorder="1" applyAlignment="1" applyProtection="1">
      <alignment horizontal="left" vertical="center"/>
      <protection locked="0"/>
    </xf>
    <xf numFmtId="49" fontId="25" fillId="19" borderId="90" xfId="0" applyNumberFormat="1" applyFont="1" applyFill="1" applyBorder="1" applyAlignment="1" applyProtection="1">
      <alignment horizontal="right" vertical="center"/>
      <protection locked="0"/>
    </xf>
    <xf numFmtId="49" fontId="25" fillId="19" borderId="91" xfId="0" applyNumberFormat="1" applyFont="1" applyFill="1" applyBorder="1" applyAlignment="1" applyProtection="1">
      <alignment horizontal="left" vertical="center"/>
      <protection locked="0"/>
    </xf>
    <xf numFmtId="200" fontId="25" fillId="4" borderId="92" xfId="0" applyNumberFormat="1" applyFont="1" applyFill="1" applyBorder="1" applyAlignment="1" applyProtection="1">
      <alignment horizontal="right" vertical="center"/>
      <protection locked="0"/>
    </xf>
    <xf numFmtId="200" fontId="25" fillId="4" borderId="93" xfId="0" applyNumberFormat="1" applyFont="1" applyFill="1" applyBorder="1" applyAlignment="1" applyProtection="1">
      <alignment horizontal="right" vertical="center"/>
      <protection locked="0"/>
    </xf>
    <xf numFmtId="200" fontId="25" fillId="4" borderId="94" xfId="0" applyNumberFormat="1" applyFont="1" applyFill="1" applyBorder="1" applyAlignment="1" applyProtection="1">
      <alignment horizontal="right" vertical="center"/>
      <protection locked="0"/>
    </xf>
    <xf numFmtId="201" fontId="25" fillId="4" borderId="95" xfId="0" applyNumberFormat="1" applyFont="1" applyFill="1" applyBorder="1" applyAlignment="1" applyProtection="1">
      <alignment horizontal="right" vertical="center"/>
      <protection locked="0"/>
    </xf>
    <xf numFmtId="201" fontId="25" fillId="4" borderId="96" xfId="0" applyNumberFormat="1" applyFont="1" applyFill="1" applyBorder="1" applyAlignment="1" applyProtection="1">
      <alignment horizontal="right" vertical="center"/>
      <protection locked="0"/>
    </xf>
    <xf numFmtId="49" fontId="26" fillId="19" borderId="97" xfId="0" applyNumberFormat="1" applyFont="1" applyFill="1" applyBorder="1" applyAlignment="1" applyProtection="1">
      <alignment vertical="center"/>
      <protection locked="0"/>
    </xf>
    <xf numFmtId="49" fontId="26" fillId="19" borderId="98" xfId="0" applyNumberFormat="1" applyFont="1" applyFill="1" applyBorder="1" applyAlignment="1" applyProtection="1">
      <alignment horizontal="left" vertical="center"/>
      <protection locked="0"/>
    </xf>
    <xf numFmtId="49" fontId="26" fillId="19" borderId="31" xfId="0" applyNumberFormat="1" applyFont="1" applyFill="1" applyBorder="1" applyAlignment="1" applyProtection="1">
      <alignment horizontal="right" vertical="center"/>
      <protection locked="0"/>
    </xf>
    <xf numFmtId="49" fontId="26" fillId="19" borderId="32" xfId="0" applyNumberFormat="1" applyFont="1" applyFill="1" applyBorder="1" applyAlignment="1" applyProtection="1">
      <alignment horizontal="left" vertical="center"/>
      <protection locked="0"/>
    </xf>
    <xf numFmtId="200" fontId="26" fillId="4" borderId="99" xfId="0" applyNumberFormat="1" applyFont="1" applyFill="1" applyBorder="1" applyAlignment="1" applyProtection="1">
      <alignment horizontal="right" vertical="center"/>
      <protection locked="0"/>
    </xf>
    <xf numFmtId="202" fontId="25" fillId="4" borderId="100" xfId="0" applyNumberFormat="1" applyFont="1" applyFill="1" applyBorder="1" applyAlignment="1" applyProtection="1">
      <alignment horizontal="right" vertical="center"/>
      <protection locked="0"/>
    </xf>
    <xf numFmtId="201" fontId="26" fillId="4" borderId="38" xfId="0" applyNumberFormat="1" applyFont="1" applyFill="1" applyBorder="1" applyAlignment="1" applyProtection="1">
      <alignment horizontal="right" vertical="center"/>
      <protection locked="0"/>
    </xf>
    <xf numFmtId="49" fontId="26" fillId="19" borderId="101" xfId="0" applyNumberFormat="1" applyFont="1" applyFill="1" applyBorder="1" applyAlignment="1" applyProtection="1">
      <alignment horizontal="left" vertical="center"/>
      <protection locked="0"/>
    </xf>
    <xf numFmtId="49" fontId="25" fillId="19" borderId="102" xfId="0" applyNumberFormat="1" applyFont="1" applyFill="1" applyBorder="1" applyAlignment="1" applyProtection="1">
      <alignment horizontal="left" vertical="center"/>
      <protection locked="0"/>
    </xf>
    <xf numFmtId="49" fontId="25" fillId="19" borderId="103" xfId="0" applyNumberFormat="1" applyFont="1" applyFill="1" applyBorder="1" applyAlignment="1" applyProtection="1">
      <alignment horizontal="left" vertical="center"/>
      <protection locked="0"/>
    </xf>
    <xf numFmtId="49" fontId="26" fillId="19" borderId="82" xfId="0" applyNumberFormat="1" applyFont="1" applyFill="1" applyBorder="1" applyAlignment="1" applyProtection="1">
      <alignment horizontal="left" vertical="center"/>
      <protection locked="0"/>
    </xf>
    <xf numFmtId="49" fontId="26" fillId="19" borderId="82" xfId="0" applyNumberFormat="1" applyFont="1" applyFill="1" applyBorder="1" applyAlignment="1" applyProtection="1">
      <alignment horizontal="right" vertical="center"/>
      <protection locked="0"/>
    </xf>
    <xf numFmtId="49" fontId="26" fillId="19" borderId="83" xfId="0" applyNumberFormat="1" applyFont="1" applyFill="1" applyBorder="1" applyAlignment="1" applyProtection="1">
      <alignment horizontal="left" vertical="center"/>
      <protection locked="0"/>
    </xf>
    <xf numFmtId="49" fontId="28" fillId="0" borderId="0" xfId="0" applyNumberFormat="1" applyFont="1" applyFill="1" applyAlignment="1" applyProtection="1">
      <alignment horizontal="left" indent="1"/>
      <protection locked="0"/>
    </xf>
    <xf numFmtId="49" fontId="25" fillId="0" borderId="0" xfId="0" applyNumberFormat="1" applyFont="1" applyFill="1" applyAlignment="1" applyProtection="1">
      <alignment horizontal="left" vertical="top" indent="1"/>
      <protection locked="0"/>
    </xf>
    <xf numFmtId="49" fontId="25" fillId="19" borderId="15" xfId="0" applyNumberFormat="1" applyFont="1" applyFill="1" applyBorder="1" applyAlignment="1" applyProtection="1">
      <alignment horizontal="right" vertical="center"/>
      <protection locked="0"/>
    </xf>
    <xf numFmtId="49" fontId="25" fillId="19" borderId="104" xfId="0" applyNumberFormat="1" applyFont="1" applyFill="1" applyBorder="1" applyAlignment="1" applyProtection="1">
      <alignment horizontal="left" vertical="center"/>
      <protection locked="0"/>
    </xf>
    <xf numFmtId="200" fontId="25" fillId="4" borderId="105" xfId="0" applyNumberFormat="1" applyFont="1" applyFill="1" applyBorder="1" applyAlignment="1" applyProtection="1">
      <alignment horizontal="right" vertical="center"/>
      <protection locked="0"/>
    </xf>
    <xf numFmtId="200" fontId="25" fillId="4" borderId="106" xfId="0" applyNumberFormat="1" applyFont="1" applyFill="1" applyBorder="1" applyAlignment="1" applyProtection="1">
      <alignment horizontal="right" vertical="center"/>
      <protection locked="0"/>
    </xf>
    <xf numFmtId="200" fontId="25" fillId="4" borderId="107" xfId="0" applyNumberFormat="1" applyFont="1" applyFill="1" applyBorder="1" applyAlignment="1" applyProtection="1">
      <alignment horizontal="right" vertical="center"/>
      <protection locked="0"/>
    </xf>
    <xf numFmtId="201" fontId="25" fillId="4" borderId="108" xfId="0" applyNumberFormat="1" applyFont="1" applyFill="1" applyBorder="1" applyAlignment="1" applyProtection="1">
      <alignment horizontal="right" vertical="center"/>
      <protection locked="0"/>
    </xf>
    <xf numFmtId="201" fontId="25" fillId="4" borderId="109" xfId="0" applyNumberFormat="1" applyFont="1" applyFill="1" applyBorder="1" applyAlignment="1" applyProtection="1">
      <alignment horizontal="right" vertical="center"/>
      <protection locked="0"/>
    </xf>
    <xf numFmtId="49" fontId="26" fillId="19" borderId="110" xfId="0" applyNumberFormat="1" applyFont="1" applyFill="1" applyBorder="1" applyAlignment="1" applyProtection="1">
      <alignment vertical="center"/>
      <protection locked="0"/>
    </xf>
    <xf numFmtId="200" fontId="26" fillId="4" borderId="111" xfId="0" applyNumberFormat="1" applyFont="1" applyFill="1" applyBorder="1" applyAlignment="1" applyProtection="1">
      <alignment horizontal="right" vertical="center"/>
      <protection locked="0"/>
    </xf>
    <xf numFmtId="200" fontId="26" fillId="4" borderId="112" xfId="0" applyNumberFormat="1" applyFont="1" applyFill="1" applyBorder="1" applyAlignment="1" applyProtection="1">
      <alignment horizontal="right" vertical="center"/>
      <protection locked="0"/>
    </xf>
    <xf numFmtId="49" fontId="26" fillId="19" borderId="110" xfId="0" applyNumberFormat="1" applyFont="1" applyFill="1" applyBorder="1" applyAlignment="1" applyProtection="1">
      <alignment wrapText="1"/>
      <protection locked="0"/>
    </xf>
    <xf numFmtId="49" fontId="26" fillId="19" borderId="31" xfId="0" applyNumberFormat="1" applyFont="1" applyFill="1" applyBorder="1" applyAlignment="1" applyProtection="1">
      <alignment horizontal="left" vertical="center" indent="1"/>
      <protection locked="0"/>
    </xf>
    <xf numFmtId="49" fontId="26" fillId="19" borderId="74" xfId="0" applyNumberFormat="1" applyFont="1" applyFill="1" applyBorder="1" applyAlignment="1" applyProtection="1">
      <alignment horizontal="left" vertical="center" indent="1"/>
      <protection locked="0"/>
    </xf>
    <xf numFmtId="49" fontId="26" fillId="19" borderId="113" xfId="0" applyNumberFormat="1" applyFont="1" applyFill="1" applyBorder="1" applyAlignment="1" applyProtection="1">
      <alignment vertical="center"/>
      <protection locked="0"/>
    </xf>
    <xf numFmtId="49" fontId="25" fillId="19" borderId="114" xfId="0" applyNumberFormat="1" applyFont="1" applyFill="1" applyBorder="1" applyAlignment="1" applyProtection="1">
      <alignment horizontal="left" vertical="center"/>
      <protection locked="0"/>
    </xf>
    <xf numFmtId="49" fontId="25" fillId="19" borderId="114" xfId="0" applyNumberFormat="1" applyFont="1" applyFill="1" applyBorder="1" applyAlignment="1" applyProtection="1">
      <alignment horizontal="right" vertical="center"/>
      <protection locked="0"/>
    </xf>
    <xf numFmtId="49" fontId="25" fillId="19" borderId="115" xfId="0" applyNumberFormat="1" applyFont="1" applyFill="1" applyBorder="1" applyAlignment="1" applyProtection="1">
      <alignment horizontal="left" vertical="center"/>
      <protection locked="0"/>
    </xf>
    <xf numFmtId="200" fontId="25" fillId="4" borderId="116" xfId="0" applyNumberFormat="1" applyFont="1" applyFill="1" applyBorder="1" applyAlignment="1" applyProtection="1">
      <alignment horizontal="right" vertical="center"/>
      <protection locked="0"/>
    </xf>
    <xf numFmtId="200" fontId="25" fillId="4" borderId="117" xfId="0" applyNumberFormat="1" applyFont="1" applyFill="1" applyBorder="1" applyAlignment="1" applyProtection="1">
      <alignment horizontal="right" vertical="center"/>
      <protection locked="0"/>
    </xf>
    <xf numFmtId="200" fontId="25" fillId="4" borderId="118" xfId="0" applyNumberFormat="1" applyFont="1" applyFill="1" applyBorder="1" applyAlignment="1" applyProtection="1">
      <alignment horizontal="right" vertical="center"/>
      <protection locked="0"/>
    </xf>
    <xf numFmtId="201" fontId="25" fillId="4" borderId="119" xfId="0" applyNumberFormat="1" applyFont="1" applyFill="1" applyBorder="1" applyAlignment="1" applyProtection="1">
      <alignment horizontal="right" vertical="center"/>
      <protection locked="0"/>
    </xf>
    <xf numFmtId="201" fontId="25" fillId="4" borderId="120" xfId="0" applyNumberFormat="1" applyFont="1" applyFill="1" applyBorder="1" applyAlignment="1" applyProtection="1">
      <alignment horizontal="right" vertical="center"/>
      <protection locked="0"/>
    </xf>
    <xf numFmtId="49" fontId="26" fillId="19" borderId="114" xfId="0" applyNumberFormat="1" applyFont="1" applyFill="1" applyBorder="1" applyAlignment="1" applyProtection="1">
      <alignment horizontal="left" vertical="center"/>
      <protection locked="0"/>
    </xf>
    <xf numFmtId="49" fontId="26" fillId="19" borderId="114" xfId="0" applyNumberFormat="1" applyFont="1" applyFill="1" applyBorder="1" applyAlignment="1" applyProtection="1">
      <alignment horizontal="right" vertical="center"/>
      <protection locked="0"/>
    </xf>
    <xf numFmtId="49" fontId="26" fillId="19" borderId="115" xfId="0" applyNumberFormat="1" applyFont="1" applyFill="1" applyBorder="1" applyAlignment="1" applyProtection="1">
      <alignment horizontal="left" vertical="center"/>
      <protection locked="0"/>
    </xf>
    <xf numFmtId="200" fontId="26" fillId="4" borderId="116" xfId="0" applyNumberFormat="1" applyFont="1" applyFill="1" applyBorder="1" applyAlignment="1" applyProtection="1">
      <alignment horizontal="right" vertical="center"/>
      <protection locked="0"/>
    </xf>
    <xf numFmtId="200" fontId="26" fillId="4" borderId="117" xfId="0" applyNumberFormat="1" applyFont="1" applyFill="1" applyBorder="1" applyAlignment="1" applyProtection="1">
      <alignment horizontal="right" vertical="center"/>
      <protection locked="0"/>
    </xf>
    <xf numFmtId="200" fontId="26" fillId="4" borderId="118" xfId="0" applyNumberFormat="1" applyFont="1" applyFill="1" applyBorder="1" applyAlignment="1" applyProtection="1">
      <alignment horizontal="right" vertical="center"/>
      <protection locked="0"/>
    </xf>
    <xf numFmtId="201" fontId="26" fillId="4" borderId="119" xfId="0" applyNumberFormat="1" applyFont="1" applyFill="1" applyBorder="1" applyAlignment="1" applyProtection="1">
      <alignment horizontal="right" vertical="center"/>
      <protection locked="0"/>
    </xf>
    <xf numFmtId="201" fontId="26" fillId="4" borderId="120" xfId="0" applyNumberFormat="1" applyFont="1" applyFill="1" applyBorder="1" applyAlignment="1" applyProtection="1">
      <alignment horizontal="right" vertical="center"/>
      <protection locked="0"/>
    </xf>
    <xf numFmtId="49" fontId="26" fillId="19" borderId="81" xfId="0" applyNumberFormat="1" applyFont="1" applyFill="1" applyBorder="1" applyAlignment="1" applyProtection="1">
      <alignment vertical="center"/>
      <protection locked="0"/>
    </xf>
    <xf numFmtId="200" fontId="26" fillId="4" borderId="84" xfId="0" applyNumberFormat="1" applyFont="1" applyFill="1" applyBorder="1" applyAlignment="1" applyProtection="1">
      <alignment horizontal="right" vertical="center"/>
      <protection locked="0"/>
    </xf>
    <xf numFmtId="200" fontId="26" fillId="4" borderId="85" xfId="0" applyNumberFormat="1" applyFont="1" applyFill="1" applyBorder="1" applyAlignment="1" applyProtection="1">
      <alignment horizontal="right" vertical="center"/>
      <protection locked="0"/>
    </xf>
    <xf numFmtId="200" fontId="26" fillId="4" borderId="86" xfId="0" applyNumberFormat="1" applyFont="1" applyFill="1" applyBorder="1" applyAlignment="1" applyProtection="1">
      <alignment horizontal="right" vertical="center"/>
      <protection locked="0"/>
    </xf>
    <xf numFmtId="201" fontId="26" fillId="4" borderId="87" xfId="0" applyNumberFormat="1" applyFont="1" applyFill="1" applyBorder="1" applyAlignment="1" applyProtection="1">
      <alignment horizontal="right" vertical="center"/>
      <protection locked="0"/>
    </xf>
    <xf numFmtId="201" fontId="26" fillId="4" borderId="88" xfId="0" applyNumberFormat="1" applyFont="1" applyFill="1" applyBorder="1" applyAlignment="1" applyProtection="1">
      <alignment horizontal="right" vertical="center"/>
      <protection locked="0"/>
    </xf>
    <xf numFmtId="49" fontId="25" fillId="0" borderId="0" xfId="0" applyNumberFormat="1" applyFont="1" applyFill="1" applyAlignment="1" applyProtection="1">
      <alignment horizontal="left" vertical="top" indent="3"/>
      <protection locked="0"/>
    </xf>
    <xf numFmtId="200" fontId="25" fillId="4" borderId="121" xfId="0" applyNumberFormat="1" applyFont="1" applyFill="1" applyBorder="1" applyAlignment="1" applyProtection="1">
      <alignment horizontal="right" vertical="center"/>
      <protection locked="0"/>
    </xf>
    <xf numFmtId="201" fontId="25" fillId="4" borderId="106" xfId="0" applyNumberFormat="1" applyFont="1" applyFill="1" applyBorder="1" applyAlignment="1" applyProtection="1">
      <alignment horizontal="right" vertical="center"/>
      <protection locked="0"/>
    </xf>
    <xf numFmtId="201" fontId="25" fillId="4" borderId="121" xfId="0" applyNumberFormat="1" applyFont="1" applyFill="1" applyBorder="1" applyAlignment="1" applyProtection="1">
      <alignment horizontal="right" vertical="center"/>
      <protection locked="0"/>
    </xf>
    <xf numFmtId="201" fontId="25" fillId="4" borderId="107" xfId="0" applyNumberFormat="1" applyFont="1" applyFill="1" applyBorder="1" applyAlignment="1" applyProtection="1">
      <alignment horizontal="right" vertical="center"/>
      <protection locked="0"/>
    </xf>
    <xf numFmtId="200" fontId="26" fillId="4" borderId="100" xfId="0" applyNumberFormat="1" applyFont="1" applyFill="1" applyBorder="1" applyAlignment="1" applyProtection="1">
      <alignment horizontal="right" vertical="center"/>
      <protection locked="0"/>
    </xf>
    <xf numFmtId="201" fontId="26" fillId="4" borderId="111" xfId="0" applyNumberFormat="1" applyFont="1" applyFill="1" applyBorder="1" applyAlignment="1" applyProtection="1">
      <alignment horizontal="right" vertical="center"/>
      <protection locked="0"/>
    </xf>
    <xf numFmtId="201" fontId="26" fillId="4" borderId="100" xfId="0" applyNumberFormat="1" applyFont="1" applyFill="1" applyBorder="1" applyAlignment="1" applyProtection="1">
      <alignment horizontal="right" vertical="center"/>
      <protection locked="0"/>
    </xf>
    <xf numFmtId="201" fontId="26" fillId="4" borderId="112" xfId="0" applyNumberFormat="1" applyFont="1" applyFill="1" applyBorder="1" applyAlignment="1" applyProtection="1">
      <alignment horizontal="right" vertical="center"/>
      <protection locked="0"/>
    </xf>
    <xf numFmtId="200" fontId="26" fillId="4" borderId="122" xfId="0" applyNumberFormat="1" applyFont="1" applyFill="1" applyBorder="1" applyAlignment="1" applyProtection="1">
      <alignment horizontal="right" vertical="center"/>
      <protection locked="0"/>
    </xf>
    <xf numFmtId="201" fontId="26" fillId="4" borderId="77" xfId="0" applyNumberFormat="1" applyFont="1" applyFill="1" applyBorder="1" applyAlignment="1" applyProtection="1">
      <alignment horizontal="right" vertical="center"/>
      <protection locked="0"/>
    </xf>
    <xf numFmtId="201" fontId="26" fillId="4" borderId="122" xfId="0" applyNumberFormat="1" applyFont="1" applyFill="1" applyBorder="1" applyAlignment="1" applyProtection="1">
      <alignment horizontal="right" vertical="center"/>
      <protection locked="0"/>
    </xf>
    <xf numFmtId="201" fontId="26" fillId="4" borderId="78" xfId="0" applyNumberFormat="1" applyFont="1" applyFill="1" applyBorder="1" applyAlignment="1" applyProtection="1">
      <alignment horizontal="right" vertical="center"/>
      <protection locked="0"/>
    </xf>
    <xf numFmtId="200" fontId="25" fillId="4" borderId="123" xfId="0" applyNumberFormat="1" applyFont="1" applyFill="1" applyBorder="1" applyAlignment="1" applyProtection="1">
      <alignment horizontal="right" vertical="center"/>
      <protection locked="0"/>
    </xf>
    <xf numFmtId="201" fontId="25" fillId="4" borderId="71" xfId="0" applyNumberFormat="1" applyFont="1" applyFill="1" applyBorder="1" applyAlignment="1" applyProtection="1">
      <alignment horizontal="right" vertical="center"/>
      <protection locked="0"/>
    </xf>
    <xf numFmtId="201" fontId="25" fillId="4" borderId="123" xfId="0" applyNumberFormat="1" applyFont="1" applyFill="1" applyBorder="1" applyAlignment="1" applyProtection="1">
      <alignment horizontal="right" vertical="center"/>
      <protection locked="0"/>
    </xf>
    <xf numFmtId="201" fontId="25" fillId="4" borderId="72" xfId="0" applyNumberFormat="1" applyFont="1" applyFill="1" applyBorder="1" applyAlignment="1" applyProtection="1">
      <alignment horizontal="right" vertical="center"/>
      <protection locked="0"/>
    </xf>
    <xf numFmtId="49" fontId="25" fillId="19" borderId="113" xfId="0" applyNumberFormat="1" applyFont="1" applyFill="1" applyBorder="1" applyAlignment="1" applyProtection="1">
      <alignment vertical="center"/>
      <protection locked="0"/>
    </xf>
    <xf numFmtId="200" fontId="25" fillId="4" borderId="124" xfId="0" applyNumberFormat="1" applyFont="1" applyFill="1" applyBorder="1" applyAlignment="1" applyProtection="1">
      <alignment horizontal="right" vertical="center"/>
      <protection locked="0"/>
    </xf>
    <xf numFmtId="201" fontId="25" fillId="4" borderId="117" xfId="0" applyNumberFormat="1" applyFont="1" applyFill="1" applyBorder="1" applyAlignment="1" applyProtection="1">
      <alignment horizontal="right" vertical="center"/>
      <protection locked="0"/>
    </xf>
    <xf numFmtId="201" fontId="25" fillId="4" borderId="124" xfId="0" applyNumberFormat="1" applyFont="1" applyFill="1" applyBorder="1" applyAlignment="1" applyProtection="1">
      <alignment horizontal="right" vertical="center"/>
      <protection locked="0"/>
    </xf>
    <xf numFmtId="201" fontId="25" fillId="4" borderId="118" xfId="0" applyNumberFormat="1" applyFont="1" applyFill="1" applyBorder="1" applyAlignment="1" applyProtection="1">
      <alignment horizontal="right" vertical="center"/>
      <protection locked="0"/>
    </xf>
    <xf numFmtId="200" fontId="26" fillId="4" borderId="124" xfId="0" applyNumberFormat="1" applyFont="1" applyFill="1" applyBorder="1" applyAlignment="1" applyProtection="1">
      <alignment horizontal="right" vertical="center"/>
      <protection locked="0"/>
    </xf>
    <xf numFmtId="201" fontId="26" fillId="4" borderId="117" xfId="0" applyNumberFormat="1" applyFont="1" applyFill="1" applyBorder="1" applyAlignment="1" applyProtection="1">
      <alignment horizontal="right" vertical="center"/>
      <protection locked="0"/>
    </xf>
    <xf numFmtId="201" fontId="26" fillId="4" borderId="124" xfId="0" applyNumberFormat="1" applyFont="1" applyFill="1" applyBorder="1" applyAlignment="1" applyProtection="1">
      <alignment horizontal="right" vertical="center"/>
      <protection locked="0"/>
    </xf>
    <xf numFmtId="201" fontId="26" fillId="4" borderId="118" xfId="0" applyNumberFormat="1" applyFont="1" applyFill="1" applyBorder="1" applyAlignment="1" applyProtection="1">
      <alignment horizontal="right" vertical="center"/>
      <protection locked="0"/>
    </xf>
    <xf numFmtId="200" fontId="26" fillId="4" borderId="125" xfId="0" applyNumberFormat="1" applyFont="1" applyFill="1" applyBorder="1" applyAlignment="1" applyProtection="1">
      <alignment horizontal="right" vertical="center"/>
      <protection locked="0"/>
    </xf>
    <xf numFmtId="201" fontId="26" fillId="4" borderId="85" xfId="0" applyNumberFormat="1" applyFont="1" applyFill="1" applyBorder="1" applyAlignment="1" applyProtection="1">
      <alignment horizontal="right" vertical="center"/>
      <protection locked="0"/>
    </xf>
    <xf numFmtId="201" fontId="26" fillId="4" borderId="125" xfId="0" applyNumberFormat="1" applyFont="1" applyFill="1" applyBorder="1" applyAlignment="1" applyProtection="1">
      <alignment horizontal="right" vertical="center"/>
      <protection locked="0"/>
    </xf>
    <xf numFmtId="201" fontId="26" fillId="4" borderId="86" xfId="0" applyNumberFormat="1" applyFont="1" applyFill="1" applyBorder="1" applyAlignment="1" applyProtection="1">
      <alignment horizontal="right" vertical="center"/>
      <protection locked="0"/>
    </xf>
    <xf numFmtId="200" fontId="25" fillId="4" borderId="126" xfId="0" applyNumberFormat="1" applyFont="1" applyFill="1" applyBorder="1" applyAlignment="1" applyProtection="1">
      <alignment horizontal="right" vertical="center"/>
      <protection locked="0"/>
    </xf>
    <xf numFmtId="201" fontId="25" fillId="4" borderId="57" xfId="0" applyNumberFormat="1" applyFont="1" applyFill="1" applyBorder="1" applyAlignment="1" applyProtection="1">
      <alignment horizontal="right" vertical="center"/>
      <protection locked="0"/>
    </xf>
    <xf numFmtId="201" fontId="25" fillId="4" borderId="126" xfId="0" applyNumberFormat="1" applyFont="1" applyFill="1" applyBorder="1" applyAlignment="1" applyProtection="1">
      <alignment horizontal="right" vertical="center"/>
      <protection locked="0"/>
    </xf>
    <xf numFmtId="201" fontId="25" fillId="4" borderId="58" xfId="0" applyNumberFormat="1" applyFont="1" applyFill="1" applyBorder="1" applyAlignment="1" applyProtection="1">
      <alignment horizontal="right" vertical="center"/>
      <protection locked="0"/>
    </xf>
    <xf numFmtId="49" fontId="25" fillId="19" borderId="127" xfId="0" applyNumberFormat="1" applyFont="1" applyFill="1" applyBorder="1" applyAlignment="1" applyProtection="1">
      <alignment vertical="center"/>
      <protection locked="0"/>
    </xf>
    <xf numFmtId="49" fontId="25" fillId="19" borderId="128" xfId="0" applyNumberFormat="1" applyFont="1" applyFill="1" applyBorder="1" applyAlignment="1" applyProtection="1">
      <alignment horizontal="left" vertical="center"/>
      <protection locked="0"/>
    </xf>
    <xf numFmtId="49" fontId="25" fillId="19" borderId="128" xfId="0" applyNumberFormat="1" applyFont="1" applyFill="1" applyBorder="1" applyAlignment="1" applyProtection="1">
      <alignment horizontal="right" vertical="center"/>
      <protection locked="0"/>
    </xf>
    <xf numFmtId="49" fontId="25" fillId="19" borderId="129" xfId="0" applyNumberFormat="1" applyFont="1" applyFill="1" applyBorder="1" applyAlignment="1" applyProtection="1">
      <alignment horizontal="left" vertical="center"/>
      <protection locked="0"/>
    </xf>
    <xf numFmtId="49" fontId="25" fillId="19" borderId="13" xfId="0" applyNumberFormat="1" applyFont="1" applyFill="1" applyBorder="1" applyAlignment="1" applyProtection="1">
      <alignment vertical="center"/>
      <protection locked="0"/>
    </xf>
    <xf numFmtId="49" fontId="25" fillId="19" borderId="0" xfId="0" applyNumberFormat="1" applyFont="1" applyFill="1" applyBorder="1" applyAlignment="1" applyProtection="1">
      <alignment horizontal="left" vertical="center"/>
      <protection locked="0"/>
    </xf>
    <xf numFmtId="49" fontId="25" fillId="19" borderId="0" xfId="0" applyNumberFormat="1" applyFont="1" applyFill="1" applyBorder="1" applyAlignment="1" applyProtection="1">
      <alignment horizontal="right" vertical="center"/>
      <protection locked="0"/>
    </xf>
    <xf numFmtId="49" fontId="25" fillId="19" borderId="130" xfId="0" applyNumberFormat="1" applyFont="1" applyFill="1" applyBorder="1" applyAlignment="1" applyProtection="1">
      <alignment horizontal="left" vertical="center"/>
      <protection locked="0"/>
    </xf>
    <xf numFmtId="201" fontId="25" fillId="4" borderId="65" xfId="0" applyNumberFormat="1" applyFont="1" applyFill="1" applyBorder="1" applyAlignment="1" applyProtection="1">
      <alignment horizontal="right" vertical="center"/>
      <protection locked="0"/>
    </xf>
    <xf numFmtId="201" fontId="25" fillId="4" borderId="66" xfId="0" applyNumberFormat="1" applyFont="1" applyFill="1" applyBorder="1" applyAlignment="1" applyProtection="1">
      <alignment horizontal="right" vertical="center"/>
      <protection locked="0"/>
    </xf>
    <xf numFmtId="200" fontId="26" fillId="4" borderId="70" xfId="0" applyNumberFormat="1" applyFont="1" applyFill="1" applyBorder="1" applyAlignment="1" applyProtection="1">
      <alignment horizontal="right" vertical="center"/>
      <protection locked="0"/>
    </xf>
    <xf numFmtId="200" fontId="26" fillId="4" borderId="71" xfId="0" applyNumberFormat="1" applyFont="1" applyFill="1" applyBorder="1" applyAlignment="1" applyProtection="1">
      <alignment horizontal="right" vertical="center"/>
      <protection locked="0"/>
    </xf>
    <xf numFmtId="200" fontId="26" fillId="4" borderId="72" xfId="0" applyNumberFormat="1" applyFont="1" applyFill="1" applyBorder="1" applyAlignment="1" applyProtection="1">
      <alignment horizontal="right" vertical="center"/>
      <protection locked="0"/>
    </xf>
    <xf numFmtId="201" fontId="26" fillId="4" borderId="71" xfId="0" applyNumberFormat="1" applyFont="1" applyFill="1" applyBorder="1" applyAlignment="1" applyProtection="1">
      <alignment horizontal="right" vertical="center"/>
      <protection locked="0"/>
    </xf>
    <xf numFmtId="201" fontId="26" fillId="4" borderId="72" xfId="0" applyNumberFormat="1" applyFont="1" applyFill="1" applyBorder="1" applyAlignment="1" applyProtection="1">
      <alignment horizontal="right" vertical="center"/>
      <protection locked="0"/>
    </xf>
    <xf numFmtId="49" fontId="25" fillId="19" borderId="131" xfId="0" applyNumberFormat="1" applyFont="1" applyFill="1" applyBorder="1" applyAlignment="1" applyProtection="1">
      <alignment vertical="center"/>
      <protection locked="0"/>
    </xf>
    <xf numFmtId="49" fontId="25" fillId="19" borderId="132" xfId="0" applyNumberFormat="1" applyFont="1" applyFill="1" applyBorder="1" applyAlignment="1" applyProtection="1">
      <alignment vertical="center"/>
      <protection locked="0"/>
    </xf>
    <xf numFmtId="49" fontId="25" fillId="19" borderId="133" xfId="0" applyNumberFormat="1" applyFont="1" applyFill="1" applyBorder="1" applyAlignment="1" applyProtection="1">
      <alignment horizontal="left" vertical="center"/>
      <protection locked="0"/>
    </xf>
    <xf numFmtId="49" fontId="25" fillId="19" borderId="133" xfId="0" applyNumberFormat="1" applyFont="1" applyFill="1" applyBorder="1" applyAlignment="1" applyProtection="1">
      <alignment horizontal="right" vertical="center"/>
      <protection locked="0"/>
    </xf>
    <xf numFmtId="49" fontId="25" fillId="19" borderId="134" xfId="0" applyNumberFormat="1" applyFont="1" applyFill="1" applyBorder="1" applyAlignment="1" applyProtection="1">
      <alignment horizontal="left" vertical="center"/>
      <protection locked="0"/>
    </xf>
    <xf numFmtId="49" fontId="25" fillId="19" borderId="81" xfId="0" applyNumberFormat="1" applyFont="1" applyFill="1" applyBorder="1" applyAlignment="1" applyProtection="1">
      <alignment vertical="center"/>
      <protection locked="0"/>
    </xf>
    <xf numFmtId="201" fontId="25" fillId="4" borderId="85" xfId="0" applyNumberFormat="1" applyFont="1" applyFill="1" applyBorder="1" applyAlignment="1" applyProtection="1">
      <alignment horizontal="right" vertical="center"/>
      <protection locked="0"/>
    </xf>
    <xf numFmtId="201" fontId="25" fillId="4" borderId="86" xfId="0" applyNumberFormat="1" applyFont="1" applyFill="1" applyBorder="1" applyAlignment="1" applyProtection="1">
      <alignment horizontal="right" vertical="center"/>
      <protection locked="0"/>
    </xf>
    <xf numFmtId="0" fontId="25" fillId="20" borderId="0" xfId="0" applyFont="1" applyFill="1" applyAlignment="1" applyProtection="1">
      <alignment horizontal="center" vertical="center"/>
      <protection hidden="1"/>
    </xf>
    <xf numFmtId="0" fontId="26" fillId="20" borderId="0" xfId="0" applyFont="1" applyFill="1" applyAlignment="1" applyProtection="1">
      <alignment vertical="center"/>
      <protection hidden="1"/>
    </xf>
    <xf numFmtId="0" fontId="0" fillId="20" borderId="0" xfId="0" applyFill="1" applyAlignment="1">
      <alignment/>
    </xf>
    <xf numFmtId="0" fontId="26" fillId="20" borderId="12" xfId="0" applyFont="1" applyFill="1" applyBorder="1" applyAlignment="1" applyProtection="1">
      <alignment vertical="center"/>
      <protection hidden="1"/>
    </xf>
    <xf numFmtId="49" fontId="26" fillId="20" borderId="135" xfId="0" applyNumberFormat="1" applyFont="1" applyFill="1" applyBorder="1" applyAlignment="1" applyProtection="1">
      <alignment vertical="center"/>
      <protection hidden="1"/>
    </xf>
    <xf numFmtId="49" fontId="26" fillId="20" borderId="50" xfId="0" applyNumberFormat="1" applyFont="1" applyFill="1" applyBorder="1" applyAlignment="1" applyProtection="1">
      <alignment vertical="center"/>
      <protection locked="0"/>
    </xf>
    <xf numFmtId="49" fontId="26" fillId="20" borderId="50" xfId="0" applyNumberFormat="1" applyFont="1" applyFill="1" applyBorder="1" applyAlignment="1" applyProtection="1">
      <alignment horizontal="right" vertical="center"/>
      <protection locked="0"/>
    </xf>
    <xf numFmtId="49" fontId="26" fillId="20" borderId="136" xfId="0" applyNumberFormat="1" applyFont="1" applyFill="1" applyBorder="1" applyAlignment="1" applyProtection="1">
      <alignment vertical="center"/>
      <protection hidden="1"/>
    </xf>
    <xf numFmtId="49" fontId="26" fillId="20" borderId="137" xfId="0" applyNumberFormat="1" applyFont="1" applyFill="1" applyBorder="1" applyAlignment="1" applyProtection="1">
      <alignment horizontal="center" vertical="center"/>
      <protection locked="0"/>
    </xf>
    <xf numFmtId="49" fontId="26" fillId="20" borderId="138" xfId="0" applyNumberFormat="1" applyFont="1" applyFill="1" applyBorder="1" applyAlignment="1" applyProtection="1">
      <alignment horizontal="center" vertical="center"/>
      <protection locked="0"/>
    </xf>
    <xf numFmtId="49" fontId="26" fillId="20" borderId="94" xfId="0" applyNumberFormat="1" applyFont="1" applyFill="1" applyBorder="1" applyAlignment="1" applyProtection="1">
      <alignment horizontal="center" vertical="center"/>
      <protection locked="0"/>
    </xf>
    <xf numFmtId="0" fontId="26" fillId="20" borderId="0" xfId="0" applyFont="1" applyFill="1" applyBorder="1" applyAlignment="1" applyProtection="1">
      <alignment vertical="center"/>
      <protection hidden="1"/>
    </xf>
    <xf numFmtId="0" fontId="26" fillId="20" borderId="13" xfId="0" applyFont="1" applyFill="1" applyBorder="1" applyAlignment="1" applyProtection="1">
      <alignment vertical="center"/>
      <protection hidden="1"/>
    </xf>
    <xf numFmtId="49" fontId="40" fillId="20" borderId="13" xfId="0" applyNumberFormat="1" applyFont="1" applyFill="1" applyBorder="1" applyAlignment="1" applyProtection="1">
      <alignment horizontal="centerContinuous" vertical="center"/>
      <protection hidden="1"/>
    </xf>
    <xf numFmtId="49" fontId="40" fillId="20" borderId="0" xfId="0" applyNumberFormat="1" applyFont="1" applyFill="1" applyBorder="1" applyAlignment="1" applyProtection="1">
      <alignment horizontal="centerContinuous" vertical="center"/>
      <protection locked="0"/>
    </xf>
    <xf numFmtId="49" fontId="41" fillId="20" borderId="130" xfId="0" applyNumberFormat="1" applyFont="1" applyFill="1" applyBorder="1" applyAlignment="1" applyProtection="1">
      <alignment vertical="center"/>
      <protection hidden="1"/>
    </xf>
    <xf numFmtId="49" fontId="26" fillId="20" borderId="139" xfId="0" applyNumberFormat="1" applyFont="1" applyFill="1" applyBorder="1" applyAlignment="1" applyProtection="1">
      <alignment horizontal="center" vertical="center"/>
      <protection locked="0"/>
    </xf>
    <xf numFmtId="49" fontId="26" fillId="20" borderId="100" xfId="0" applyNumberFormat="1" applyFont="1" applyFill="1" applyBorder="1" applyAlignment="1" applyProtection="1">
      <alignment horizontal="center" vertical="center"/>
      <protection locked="0"/>
    </xf>
    <xf numFmtId="49" fontId="26" fillId="20" borderId="112" xfId="0" applyNumberFormat="1" applyFont="1" applyFill="1" applyBorder="1" applyAlignment="1" applyProtection="1">
      <alignment horizontal="center" vertical="center"/>
      <protection locked="0"/>
    </xf>
    <xf numFmtId="49" fontId="26" fillId="20" borderId="13" xfId="0" applyNumberFormat="1" applyFont="1" applyFill="1" applyBorder="1" applyAlignment="1" applyProtection="1">
      <alignment vertical="center"/>
      <protection hidden="1"/>
    </xf>
    <xf numFmtId="49" fontId="26" fillId="20" borderId="0" xfId="0" applyNumberFormat="1" applyFont="1" applyFill="1" applyBorder="1" applyAlignment="1" applyProtection="1">
      <alignment vertical="center"/>
      <protection locked="0"/>
    </xf>
    <xf numFmtId="49" fontId="26" fillId="20" borderId="0" xfId="0" applyNumberFormat="1" applyFont="1" applyFill="1" applyBorder="1" applyAlignment="1" applyProtection="1">
      <alignment horizontal="right" vertical="center"/>
      <protection locked="0"/>
    </xf>
    <xf numFmtId="49" fontId="26" fillId="20" borderId="130" xfId="0" applyNumberFormat="1" applyFont="1" applyFill="1" applyBorder="1" applyAlignment="1" applyProtection="1">
      <alignment vertical="center"/>
      <protection hidden="1"/>
    </xf>
    <xf numFmtId="49" fontId="41" fillId="20" borderId="140" xfId="0" applyNumberFormat="1" applyFont="1" applyFill="1" applyBorder="1" applyAlignment="1" applyProtection="1">
      <alignment horizontal="center" vertical="center"/>
      <protection hidden="1"/>
    </xf>
    <xf numFmtId="49" fontId="41" fillId="20" borderId="141" xfId="0" applyNumberFormat="1" applyFont="1" applyFill="1" applyBorder="1" applyAlignment="1" applyProtection="1">
      <alignment horizontal="center" vertical="center"/>
      <protection locked="0"/>
    </xf>
    <xf numFmtId="49" fontId="41" fillId="20" borderId="141" xfId="0" applyNumberFormat="1" applyFont="1" applyFill="1" applyBorder="1" applyAlignment="1" applyProtection="1">
      <alignment horizontal="right" vertical="center"/>
      <protection locked="0"/>
    </xf>
    <xf numFmtId="49" fontId="41" fillId="20" borderId="142" xfId="0" applyNumberFormat="1" applyFont="1" applyFill="1" applyBorder="1" applyAlignment="1" applyProtection="1">
      <alignment horizontal="center" vertical="center"/>
      <protection hidden="1"/>
    </xf>
    <xf numFmtId="49" fontId="26" fillId="20" borderId="143" xfId="0" applyNumberFormat="1" applyFont="1" applyFill="1" applyBorder="1" applyAlignment="1" applyProtection="1">
      <alignment horizontal="center" vertical="center"/>
      <protection locked="0"/>
    </xf>
    <xf numFmtId="49" fontId="26" fillId="20" borderId="144" xfId="0" applyNumberFormat="1" applyFont="1" applyFill="1" applyBorder="1" applyAlignment="1" applyProtection="1">
      <alignment horizontal="center" vertical="center"/>
      <protection locked="0"/>
    </xf>
    <xf numFmtId="49" fontId="26" fillId="20" borderId="145" xfId="0" applyNumberFormat="1" applyFont="1" applyFill="1" applyBorder="1" applyAlignment="1" applyProtection="1">
      <alignment horizontal="center" vertical="center"/>
      <protection locked="0"/>
    </xf>
    <xf numFmtId="49" fontId="25" fillId="19" borderId="146" xfId="0" applyNumberFormat="1" applyFont="1" applyFill="1" applyBorder="1" applyAlignment="1" applyProtection="1">
      <alignment vertical="center"/>
      <protection locked="0"/>
    </xf>
    <xf numFmtId="49" fontId="25" fillId="19" borderId="147" xfId="0" applyNumberFormat="1" applyFont="1" applyFill="1" applyBorder="1" applyAlignment="1" applyProtection="1">
      <alignment horizontal="left" vertical="center"/>
      <protection locked="0"/>
    </xf>
    <xf numFmtId="49" fontId="25" fillId="19" borderId="147" xfId="0" applyNumberFormat="1" applyFont="1" applyFill="1" applyBorder="1" applyAlignment="1" applyProtection="1">
      <alignment horizontal="right" vertical="center"/>
      <protection locked="0"/>
    </xf>
    <xf numFmtId="49" fontId="25" fillId="19" borderId="148" xfId="0" applyNumberFormat="1" applyFont="1" applyFill="1" applyBorder="1" applyAlignment="1" applyProtection="1">
      <alignment horizontal="left" vertical="center"/>
      <protection locked="0"/>
    </xf>
    <xf numFmtId="175" fontId="25" fillId="4" borderId="149" xfId="0" applyNumberFormat="1" applyFont="1" applyFill="1" applyBorder="1" applyAlignment="1" applyProtection="1">
      <alignment horizontal="right" vertical="center"/>
      <protection locked="0"/>
    </xf>
    <xf numFmtId="175" fontId="25" fillId="4" borderId="150" xfId="0" applyNumberFormat="1" applyFont="1" applyFill="1" applyBorder="1" applyAlignment="1" applyProtection="1">
      <alignment horizontal="right" vertical="center"/>
      <protection locked="0"/>
    </xf>
    <xf numFmtId="175" fontId="25" fillId="4" borderId="151" xfId="0" applyNumberFormat="1" applyFont="1" applyFill="1" applyBorder="1" applyAlignment="1" applyProtection="1">
      <alignment horizontal="right" vertical="center"/>
      <protection locked="0"/>
    </xf>
    <xf numFmtId="49" fontId="25" fillId="19" borderId="152" xfId="0" applyNumberFormat="1" applyFont="1" applyFill="1" applyBorder="1" applyAlignment="1" applyProtection="1">
      <alignment vertical="center"/>
      <protection locked="0"/>
    </xf>
    <xf numFmtId="49" fontId="25" fillId="19" borderId="16" xfId="0" applyNumberFormat="1" applyFont="1" applyFill="1" applyBorder="1" applyAlignment="1" applyProtection="1">
      <alignment horizontal="right" vertical="center"/>
      <protection locked="0"/>
    </xf>
    <xf numFmtId="49" fontId="25" fillId="19" borderId="17" xfId="0" applyNumberFormat="1" applyFont="1" applyFill="1" applyBorder="1" applyAlignment="1" applyProtection="1">
      <alignment horizontal="left" vertical="center"/>
      <protection locked="0"/>
    </xf>
    <xf numFmtId="175" fontId="25" fillId="4" borderId="153" xfId="0" applyNumberFormat="1" applyFont="1" applyFill="1" applyBorder="1" applyAlignment="1" applyProtection="1">
      <alignment horizontal="right" vertical="center"/>
      <protection locked="0"/>
    </xf>
    <xf numFmtId="175" fontId="25" fillId="4" borderId="154" xfId="0" applyNumberFormat="1" applyFont="1" applyFill="1" applyBorder="1" applyAlignment="1" applyProtection="1">
      <alignment horizontal="right" vertical="center"/>
      <protection locked="0"/>
    </xf>
    <xf numFmtId="175" fontId="25" fillId="4" borderId="155" xfId="0" applyNumberFormat="1" applyFont="1" applyFill="1" applyBorder="1" applyAlignment="1" applyProtection="1">
      <alignment horizontal="right" vertical="center"/>
      <protection locked="0"/>
    </xf>
    <xf numFmtId="175" fontId="25" fillId="4" borderId="156" xfId="0" applyNumberFormat="1" applyFont="1" applyFill="1" applyBorder="1" applyAlignment="1" applyProtection="1">
      <alignment horizontal="right" vertical="center"/>
      <protection locked="0"/>
    </xf>
    <xf numFmtId="175" fontId="25" fillId="4" borderId="124" xfId="0" applyNumberFormat="1" applyFont="1" applyFill="1" applyBorder="1" applyAlignment="1" applyProtection="1">
      <alignment horizontal="right" vertical="center"/>
      <protection locked="0"/>
    </xf>
    <xf numFmtId="175" fontId="25" fillId="4" borderId="118" xfId="0" applyNumberFormat="1" applyFont="1" applyFill="1" applyBorder="1" applyAlignment="1" applyProtection="1">
      <alignment horizontal="right" vertical="center"/>
      <protection locked="0"/>
    </xf>
    <xf numFmtId="175" fontId="26" fillId="4" borderId="157" xfId="0" applyNumberFormat="1" applyFont="1" applyFill="1" applyBorder="1" applyAlignment="1" applyProtection="1">
      <alignment horizontal="right" vertical="center"/>
      <protection locked="0"/>
    </xf>
    <xf numFmtId="175" fontId="26" fillId="4" borderId="125" xfId="0" applyNumberFormat="1" applyFont="1" applyFill="1" applyBorder="1" applyAlignment="1" applyProtection="1">
      <alignment horizontal="right" vertical="center"/>
      <protection locked="0"/>
    </xf>
    <xf numFmtId="175" fontId="26" fillId="4" borderId="86" xfId="0" applyNumberFormat="1" applyFont="1" applyFill="1" applyBorder="1" applyAlignment="1" applyProtection="1">
      <alignment horizontal="right" vertical="center"/>
      <protection locked="0"/>
    </xf>
    <xf numFmtId="49" fontId="26" fillId="19" borderId="69" xfId="0" applyNumberFormat="1" applyFont="1" applyFill="1" applyBorder="1" applyAlignment="1" applyProtection="1">
      <alignment vertical="center"/>
      <protection locked="0"/>
    </xf>
    <xf numFmtId="49" fontId="26" fillId="19" borderId="24" xfId="0" applyNumberFormat="1" applyFont="1" applyFill="1" applyBorder="1" applyAlignment="1" applyProtection="1">
      <alignment horizontal="right" vertical="center"/>
      <protection locked="0"/>
    </xf>
    <xf numFmtId="49" fontId="26" fillId="19" borderId="25" xfId="0" applyNumberFormat="1" applyFont="1" applyFill="1" applyBorder="1" applyAlignment="1" applyProtection="1">
      <alignment horizontal="left" vertical="center"/>
      <protection locked="0"/>
    </xf>
    <xf numFmtId="175" fontId="26" fillId="4" borderId="158" xfId="0" applyNumberFormat="1" applyFont="1" applyFill="1" applyBorder="1" applyAlignment="1" applyProtection="1">
      <alignment horizontal="right" vertical="center"/>
      <protection locked="0"/>
    </xf>
    <xf numFmtId="175" fontId="26" fillId="4" borderId="123" xfId="0" applyNumberFormat="1" applyFont="1" applyFill="1" applyBorder="1" applyAlignment="1" applyProtection="1">
      <alignment horizontal="right" vertical="center"/>
      <protection locked="0"/>
    </xf>
    <xf numFmtId="175" fontId="26" fillId="4" borderId="72" xfId="0" applyNumberFormat="1" applyFont="1" applyFill="1" applyBorder="1" applyAlignment="1" applyProtection="1">
      <alignment horizontal="right" vertical="center"/>
      <protection locked="0"/>
    </xf>
    <xf numFmtId="175" fontId="25" fillId="4" borderId="159" xfId="0" applyNumberFormat="1" applyFont="1" applyFill="1" applyBorder="1" applyAlignment="1" applyProtection="1">
      <alignment horizontal="right" vertical="center"/>
      <protection locked="0"/>
    </xf>
    <xf numFmtId="175" fontId="25" fillId="4" borderId="160" xfId="0" applyNumberFormat="1" applyFont="1" applyFill="1" applyBorder="1" applyAlignment="1" applyProtection="1">
      <alignment horizontal="right" vertical="center"/>
      <protection locked="0"/>
    </xf>
    <xf numFmtId="175" fontId="25" fillId="4" borderId="66" xfId="0" applyNumberFormat="1" applyFont="1" applyFill="1" applyBorder="1" applyAlignment="1" applyProtection="1">
      <alignment horizontal="right" vertical="center"/>
      <protection locked="0"/>
    </xf>
    <xf numFmtId="175" fontId="26" fillId="4" borderId="139" xfId="0" applyNumberFormat="1" applyFont="1" applyFill="1" applyBorder="1" applyAlignment="1" applyProtection="1">
      <alignment horizontal="right" vertical="center"/>
      <protection locked="0"/>
    </xf>
    <xf numFmtId="175" fontId="26" fillId="4" borderId="100" xfId="0" applyNumberFormat="1" applyFont="1" applyFill="1" applyBorder="1" applyAlignment="1" applyProtection="1">
      <alignment horizontal="right" vertical="center"/>
      <protection locked="0"/>
    </xf>
    <xf numFmtId="175" fontId="26" fillId="4" borderId="112" xfId="0" applyNumberFormat="1" applyFont="1" applyFill="1" applyBorder="1" applyAlignment="1" applyProtection="1">
      <alignment horizontal="right" vertical="center"/>
      <protection locked="0"/>
    </xf>
    <xf numFmtId="175" fontId="26" fillId="4" borderId="156" xfId="0" applyNumberFormat="1" applyFont="1" applyFill="1" applyBorder="1" applyAlignment="1" applyProtection="1">
      <alignment horizontal="right" vertical="center"/>
      <protection locked="0"/>
    </xf>
    <xf numFmtId="175" fontId="26" fillId="4" borderId="124" xfId="0" applyNumberFormat="1" applyFont="1" applyFill="1" applyBorder="1" applyAlignment="1" applyProtection="1">
      <alignment horizontal="right" vertical="center"/>
      <protection locked="0"/>
    </xf>
    <xf numFmtId="175" fontId="26" fillId="4" borderId="118" xfId="0" applyNumberFormat="1" applyFont="1" applyFill="1" applyBorder="1" applyAlignment="1" applyProtection="1">
      <alignment horizontal="right" vertical="center"/>
      <protection locked="0"/>
    </xf>
    <xf numFmtId="49" fontId="26" fillId="19" borderId="161" xfId="0" applyNumberFormat="1" applyFont="1" applyFill="1" applyBorder="1" applyAlignment="1" applyProtection="1">
      <alignment vertical="center"/>
      <protection locked="0"/>
    </xf>
    <xf numFmtId="49" fontId="26" fillId="19" borderId="43" xfId="0" applyNumberFormat="1" applyFont="1" applyFill="1" applyBorder="1" applyAlignment="1" applyProtection="1">
      <alignment horizontal="right" vertical="center"/>
      <protection locked="0"/>
    </xf>
    <xf numFmtId="49" fontId="26" fillId="19" borderId="44" xfId="0" applyNumberFormat="1" applyFont="1" applyFill="1" applyBorder="1" applyAlignment="1" applyProtection="1">
      <alignment horizontal="left" vertical="center"/>
      <protection locked="0"/>
    </xf>
    <xf numFmtId="175" fontId="26" fillId="4" borderId="162" xfId="0" applyNumberFormat="1" applyFont="1" applyFill="1" applyBorder="1" applyAlignment="1" applyProtection="1">
      <alignment horizontal="right" vertical="center"/>
      <protection locked="0"/>
    </xf>
    <xf numFmtId="175" fontId="26" fillId="4" borderId="163" xfId="0" applyNumberFormat="1" applyFont="1" applyFill="1" applyBorder="1" applyAlignment="1" applyProtection="1">
      <alignment horizontal="right" vertical="center"/>
      <protection locked="0"/>
    </xf>
    <xf numFmtId="175" fontId="26" fillId="4" borderId="164" xfId="0" applyNumberFormat="1" applyFont="1" applyFill="1" applyBorder="1" applyAlignment="1" applyProtection="1">
      <alignment horizontal="right" vertical="center"/>
      <protection locked="0"/>
    </xf>
    <xf numFmtId="0" fontId="32" fillId="20" borderId="50" xfId="0" applyFont="1" applyFill="1" applyBorder="1" applyAlignment="1" applyProtection="1">
      <alignment/>
      <protection hidden="1"/>
    </xf>
    <xf numFmtId="0" fontId="33" fillId="20" borderId="50" xfId="0" applyFont="1" applyFill="1" applyBorder="1" applyAlignment="1" applyProtection="1">
      <alignment/>
      <protection hidden="1"/>
    </xf>
    <xf numFmtId="0" fontId="0" fillId="20" borderId="0" xfId="0" applyFill="1" applyBorder="1" applyAlignment="1">
      <alignment/>
    </xf>
    <xf numFmtId="0" fontId="34" fillId="20" borderId="0" xfId="0" applyFont="1" applyFill="1" applyAlignment="1" applyProtection="1">
      <alignment horizontal="center" vertical="top"/>
      <protection locked="0"/>
    </xf>
    <xf numFmtId="0" fontId="32" fillId="20" borderId="0" xfId="0" applyFont="1" applyFill="1" applyAlignment="1" applyProtection="1">
      <alignment horizontal="left" vertical="center"/>
      <protection locked="0"/>
    </xf>
    <xf numFmtId="0" fontId="32" fillId="20" borderId="0" xfId="0" applyFont="1" applyFill="1" applyAlignment="1" applyProtection="1">
      <alignment horizontal="left" vertical="center"/>
      <protection hidden="1"/>
    </xf>
    <xf numFmtId="0" fontId="32" fillId="20" borderId="0" xfId="0" applyFont="1" applyFill="1" applyBorder="1" applyAlignment="1" applyProtection="1">
      <alignment horizontal="left" vertical="center"/>
      <protection hidden="1"/>
    </xf>
    <xf numFmtId="175" fontId="26" fillId="4" borderId="165" xfId="0" applyNumberFormat="1" applyFont="1" applyFill="1" applyBorder="1" applyAlignment="1" applyProtection="1">
      <alignment horizontal="right" vertical="center"/>
      <protection locked="0"/>
    </xf>
    <xf numFmtId="175" fontId="26" fillId="4" borderId="122" xfId="0" applyNumberFormat="1" applyFont="1" applyFill="1" applyBorder="1" applyAlignment="1" applyProtection="1">
      <alignment horizontal="right" vertical="center"/>
      <protection locked="0"/>
    </xf>
    <xf numFmtId="175" fontId="26" fillId="4" borderId="78" xfId="0" applyNumberFormat="1" applyFont="1" applyFill="1" applyBorder="1" applyAlignment="1" applyProtection="1">
      <alignment horizontal="right" vertical="center"/>
      <protection locked="0"/>
    </xf>
    <xf numFmtId="0" fontId="32" fillId="6" borderId="0" xfId="0" applyFont="1" applyFill="1" applyAlignment="1" applyProtection="1">
      <alignment horizontal="left" vertical="center" wrapText="1"/>
      <protection hidden="1"/>
    </xf>
    <xf numFmtId="0" fontId="42" fillId="6" borderId="0" xfId="0" applyFont="1" applyFill="1" applyAlignment="1" applyProtection="1">
      <alignment horizontal="left" vertical="center" wrapText="1"/>
      <protection locked="0"/>
    </xf>
    <xf numFmtId="0" fontId="43" fillId="18" borderId="166" xfId="0" applyFont="1" applyFill="1" applyBorder="1" applyAlignment="1" applyProtection="1">
      <alignment horizontal="center" vertical="center" wrapText="1"/>
      <protection hidden="1"/>
    </xf>
    <xf numFmtId="22" fontId="42" fillId="6" borderId="0" xfId="0" applyNumberFormat="1" applyFont="1" applyFill="1" applyAlignment="1" applyProtection="1">
      <alignment horizontal="left" vertical="center" wrapText="1"/>
      <protection locked="0"/>
    </xf>
    <xf numFmtId="0" fontId="44" fillId="6" borderId="0" xfId="0" applyFont="1" applyFill="1" applyAlignment="1" applyProtection="1">
      <alignment horizontal="center" vertical="center" wrapText="1"/>
      <protection hidden="1"/>
    </xf>
    <xf numFmtId="0" fontId="32" fillId="4" borderId="167" xfId="0" applyFont="1" applyFill="1" applyBorder="1" applyAlignment="1" applyProtection="1">
      <alignment horizontal="left" vertical="center" wrapText="1"/>
      <protection locked="0"/>
    </xf>
    <xf numFmtId="0" fontId="45" fillId="12" borderId="168" xfId="0" applyFont="1" applyFill="1" applyBorder="1" applyAlignment="1" applyProtection="1">
      <alignment horizontal="center" vertical="center" wrapText="1"/>
      <protection hidden="1"/>
    </xf>
    <xf numFmtId="0" fontId="45" fillId="12" borderId="167" xfId="0" applyFont="1" applyFill="1" applyBorder="1" applyAlignment="1" applyProtection="1">
      <alignment horizontal="center" vertical="center" wrapText="1"/>
      <protection hidden="1"/>
    </xf>
    <xf numFmtId="0" fontId="32" fillId="7" borderId="167" xfId="0" applyFont="1" applyFill="1" applyBorder="1" applyAlignment="1" applyProtection="1">
      <alignment horizontal="left" vertical="center" wrapText="1"/>
      <protection locked="0"/>
    </xf>
    <xf numFmtId="0" fontId="32" fillId="21" borderId="167" xfId="0" applyFont="1" applyFill="1" applyBorder="1" applyAlignment="1" applyProtection="1">
      <alignment horizontal="left" vertical="center" wrapText="1"/>
      <protection locked="0"/>
    </xf>
    <xf numFmtId="0" fontId="32" fillId="4" borderId="169" xfId="0" applyFont="1" applyFill="1" applyBorder="1" applyAlignment="1" applyProtection="1">
      <alignment horizontal="left" vertical="center" wrapText="1"/>
      <protection locked="0"/>
    </xf>
    <xf numFmtId="0" fontId="45" fillId="12" borderId="169" xfId="0" applyFont="1" applyFill="1" applyBorder="1" applyAlignment="1" applyProtection="1">
      <alignment horizontal="center" vertical="center" wrapText="1"/>
      <protection hidden="1"/>
    </xf>
    <xf numFmtId="0" fontId="46" fillId="6" borderId="0" xfId="0" applyFont="1" applyFill="1" applyAlignment="1" applyProtection="1">
      <alignment horizontal="center" vertical="center"/>
      <protection hidden="1" locked="0"/>
    </xf>
    <xf numFmtId="0" fontId="46" fillId="6" borderId="0" xfId="0" applyFont="1" applyFill="1" applyAlignment="1" applyProtection="1">
      <alignment horizontal="center" vertical="center"/>
      <protection hidden="1"/>
    </xf>
    <xf numFmtId="0" fontId="47" fillId="6" borderId="0" xfId="0" applyFont="1" applyFill="1" applyAlignment="1" applyProtection="1">
      <alignment horizontal="left" vertical="center" wrapText="1"/>
      <protection locked="0"/>
    </xf>
    <xf numFmtId="14" fontId="48" fillId="6" borderId="0" xfId="0" applyNumberFormat="1" applyFont="1" applyFill="1" applyAlignment="1" applyProtection="1">
      <alignment horizontal="center" vertical="center"/>
      <protection hidden="1"/>
    </xf>
    <xf numFmtId="0" fontId="49" fillId="6" borderId="0" xfId="0" applyFont="1" applyFill="1" applyAlignment="1" applyProtection="1">
      <alignment horizontal="center" vertical="center"/>
      <protection hidden="1"/>
    </xf>
    <xf numFmtId="22" fontId="47" fillId="6" borderId="0" xfId="0" applyNumberFormat="1" applyFont="1" applyFill="1" applyAlignment="1" applyProtection="1">
      <alignment horizontal="left" vertical="center" wrapText="1"/>
      <protection locked="0"/>
    </xf>
    <xf numFmtId="0" fontId="50" fillId="18" borderId="170" xfId="0" applyFont="1" applyFill="1" applyBorder="1" applyAlignment="1" applyProtection="1">
      <alignment horizontal="center" vertical="center"/>
      <protection hidden="1"/>
    </xf>
    <xf numFmtId="0" fontId="50" fillId="18" borderId="170" xfId="0" applyFont="1" applyFill="1" applyBorder="1" applyAlignment="1" applyProtection="1">
      <alignment horizontal="left" vertical="center" indent="1"/>
      <protection hidden="1"/>
    </xf>
    <xf numFmtId="0" fontId="51" fillId="6" borderId="166" xfId="0" applyFont="1" applyFill="1" applyBorder="1" applyAlignment="1" applyProtection="1">
      <alignment horizontal="center" vertical="center"/>
      <protection hidden="1"/>
    </xf>
    <xf numFmtId="49" fontId="51" fillId="6" borderId="166" xfId="0" applyNumberFormat="1" applyFont="1" applyFill="1" applyBorder="1" applyAlignment="1" applyProtection="1">
      <alignment horizontal="center" vertical="center" wrapText="1"/>
      <protection locked="0"/>
    </xf>
    <xf numFmtId="0" fontId="51" fillId="6" borderId="166" xfId="0" applyNumberFormat="1" applyFont="1" applyFill="1" applyBorder="1" applyAlignment="1" applyProtection="1">
      <alignment horizontal="center" vertical="center"/>
      <protection hidden="1"/>
    </xf>
    <xf numFmtId="49" fontId="51" fillId="6" borderId="166" xfId="0" applyNumberFormat="1" applyFont="1" applyFill="1" applyBorder="1" applyAlignment="1" applyProtection="1">
      <alignment horizontal="left" vertical="center" wrapText="1" indent="1"/>
      <protection locked="0"/>
    </xf>
    <xf numFmtId="49" fontId="51" fillId="6" borderId="166" xfId="0" applyNumberFormat="1" applyFont="1" applyFill="1" applyBorder="1" applyAlignment="1" applyProtection="1">
      <alignment horizontal="center" vertical="center"/>
      <protection locked="0"/>
    </xf>
    <xf numFmtId="0" fontId="49" fillId="6" borderId="0" xfId="0" applyFont="1" applyFill="1" applyAlignment="1" applyProtection="1">
      <alignment horizontal="center" vertical="center"/>
      <protection hidden="1" locked="0"/>
    </xf>
    <xf numFmtId="49" fontId="51" fillId="6" borderId="166" xfId="0" applyNumberFormat="1" applyFont="1" applyFill="1" applyBorder="1" applyAlignment="1" applyProtection="1">
      <alignment horizontal="center" vertical="center"/>
      <protection hidden="1"/>
    </xf>
    <xf numFmtId="200" fontId="25" fillId="4" borderId="59" xfId="0" applyNumberFormat="1" applyFont="1" applyFill="1" applyBorder="1" applyAlignment="1" applyProtection="1">
      <alignment horizontal="right" vertical="center"/>
      <protection locked="0"/>
    </xf>
    <xf numFmtId="200" fontId="25" fillId="4" borderId="67" xfId="0" applyNumberFormat="1" applyFont="1" applyFill="1" applyBorder="1" applyAlignment="1" applyProtection="1">
      <alignment horizontal="right" vertical="center"/>
      <protection locked="0"/>
    </xf>
    <xf numFmtId="200" fontId="25" fillId="4" borderId="160" xfId="0" applyNumberFormat="1" applyFont="1" applyFill="1" applyBorder="1" applyAlignment="1" applyProtection="1">
      <alignment horizontal="right" vertical="center"/>
      <protection locked="0"/>
    </xf>
    <xf numFmtId="200" fontId="25" fillId="4" borderId="30" xfId="0" applyNumberFormat="1" applyFont="1" applyFill="1" applyBorder="1" applyAlignment="1" applyProtection="1">
      <alignment horizontal="right" vertical="center"/>
      <protection locked="0"/>
    </xf>
    <xf numFmtId="200" fontId="26" fillId="4" borderId="79" xfId="0" applyNumberFormat="1" applyFont="1" applyFill="1" applyBorder="1" applyAlignment="1" applyProtection="1">
      <alignment horizontal="right" vertical="center"/>
      <protection locked="0"/>
    </xf>
    <xf numFmtId="200" fontId="25" fillId="4" borderId="87" xfId="0" applyNumberFormat="1" applyFont="1" applyFill="1" applyBorder="1" applyAlignment="1" applyProtection="1">
      <alignment horizontal="right" vertical="center"/>
      <protection locked="0"/>
    </xf>
    <xf numFmtId="200" fontId="25" fillId="4" borderId="125" xfId="0" applyNumberFormat="1" applyFont="1" applyFill="1" applyBorder="1" applyAlignment="1" applyProtection="1">
      <alignment horizontal="right" vertical="center"/>
      <protection locked="0"/>
    </xf>
    <xf numFmtId="200" fontId="25" fillId="4" borderId="95" xfId="0" applyNumberFormat="1" applyFont="1" applyFill="1" applyBorder="1" applyAlignment="1" applyProtection="1">
      <alignment horizontal="right" vertical="center"/>
      <protection locked="0"/>
    </xf>
    <xf numFmtId="200" fontId="25" fillId="4" borderId="138" xfId="0" applyNumberFormat="1" applyFont="1" applyFill="1" applyBorder="1" applyAlignment="1" applyProtection="1">
      <alignment horizontal="right" vertical="center"/>
      <protection locked="0"/>
    </xf>
    <xf numFmtId="200" fontId="26" fillId="4" borderId="37" xfId="0" applyNumberFormat="1" applyFont="1" applyFill="1" applyBorder="1" applyAlignment="1" applyProtection="1">
      <alignment horizontal="right" vertical="center"/>
      <protection locked="0"/>
    </xf>
    <xf numFmtId="200" fontId="25" fillId="4" borderId="111" xfId="0" applyNumberFormat="1" applyFont="1" applyFill="1" applyBorder="1" applyAlignment="1" applyProtection="1">
      <alignment horizontal="right" vertical="center"/>
      <protection locked="0"/>
    </xf>
    <xf numFmtId="200" fontId="25" fillId="4" borderId="100" xfId="0" applyNumberFormat="1" applyFont="1" applyFill="1" applyBorder="1" applyAlignment="1" applyProtection="1">
      <alignment horizontal="right" vertical="center"/>
      <protection locked="0"/>
    </xf>
    <xf numFmtId="200" fontId="25" fillId="4" borderId="41" xfId="0" applyNumberFormat="1" applyFont="1" applyFill="1" applyBorder="1" applyAlignment="1" applyProtection="1">
      <alignment horizontal="right" vertical="center"/>
      <protection locked="0"/>
    </xf>
    <xf numFmtId="200" fontId="25" fillId="4" borderId="108" xfId="0" applyNumberFormat="1" applyFont="1" applyFill="1" applyBorder="1" applyAlignment="1" applyProtection="1">
      <alignment horizontal="right" vertical="center"/>
      <protection locked="0"/>
    </xf>
    <xf numFmtId="200" fontId="25" fillId="4" borderId="171" xfId="0" applyNumberFormat="1" applyFont="1" applyFill="1" applyBorder="1" applyAlignment="1" applyProtection="1">
      <alignment horizontal="right" vertical="center"/>
      <protection locked="0"/>
    </xf>
    <xf numFmtId="200" fontId="26" fillId="4" borderId="172" xfId="0" applyNumberFormat="1" applyFont="1" applyFill="1" applyBorder="1" applyAlignment="1" applyProtection="1">
      <alignment horizontal="right" vertical="center"/>
      <protection locked="0"/>
    </xf>
    <xf numFmtId="200" fontId="26" fillId="4" borderId="173" xfId="0" applyNumberFormat="1" applyFont="1" applyFill="1" applyBorder="1" applyAlignment="1" applyProtection="1">
      <alignment horizontal="right" vertical="center"/>
      <protection locked="0"/>
    </xf>
    <xf numFmtId="200" fontId="25" fillId="4" borderId="174" xfId="0" applyNumberFormat="1" applyFont="1" applyFill="1" applyBorder="1" applyAlignment="1" applyProtection="1">
      <alignment horizontal="right" vertical="center"/>
      <protection locked="0"/>
    </xf>
    <xf numFmtId="200" fontId="25" fillId="4" borderId="119" xfId="0" applyNumberFormat="1" applyFont="1" applyFill="1" applyBorder="1" applyAlignment="1" applyProtection="1">
      <alignment horizontal="right" vertical="center"/>
      <protection locked="0"/>
    </xf>
    <xf numFmtId="200" fontId="25" fillId="4" borderId="175" xfId="0" applyNumberFormat="1" applyFont="1" applyFill="1" applyBorder="1" applyAlignment="1" applyProtection="1">
      <alignment horizontal="right" vertical="center"/>
      <protection locked="0"/>
    </xf>
    <xf numFmtId="200" fontId="26" fillId="4" borderId="119" xfId="0" applyNumberFormat="1" applyFont="1" applyFill="1" applyBorder="1" applyAlignment="1" applyProtection="1">
      <alignment horizontal="right" vertical="center"/>
      <protection locked="0"/>
    </xf>
    <xf numFmtId="200" fontId="26" fillId="4" borderId="175" xfId="0" applyNumberFormat="1" applyFont="1" applyFill="1" applyBorder="1" applyAlignment="1" applyProtection="1">
      <alignment horizontal="right" vertical="center"/>
      <protection locked="0"/>
    </xf>
    <xf numFmtId="200" fontId="26" fillId="4" borderId="87" xfId="0" applyNumberFormat="1" applyFont="1" applyFill="1" applyBorder="1" applyAlignment="1" applyProtection="1">
      <alignment horizontal="right" vertical="center"/>
      <protection locked="0"/>
    </xf>
    <xf numFmtId="200" fontId="26" fillId="4" borderId="102" xfId="0" applyNumberFormat="1" applyFont="1" applyFill="1" applyBorder="1" applyAlignment="1" applyProtection="1">
      <alignment horizontal="right" vertical="center"/>
      <protection locked="0"/>
    </xf>
    <xf numFmtId="200" fontId="25" fillId="4" borderId="176" xfId="0" applyNumberFormat="1" applyFont="1" applyFill="1" applyBorder="1" applyAlignment="1" applyProtection="1">
      <alignment horizontal="right" vertical="center"/>
      <protection locked="0"/>
    </xf>
    <xf numFmtId="200" fontId="26" fillId="4" borderId="30" xfId="0" applyNumberFormat="1" applyFont="1" applyFill="1" applyBorder="1" applyAlignment="1" applyProtection="1">
      <alignment horizontal="right" vertical="center"/>
      <protection locked="0"/>
    </xf>
    <xf numFmtId="0" fontId="32" fillId="0" borderId="0" xfId="0" applyFont="1" applyFill="1" applyAlignment="1" applyProtection="1">
      <alignment horizontal="left" vertical="top" wrapText="1"/>
      <protection locked="0"/>
    </xf>
    <xf numFmtId="49" fontId="28" fillId="19" borderId="177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19" borderId="178" xfId="0" applyFill="1" applyBorder="1" applyAlignment="1">
      <alignment horizontal="center" vertical="center" textRotation="90" shrinkToFit="1"/>
    </xf>
    <xf numFmtId="0" fontId="0" fillId="19" borderId="179" xfId="0" applyFill="1" applyBorder="1" applyAlignment="1">
      <alignment horizontal="center" vertical="center" textRotation="90" shrinkToFit="1"/>
    </xf>
    <xf numFmtId="49" fontId="25" fillId="19" borderId="180" xfId="0" applyNumberFormat="1" applyFont="1" applyFill="1" applyBorder="1" applyAlignment="1" applyProtection="1">
      <alignment horizontal="center" vertical="center" wrapText="1"/>
      <protection locked="0"/>
    </xf>
    <xf numFmtId="0" fontId="0" fillId="19" borderId="181" xfId="0" applyFill="1" applyBorder="1" applyAlignment="1" applyProtection="1">
      <alignment horizontal="center" vertical="center" wrapText="1"/>
      <protection locked="0"/>
    </xf>
    <xf numFmtId="0" fontId="0" fillId="19" borderId="182" xfId="0" applyFill="1" applyBorder="1" applyAlignment="1" applyProtection="1">
      <alignment horizontal="center" vertical="center" wrapText="1"/>
      <protection locked="0"/>
    </xf>
    <xf numFmtId="49" fontId="25" fillId="19" borderId="183" xfId="0" applyNumberFormat="1" applyFont="1" applyFill="1" applyBorder="1" applyAlignment="1" applyProtection="1">
      <alignment horizontal="center" vertical="center" wrapText="1"/>
      <protection locked="0"/>
    </xf>
    <xf numFmtId="0" fontId="0" fillId="19" borderId="184" xfId="0" applyFill="1" applyBorder="1" applyAlignment="1" applyProtection="1">
      <alignment horizontal="center" vertical="center" wrapText="1"/>
      <protection locked="0"/>
    </xf>
    <xf numFmtId="0" fontId="0" fillId="19" borderId="185" xfId="0" applyFill="1" applyBorder="1" applyAlignment="1" applyProtection="1">
      <alignment horizontal="center" vertical="center" wrapText="1"/>
      <protection locked="0"/>
    </xf>
    <xf numFmtId="49" fontId="25" fillId="19" borderId="135" xfId="0" applyNumberFormat="1" applyFont="1" applyFill="1" applyBorder="1" applyAlignment="1" applyProtection="1">
      <alignment horizontal="center" vertical="center" wrapText="1"/>
      <protection locked="0"/>
    </xf>
    <xf numFmtId="0" fontId="30" fillId="19" borderId="50" xfId="0" applyFont="1" applyFill="1" applyBorder="1" applyAlignment="1" applyProtection="1">
      <alignment horizontal="center" vertical="center" wrapText="1"/>
      <protection locked="0"/>
    </xf>
    <xf numFmtId="0" fontId="30" fillId="19" borderId="136" xfId="0" applyFont="1" applyFill="1" applyBorder="1" applyAlignment="1" applyProtection="1">
      <alignment horizontal="center" vertical="center" wrapText="1"/>
      <protection locked="0"/>
    </xf>
    <xf numFmtId="0" fontId="30" fillId="19" borderId="13" xfId="0" applyFont="1" applyFill="1" applyBorder="1" applyAlignment="1" applyProtection="1">
      <alignment horizontal="center" vertical="center" wrapText="1"/>
      <protection locked="0"/>
    </xf>
    <xf numFmtId="0" fontId="30" fillId="19" borderId="0" xfId="0" applyFont="1" applyFill="1" applyBorder="1" applyAlignment="1" applyProtection="1">
      <alignment horizontal="center" vertical="center" wrapText="1"/>
      <protection locked="0"/>
    </xf>
    <xf numFmtId="0" fontId="30" fillId="19" borderId="130" xfId="0" applyFont="1" applyFill="1" applyBorder="1" applyAlignment="1" applyProtection="1">
      <alignment horizontal="center" vertical="center" wrapText="1"/>
      <protection locked="0"/>
    </xf>
    <xf numFmtId="0" fontId="30" fillId="19" borderId="186" xfId="0" applyFont="1" applyFill="1" applyBorder="1" applyAlignment="1" applyProtection="1">
      <alignment horizontal="center" vertical="center" wrapText="1"/>
      <protection locked="0"/>
    </xf>
    <xf numFmtId="0" fontId="30" fillId="19" borderId="187" xfId="0" applyFont="1" applyFill="1" applyBorder="1" applyAlignment="1" applyProtection="1">
      <alignment horizontal="center" vertical="center" wrapText="1"/>
      <protection locked="0"/>
    </xf>
    <xf numFmtId="0" fontId="30" fillId="19" borderId="188" xfId="0" applyFont="1" applyFill="1" applyBorder="1" applyAlignment="1" applyProtection="1">
      <alignment horizontal="center" vertical="center" wrapText="1"/>
      <protection locked="0"/>
    </xf>
    <xf numFmtId="49" fontId="25" fillId="19" borderId="189" xfId="0" applyNumberFormat="1" applyFont="1" applyFill="1" applyBorder="1" applyAlignment="1" applyProtection="1">
      <alignment horizontal="center" vertical="center" wrapText="1"/>
      <protection locked="0"/>
    </xf>
    <xf numFmtId="0" fontId="0" fillId="19" borderId="190" xfId="0" applyFill="1" applyBorder="1" applyAlignment="1" applyProtection="1">
      <alignment horizontal="center" vertical="center" wrapText="1"/>
      <protection locked="0"/>
    </xf>
    <xf numFmtId="0" fontId="0" fillId="19" borderId="191" xfId="0" applyFill="1" applyBorder="1" applyAlignment="1" applyProtection="1">
      <alignment horizontal="center" vertical="center" wrapText="1"/>
      <protection locked="0"/>
    </xf>
    <xf numFmtId="49" fontId="25" fillId="19" borderId="192" xfId="0" applyNumberFormat="1" applyFont="1" applyFill="1" applyBorder="1" applyAlignment="1" applyProtection="1">
      <alignment horizontal="center" vertical="center" wrapText="1"/>
      <protection locked="0"/>
    </xf>
    <xf numFmtId="0" fontId="0" fillId="19" borderId="193" xfId="0" applyFill="1" applyBorder="1" applyAlignment="1" applyProtection="1">
      <alignment horizontal="center" vertical="center" wrapText="1"/>
      <protection locked="0"/>
    </xf>
    <xf numFmtId="0" fontId="0" fillId="19" borderId="194" xfId="0" applyFill="1" applyBorder="1" applyAlignment="1" applyProtection="1">
      <alignment horizontal="center" vertical="center" wrapText="1"/>
      <protection locked="0"/>
    </xf>
    <xf numFmtId="49" fontId="25" fillId="19" borderId="195" xfId="0" applyNumberFormat="1" applyFont="1" applyFill="1" applyBorder="1" applyAlignment="1" applyProtection="1">
      <alignment horizontal="center" vertical="center" wrapText="1"/>
      <protection locked="0"/>
    </xf>
    <xf numFmtId="0" fontId="0" fillId="19" borderId="196" xfId="0" applyFill="1" applyBorder="1" applyAlignment="1" applyProtection="1">
      <alignment horizontal="center" vertical="center" wrapText="1"/>
      <protection locked="0"/>
    </xf>
    <xf numFmtId="0" fontId="0" fillId="19" borderId="197" xfId="0" applyFill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Fill="1" applyAlignment="1" applyProtection="1">
      <alignment vertical="top" wrapText="1"/>
      <protection locked="0"/>
    </xf>
    <xf numFmtId="49" fontId="26" fillId="19" borderId="198" xfId="0" applyNumberFormat="1" applyFont="1" applyFill="1" applyBorder="1" applyAlignment="1" applyProtection="1">
      <alignment horizontal="center" vertical="center" wrapText="1"/>
      <protection locked="0"/>
    </xf>
    <xf numFmtId="49" fontId="26" fillId="19" borderId="199" xfId="0" applyNumberFormat="1" applyFont="1" applyFill="1" applyBorder="1" applyAlignment="1" applyProtection="1">
      <alignment horizontal="center" vertical="center" wrapText="1"/>
      <protection locked="0"/>
    </xf>
    <xf numFmtId="49" fontId="26" fillId="19" borderId="200" xfId="0" applyNumberFormat="1" applyFont="1" applyFill="1" applyBorder="1" applyAlignment="1" applyProtection="1">
      <alignment horizontal="center" vertical="center" wrapText="1"/>
      <protection locked="0"/>
    </xf>
    <xf numFmtId="0" fontId="0" fillId="19" borderId="201" xfId="0" applyFill="1" applyBorder="1" applyAlignment="1" applyProtection="1">
      <alignment horizontal="center" vertical="center" wrapText="1"/>
      <protection locked="0"/>
    </xf>
    <xf numFmtId="49" fontId="26" fillId="19" borderId="202" xfId="0" applyNumberFormat="1" applyFont="1" applyFill="1" applyBorder="1" applyAlignment="1" applyProtection="1">
      <alignment horizontal="center" vertical="center" wrapText="1"/>
      <protection locked="0"/>
    </xf>
    <xf numFmtId="0" fontId="0" fillId="19" borderId="203" xfId="0" applyFill="1" applyBorder="1" applyAlignment="1" applyProtection="1">
      <alignment horizontal="center" vertical="center" wrapText="1"/>
      <protection locked="0"/>
    </xf>
    <xf numFmtId="49" fontId="26" fillId="19" borderId="204" xfId="0" applyNumberFormat="1" applyFont="1" applyFill="1" applyBorder="1" applyAlignment="1" applyProtection="1">
      <alignment horizontal="center" vertical="center" wrapText="1"/>
      <protection locked="0"/>
    </xf>
    <xf numFmtId="0" fontId="0" fillId="19" borderId="205" xfId="0" applyFill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Fill="1" applyAlignment="1" applyProtection="1">
      <alignment vertical="top"/>
      <protection locked="0"/>
    </xf>
    <xf numFmtId="49" fontId="25" fillId="19" borderId="206" xfId="0" applyNumberFormat="1" applyFont="1" applyFill="1" applyBorder="1" applyAlignment="1" applyProtection="1">
      <alignment horizontal="center" vertical="center" wrapText="1"/>
      <protection locked="0"/>
    </xf>
    <xf numFmtId="0" fontId="0" fillId="19" borderId="50" xfId="0" applyFill="1" applyBorder="1" applyAlignment="1" applyProtection="1">
      <alignment horizontal="center" vertical="center" wrapText="1"/>
      <protection locked="0"/>
    </xf>
    <xf numFmtId="0" fontId="0" fillId="19" borderId="207" xfId="0" applyFill="1" applyBorder="1" applyAlignment="1" applyProtection="1">
      <alignment horizontal="center" vertical="center" wrapText="1"/>
      <protection locked="0"/>
    </xf>
    <xf numFmtId="0" fontId="0" fillId="19" borderId="208" xfId="0" applyFill="1" applyBorder="1" applyAlignment="1" applyProtection="1">
      <alignment horizontal="center" vertical="center" wrapText="1"/>
      <protection locked="0"/>
    </xf>
    <xf numFmtId="0" fontId="0" fillId="19" borderId="209" xfId="0" applyFill="1" applyBorder="1" applyAlignment="1" applyProtection="1">
      <alignment horizontal="center" vertical="center" wrapText="1"/>
      <protection locked="0"/>
    </xf>
    <xf numFmtId="0" fontId="0" fillId="19" borderId="210" xfId="0" applyFill="1" applyBorder="1" applyAlignment="1" applyProtection="1">
      <alignment horizontal="center" vertical="center" wrapText="1"/>
      <protection locked="0"/>
    </xf>
    <xf numFmtId="0" fontId="0" fillId="19" borderId="131" xfId="0" applyFill="1" applyBorder="1" applyAlignment="1" applyProtection="1">
      <alignment horizontal="center" vertical="center" wrapText="1"/>
      <protection locked="0"/>
    </xf>
    <xf numFmtId="0" fontId="0" fillId="19" borderId="131" xfId="0" applyFill="1" applyBorder="1" applyAlignment="1" applyProtection="1">
      <alignment vertical="center" wrapText="1"/>
      <protection locked="0"/>
    </xf>
    <xf numFmtId="0" fontId="0" fillId="19" borderId="210" xfId="0" applyFill="1" applyBorder="1" applyAlignment="1" applyProtection="1">
      <alignment vertical="center" wrapText="1"/>
      <protection locked="0"/>
    </xf>
    <xf numFmtId="49" fontId="26" fillId="19" borderId="211" xfId="0" applyNumberFormat="1" applyFont="1" applyFill="1" applyBorder="1" applyAlignment="1" applyProtection="1">
      <alignment horizontal="center" vertical="center" wrapText="1"/>
      <protection locked="0"/>
    </xf>
    <xf numFmtId="0" fontId="0" fillId="19" borderId="212" xfId="0" applyFill="1" applyBorder="1" applyAlignment="1" applyProtection="1">
      <alignment horizontal="center" vertical="center" wrapText="1"/>
      <protection locked="0"/>
    </xf>
    <xf numFmtId="0" fontId="0" fillId="19" borderId="213" xfId="0" applyFill="1" applyBorder="1" applyAlignment="1" applyProtection="1">
      <alignment horizontal="center" vertical="center" wrapText="1"/>
      <protection locked="0"/>
    </xf>
    <xf numFmtId="49" fontId="26" fillId="19" borderId="51" xfId="0" applyNumberFormat="1" applyFont="1" applyFill="1" applyBorder="1" applyAlignment="1" applyProtection="1">
      <alignment horizontal="center" vertical="center" wrapText="1"/>
      <protection locked="0"/>
    </xf>
    <xf numFmtId="0" fontId="0" fillId="19" borderId="52" xfId="0" applyFill="1" applyBorder="1" applyAlignment="1" applyProtection="1">
      <alignment horizontal="center" vertical="center" wrapText="1"/>
      <protection locked="0"/>
    </xf>
    <xf numFmtId="49" fontId="28" fillId="19" borderId="214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19" borderId="178" xfId="0" applyFill="1" applyBorder="1" applyAlignment="1">
      <alignment horizontal="center" vertical="center" textRotation="90" wrapText="1"/>
    </xf>
    <xf numFmtId="49" fontId="25" fillId="19" borderId="50" xfId="0" applyNumberFormat="1" applyFont="1" applyFill="1" applyBorder="1" applyAlignment="1" applyProtection="1">
      <alignment horizontal="center" vertical="center" wrapText="1"/>
      <protection locked="0"/>
    </xf>
    <xf numFmtId="49" fontId="25" fillId="19" borderId="136" xfId="0" applyNumberFormat="1" applyFont="1" applyFill="1" applyBorder="1" applyAlignment="1" applyProtection="1">
      <alignment horizontal="center" vertical="center" wrapText="1"/>
      <protection locked="0"/>
    </xf>
    <xf numFmtId="49" fontId="25" fillId="19" borderId="13" xfId="0" applyNumberFormat="1" applyFont="1" applyFill="1" applyBorder="1" applyAlignment="1" applyProtection="1">
      <alignment horizontal="center" vertical="center" wrapText="1"/>
      <protection locked="0"/>
    </xf>
    <xf numFmtId="49" fontId="25" fillId="19" borderId="0" xfId="0" applyNumberFormat="1" applyFont="1" applyFill="1" applyBorder="1" applyAlignment="1" applyProtection="1">
      <alignment horizontal="center" vertical="center" wrapText="1"/>
      <protection locked="0"/>
    </xf>
    <xf numFmtId="49" fontId="25" fillId="19" borderId="130" xfId="0" applyNumberFormat="1" applyFont="1" applyFill="1" applyBorder="1" applyAlignment="1" applyProtection="1">
      <alignment horizontal="center" vertical="center" wrapText="1"/>
      <protection locked="0"/>
    </xf>
    <xf numFmtId="49" fontId="25" fillId="19" borderId="186" xfId="0" applyNumberFormat="1" applyFont="1" applyFill="1" applyBorder="1" applyAlignment="1" applyProtection="1">
      <alignment horizontal="center" vertical="center" wrapText="1"/>
      <protection locked="0"/>
    </xf>
    <xf numFmtId="49" fontId="25" fillId="19" borderId="187" xfId="0" applyNumberFormat="1" applyFont="1" applyFill="1" applyBorder="1" applyAlignment="1" applyProtection="1">
      <alignment horizontal="center" vertical="center" wrapText="1"/>
      <protection locked="0"/>
    </xf>
    <xf numFmtId="49" fontId="25" fillId="19" borderId="188" xfId="0" applyNumberFormat="1" applyFont="1" applyFill="1" applyBorder="1" applyAlignment="1" applyProtection="1">
      <alignment horizontal="center" vertical="center" wrapText="1"/>
      <protection locked="0"/>
    </xf>
    <xf numFmtId="49" fontId="26" fillId="19" borderId="212" xfId="0" applyNumberFormat="1" applyFont="1" applyFill="1" applyBorder="1" applyAlignment="1" applyProtection="1">
      <alignment horizontal="center" vertical="center" wrapText="1"/>
      <protection locked="0"/>
    </xf>
    <xf numFmtId="49" fontId="26" fillId="19" borderId="213" xfId="0" applyNumberFormat="1" applyFont="1" applyFill="1" applyBorder="1" applyAlignment="1" applyProtection="1">
      <alignment horizontal="center" vertical="center" wrapText="1"/>
      <protection locked="0"/>
    </xf>
    <xf numFmtId="49" fontId="26" fillId="19" borderId="181" xfId="0" applyNumberFormat="1" applyFont="1" applyFill="1" applyBorder="1" applyAlignment="1" applyProtection="1">
      <alignment horizontal="center" vertical="center" wrapText="1"/>
      <protection locked="0"/>
    </xf>
    <xf numFmtId="49" fontId="26" fillId="19" borderId="182" xfId="0" applyNumberFormat="1" applyFont="1" applyFill="1" applyBorder="1" applyAlignment="1" applyProtection="1">
      <alignment horizontal="center" vertical="center" wrapText="1"/>
      <protection locked="0"/>
    </xf>
    <xf numFmtId="49" fontId="26" fillId="19" borderId="184" xfId="0" applyNumberFormat="1" applyFont="1" applyFill="1" applyBorder="1" applyAlignment="1" applyProtection="1">
      <alignment horizontal="center" vertical="center" wrapText="1"/>
      <protection locked="0"/>
    </xf>
    <xf numFmtId="49" fontId="26" fillId="19" borderId="185" xfId="0" applyNumberFormat="1" applyFont="1" applyFill="1" applyBorder="1" applyAlignment="1" applyProtection="1">
      <alignment horizontal="center" vertical="center" wrapText="1"/>
      <protection locked="0"/>
    </xf>
    <xf numFmtId="49" fontId="26" fillId="19" borderId="205" xfId="0" applyNumberFormat="1" applyFont="1" applyFill="1" applyBorder="1" applyAlignment="1" applyProtection="1">
      <alignment horizontal="center" vertical="center" wrapText="1"/>
      <protection locked="0"/>
    </xf>
    <xf numFmtId="49" fontId="26" fillId="19" borderId="201" xfId="0" applyNumberFormat="1" applyFont="1" applyFill="1" applyBorder="1" applyAlignment="1" applyProtection="1">
      <alignment horizontal="center" vertical="center" wrapText="1"/>
      <protection locked="0"/>
    </xf>
    <xf numFmtId="49" fontId="26" fillId="19" borderId="203" xfId="0" applyNumberFormat="1" applyFont="1" applyFill="1" applyBorder="1" applyAlignment="1" applyProtection="1">
      <alignment horizontal="center" vertical="center" wrapText="1"/>
      <protection locked="0"/>
    </xf>
    <xf numFmtId="0" fontId="0" fillId="19" borderId="24" xfId="0" applyFill="1" applyBorder="1" applyAlignment="1" applyProtection="1">
      <alignment horizontal="center" vertical="center" wrapText="1"/>
      <protection locked="0"/>
    </xf>
    <xf numFmtId="0" fontId="0" fillId="0" borderId="215" xfId="0" applyBorder="1" applyAlignment="1">
      <alignment horizontal="center" vertical="center" textRotation="90" wrapText="1"/>
    </xf>
    <xf numFmtId="0" fontId="0" fillId="19" borderId="201" xfId="0" applyFill="1" applyBorder="1" applyAlignment="1" applyProtection="1">
      <alignment wrapText="1"/>
      <protection locked="0"/>
    </xf>
    <xf numFmtId="0" fontId="0" fillId="0" borderId="201" xfId="0" applyBorder="1" applyAlignment="1">
      <alignment horizontal="center" vertical="center" wrapText="1"/>
    </xf>
    <xf numFmtId="0" fontId="0" fillId="0" borderId="0" xfId="0" applyAlignment="1">
      <alignment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6">
    <dxf>
      <fill>
        <patternFill>
          <bgColor rgb="FFFF0000"/>
        </patternFill>
      </fill>
      <border/>
    </dxf>
    <dxf>
      <font>
        <color rgb="FFFF0000"/>
      </font>
      <border/>
    </dxf>
    <dxf>
      <font>
        <color rgb="FFC0C0C0"/>
      </font>
      <border/>
    </dxf>
    <dxf>
      <font>
        <color rgb="FFFFFF99"/>
      </font>
      <fill>
        <patternFill>
          <bgColor rgb="FFFF0000"/>
        </patternFill>
      </fill>
      <border/>
    </dxf>
    <dxf>
      <font>
        <color rgb="FFC0C0C0"/>
      </font>
      <fill>
        <patternFill>
          <bgColor rgb="FF00008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819150</xdr:colOff>
      <xdr:row>5</xdr:row>
      <xdr:rowOff>200025</xdr:rowOff>
    </xdr:to>
    <xdr:sp macro="[0]!TL_O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9525</xdr:rowOff>
    </xdr:from>
    <xdr:to>
      <xdr:col>7</xdr:col>
      <xdr:colOff>0</xdr:colOff>
      <xdr:row>7</xdr:row>
      <xdr:rowOff>200025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6943725" y="16478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C1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0</xdr:colOff>
      <xdr:row>9</xdr:row>
      <xdr:rowOff>295275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6943725" y="1952625"/>
          <a:ext cx="809625" cy="28575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C2</a:t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7</xdr:col>
      <xdr:colOff>0</xdr:colOff>
      <xdr:row>11</xdr:row>
      <xdr:rowOff>295275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6943725" y="2352675"/>
          <a:ext cx="809625" cy="28575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C3</a:t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0</xdr:colOff>
      <xdr:row>13</xdr:row>
      <xdr:rowOff>295275</xdr:rowOff>
    </xdr:to>
    <xdr:sp macro="[0]!List1.TL_5">
      <xdr:nvSpPr>
        <xdr:cNvPr id="5" name="TL_5"/>
        <xdr:cNvSpPr txBox="1">
          <a:spLocks noChangeArrowheads="1"/>
        </xdr:cNvSpPr>
      </xdr:nvSpPr>
      <xdr:spPr>
        <a:xfrm>
          <a:off x="6943725" y="2752725"/>
          <a:ext cx="809625" cy="28575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C4</a:t>
          </a:r>
        </a:p>
      </xdr:txBody>
    </xdr:sp>
    <xdr:clientData/>
  </xdr:twoCellAnchor>
  <xdr:twoCellAnchor>
    <xdr:from>
      <xdr:col>6</xdr:col>
      <xdr:colOff>9525</xdr:colOff>
      <xdr:row>15</xdr:row>
      <xdr:rowOff>9525</xdr:rowOff>
    </xdr:from>
    <xdr:to>
      <xdr:col>7</xdr:col>
      <xdr:colOff>0</xdr:colOff>
      <xdr:row>15</xdr:row>
      <xdr:rowOff>295275</xdr:rowOff>
    </xdr:to>
    <xdr:sp macro="[0]!List1.TL_6">
      <xdr:nvSpPr>
        <xdr:cNvPr id="6" name="TL_6"/>
        <xdr:cNvSpPr txBox="1">
          <a:spLocks noChangeArrowheads="1"/>
        </xdr:cNvSpPr>
      </xdr:nvSpPr>
      <xdr:spPr>
        <a:xfrm>
          <a:off x="6943725" y="3152775"/>
          <a:ext cx="809625" cy="28575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C5</a:t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7</xdr:col>
      <xdr:colOff>0</xdr:colOff>
      <xdr:row>17</xdr:row>
      <xdr:rowOff>200025</xdr:rowOff>
    </xdr:to>
    <xdr:sp macro="[0]!List1.TL_7">
      <xdr:nvSpPr>
        <xdr:cNvPr id="7" name="TL_7"/>
        <xdr:cNvSpPr txBox="1">
          <a:spLocks noChangeArrowheads="1"/>
        </xdr:cNvSpPr>
      </xdr:nvSpPr>
      <xdr:spPr>
        <a:xfrm>
          <a:off x="6943725" y="35528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C6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PRAVA%20ROCENEK\Rocenky%20EXPORTY\Ekonom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19"/>
  <sheetViews>
    <sheetView showGridLines="0" showZeros="0" tabSelected="1" showOutlineSymbols="0" zoomScale="90" zoomScaleNormal="90" workbookViewId="0" topLeftCell="A2">
      <pane ySplit="3" topLeftCell="BM5" activePane="bottomLeft" state="frozen"/>
      <selection pane="topLeft" activeCell="B2" sqref="B2"/>
      <selection pane="bottomLeft" activeCell="A1" sqref="A1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/>
      <c r="D3" s="5"/>
      <c r="E3" s="5"/>
      <c r="F3" s="5"/>
      <c r="G3" s="5"/>
    </row>
    <row r="4" spans="2:7" s="4" customFormat="1" ht="36" customHeight="1">
      <c r="B4" s="3"/>
      <c r="C4" s="7" t="s">
        <v>62</v>
      </c>
      <c r="D4" s="7"/>
      <c r="E4" s="7"/>
      <c r="F4" s="7"/>
      <c r="G4" s="7"/>
    </row>
    <row r="5" spans="4:8" s="4" customFormat="1" ht="18" customHeight="1">
      <c r="D5" s="4" t="s">
        <v>61</v>
      </c>
      <c r="G5" s="3"/>
      <c r="H5" s="3"/>
    </row>
    <row r="6" spans="3:9" s="4" customFormat="1" ht="18" customHeight="1">
      <c r="C6" s="8" t="s">
        <v>54</v>
      </c>
      <c r="D6" s="9"/>
      <c r="E6" s="9" t="s">
        <v>436</v>
      </c>
      <c r="G6" s="6"/>
      <c r="H6" s="3"/>
      <c r="I6" s="3"/>
    </row>
    <row r="7" spans="3:9" s="4" customFormat="1" ht="15" customHeight="1">
      <c r="C7" s="10"/>
      <c r="D7" s="14"/>
      <c r="E7" s="12"/>
      <c r="G7" s="3"/>
      <c r="H7" s="3"/>
      <c r="I7" s="3"/>
    </row>
    <row r="8" spans="3:9" s="4" customFormat="1" ht="18" customHeight="1">
      <c r="C8" s="8" t="s">
        <v>55</v>
      </c>
      <c r="D8" s="9"/>
      <c r="E8" s="11" t="s">
        <v>66</v>
      </c>
      <c r="G8" s="6"/>
      <c r="H8" s="3"/>
      <c r="I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9" s="4" customFormat="1" ht="25.5">
      <c r="C10" s="8" t="s">
        <v>56</v>
      </c>
      <c r="D10" s="9"/>
      <c r="E10" s="11" t="s">
        <v>67</v>
      </c>
      <c r="G10" s="6"/>
      <c r="H10" s="3"/>
      <c r="I10" s="3"/>
    </row>
    <row r="11" spans="3:9" s="4" customFormat="1" ht="6" customHeight="1">
      <c r="C11" s="10"/>
      <c r="D11" s="14"/>
      <c r="E11" s="12"/>
      <c r="G11" s="3"/>
      <c r="H11" s="3"/>
      <c r="I11" s="3"/>
    </row>
    <row r="12" spans="3:9" s="4" customFormat="1" ht="25.5">
      <c r="C12" s="8" t="s">
        <v>57</v>
      </c>
      <c r="D12" s="9"/>
      <c r="E12" s="11" t="s">
        <v>68</v>
      </c>
      <c r="G12" s="6"/>
      <c r="H12" s="3"/>
      <c r="I12" s="3"/>
    </row>
    <row r="13" spans="3:7" s="4" customFormat="1" ht="6" customHeight="1">
      <c r="C13" s="10"/>
      <c r="D13" s="14"/>
      <c r="E13" s="12"/>
      <c r="G13" s="3"/>
    </row>
    <row r="14" spans="3:7" s="4" customFormat="1" ht="25.5">
      <c r="C14" s="8" t="s">
        <v>58</v>
      </c>
      <c r="D14" s="9"/>
      <c r="E14" s="11" t="s">
        <v>69</v>
      </c>
      <c r="G14" s="6"/>
    </row>
    <row r="15" spans="3:7" s="4" customFormat="1" ht="6" customHeight="1">
      <c r="C15" s="10"/>
      <c r="D15" s="14"/>
      <c r="E15" s="12"/>
      <c r="G15" s="3"/>
    </row>
    <row r="16" spans="3:7" s="4" customFormat="1" ht="25.5">
      <c r="C16" s="8" t="s">
        <v>59</v>
      </c>
      <c r="D16" s="9"/>
      <c r="E16" s="11" t="s">
        <v>70</v>
      </c>
      <c r="G16" s="6"/>
    </row>
    <row r="17" spans="3:7" s="4" customFormat="1" ht="6" customHeight="1">
      <c r="C17" s="10"/>
      <c r="D17" s="14"/>
      <c r="E17" s="12"/>
      <c r="G17" s="3"/>
    </row>
    <row r="18" spans="3:7" s="4" customFormat="1" ht="18" customHeight="1">
      <c r="C18" s="8" t="s">
        <v>60</v>
      </c>
      <c r="D18" s="9"/>
      <c r="E18" s="11" t="s">
        <v>71</v>
      </c>
      <c r="G18" s="6"/>
    </row>
    <row r="19" ht="30" customHeight="1">
      <c r="G19" s="13"/>
    </row>
  </sheetData>
  <sheetProtection password="8669" sheet="1" objects="1" scenarios="1"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93"/>
  <dimension ref="A1:L6"/>
  <sheetViews>
    <sheetView showGridLines="0" showZeros="0" showOutlineSymbols="0" zoomScale="90" zoomScaleNormal="90" workbookViewId="0" topLeftCell="B2">
      <selection activeCell="N52" sqref="N52"/>
    </sheetView>
  </sheetViews>
  <sheetFormatPr defaultColWidth="9.00390625" defaultRowHeight="12.75"/>
  <cols>
    <col min="1" max="1" width="0" style="364" hidden="1" customWidth="1"/>
    <col min="2" max="2" width="1.75390625" style="364" customWidth="1"/>
    <col min="3" max="3" width="9.125" style="364" customWidth="1"/>
    <col min="4" max="4" width="1.75390625" style="364" customWidth="1"/>
    <col min="5" max="5" width="21.75390625" style="364" customWidth="1"/>
    <col min="6" max="6" width="8.125" style="364" customWidth="1"/>
    <col min="7" max="7" width="1.75390625" style="364" customWidth="1"/>
    <col min="8" max="8" width="45.75390625" style="364" customWidth="1"/>
    <col min="9" max="9" width="1.75390625" style="364" customWidth="1"/>
    <col min="10" max="10" width="9.75390625" style="364" customWidth="1"/>
    <col min="11" max="11" width="1.75390625" style="364" customWidth="1"/>
    <col min="12" max="12" width="55.75390625" style="365" customWidth="1"/>
    <col min="13" max="16384" width="9.125" style="364" customWidth="1"/>
  </cols>
  <sheetData>
    <row r="1" ht="12.75" hidden="1">
      <c r="A1" s="363"/>
    </row>
    <row r="2" spans="6:12" ht="12.75">
      <c r="F2" s="366"/>
      <c r="J2" s="367"/>
      <c r="L2" s="368" t="s">
        <v>397</v>
      </c>
    </row>
    <row r="3" spans="3:12" ht="15" customHeight="1">
      <c r="C3" s="369" t="s">
        <v>421</v>
      </c>
      <c r="E3" s="369" t="s">
        <v>422</v>
      </c>
      <c r="F3" s="369" t="s">
        <v>423</v>
      </c>
      <c r="H3" s="370" t="s">
        <v>424</v>
      </c>
      <c r="J3" s="369" t="s">
        <v>425</v>
      </c>
      <c r="L3" s="365" t="s">
        <v>426</v>
      </c>
    </row>
    <row r="4" spans="3:12" ht="25.5" customHeight="1">
      <c r="C4" s="371" t="str">
        <f>IF(K4="t","T",IF(K4="e","E",""))</f>
        <v>T</v>
      </c>
      <c r="E4" s="372" t="s">
        <v>427</v>
      </c>
      <c r="F4" s="373">
        <v>2012</v>
      </c>
      <c r="H4" s="374" t="s">
        <v>428</v>
      </c>
      <c r="J4" s="375" t="s">
        <v>429</v>
      </c>
      <c r="K4" s="376" t="s">
        <v>430</v>
      </c>
      <c r="L4" s="365" t="s">
        <v>431</v>
      </c>
    </row>
    <row r="5" spans="8:10" ht="25.5" customHeight="1">
      <c r="H5" s="374" t="s">
        <v>432</v>
      </c>
      <c r="J5" s="369" t="s">
        <v>433</v>
      </c>
    </row>
    <row r="6" spans="8:10" ht="25.5" customHeight="1">
      <c r="H6" s="374"/>
      <c r="J6" s="377" t="s">
        <v>434</v>
      </c>
    </row>
  </sheetData>
  <sheetProtection password="8669" sheet="1" objects="1" scenarios="1" selectLockedCells="1" selectUnlockedCells="1"/>
  <conditionalFormatting sqref="C4 E4:F4 J4 H4:H6">
    <cfRule type="cellIs" priority="1" dxfId="5" operator="equal" stopIfTrue="1">
      <formula>""</formula>
    </cfRule>
  </conditionalFormatting>
  <dataValidations count="7">
    <dataValidation allowBlank="1" showInputMessage="1" showErrorMessage="1" promptTitle="Nelze opravovat," prompt="měmí se k 1.10. automaticky." sqref="F4"/>
    <dataValidation type="list" allowBlank="1" showDropDown="1" sqref="C4">
      <formula1>"E,T"</formula1>
    </dataValidation>
    <dataValidation type="list" allowBlank="1" showDropDown="1" showInputMessage="1" showErrorMessage="1" promptTitle="Zadejte označení kapitoly" prompt="(velké písmeno, A až P)." errorTitle="   Zadané nelze přijmout" error="Do vybrané buňky lze vložit pouze velká písmena (od A do P)." sqref="J4">
      <formula1>"A,B,C,D,E,F,G,H,I,J,K,L,M,A,O,P"</formula1>
    </dataValidation>
    <dataValidation allowBlank="1" showInputMessage="1" showErrorMessage="1" promptTitle="Zadejte textovým řetězcem" prompt="- datum ve formátu &quot;dd.mm.&quot;,&#10;- jiná zadání ukončete mezerou.&#10;Rok se generuje automaticky.&#10;U jednotlivých tabulek je zadání možno dodatečně upravit." sqref="E4"/>
    <dataValidation allowBlank="1" showInputMessage="1" showErrorMessage="1" promptTitle="Zadejte textovým řetězcem" prompt="všechny výkazy Škol (MŠMT) a případné další zdroje dat pro celou kapitolu. U jednotlivých tabulek je zadání možno dodatečně upravit." sqref="H4:H6"/>
    <dataValidation type="list" allowBlank="1" showDropDown="1" showErrorMessage="1" errorTitle="Microsoft Excel" error="Pokoušíte se tměnit zamknutou buňku nebo zamknutý graf,&#10;který je proto jen pro čtení." sqref="K4">
      <formula1>"e,t"</formula1>
    </dataValidation>
    <dataValidation allowBlank="1" showInputMessage="1" showErrorMessage="1" sqref="J6"/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0"/>
  <dimension ref="A1:AA199"/>
  <sheetViews>
    <sheetView zoomScale="90" zoomScaleNormal="9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5" width="2.125" style="26" customWidth="1"/>
    <col min="6" max="6" width="5.625" style="26" customWidth="1"/>
    <col min="7" max="7" width="6.875" style="26" customWidth="1"/>
    <col min="8" max="8" width="6.25390625" style="26" customWidth="1"/>
    <col min="9" max="9" width="1.12109375" style="26" customWidth="1"/>
    <col min="10" max="10" width="11.125" style="26" customWidth="1"/>
    <col min="11" max="11" width="14.625" style="26" customWidth="1"/>
    <col min="12" max="12" width="11.75390625" style="26" customWidth="1"/>
    <col min="13" max="13" width="12.125" style="26" customWidth="1"/>
    <col min="14" max="14" width="11.75390625" style="26" customWidth="1"/>
    <col min="15" max="15" width="9.75390625" style="26" customWidth="1"/>
    <col min="16" max="37" width="1.75390625" style="26" customWidth="1"/>
    <col min="38" max="16384" width="9.125" style="26" customWidth="1"/>
  </cols>
  <sheetData>
    <row r="1" spans="1:16" s="20" customFormat="1" ht="13.5" hidden="1">
      <c r="A1" s="15" t="str">
        <f>IF(KNIHOVNA!C4="","ŠABLONA",IF(KNIHOVNA!C4="T","TISK","ELEKTRO"))</f>
        <v>TISK</v>
      </c>
      <c r="B1" s="15">
        <v>0</v>
      </c>
      <c r="C1" s="16" t="str">
        <f>CONCATENATE(D1,F1,IF(G1&lt;&gt;"",".",""),G1,IF(H1&lt;&gt;"",".",""),H1,IF(I1&lt;&gt;"",".",""),I1,"")</f>
        <v>C1</v>
      </c>
      <c r="D1" s="17" t="str">
        <f>IF(KNIHOVNA!J4=""," ?",KNIHOVNA!J4)</f>
        <v>C</v>
      </c>
      <c r="E1" s="17" t="str">
        <f>CONCATENATE(C1,O1)</f>
        <v>C1</v>
      </c>
      <c r="F1" s="18">
        <v>1</v>
      </c>
      <c r="G1" s="19"/>
      <c r="H1" s="19"/>
      <c r="I1" s="19"/>
      <c r="K1" s="21"/>
      <c r="L1" s="21"/>
      <c r="M1" s="21"/>
      <c r="N1" s="21"/>
      <c r="O1" s="22"/>
      <c r="P1" s="23" t="s">
        <v>154</v>
      </c>
    </row>
    <row r="2" spans="1:3" ht="12.75">
      <c r="A2" s="20" t="s">
        <v>155</v>
      </c>
      <c r="B2" s="24"/>
      <c r="C2" s="25"/>
    </row>
    <row r="3" spans="1:15" s="28" customFormat="1" ht="15.75">
      <c r="A3" s="20" t="s">
        <v>155</v>
      </c>
      <c r="B3" s="27" t="s">
        <v>156</v>
      </c>
      <c r="D3" s="29" t="str">
        <f>CONCATENATE("Tab. ",C1,":")</f>
        <v>Tab. C1:</v>
      </c>
      <c r="E3" s="29"/>
      <c r="F3" s="29"/>
      <c r="G3" s="30" t="s">
        <v>72</v>
      </c>
      <c r="H3" s="29"/>
      <c r="I3" s="31"/>
      <c r="J3" s="29"/>
      <c r="K3" s="29"/>
      <c r="L3" s="29"/>
      <c r="M3" s="29"/>
      <c r="N3" s="29"/>
      <c r="O3" s="29"/>
    </row>
    <row r="4" spans="1:15" s="28" customFormat="1" ht="15.75">
      <c r="A4" s="20" t="str">
        <f>IF(D4="","odstr","OK")</f>
        <v>odstr</v>
      </c>
      <c r="B4" s="32">
        <v>0</v>
      </c>
      <c r="D4" s="33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5" s="28" customFormat="1" ht="21" customHeight="1">
      <c r="A5" s="20" t="str">
        <f>IF(COUNTBLANK(C5:IV5)=254,"odstr","OK")</f>
        <v>OK</v>
      </c>
      <c r="B5" s="35" t="s">
        <v>157</v>
      </c>
      <c r="D5" s="36" t="s">
        <v>73</v>
      </c>
      <c r="E5" s="36"/>
      <c r="F5" s="36"/>
      <c r="G5" s="36"/>
      <c r="H5" s="36"/>
      <c r="I5" s="36"/>
      <c r="J5" s="36"/>
      <c r="K5" s="36" t="s">
        <v>74</v>
      </c>
      <c r="L5" s="36"/>
      <c r="M5" s="36"/>
      <c r="N5" s="36" t="s">
        <v>75</v>
      </c>
      <c r="O5" s="36"/>
    </row>
    <row r="6" spans="1:15" s="28" customFormat="1" ht="30" customHeight="1">
      <c r="A6" s="20" t="str">
        <f>IF(COUNTBLANK(C6:IV6)=254,"odstr","OK")</f>
        <v>OK</v>
      </c>
      <c r="B6" s="35" t="s">
        <v>158</v>
      </c>
      <c r="D6" s="37" t="s">
        <v>76</v>
      </c>
      <c r="E6" s="37"/>
      <c r="F6" s="37"/>
      <c r="G6" s="37"/>
      <c r="H6" s="37"/>
      <c r="I6" s="37"/>
      <c r="J6" s="37"/>
      <c r="K6" s="37" t="s">
        <v>77</v>
      </c>
      <c r="L6" s="37"/>
      <c r="M6" s="37"/>
      <c r="N6" s="432" t="s">
        <v>78</v>
      </c>
      <c r="O6" s="432"/>
    </row>
    <row r="7" spans="1:16" s="38" customFormat="1" ht="21" customHeight="1" thickBot="1">
      <c r="A7" s="20" t="s">
        <v>155</v>
      </c>
      <c r="B7" s="20"/>
      <c r="D7" s="39" t="s">
        <v>438</v>
      </c>
      <c r="E7" s="40"/>
      <c r="F7" s="40"/>
      <c r="G7" s="40"/>
      <c r="H7" s="40"/>
      <c r="I7" s="41"/>
      <c r="J7" s="41"/>
      <c r="K7" s="41"/>
      <c r="L7" s="41"/>
      <c r="M7" s="41"/>
      <c r="N7" s="41"/>
      <c r="O7" s="42"/>
      <c r="P7" s="20">
        <f>IF(KNIHOVNA!E4=""," ","")</f>
      </c>
    </row>
    <row r="8" spans="1:16" ht="13.5" customHeight="1">
      <c r="A8" s="20" t="s">
        <v>155</v>
      </c>
      <c r="C8" s="43"/>
      <c r="D8" s="414" t="s">
        <v>79</v>
      </c>
      <c r="E8" s="415"/>
      <c r="F8" s="415"/>
      <c r="G8" s="415"/>
      <c r="H8" s="415"/>
      <c r="I8" s="416"/>
      <c r="J8" s="423" t="s">
        <v>80</v>
      </c>
      <c r="K8" s="426" t="s">
        <v>81</v>
      </c>
      <c r="L8" s="429" t="s">
        <v>82</v>
      </c>
      <c r="M8" s="411" t="s">
        <v>83</v>
      </c>
      <c r="N8" s="408" t="s">
        <v>84</v>
      </c>
      <c r="O8" s="411" t="s">
        <v>85</v>
      </c>
      <c r="P8" s="44"/>
    </row>
    <row r="9" spans="1:16" ht="13.5" customHeight="1">
      <c r="A9" s="20" t="s">
        <v>155</v>
      </c>
      <c r="C9" s="43"/>
      <c r="D9" s="417"/>
      <c r="E9" s="418"/>
      <c r="F9" s="418"/>
      <c r="G9" s="418"/>
      <c r="H9" s="418"/>
      <c r="I9" s="419"/>
      <c r="J9" s="424"/>
      <c r="K9" s="427"/>
      <c r="L9" s="430"/>
      <c r="M9" s="412"/>
      <c r="N9" s="409"/>
      <c r="O9" s="412"/>
      <c r="P9" s="44"/>
    </row>
    <row r="10" spans="1:16" ht="13.5" customHeight="1">
      <c r="A10" s="20" t="s">
        <v>155</v>
      </c>
      <c r="C10" s="43"/>
      <c r="D10" s="417"/>
      <c r="E10" s="418"/>
      <c r="F10" s="418"/>
      <c r="G10" s="418"/>
      <c r="H10" s="418"/>
      <c r="I10" s="419"/>
      <c r="J10" s="424"/>
      <c r="K10" s="427"/>
      <c r="L10" s="430"/>
      <c r="M10" s="412"/>
      <c r="N10" s="409"/>
      <c r="O10" s="412"/>
      <c r="P10" s="44"/>
    </row>
    <row r="11" spans="1:16" ht="13.5" customHeight="1">
      <c r="A11" s="20" t="s">
        <v>155</v>
      </c>
      <c r="C11" s="43"/>
      <c r="D11" s="417"/>
      <c r="E11" s="418"/>
      <c r="F11" s="418"/>
      <c r="G11" s="418"/>
      <c r="H11" s="418"/>
      <c r="I11" s="419"/>
      <c r="J11" s="424"/>
      <c r="K11" s="427"/>
      <c r="L11" s="430"/>
      <c r="M11" s="412"/>
      <c r="N11" s="409"/>
      <c r="O11" s="412"/>
      <c r="P11" s="44"/>
    </row>
    <row r="12" spans="1:16" ht="24.75" customHeight="1" thickBot="1">
      <c r="A12" s="20" t="s">
        <v>155</v>
      </c>
      <c r="C12" s="43"/>
      <c r="D12" s="420"/>
      <c r="E12" s="421"/>
      <c r="F12" s="421"/>
      <c r="G12" s="421"/>
      <c r="H12" s="421"/>
      <c r="I12" s="422"/>
      <c r="J12" s="425"/>
      <c r="K12" s="428"/>
      <c r="L12" s="431"/>
      <c r="M12" s="413"/>
      <c r="N12" s="410"/>
      <c r="O12" s="413"/>
      <c r="P12" s="44"/>
    </row>
    <row r="13" spans="1:16" ht="13.5" thickTop="1">
      <c r="A13" s="45" t="s">
        <v>155</v>
      </c>
      <c r="B13" s="22" t="s">
        <v>159</v>
      </c>
      <c r="C13" s="46"/>
      <c r="D13" s="47"/>
      <c r="E13" s="48" t="s">
        <v>86</v>
      </c>
      <c r="F13" s="48"/>
      <c r="G13" s="49"/>
      <c r="H13" s="49"/>
      <c r="I13" s="50"/>
      <c r="J13" s="51">
        <v>269912.45700000017</v>
      </c>
      <c r="K13" s="52">
        <v>79769487.56800002</v>
      </c>
      <c r="L13" s="53">
        <v>4498568.663000002</v>
      </c>
      <c r="M13" s="54">
        <v>84268056.23100021</v>
      </c>
      <c r="N13" s="55">
        <v>24628.197494913435</v>
      </c>
      <c r="O13" s="56">
        <v>0.021697432972774003</v>
      </c>
      <c r="P13" s="44"/>
    </row>
    <row r="14" spans="1:16" ht="12.75" customHeight="1">
      <c r="A14" s="45" t="s">
        <v>155</v>
      </c>
      <c r="B14" s="22" t="s">
        <v>159</v>
      </c>
      <c r="C14" s="46"/>
      <c r="D14" s="57"/>
      <c r="E14" s="405" t="s">
        <v>87</v>
      </c>
      <c r="F14" s="58" t="s">
        <v>88</v>
      </c>
      <c r="G14" s="58"/>
      <c r="H14" s="58"/>
      <c r="I14" s="59"/>
      <c r="J14" s="60">
        <v>44357.401000000005</v>
      </c>
      <c r="K14" s="61">
        <v>18361867.235000003</v>
      </c>
      <c r="L14" s="62">
        <v>1633885.923999999</v>
      </c>
      <c r="M14" s="63">
        <v>19995753.158999998</v>
      </c>
      <c r="N14" s="64">
        <v>34496.06082458859</v>
      </c>
      <c r="O14" s="65">
        <v>0.005152178239070102</v>
      </c>
      <c r="P14" s="44"/>
    </row>
    <row r="15" spans="1:16" ht="12.75">
      <c r="A15" s="45" t="s">
        <v>155</v>
      </c>
      <c r="B15" s="22" t="s">
        <v>159</v>
      </c>
      <c r="C15" s="46"/>
      <c r="D15" s="66"/>
      <c r="E15" s="406"/>
      <c r="F15" s="67" t="s">
        <v>89</v>
      </c>
      <c r="G15" s="67"/>
      <c r="H15" s="67"/>
      <c r="I15" s="68"/>
      <c r="J15" s="69">
        <v>140209.2240000003</v>
      </c>
      <c r="K15" s="70">
        <v>36628083.046</v>
      </c>
      <c r="L15" s="71">
        <v>1130773.0180000018</v>
      </c>
      <c r="M15" s="72">
        <v>37758856.06400014</v>
      </c>
      <c r="N15" s="73">
        <v>21769.896207637</v>
      </c>
      <c r="O15" s="74">
        <v>0.009729083720837988</v>
      </c>
      <c r="P15" s="44"/>
    </row>
    <row r="16" spans="1:16" ht="15">
      <c r="A16" s="45" t="s">
        <v>155</v>
      </c>
      <c r="B16" s="22" t="s">
        <v>159</v>
      </c>
      <c r="C16" s="46"/>
      <c r="D16" s="66"/>
      <c r="E16" s="406"/>
      <c r="F16" s="67" t="s">
        <v>95</v>
      </c>
      <c r="G16" s="67"/>
      <c r="H16" s="67"/>
      <c r="I16" s="68"/>
      <c r="J16" s="75" t="s">
        <v>160</v>
      </c>
      <c r="K16" s="76" t="s">
        <v>160</v>
      </c>
      <c r="L16" s="77" t="s">
        <v>160</v>
      </c>
      <c r="M16" s="78" t="s">
        <v>160</v>
      </c>
      <c r="N16" s="73" t="s">
        <v>118</v>
      </c>
      <c r="O16" s="74" t="s">
        <v>118</v>
      </c>
      <c r="P16" s="44"/>
    </row>
    <row r="17" spans="1:16" ht="12.75">
      <c r="A17" s="45" t="s">
        <v>155</v>
      </c>
      <c r="B17" s="22" t="s">
        <v>159</v>
      </c>
      <c r="C17" s="46"/>
      <c r="D17" s="66"/>
      <c r="E17" s="406"/>
      <c r="F17" s="67" t="s">
        <v>90</v>
      </c>
      <c r="G17" s="67"/>
      <c r="H17" s="67"/>
      <c r="I17" s="68"/>
      <c r="J17" s="79">
        <v>72481.16199999988</v>
      </c>
      <c r="K17" s="80">
        <v>21187141.00200001</v>
      </c>
      <c r="L17" s="81">
        <v>1273302.717</v>
      </c>
      <c r="M17" s="82">
        <v>22460443.71900007</v>
      </c>
      <c r="N17" s="73">
        <v>24359.365037497657</v>
      </c>
      <c r="O17" s="74">
        <v>0.005787239342710418</v>
      </c>
      <c r="P17" s="44"/>
    </row>
    <row r="18" spans="1:16" ht="12.75" customHeight="1">
      <c r="A18" s="45" t="s">
        <v>155</v>
      </c>
      <c r="B18" s="22" t="s">
        <v>159</v>
      </c>
      <c r="C18" s="46"/>
      <c r="D18" s="66"/>
      <c r="E18" s="406"/>
      <c r="F18" s="67" t="s">
        <v>439</v>
      </c>
      <c r="G18" s="67"/>
      <c r="H18" s="67"/>
      <c r="I18" s="68"/>
      <c r="J18" s="79">
        <v>10148.312</v>
      </c>
      <c r="K18" s="80">
        <v>2856811.817</v>
      </c>
      <c r="L18" s="81">
        <v>390620.6570000007</v>
      </c>
      <c r="M18" s="82">
        <v>3247432.474000003</v>
      </c>
      <c r="N18" s="73">
        <v>23458.84235887374</v>
      </c>
      <c r="O18" s="74">
        <v>0.0008367452224654861</v>
      </c>
      <c r="P18" s="44"/>
    </row>
    <row r="19" spans="1:16" ht="13.5" thickBot="1">
      <c r="A19" s="45" t="s">
        <v>155</v>
      </c>
      <c r="B19" s="22" t="s">
        <v>159</v>
      </c>
      <c r="C19" s="46"/>
      <c r="D19" s="83"/>
      <c r="E19" s="407"/>
      <c r="F19" s="84" t="s">
        <v>91</v>
      </c>
      <c r="G19" s="84"/>
      <c r="H19" s="84"/>
      <c r="I19" s="85"/>
      <c r="J19" s="86">
        <v>2716.3579999999997</v>
      </c>
      <c r="K19" s="87">
        <v>735584.4680000001</v>
      </c>
      <c r="L19" s="88">
        <v>69986.34700000001</v>
      </c>
      <c r="M19" s="89">
        <v>805570.8150000001</v>
      </c>
      <c r="N19" s="90">
        <v>22566.504734157534</v>
      </c>
      <c r="O19" s="91">
        <v>0.00020756629620649576</v>
      </c>
      <c r="P19" s="44"/>
    </row>
    <row r="20" spans="1:16" ht="13.5" customHeight="1">
      <c r="A20" s="45" t="s">
        <v>155</v>
      </c>
      <c r="B20" s="45" t="s">
        <v>161</v>
      </c>
      <c r="D20" s="92" t="s">
        <v>92</v>
      </c>
      <c r="E20" s="93"/>
      <c r="F20" s="93"/>
      <c r="G20" s="93"/>
      <c r="H20" s="93"/>
      <c r="I20" s="92"/>
      <c r="J20" s="92"/>
      <c r="K20" s="92"/>
      <c r="L20" s="92"/>
      <c r="M20" s="92"/>
      <c r="N20" s="92"/>
      <c r="O20" s="94" t="str">
        <f>CONCATENATE("Zdroj: ",KNIHOVNA!H4)</f>
        <v>Zdroj: Škol (MŠMT) P1-04, P1a-04, P1b-04, MO, MSp</v>
      </c>
      <c r="P20" s="26">
        <f>IF(KNIHOVNA!H4=""," ","")</f>
      </c>
    </row>
    <row r="21" spans="1:16" ht="12.75" customHeight="1">
      <c r="A21" s="45" t="str">
        <f>IF(COUNTBLANK(D21:E21)=2,"odstr","OK")</f>
        <v>OK</v>
      </c>
      <c r="B21" s="45"/>
      <c r="D21" s="95" t="s">
        <v>93</v>
      </c>
      <c r="E21" s="404" t="str">
        <f>Komentáře!C33</f>
        <v>Data obsahují údaje za regionální školství, vysoké školy, PŘO, OPŘO, ostatní OSS a státní správu (MŠMT, ČŠI).</v>
      </c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26">
        <f>IF(KNIHOVNA!H5=""," ","")</f>
      </c>
    </row>
    <row r="22" spans="1:15" ht="12.75" customHeight="1">
      <c r="A22" s="45" t="str">
        <f>IF(COUNTBLANK(D22:E22)=2,"odstr","OK")</f>
        <v>OK</v>
      </c>
      <c r="B22" s="45"/>
      <c r="D22" s="95" t="s">
        <v>94</v>
      </c>
      <c r="E22" s="404" t="str">
        <f>Komentáře!C36</f>
        <v>K datu zpracování této ročenky nebyla k dispozici data za jiný rezort.</v>
      </c>
      <c r="F22" s="404"/>
      <c r="G22" s="404"/>
      <c r="H22" s="404"/>
      <c r="I22" s="404"/>
      <c r="J22" s="404"/>
      <c r="K22" s="404"/>
      <c r="L22" s="404"/>
      <c r="M22" s="404"/>
      <c r="N22" s="404"/>
      <c r="O22" s="404"/>
    </row>
    <row r="23" spans="1:2" ht="12.75" customHeight="1">
      <c r="A23" s="45" t="s">
        <v>161</v>
      </c>
      <c r="B23" s="45"/>
    </row>
    <row r="24" spans="1:27" ht="12.75">
      <c r="A24" s="45"/>
      <c r="B24" s="45"/>
      <c r="H24" s="96"/>
      <c r="I24" s="96"/>
      <c r="J24" s="97"/>
      <c r="K24" s="98"/>
      <c r="L24" s="98"/>
      <c r="M24" s="98"/>
      <c r="N24" s="99"/>
      <c r="O24" s="100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</row>
    <row r="25" spans="1:27" ht="12.75">
      <c r="A25" s="45"/>
      <c r="B25" s="45"/>
      <c r="H25" s="96"/>
      <c r="I25" s="96"/>
      <c r="J25" s="97"/>
      <c r="K25" s="98"/>
      <c r="L25" s="98"/>
      <c r="M25" s="98"/>
      <c r="N25" s="99"/>
      <c r="O25" s="100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</row>
    <row r="26" spans="1:27" ht="12.75">
      <c r="A26" s="45"/>
      <c r="B26" s="45"/>
      <c r="H26" s="96"/>
      <c r="I26" s="96"/>
      <c r="J26" s="97"/>
      <c r="K26" s="97"/>
      <c r="L26" s="97"/>
      <c r="M26" s="98"/>
      <c r="N26" s="99"/>
      <c r="O26" s="100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</row>
    <row r="27" spans="1:27" ht="12.75">
      <c r="A27" s="45"/>
      <c r="B27" s="45"/>
      <c r="H27" s="96"/>
      <c r="I27" s="96"/>
      <c r="J27" s="101"/>
      <c r="K27" s="101"/>
      <c r="L27" s="101"/>
      <c r="M27" s="101"/>
      <c r="N27" s="101"/>
      <c r="O27" s="101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</row>
    <row r="28" spans="1:27" ht="12.75" customHeight="1">
      <c r="A28" s="45"/>
      <c r="B28" s="45"/>
      <c r="H28" s="96"/>
      <c r="I28" s="96"/>
      <c r="J28" s="102"/>
      <c r="K28" s="102"/>
      <c r="L28" s="102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</row>
    <row r="29" spans="1:27" ht="12.75">
      <c r="A29" s="45"/>
      <c r="B29" s="45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</row>
    <row r="30" spans="1:27" ht="12.75" customHeight="1">
      <c r="A30" s="45"/>
      <c r="B30" s="45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" ht="12.75" customHeight="1">
      <c r="A31" s="45"/>
      <c r="B31" s="45"/>
    </row>
    <row r="32" spans="1:2" ht="12.75">
      <c r="A32" s="45"/>
      <c r="B32" s="45"/>
    </row>
    <row r="33" spans="1:2" ht="12.75">
      <c r="A33" s="45"/>
      <c r="B33" s="45"/>
    </row>
    <row r="34" spans="1:2" ht="12.75">
      <c r="A34" s="45"/>
      <c r="B34" s="45"/>
    </row>
    <row r="35" spans="1:2" ht="12.75">
      <c r="A35" s="45"/>
      <c r="B35" s="45"/>
    </row>
    <row r="36" spans="1:2" ht="12.75">
      <c r="A36" s="45"/>
      <c r="B36" s="45"/>
    </row>
    <row r="37" spans="1:2" ht="12.75">
      <c r="A37" s="45"/>
      <c r="B37" s="45"/>
    </row>
    <row r="38" spans="1:2" ht="12.75">
      <c r="A38" s="45"/>
      <c r="B38" s="45"/>
    </row>
    <row r="39" spans="1:2" ht="12.75">
      <c r="A39" s="45"/>
      <c r="B39" s="45"/>
    </row>
    <row r="40" spans="1:2" ht="12.75">
      <c r="A40" s="45"/>
      <c r="B40" s="45"/>
    </row>
    <row r="41" spans="1:2" ht="12.75">
      <c r="A41" s="45"/>
      <c r="B41" s="45"/>
    </row>
    <row r="42" spans="1:2" ht="12.75">
      <c r="A42" s="45"/>
      <c r="B42" s="45"/>
    </row>
    <row r="43" spans="1:2" ht="12.75">
      <c r="A43" s="45"/>
      <c r="B43" s="45"/>
    </row>
    <row r="44" spans="1:2" ht="12.75">
      <c r="A44" s="45"/>
      <c r="B44" s="45"/>
    </row>
    <row r="45" spans="1:2" ht="12.75">
      <c r="A45" s="45"/>
      <c r="B45" s="45"/>
    </row>
    <row r="46" spans="1:2" ht="12.75">
      <c r="A46" s="45"/>
      <c r="B46" s="45"/>
    </row>
    <row r="47" spans="1:2" ht="12.75">
      <c r="A47" s="45"/>
      <c r="B47" s="45"/>
    </row>
    <row r="48" spans="1:2" ht="12.75">
      <c r="A48" s="45"/>
      <c r="B48" s="45"/>
    </row>
    <row r="49" spans="1:2" ht="12.75">
      <c r="A49" s="45"/>
      <c r="B49" s="45"/>
    </row>
    <row r="50" spans="1:2" ht="12.75">
      <c r="A50" s="45"/>
      <c r="B50" s="45"/>
    </row>
    <row r="51" spans="1:2" ht="12.75">
      <c r="A51" s="45"/>
      <c r="B51" s="45"/>
    </row>
    <row r="52" spans="1:2" ht="12.75">
      <c r="A52" s="45"/>
      <c r="B52" s="45"/>
    </row>
    <row r="53" spans="1:2" ht="12.75">
      <c r="A53" s="45"/>
      <c r="B53" s="45"/>
    </row>
    <row r="54" spans="1:2" ht="12.75">
      <c r="A54" s="45"/>
      <c r="B54" s="45"/>
    </row>
    <row r="55" spans="1:2" ht="12.75">
      <c r="A55" s="45"/>
      <c r="B55" s="45"/>
    </row>
    <row r="56" spans="1:2" ht="12.75">
      <c r="A56" s="45"/>
      <c r="B56" s="45"/>
    </row>
    <row r="57" spans="1:2" ht="12.75">
      <c r="A57" s="45"/>
      <c r="B57" s="45"/>
    </row>
    <row r="58" spans="1:2" ht="12.75">
      <c r="A58" s="45"/>
      <c r="B58" s="45"/>
    </row>
    <row r="59" spans="1:2" ht="12.75">
      <c r="A59" s="45"/>
      <c r="B59" s="45"/>
    </row>
    <row r="60" spans="1:2" ht="12.75">
      <c r="A60" s="45"/>
      <c r="B60" s="45"/>
    </row>
    <row r="61" spans="1:2" ht="12.75">
      <c r="A61" s="45"/>
      <c r="B61" s="45"/>
    </row>
    <row r="62" spans="1:2" ht="12.75">
      <c r="A62" s="45"/>
      <c r="B62" s="45"/>
    </row>
    <row r="63" spans="1:2" ht="12.75">
      <c r="A63" s="45"/>
      <c r="B63" s="45"/>
    </row>
    <row r="64" spans="1:2" ht="12.75">
      <c r="A64" s="45"/>
      <c r="B64" s="45"/>
    </row>
    <row r="65" spans="1:2" ht="12.75">
      <c r="A65" s="45"/>
      <c r="B65" s="45"/>
    </row>
    <row r="66" spans="1:2" ht="12.75">
      <c r="A66" s="45"/>
      <c r="B66" s="45"/>
    </row>
    <row r="67" spans="1:2" ht="12.75">
      <c r="A67" s="45"/>
      <c r="B67" s="45"/>
    </row>
    <row r="68" spans="1:2" ht="12.75">
      <c r="A68" s="45"/>
      <c r="B68" s="45"/>
    </row>
    <row r="69" spans="1:2" ht="12.75">
      <c r="A69" s="45"/>
      <c r="B69" s="45"/>
    </row>
    <row r="70" spans="1:2" ht="12.75">
      <c r="A70" s="45"/>
      <c r="B70" s="45"/>
    </row>
    <row r="71" spans="1:2" ht="12.75">
      <c r="A71" s="45"/>
      <c r="B71" s="45"/>
    </row>
    <row r="72" spans="1:2" ht="12.75">
      <c r="A72" s="45"/>
      <c r="B72" s="45"/>
    </row>
    <row r="73" spans="1:2" ht="12.75">
      <c r="A73" s="45"/>
      <c r="B73" s="45"/>
    </row>
    <row r="74" spans="1:2" ht="12.75">
      <c r="A74" s="45"/>
      <c r="B74" s="45"/>
    </row>
    <row r="75" spans="1:2" ht="12.75">
      <c r="A75" s="45"/>
      <c r="B75" s="45"/>
    </row>
    <row r="76" spans="1:2" ht="12.75">
      <c r="A76" s="45"/>
      <c r="B76" s="45"/>
    </row>
    <row r="77" spans="1:2" ht="12.75">
      <c r="A77" s="45"/>
      <c r="B77" s="45"/>
    </row>
    <row r="78" spans="1:2" ht="12.75">
      <c r="A78" s="45"/>
      <c r="B78" s="45"/>
    </row>
    <row r="79" spans="1:2" ht="12.75">
      <c r="A79" s="45"/>
      <c r="B79" s="45"/>
    </row>
    <row r="80" spans="1:2" ht="12.75">
      <c r="A80" s="45"/>
      <c r="B80" s="45"/>
    </row>
    <row r="81" spans="1:2" ht="12.75">
      <c r="A81" s="45"/>
      <c r="B81" s="45"/>
    </row>
    <row r="82" spans="1:2" ht="12.75">
      <c r="A82" s="45"/>
      <c r="B82" s="45"/>
    </row>
    <row r="83" spans="1:2" ht="12.75">
      <c r="A83" s="45"/>
      <c r="B83" s="45"/>
    </row>
    <row r="84" spans="1:2" ht="12.75">
      <c r="A84" s="45"/>
      <c r="B84" s="45"/>
    </row>
    <row r="85" spans="1:2" ht="12.75">
      <c r="A85" s="45"/>
      <c r="B85" s="45"/>
    </row>
    <row r="86" spans="1:2" ht="12.75">
      <c r="A86" s="45"/>
      <c r="B86" s="45"/>
    </row>
    <row r="87" spans="1:2" ht="12.75">
      <c r="A87" s="45"/>
      <c r="B87" s="45"/>
    </row>
    <row r="88" spans="1:2" ht="12.75">
      <c r="A88" s="45"/>
      <c r="B88" s="45"/>
    </row>
    <row r="89" spans="1:2" ht="12.75">
      <c r="A89" s="45"/>
      <c r="B89" s="45"/>
    </row>
    <row r="90" spans="1:2" ht="12.75">
      <c r="A90" s="45"/>
      <c r="B90" s="45"/>
    </row>
    <row r="91" spans="1:2" ht="12.75">
      <c r="A91" s="45"/>
      <c r="B91" s="45"/>
    </row>
    <row r="92" spans="1:2" ht="12.75">
      <c r="A92" s="45"/>
      <c r="B92" s="45"/>
    </row>
    <row r="93" spans="1:2" ht="12.75">
      <c r="A93" s="45"/>
      <c r="B93" s="45"/>
    </row>
    <row r="94" spans="1:2" ht="12.75">
      <c r="A94" s="45"/>
      <c r="B94" s="45"/>
    </row>
    <row r="95" spans="1:2" ht="12.75">
      <c r="A95" s="45"/>
      <c r="B95" s="45"/>
    </row>
    <row r="96" spans="1:2" ht="12.75">
      <c r="A96" s="45"/>
      <c r="B96" s="45"/>
    </row>
    <row r="97" spans="1:2" ht="12.75">
      <c r="A97" s="45"/>
      <c r="B97" s="45"/>
    </row>
    <row r="98" spans="1:2" ht="12.75">
      <c r="A98" s="45"/>
      <c r="B98" s="45"/>
    </row>
    <row r="99" spans="1:2" ht="12.75">
      <c r="A99" s="45"/>
      <c r="B99" s="45"/>
    </row>
    <row r="100" spans="1:2" ht="12.75">
      <c r="A100" s="45"/>
      <c r="B100" s="45"/>
    </row>
    <row r="101" spans="1:2" ht="12.75">
      <c r="A101" s="45"/>
      <c r="B101" s="45"/>
    </row>
    <row r="102" spans="1:2" ht="12.75">
      <c r="A102" s="45"/>
      <c r="B102" s="45"/>
    </row>
    <row r="103" spans="1:2" ht="12.75">
      <c r="A103" s="45"/>
      <c r="B103" s="45"/>
    </row>
    <row r="104" spans="1:2" ht="12.75">
      <c r="A104" s="45"/>
      <c r="B104" s="45"/>
    </row>
    <row r="105" spans="1:2" ht="12.75">
      <c r="A105" s="45"/>
      <c r="B105" s="45"/>
    </row>
    <row r="106" spans="1:2" ht="12.75">
      <c r="A106" s="45"/>
      <c r="B106" s="45"/>
    </row>
    <row r="107" spans="1:2" ht="12.75">
      <c r="A107" s="45"/>
      <c r="B107" s="45"/>
    </row>
    <row r="108" spans="1:2" ht="12.75">
      <c r="A108" s="45"/>
      <c r="B108" s="45"/>
    </row>
    <row r="109" spans="1:2" ht="12.75">
      <c r="A109" s="45"/>
      <c r="B109" s="45"/>
    </row>
    <row r="110" spans="1:2" ht="12.75">
      <c r="A110" s="45"/>
      <c r="B110" s="45"/>
    </row>
    <row r="111" spans="1:2" ht="12.75">
      <c r="A111" s="45"/>
      <c r="B111" s="45"/>
    </row>
    <row r="112" spans="1:2" ht="12.75">
      <c r="A112" s="45"/>
      <c r="B112" s="45"/>
    </row>
    <row r="113" spans="1:2" ht="12.75">
      <c r="A113" s="45"/>
      <c r="B113" s="45"/>
    </row>
    <row r="114" spans="1:2" ht="12.75">
      <c r="A114" s="45"/>
      <c r="B114" s="45"/>
    </row>
    <row r="115" spans="1:2" ht="12.75">
      <c r="A115" s="45"/>
      <c r="B115" s="45"/>
    </row>
    <row r="116" spans="1:2" ht="12.75">
      <c r="A116" s="45"/>
      <c r="B116" s="45"/>
    </row>
    <row r="117" spans="1:2" ht="12.75">
      <c r="A117" s="45"/>
      <c r="B117" s="45"/>
    </row>
    <row r="118" spans="1:2" ht="12.75">
      <c r="A118" s="45"/>
      <c r="B118" s="45"/>
    </row>
    <row r="119" spans="1:2" ht="12.75">
      <c r="A119" s="45"/>
      <c r="B119" s="45"/>
    </row>
    <row r="120" spans="1:2" ht="12.75">
      <c r="A120" s="45"/>
      <c r="B120" s="45"/>
    </row>
    <row r="121" spans="1:2" ht="12.75">
      <c r="A121" s="45"/>
      <c r="B121" s="45"/>
    </row>
    <row r="122" spans="1:2" ht="12.75">
      <c r="A122" s="45"/>
      <c r="B122" s="45"/>
    </row>
    <row r="123" spans="1:2" ht="12.75">
      <c r="A123" s="45"/>
      <c r="B123" s="45"/>
    </row>
    <row r="124" spans="1:2" ht="12.75">
      <c r="A124" s="45"/>
      <c r="B124" s="45"/>
    </row>
    <row r="125" spans="1:2" ht="12.75">
      <c r="A125" s="45"/>
      <c r="B125" s="45"/>
    </row>
    <row r="126" spans="1:2" ht="12.75">
      <c r="A126" s="45"/>
      <c r="B126" s="45"/>
    </row>
    <row r="127" spans="1:2" ht="12.75">
      <c r="A127" s="45"/>
      <c r="B127" s="45"/>
    </row>
    <row r="128" spans="1:2" ht="12.75">
      <c r="A128" s="45"/>
      <c r="B128" s="45"/>
    </row>
    <row r="129" spans="1:2" ht="12.75">
      <c r="A129" s="45"/>
      <c r="B129" s="45"/>
    </row>
    <row r="130" spans="1:2" ht="12.75">
      <c r="A130" s="45"/>
      <c r="B130" s="45"/>
    </row>
    <row r="131" spans="1:2" ht="12.75">
      <c r="A131" s="45"/>
      <c r="B131" s="45"/>
    </row>
    <row r="132" spans="1:2" ht="12.75">
      <c r="A132" s="45"/>
      <c r="B132" s="45"/>
    </row>
    <row r="133" spans="1:2" ht="12.75">
      <c r="A133" s="45"/>
      <c r="B133" s="45"/>
    </row>
    <row r="134" spans="1:2" ht="12.75">
      <c r="A134" s="45"/>
      <c r="B134" s="45"/>
    </row>
    <row r="135" spans="1:2" ht="12.75">
      <c r="A135" s="45"/>
      <c r="B135" s="45"/>
    </row>
    <row r="136" spans="1:2" ht="12.75">
      <c r="A136" s="45"/>
      <c r="B136" s="45"/>
    </row>
    <row r="137" spans="1:2" ht="12.75">
      <c r="A137" s="45"/>
      <c r="B137" s="45"/>
    </row>
    <row r="138" spans="1:2" ht="12.75">
      <c r="A138" s="45"/>
      <c r="B138" s="45"/>
    </row>
    <row r="139" spans="1:2" ht="12.75">
      <c r="A139" s="45"/>
      <c r="B139" s="45"/>
    </row>
    <row r="140" spans="1:2" ht="12.75">
      <c r="A140" s="45"/>
      <c r="B140" s="45"/>
    </row>
    <row r="141" spans="1:2" ht="12.75">
      <c r="A141" s="45"/>
      <c r="B141" s="45"/>
    </row>
    <row r="142" spans="1:2" ht="12.75">
      <c r="A142" s="45"/>
      <c r="B142" s="45"/>
    </row>
    <row r="143" spans="1:2" ht="12.75">
      <c r="A143" s="45"/>
      <c r="B143" s="45"/>
    </row>
    <row r="144" spans="1:2" ht="12.75">
      <c r="A144" s="45"/>
      <c r="B144" s="45"/>
    </row>
    <row r="145" spans="1:2" ht="12.75">
      <c r="A145" s="45"/>
      <c r="B145" s="45"/>
    </row>
    <row r="146" spans="1:2" ht="12.75">
      <c r="A146" s="45"/>
      <c r="B146" s="45"/>
    </row>
    <row r="147" spans="1:2" ht="12.75">
      <c r="A147" s="45"/>
      <c r="B147" s="45"/>
    </row>
    <row r="148" spans="1:2" ht="12.75">
      <c r="A148" s="45"/>
      <c r="B148" s="45"/>
    </row>
    <row r="149" spans="1:2" ht="12.75">
      <c r="A149" s="45"/>
      <c r="B149" s="45"/>
    </row>
    <row r="150" spans="1:2" ht="12.75">
      <c r="A150" s="45"/>
      <c r="B150" s="45"/>
    </row>
    <row r="151" spans="1:2" ht="12.75">
      <c r="A151" s="45"/>
      <c r="B151" s="45"/>
    </row>
    <row r="152" spans="1:2" ht="12.75">
      <c r="A152" s="45"/>
      <c r="B152" s="45"/>
    </row>
    <row r="153" spans="1:2" ht="12.75">
      <c r="A153" s="45"/>
      <c r="B153" s="45"/>
    </row>
    <row r="154" spans="1:2" ht="12.75">
      <c r="A154" s="45"/>
      <c r="B154" s="45"/>
    </row>
    <row r="155" spans="1:2" ht="12.75">
      <c r="A155" s="45"/>
      <c r="B155" s="45"/>
    </row>
    <row r="156" spans="1:2" ht="12.75">
      <c r="A156" s="45"/>
      <c r="B156" s="45"/>
    </row>
    <row r="157" spans="1:2" ht="12.75">
      <c r="A157" s="45"/>
      <c r="B157" s="45"/>
    </row>
    <row r="158" spans="1:2" ht="12.75">
      <c r="A158" s="45"/>
      <c r="B158" s="45"/>
    </row>
    <row r="159" spans="1:2" ht="12.75">
      <c r="A159" s="45"/>
      <c r="B159" s="45"/>
    </row>
    <row r="160" spans="1:2" ht="12.75">
      <c r="A160" s="45"/>
      <c r="B160" s="45"/>
    </row>
    <row r="161" spans="1:2" ht="12.75">
      <c r="A161" s="45"/>
      <c r="B161" s="45"/>
    </row>
    <row r="162" spans="1:2" ht="12.75">
      <c r="A162" s="45"/>
      <c r="B162" s="45"/>
    </row>
    <row r="163" spans="1:2" ht="12.75">
      <c r="A163" s="45"/>
      <c r="B163" s="45"/>
    </row>
    <row r="164" spans="1:2" ht="12.75">
      <c r="A164" s="45"/>
      <c r="B164" s="45"/>
    </row>
    <row r="165" spans="1:2" ht="12.75">
      <c r="A165" s="45"/>
      <c r="B165" s="45"/>
    </row>
    <row r="166" spans="1:2" ht="12.75">
      <c r="A166" s="45"/>
      <c r="B166" s="45"/>
    </row>
    <row r="167" spans="1:2" ht="12.75">
      <c r="A167" s="45"/>
      <c r="B167" s="45"/>
    </row>
    <row r="168" spans="1:2" ht="12.75">
      <c r="A168" s="45"/>
      <c r="B168" s="45"/>
    </row>
    <row r="169" spans="1:2" ht="12.75">
      <c r="A169" s="45"/>
      <c r="B169" s="45"/>
    </row>
    <row r="170" spans="1:2" ht="12.75">
      <c r="A170" s="45"/>
      <c r="B170" s="45"/>
    </row>
    <row r="171" spans="1:2" ht="12.75">
      <c r="A171" s="45"/>
      <c r="B171" s="45"/>
    </row>
    <row r="172" spans="1:2" ht="12.75">
      <c r="A172" s="45"/>
      <c r="B172" s="45"/>
    </row>
    <row r="173" spans="1:2" ht="12.75">
      <c r="A173" s="45"/>
      <c r="B173" s="45"/>
    </row>
    <row r="174" spans="1:2" ht="12.75">
      <c r="A174" s="45"/>
      <c r="B174" s="45"/>
    </row>
    <row r="175" spans="1:2" ht="12.75">
      <c r="A175" s="45"/>
      <c r="B175" s="45"/>
    </row>
    <row r="176" spans="1:2" ht="12.75">
      <c r="A176" s="45"/>
      <c r="B176" s="45"/>
    </row>
    <row r="177" spans="1:2" ht="12.75">
      <c r="A177" s="45"/>
      <c r="B177" s="45"/>
    </row>
    <row r="178" spans="1:2" ht="12.75">
      <c r="A178" s="45"/>
      <c r="B178" s="45"/>
    </row>
    <row r="179" spans="1:2" ht="12.75">
      <c r="A179" s="45"/>
      <c r="B179" s="45"/>
    </row>
    <row r="180" spans="1:2" ht="12.75">
      <c r="A180" s="45"/>
      <c r="B180" s="45"/>
    </row>
    <row r="181" spans="1:2" ht="12.75">
      <c r="A181" s="45"/>
      <c r="B181" s="45"/>
    </row>
    <row r="182" spans="1:2" ht="12.75">
      <c r="A182" s="45"/>
      <c r="B182" s="45"/>
    </row>
    <row r="183" spans="1:2" ht="12.75">
      <c r="A183" s="45"/>
      <c r="B183" s="45"/>
    </row>
    <row r="184" spans="1:2" ht="12.75">
      <c r="A184" s="45"/>
      <c r="B184" s="45"/>
    </row>
    <row r="185" spans="1:2" ht="12.75">
      <c r="A185" s="45"/>
      <c r="B185" s="45"/>
    </row>
    <row r="186" spans="1:2" ht="12.75">
      <c r="A186" s="45"/>
      <c r="B186" s="45"/>
    </row>
    <row r="187" spans="1:2" ht="12.75">
      <c r="A187" s="45"/>
      <c r="B187" s="45"/>
    </row>
    <row r="188" spans="1:2" ht="12.75">
      <c r="A188" s="45"/>
      <c r="B188" s="45"/>
    </row>
    <row r="189" spans="1:2" ht="12.75">
      <c r="A189" s="45"/>
      <c r="B189" s="45"/>
    </row>
    <row r="190" spans="1:2" ht="12.75">
      <c r="A190" s="45"/>
      <c r="B190" s="45"/>
    </row>
    <row r="191" spans="1:2" ht="12.75">
      <c r="A191" s="45"/>
      <c r="B191" s="45"/>
    </row>
    <row r="192" spans="1:2" ht="12.75">
      <c r="A192" s="45"/>
      <c r="B192" s="45"/>
    </row>
    <row r="193" spans="1:2" ht="12.75">
      <c r="A193" s="45"/>
      <c r="B193" s="45"/>
    </row>
    <row r="194" spans="1:2" ht="12.75">
      <c r="A194" s="45"/>
      <c r="B194" s="45"/>
    </row>
    <row r="195" spans="1:2" ht="12.75">
      <c r="A195" s="45"/>
      <c r="B195" s="45"/>
    </row>
    <row r="196" spans="1:2" ht="12.75">
      <c r="A196" s="45"/>
      <c r="B196" s="45"/>
    </row>
    <row r="197" spans="1:2" ht="12.75">
      <c r="A197" s="45"/>
      <c r="B197" s="45"/>
    </row>
    <row r="198" spans="1:2" ht="12.75">
      <c r="A198" s="45"/>
      <c r="B198" s="45"/>
    </row>
    <row r="199" spans="1:2" ht="12.75">
      <c r="A199" s="45"/>
      <c r="B199" s="45"/>
    </row>
  </sheetData>
  <sheetProtection sheet="1" objects="1" scenarios="1"/>
  <mergeCells count="11">
    <mergeCell ref="N6:O6"/>
    <mergeCell ref="E21:O21"/>
    <mergeCell ref="E22:O22"/>
    <mergeCell ref="E14:E19"/>
    <mergeCell ref="N8:N12"/>
    <mergeCell ref="O8:O12"/>
    <mergeCell ref="M8:M12"/>
    <mergeCell ref="D8:I12"/>
    <mergeCell ref="J8:J12"/>
    <mergeCell ref="K8:K12"/>
    <mergeCell ref="L8:L12"/>
  </mergeCells>
  <conditionalFormatting sqref="G7">
    <cfRule type="expression" priority="1" dxfId="0" stopIfTrue="1">
      <formula>P7=" "</formula>
    </cfRule>
  </conditionalFormatting>
  <conditionalFormatting sqref="O20">
    <cfRule type="expression" priority="2" dxfId="0" stopIfTrue="1">
      <formula>P20=" "</formula>
    </cfRule>
  </conditionalFormatting>
  <conditionalFormatting sqref="B17:B19 B13:B15 A17:A22 A16:B16 A2:A15">
    <cfRule type="cellIs" priority="3" dxfId="1" operator="equal" stopIfTrue="1">
      <formula>"odstr"</formula>
    </cfRule>
  </conditionalFormatting>
  <conditionalFormatting sqref="C1:E1">
    <cfRule type="cellIs" priority="4" dxfId="2" operator="equal" stopIfTrue="1">
      <formula>"nezadána"</formula>
    </cfRule>
  </conditionalFormatting>
  <conditionalFormatting sqref="B1">
    <cfRule type="cellIs" priority="5" dxfId="3" operator="equal" stopIfTrue="1">
      <formula>"FUNKCE"</formula>
    </cfRule>
  </conditionalFormatting>
  <conditionalFormatting sqref="O1 F1:I1">
    <cfRule type="cellIs" priority="6" dxfId="4" operator="notEqual" stopIfTrue="1">
      <formula>""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O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1"/>
  <dimension ref="A1:T198"/>
  <sheetViews>
    <sheetView zoomScale="90" zoomScaleNormal="9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5" width="2.125" style="26" customWidth="1"/>
    <col min="6" max="6" width="1.75390625" style="26" customWidth="1"/>
    <col min="7" max="7" width="3.75390625" style="26" customWidth="1"/>
    <col min="8" max="8" width="21.375" style="26" customWidth="1"/>
    <col min="9" max="9" width="1.12109375" style="26" customWidth="1"/>
    <col min="10" max="11" width="8.25390625" style="26" customWidth="1"/>
    <col min="12" max="12" width="7.125" style="26" customWidth="1"/>
    <col min="13" max="14" width="12.125" style="26" customWidth="1"/>
    <col min="15" max="15" width="11.25390625" style="26" customWidth="1"/>
    <col min="16" max="16" width="10.00390625" style="26" customWidth="1"/>
    <col min="17" max="17" width="11.25390625" style="26" customWidth="1"/>
    <col min="18" max="19" width="8.625" style="26" customWidth="1"/>
    <col min="20" max="43" width="1.75390625" style="26" customWidth="1"/>
    <col min="44" max="16384" width="9.125" style="26" customWidth="1"/>
  </cols>
  <sheetData>
    <row r="1" spans="1:20" s="20" customFormat="1" ht="13.5" hidden="1">
      <c r="A1" s="15" t="str">
        <f>IF(KNIHOVNA!C4="","ŠABLONA",IF(KNIHOVNA!C4="T","TISK","ELEKTRO"))</f>
        <v>TISK</v>
      </c>
      <c r="B1" s="15">
        <v>0</v>
      </c>
      <c r="C1" s="16" t="str">
        <f>CONCATENATE(D1,F1,IF(G1&lt;&gt;"",".",""),G1,IF(H1&lt;&gt;"",".",""),H1,IF(I1&lt;&gt;"",".",""),I1,"")</f>
        <v>C2</v>
      </c>
      <c r="D1" s="17" t="str">
        <f>IF(KNIHOVNA!J4=""," ?",KNIHOVNA!J4)</f>
        <v>C</v>
      </c>
      <c r="E1" s="17" t="str">
        <f>CONCATENATE(C1,S1)</f>
        <v>C2</v>
      </c>
      <c r="F1" s="18">
        <v>2</v>
      </c>
      <c r="G1" s="19"/>
      <c r="H1" s="19"/>
      <c r="I1" s="19"/>
      <c r="K1" s="21"/>
      <c r="L1" s="21"/>
      <c r="M1" s="21"/>
      <c r="N1" s="21"/>
      <c r="O1" s="21"/>
      <c r="P1" s="21"/>
      <c r="Q1" s="21"/>
      <c r="R1" s="21"/>
      <c r="S1" s="22"/>
      <c r="T1" s="23" t="s">
        <v>154</v>
      </c>
    </row>
    <row r="2" spans="1:3" ht="12.75">
      <c r="A2" s="20" t="s">
        <v>155</v>
      </c>
      <c r="B2" s="24"/>
      <c r="C2" s="25"/>
    </row>
    <row r="3" spans="1:19" s="28" customFormat="1" ht="15.75">
      <c r="A3" s="20" t="s">
        <v>155</v>
      </c>
      <c r="B3" s="27" t="s">
        <v>162</v>
      </c>
      <c r="D3" s="29" t="str">
        <f>CONCATENATE("Tab. ",C1,":")</f>
        <v>Tab. C2:</v>
      </c>
      <c r="E3" s="29"/>
      <c r="F3" s="29"/>
      <c r="G3" s="29"/>
      <c r="H3" s="30" t="s">
        <v>96</v>
      </c>
      <c r="I3" s="31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s="28" customFormat="1" ht="15.75">
      <c r="A4" s="20" t="str">
        <f>IF(D4="","odstr","OK")</f>
        <v>odstr</v>
      </c>
      <c r="B4" s="32">
        <v>0</v>
      </c>
      <c r="D4" s="103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s="28" customFormat="1" ht="21" customHeight="1">
      <c r="A5" s="20" t="str">
        <f>IF(COUNTBLANK(C5:IV5)=254,"odstr","OK")</f>
        <v>OK</v>
      </c>
      <c r="B5" s="35" t="s">
        <v>157</v>
      </c>
      <c r="D5" s="36" t="s">
        <v>73</v>
      </c>
      <c r="E5" s="36"/>
      <c r="F5" s="36"/>
      <c r="G5" s="36"/>
      <c r="H5" s="36"/>
      <c r="I5" s="36"/>
      <c r="J5" s="36"/>
      <c r="K5" s="36"/>
      <c r="L5" s="36" t="s">
        <v>74</v>
      </c>
      <c r="M5" s="36"/>
      <c r="N5" s="36"/>
      <c r="O5" s="36" t="s">
        <v>97</v>
      </c>
      <c r="P5" s="36"/>
      <c r="Q5" s="36"/>
      <c r="R5" s="104" t="s">
        <v>75</v>
      </c>
      <c r="S5" s="36"/>
    </row>
    <row r="6" spans="1:19" s="28" customFormat="1" ht="27" customHeight="1">
      <c r="A6" s="20" t="str">
        <f>IF(COUNTBLANK(C6:IV6)=254,"odstr","OK")</f>
        <v>OK</v>
      </c>
      <c r="B6" s="35" t="s">
        <v>158</v>
      </c>
      <c r="D6" s="37" t="s">
        <v>76</v>
      </c>
      <c r="E6" s="37"/>
      <c r="F6" s="37"/>
      <c r="G6" s="37"/>
      <c r="H6" s="37"/>
      <c r="I6" s="37"/>
      <c r="J6" s="37"/>
      <c r="K6" s="37"/>
      <c r="L6" s="37" t="s">
        <v>77</v>
      </c>
      <c r="M6" s="37"/>
      <c r="N6" s="37"/>
      <c r="O6" s="37" t="s">
        <v>98</v>
      </c>
      <c r="P6" s="37"/>
      <c r="Q6" s="37"/>
      <c r="R6" s="432" t="s">
        <v>99</v>
      </c>
      <c r="S6" s="441"/>
    </row>
    <row r="7" spans="1:20" s="38" customFormat="1" ht="21" customHeight="1" thickBot="1">
      <c r="A7" s="20" t="s">
        <v>155</v>
      </c>
      <c r="B7" s="20"/>
      <c r="D7" s="39" t="s">
        <v>438</v>
      </c>
      <c r="E7" s="40"/>
      <c r="F7" s="40"/>
      <c r="G7" s="40"/>
      <c r="H7" s="40"/>
      <c r="I7" s="41"/>
      <c r="J7" s="41"/>
      <c r="K7" s="41"/>
      <c r="L7" s="41"/>
      <c r="M7" s="41"/>
      <c r="N7" s="41"/>
      <c r="O7" s="41"/>
      <c r="P7" s="41"/>
      <c r="Q7" s="41"/>
      <c r="R7" s="41"/>
      <c r="S7" s="42"/>
      <c r="T7" s="20">
        <f>IF(KNIHOVNA!E4=""," ","")</f>
      </c>
    </row>
    <row r="8" spans="1:20" ht="9" customHeight="1">
      <c r="A8" s="20" t="s">
        <v>155</v>
      </c>
      <c r="C8" s="43"/>
      <c r="D8" s="414" t="s">
        <v>100</v>
      </c>
      <c r="E8" s="415"/>
      <c r="F8" s="415"/>
      <c r="G8" s="415"/>
      <c r="H8" s="415"/>
      <c r="I8" s="416"/>
      <c r="J8" s="442" t="s">
        <v>101</v>
      </c>
      <c r="K8" s="443"/>
      <c r="L8" s="444"/>
      <c r="M8" s="414" t="s">
        <v>102</v>
      </c>
      <c r="N8" s="443"/>
      <c r="O8" s="443"/>
      <c r="P8" s="443"/>
      <c r="Q8" s="444"/>
      <c r="R8" s="414" t="s">
        <v>103</v>
      </c>
      <c r="S8" s="444"/>
      <c r="T8" s="44"/>
    </row>
    <row r="9" spans="1:20" ht="17.25" customHeight="1">
      <c r="A9" s="20" t="s">
        <v>155</v>
      </c>
      <c r="C9" s="43"/>
      <c r="D9" s="417"/>
      <c r="E9" s="418"/>
      <c r="F9" s="418"/>
      <c r="G9" s="418"/>
      <c r="H9" s="418"/>
      <c r="I9" s="419"/>
      <c r="J9" s="445"/>
      <c r="K9" s="446"/>
      <c r="L9" s="447"/>
      <c r="M9" s="448"/>
      <c r="N9" s="446"/>
      <c r="O9" s="446"/>
      <c r="P9" s="446"/>
      <c r="Q9" s="447"/>
      <c r="R9" s="449"/>
      <c r="S9" s="450"/>
      <c r="T9" s="44"/>
    </row>
    <row r="10" spans="1:20" ht="15" customHeight="1">
      <c r="A10" s="20" t="s">
        <v>155</v>
      </c>
      <c r="C10" s="43"/>
      <c r="D10" s="417"/>
      <c r="E10" s="418"/>
      <c r="F10" s="418"/>
      <c r="G10" s="418"/>
      <c r="H10" s="418"/>
      <c r="I10" s="419"/>
      <c r="J10" s="451" t="s">
        <v>104</v>
      </c>
      <c r="K10" s="454" t="s">
        <v>105</v>
      </c>
      <c r="L10" s="455"/>
      <c r="M10" s="433" t="s">
        <v>106</v>
      </c>
      <c r="N10" s="105" t="s">
        <v>105</v>
      </c>
      <c r="O10" s="106"/>
      <c r="P10" s="106"/>
      <c r="Q10" s="107"/>
      <c r="R10" s="433" t="s">
        <v>106</v>
      </c>
      <c r="S10" s="434" t="s">
        <v>107</v>
      </c>
      <c r="T10" s="44"/>
    </row>
    <row r="11" spans="1:20" ht="13.5" customHeight="1">
      <c r="A11" s="20" t="s">
        <v>155</v>
      </c>
      <c r="B11" s="20" t="s">
        <v>163</v>
      </c>
      <c r="C11" s="43"/>
      <c r="D11" s="417"/>
      <c r="E11" s="418"/>
      <c r="F11" s="418"/>
      <c r="G11" s="418"/>
      <c r="H11" s="418"/>
      <c r="I11" s="419"/>
      <c r="J11" s="452"/>
      <c r="K11" s="435" t="s">
        <v>108</v>
      </c>
      <c r="L11" s="437" t="s">
        <v>119</v>
      </c>
      <c r="M11" s="409"/>
      <c r="N11" s="435" t="s">
        <v>109</v>
      </c>
      <c r="O11" s="439" t="s">
        <v>110</v>
      </c>
      <c r="P11" s="439" t="s">
        <v>111</v>
      </c>
      <c r="Q11" s="437" t="s">
        <v>112</v>
      </c>
      <c r="R11" s="409"/>
      <c r="S11" s="412"/>
      <c r="T11" s="44"/>
    </row>
    <row r="12" spans="1:20" ht="30" customHeight="1" thickBot="1">
      <c r="A12" s="20" t="s">
        <v>155</v>
      </c>
      <c r="B12" s="20" t="s">
        <v>435</v>
      </c>
      <c r="C12" s="43"/>
      <c r="D12" s="420"/>
      <c r="E12" s="421"/>
      <c r="F12" s="421"/>
      <c r="G12" s="421"/>
      <c r="H12" s="421"/>
      <c r="I12" s="422"/>
      <c r="J12" s="453"/>
      <c r="K12" s="436"/>
      <c r="L12" s="438"/>
      <c r="M12" s="410"/>
      <c r="N12" s="436"/>
      <c r="O12" s="440"/>
      <c r="P12" s="440"/>
      <c r="Q12" s="438"/>
      <c r="R12" s="410"/>
      <c r="S12" s="413"/>
      <c r="T12" s="44"/>
    </row>
    <row r="13" spans="1:20" ht="14.25" thickBot="1" thickTop="1">
      <c r="A13" s="45" t="s">
        <v>155</v>
      </c>
      <c r="B13" s="22" t="s">
        <v>159</v>
      </c>
      <c r="C13" s="46"/>
      <c r="D13" s="108"/>
      <c r="E13" s="109" t="s">
        <v>113</v>
      </c>
      <c r="F13" s="109"/>
      <c r="G13" s="109"/>
      <c r="H13" s="110"/>
      <c r="I13" s="111"/>
      <c r="J13" s="112">
        <v>217084.79299999808</v>
      </c>
      <c r="K13" s="113">
        <v>210899.6779999988</v>
      </c>
      <c r="L13" s="114">
        <v>6185.114999999996</v>
      </c>
      <c r="M13" s="378">
        <v>59207845.25300029</v>
      </c>
      <c r="N13" s="113">
        <v>57507313.25900039</v>
      </c>
      <c r="O13" s="244">
        <v>144419.28699999992</v>
      </c>
      <c r="P13" s="244">
        <v>525898.9989999994</v>
      </c>
      <c r="Q13" s="114">
        <v>1030213.7080000003</v>
      </c>
      <c r="R13" s="115">
        <v>22728.38661903293</v>
      </c>
      <c r="S13" s="116">
        <v>22723.01290529579</v>
      </c>
      <c r="T13" s="44"/>
    </row>
    <row r="14" spans="1:20" ht="12.75">
      <c r="A14" s="45" t="s">
        <v>155</v>
      </c>
      <c r="B14" s="22" t="s">
        <v>159</v>
      </c>
      <c r="C14" s="46"/>
      <c r="D14" s="117"/>
      <c r="E14" s="118" t="s">
        <v>114</v>
      </c>
      <c r="F14" s="118"/>
      <c r="G14" s="118"/>
      <c r="H14" s="119"/>
      <c r="I14" s="120"/>
      <c r="J14" s="121">
        <v>785.407</v>
      </c>
      <c r="K14" s="122">
        <v>762.163</v>
      </c>
      <c r="L14" s="123">
        <v>23.244</v>
      </c>
      <c r="M14" s="379">
        <v>273733.944</v>
      </c>
      <c r="N14" s="122">
        <v>253305.54200000002</v>
      </c>
      <c r="O14" s="380">
        <v>1528.949</v>
      </c>
      <c r="P14" s="380">
        <v>2204.496</v>
      </c>
      <c r="Q14" s="123">
        <v>16694.957000000002</v>
      </c>
      <c r="R14" s="124">
        <v>29043.74674531803</v>
      </c>
      <c r="S14" s="125">
        <v>27695.90647494915</v>
      </c>
      <c r="T14" s="44"/>
    </row>
    <row r="15" spans="1:20" ht="12.75">
      <c r="A15" s="45" t="s">
        <v>155</v>
      </c>
      <c r="B15" s="22" t="s">
        <v>159</v>
      </c>
      <c r="C15" s="46"/>
      <c r="D15" s="126"/>
      <c r="E15" s="127" t="s">
        <v>115</v>
      </c>
      <c r="F15" s="127"/>
      <c r="G15" s="127"/>
      <c r="H15" s="128"/>
      <c r="I15" s="129"/>
      <c r="J15" s="130">
        <v>216207.41099999807</v>
      </c>
      <c r="K15" s="131">
        <v>210045.5399999988</v>
      </c>
      <c r="L15" s="132">
        <v>6161.870999999996</v>
      </c>
      <c r="M15" s="381">
        <v>58902111.30900029</v>
      </c>
      <c r="N15" s="131">
        <v>57222007.71700039</v>
      </c>
      <c r="O15" s="227">
        <v>142890.33799999993</v>
      </c>
      <c r="P15" s="227">
        <v>523694.5029999993</v>
      </c>
      <c r="Q15" s="132">
        <v>1013518.7510000003</v>
      </c>
      <c r="R15" s="133">
        <v>22702.779951192642</v>
      </c>
      <c r="S15" s="134">
        <v>22702.222780276094</v>
      </c>
      <c r="T15" s="44"/>
    </row>
    <row r="16" spans="1:20" ht="12.75">
      <c r="A16" s="45" t="s">
        <v>155</v>
      </c>
      <c r="B16" s="22" t="s">
        <v>159</v>
      </c>
      <c r="C16" s="46"/>
      <c r="D16" s="135"/>
      <c r="E16" s="136"/>
      <c r="F16" s="136" t="s">
        <v>116</v>
      </c>
      <c r="G16" s="136"/>
      <c r="H16" s="137"/>
      <c r="I16" s="138"/>
      <c r="J16" s="139">
        <v>216207.41099999807</v>
      </c>
      <c r="K16" s="140">
        <v>210045.5399999988</v>
      </c>
      <c r="L16" s="141">
        <v>6161.870999999996</v>
      </c>
      <c r="M16" s="382">
        <v>58902111.30900029</v>
      </c>
      <c r="N16" s="140">
        <v>57222007.71700039</v>
      </c>
      <c r="O16" s="223">
        <v>142890.33799999993</v>
      </c>
      <c r="P16" s="223">
        <v>523694.5029999993</v>
      </c>
      <c r="Q16" s="141">
        <v>1013518.7510000003</v>
      </c>
      <c r="R16" s="142">
        <v>22702.779951192642</v>
      </c>
      <c r="S16" s="143">
        <v>22702.222780276094</v>
      </c>
      <c r="T16" s="44"/>
    </row>
    <row r="17" spans="1:20" ht="13.5" thickBot="1">
      <c r="A17" s="45" t="s">
        <v>155</v>
      </c>
      <c r="B17" s="22" t="s">
        <v>159</v>
      </c>
      <c r="C17" s="46"/>
      <c r="D17" s="144"/>
      <c r="E17" s="145" t="s">
        <v>117</v>
      </c>
      <c r="F17" s="145"/>
      <c r="G17" s="145"/>
      <c r="H17" s="146"/>
      <c r="I17" s="147"/>
      <c r="J17" s="148">
        <v>91.975</v>
      </c>
      <c r="K17" s="149">
        <v>91.975</v>
      </c>
      <c r="L17" s="150" t="s">
        <v>118</v>
      </c>
      <c r="M17" s="383">
        <v>32000</v>
      </c>
      <c r="N17" s="149">
        <v>32000</v>
      </c>
      <c r="O17" s="384" t="s">
        <v>118</v>
      </c>
      <c r="P17" s="384" t="s">
        <v>118</v>
      </c>
      <c r="Q17" s="150" t="s">
        <v>118</v>
      </c>
      <c r="R17" s="151">
        <v>28993.385883845247</v>
      </c>
      <c r="S17" s="152">
        <v>28993.385883845247</v>
      </c>
      <c r="T17" s="44"/>
    </row>
    <row r="18" spans="1:20" ht="13.5">
      <c r="A18" s="45" t="s">
        <v>155</v>
      </c>
      <c r="B18" s="45" t="s">
        <v>161</v>
      </c>
      <c r="D18" s="92" t="str">
        <f>IF(D19="","","Komentáře:")</f>
        <v>Komentáře:</v>
      </c>
      <c r="E18" s="93"/>
      <c r="F18" s="93"/>
      <c r="G18" s="93"/>
      <c r="H18" s="93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4" t="str">
        <f>CONCATENATE("Zdroj: ",KNIHOVNA!H5)</f>
        <v>Zdroj: Škol (MŠMT) P1-04, P1a-04, P1b-04</v>
      </c>
      <c r="T18" s="26">
        <f>IF(KNIHOVNA!H4=""," ","")</f>
      </c>
    </row>
    <row r="19" spans="1:19" ht="12.75" customHeight="1">
      <c r="A19" s="45" t="str">
        <f>IF(COUNTBLANK(D19:D19)=2,"odstr","OK")</f>
        <v>OK</v>
      </c>
      <c r="B19" s="45"/>
      <c r="D19" s="95" t="s">
        <v>94</v>
      </c>
      <c r="E19" s="404" t="str">
        <f>Komentáře!C27</f>
        <v>Sloupec "JČ a ostatní aktivity" zahrnuje zaměstnance placené z prostředků jiné činnosti, příp. u VŠ doplňkové (dříve hospodářské) činnosti, ostatních zdrojů a fondu odměn.</v>
      </c>
      <c r="F19" s="404"/>
      <c r="G19" s="404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404"/>
    </row>
    <row r="20" spans="1:19" ht="12.75">
      <c r="A20" s="45" t="str">
        <f>IF(COUNTBLANK(D20:E20)=2,"odstr","OK")</f>
        <v>OK</v>
      </c>
      <c r="B20" s="45"/>
      <c r="D20" s="95"/>
      <c r="E20" s="404" t="str">
        <f>Komentáře!C34</f>
        <v>Údaje ve sloupci "státního rozpočtu vč. ESF a VaV ze SR" zahrnují za OPŘO pracovníky výzkumu a vývoje ze státního rozpočtu.</v>
      </c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</row>
    <row r="21" spans="1:2" ht="12.75">
      <c r="A21" s="45" t="s">
        <v>161</v>
      </c>
      <c r="B21" s="45"/>
    </row>
    <row r="22" spans="1:2" ht="12.75">
      <c r="A22" s="45"/>
      <c r="B22" s="45"/>
    </row>
    <row r="23" spans="1:2" ht="12.75">
      <c r="A23" s="45"/>
      <c r="B23" s="45"/>
    </row>
    <row r="24" spans="1:2" ht="12.75">
      <c r="A24" s="45"/>
      <c r="B24" s="45"/>
    </row>
    <row r="25" spans="1:2" ht="12.75">
      <c r="A25" s="45"/>
      <c r="B25" s="45"/>
    </row>
    <row r="26" spans="1:2" ht="12.75">
      <c r="A26" s="45"/>
      <c r="B26" s="45"/>
    </row>
    <row r="27" spans="1:2" ht="12.75">
      <c r="A27" s="45"/>
      <c r="B27" s="45"/>
    </row>
    <row r="28" spans="1:2" ht="12.75">
      <c r="A28" s="45"/>
      <c r="B28" s="45"/>
    </row>
    <row r="29" spans="1:2" ht="12.75">
      <c r="A29" s="45"/>
      <c r="B29" s="45"/>
    </row>
    <row r="30" spans="1:2" ht="12.75">
      <c r="A30" s="45"/>
      <c r="B30" s="45"/>
    </row>
    <row r="31" spans="1:2" ht="12.75">
      <c r="A31" s="45"/>
      <c r="B31" s="45"/>
    </row>
    <row r="32" spans="1:2" ht="12.75">
      <c r="A32" s="45"/>
      <c r="B32" s="45"/>
    </row>
    <row r="33" spans="1:2" ht="12.75">
      <c r="A33" s="45"/>
      <c r="B33" s="45"/>
    </row>
    <row r="34" spans="1:2" ht="12.75">
      <c r="A34" s="45"/>
      <c r="B34" s="45"/>
    </row>
    <row r="35" spans="1:2" ht="12.75">
      <c r="A35" s="45"/>
      <c r="B35" s="45"/>
    </row>
    <row r="36" spans="1:2" ht="12.75">
      <c r="A36" s="45"/>
      <c r="B36" s="45"/>
    </row>
    <row r="37" spans="1:2" ht="12.75">
      <c r="A37" s="45"/>
      <c r="B37" s="45"/>
    </row>
    <row r="38" spans="1:2" ht="12.75">
      <c r="A38" s="45"/>
      <c r="B38" s="45"/>
    </row>
    <row r="39" spans="1:2" ht="12.75">
      <c r="A39" s="45"/>
      <c r="B39" s="45"/>
    </row>
    <row r="40" spans="1:2" ht="12.75">
      <c r="A40" s="45"/>
      <c r="B40" s="45"/>
    </row>
    <row r="41" spans="1:2" ht="12.75">
      <c r="A41" s="45"/>
      <c r="B41" s="45"/>
    </row>
    <row r="42" spans="1:2" ht="12.75">
      <c r="A42" s="45"/>
      <c r="B42" s="45"/>
    </row>
    <row r="43" spans="1:2" ht="12.75">
      <c r="A43" s="45"/>
      <c r="B43" s="45"/>
    </row>
    <row r="44" spans="1:2" ht="12.75">
      <c r="A44" s="45"/>
      <c r="B44" s="45"/>
    </row>
    <row r="45" spans="1:2" ht="12.75">
      <c r="A45" s="45"/>
      <c r="B45" s="45"/>
    </row>
    <row r="46" spans="1:2" ht="12.75">
      <c r="A46" s="45"/>
      <c r="B46" s="45"/>
    </row>
    <row r="47" spans="1:2" ht="12.75">
      <c r="A47" s="45"/>
      <c r="B47" s="45"/>
    </row>
    <row r="48" spans="1:2" ht="12.75">
      <c r="A48" s="45"/>
      <c r="B48" s="45"/>
    </row>
    <row r="49" spans="1:2" ht="12.75">
      <c r="A49" s="45"/>
      <c r="B49" s="45"/>
    </row>
    <row r="50" spans="1:2" ht="12.75">
      <c r="A50" s="45"/>
      <c r="B50" s="45"/>
    </row>
    <row r="51" spans="1:2" ht="12.75">
      <c r="A51" s="45"/>
      <c r="B51" s="45"/>
    </row>
    <row r="52" spans="1:2" ht="12.75">
      <c r="A52" s="45"/>
      <c r="B52" s="45"/>
    </row>
    <row r="53" spans="1:2" ht="12.75">
      <c r="A53" s="45"/>
      <c r="B53" s="45"/>
    </row>
    <row r="54" spans="1:2" ht="12.75">
      <c r="A54" s="45"/>
      <c r="B54" s="45"/>
    </row>
    <row r="55" spans="1:2" ht="12.75">
      <c r="A55" s="45"/>
      <c r="B55" s="45"/>
    </row>
    <row r="56" spans="1:2" ht="12.75">
      <c r="A56" s="45"/>
      <c r="B56" s="45"/>
    </row>
    <row r="57" spans="1:2" ht="12.75">
      <c r="A57" s="45"/>
      <c r="B57" s="45"/>
    </row>
    <row r="58" spans="1:2" ht="12.75">
      <c r="A58" s="45"/>
      <c r="B58" s="45"/>
    </row>
    <row r="59" spans="1:2" ht="12.75">
      <c r="A59" s="45"/>
      <c r="B59" s="45"/>
    </row>
    <row r="60" spans="1:2" ht="12.75">
      <c r="A60" s="45"/>
      <c r="B60" s="45"/>
    </row>
    <row r="61" spans="1:2" ht="12.75">
      <c r="A61" s="45"/>
      <c r="B61" s="45"/>
    </row>
    <row r="62" spans="1:2" ht="12.75">
      <c r="A62" s="45"/>
      <c r="B62" s="45"/>
    </row>
    <row r="63" spans="1:2" ht="12.75">
      <c r="A63" s="45"/>
      <c r="B63" s="45"/>
    </row>
    <row r="64" spans="1:2" ht="12.75">
      <c r="A64" s="45"/>
      <c r="B64" s="45"/>
    </row>
    <row r="65" spans="1:2" ht="12.75">
      <c r="A65" s="45"/>
      <c r="B65" s="45"/>
    </row>
    <row r="66" spans="1:2" ht="12.75">
      <c r="A66" s="45"/>
      <c r="B66" s="45"/>
    </row>
    <row r="67" spans="1:2" ht="12.75">
      <c r="A67" s="45"/>
      <c r="B67" s="45"/>
    </row>
    <row r="68" spans="1:2" ht="12.75">
      <c r="A68" s="45"/>
      <c r="B68" s="45"/>
    </row>
    <row r="69" spans="1:2" ht="12.75">
      <c r="A69" s="45"/>
      <c r="B69" s="45"/>
    </row>
    <row r="70" spans="1:2" ht="12.75">
      <c r="A70" s="45"/>
      <c r="B70" s="45"/>
    </row>
    <row r="71" spans="1:2" ht="12.75">
      <c r="A71" s="45"/>
      <c r="B71" s="45"/>
    </row>
    <row r="72" spans="1:2" ht="12.75">
      <c r="A72" s="45"/>
      <c r="B72" s="45"/>
    </row>
    <row r="73" spans="1:2" ht="12.75">
      <c r="A73" s="45"/>
      <c r="B73" s="45"/>
    </row>
    <row r="74" spans="1:2" ht="12.75">
      <c r="A74" s="45"/>
      <c r="B74" s="45"/>
    </row>
    <row r="75" spans="1:2" ht="12.75">
      <c r="A75" s="45"/>
      <c r="B75" s="45"/>
    </row>
    <row r="76" spans="1:2" ht="12.75">
      <c r="A76" s="45"/>
      <c r="B76" s="45"/>
    </row>
    <row r="77" spans="1:2" ht="12.75">
      <c r="A77" s="45"/>
      <c r="B77" s="45"/>
    </row>
    <row r="78" spans="1:2" ht="12.75">
      <c r="A78" s="45"/>
      <c r="B78" s="45"/>
    </row>
    <row r="79" spans="1:2" ht="12.75">
      <c r="A79" s="45"/>
      <c r="B79" s="45"/>
    </row>
    <row r="80" spans="1:2" ht="12.75">
      <c r="A80" s="45"/>
      <c r="B80" s="45"/>
    </row>
    <row r="81" spans="1:2" ht="12.75">
      <c r="A81" s="45"/>
      <c r="B81" s="45"/>
    </row>
    <row r="82" spans="1:2" ht="12.75">
      <c r="A82" s="45"/>
      <c r="B82" s="45"/>
    </row>
    <row r="83" spans="1:2" ht="12.75">
      <c r="A83" s="45"/>
      <c r="B83" s="45"/>
    </row>
    <row r="84" spans="1:2" ht="12.75">
      <c r="A84" s="45"/>
      <c r="B84" s="45"/>
    </row>
    <row r="85" spans="1:2" ht="12.75">
      <c r="A85" s="45"/>
      <c r="B85" s="45"/>
    </row>
    <row r="86" spans="1:2" ht="12.75">
      <c r="A86" s="45"/>
      <c r="B86" s="45"/>
    </row>
    <row r="87" spans="1:2" ht="12.75">
      <c r="A87" s="45"/>
      <c r="B87" s="45"/>
    </row>
    <row r="88" spans="1:2" ht="12.75">
      <c r="A88" s="45"/>
      <c r="B88" s="45"/>
    </row>
    <row r="89" spans="1:2" ht="12.75">
      <c r="A89" s="45"/>
      <c r="B89" s="45"/>
    </row>
    <row r="90" spans="1:2" ht="12.75">
      <c r="A90" s="45"/>
      <c r="B90" s="45"/>
    </row>
    <row r="91" spans="1:2" ht="12.75">
      <c r="A91" s="45"/>
      <c r="B91" s="45"/>
    </row>
    <row r="92" spans="1:2" ht="12.75">
      <c r="A92" s="45"/>
      <c r="B92" s="45"/>
    </row>
    <row r="93" spans="1:2" ht="12.75">
      <c r="A93" s="45"/>
      <c r="B93" s="45"/>
    </row>
    <row r="94" spans="1:2" ht="12.75">
      <c r="A94" s="45"/>
      <c r="B94" s="45"/>
    </row>
    <row r="95" spans="1:2" ht="12.75">
      <c r="A95" s="45"/>
      <c r="B95" s="45"/>
    </row>
    <row r="96" spans="1:2" ht="12.75">
      <c r="A96" s="45"/>
      <c r="B96" s="45"/>
    </row>
    <row r="97" spans="1:2" ht="12.75">
      <c r="A97" s="45"/>
      <c r="B97" s="45"/>
    </row>
    <row r="98" spans="1:2" ht="12.75">
      <c r="A98" s="45"/>
      <c r="B98" s="45"/>
    </row>
    <row r="99" spans="1:2" ht="12.75">
      <c r="A99" s="45"/>
      <c r="B99" s="45"/>
    </row>
    <row r="100" spans="1:2" ht="12.75">
      <c r="A100" s="45"/>
      <c r="B100" s="45"/>
    </row>
    <row r="101" spans="1:2" ht="12.75">
      <c r="A101" s="45"/>
      <c r="B101" s="45"/>
    </row>
    <row r="102" spans="1:2" ht="12.75">
      <c r="A102" s="45"/>
      <c r="B102" s="45"/>
    </row>
    <row r="103" spans="1:2" ht="12.75">
      <c r="A103" s="45"/>
      <c r="B103" s="45"/>
    </row>
    <row r="104" spans="1:2" ht="12.75">
      <c r="A104" s="45"/>
      <c r="B104" s="45"/>
    </row>
    <row r="105" spans="1:2" ht="12.75">
      <c r="A105" s="45"/>
      <c r="B105" s="45"/>
    </row>
    <row r="106" spans="1:2" ht="12.75">
      <c r="A106" s="45"/>
      <c r="B106" s="45"/>
    </row>
    <row r="107" spans="1:2" ht="12.75">
      <c r="A107" s="45"/>
      <c r="B107" s="45"/>
    </row>
    <row r="108" spans="1:2" ht="12.75">
      <c r="A108" s="45"/>
      <c r="B108" s="45"/>
    </row>
    <row r="109" spans="1:2" ht="12.75">
      <c r="A109" s="45"/>
      <c r="B109" s="45"/>
    </row>
    <row r="110" spans="1:2" ht="12.75">
      <c r="A110" s="45"/>
      <c r="B110" s="45"/>
    </row>
    <row r="111" spans="1:2" ht="12.75">
      <c r="A111" s="45"/>
      <c r="B111" s="45"/>
    </row>
    <row r="112" spans="1:2" ht="12.75">
      <c r="A112" s="45"/>
      <c r="B112" s="45"/>
    </row>
    <row r="113" spans="1:2" ht="12.75">
      <c r="A113" s="45"/>
      <c r="B113" s="45"/>
    </row>
    <row r="114" spans="1:2" ht="12.75">
      <c r="A114" s="45"/>
      <c r="B114" s="45"/>
    </row>
    <row r="115" spans="1:2" ht="12.75">
      <c r="A115" s="45"/>
      <c r="B115" s="45"/>
    </row>
    <row r="116" spans="1:2" ht="12.75">
      <c r="A116" s="45"/>
      <c r="B116" s="45"/>
    </row>
    <row r="117" spans="1:2" ht="12.75">
      <c r="A117" s="45"/>
      <c r="B117" s="45"/>
    </row>
    <row r="118" spans="1:2" ht="12.75">
      <c r="A118" s="45"/>
      <c r="B118" s="45"/>
    </row>
    <row r="119" spans="1:2" ht="12.75">
      <c r="A119" s="45"/>
      <c r="B119" s="45"/>
    </row>
    <row r="120" spans="1:2" ht="12.75">
      <c r="A120" s="45"/>
      <c r="B120" s="45"/>
    </row>
    <row r="121" spans="1:2" ht="12.75">
      <c r="A121" s="45"/>
      <c r="B121" s="45"/>
    </row>
    <row r="122" spans="1:2" ht="12.75">
      <c r="A122" s="45"/>
      <c r="B122" s="45"/>
    </row>
    <row r="123" spans="1:2" ht="12.75">
      <c r="A123" s="45"/>
      <c r="B123" s="45"/>
    </row>
    <row r="124" spans="1:2" ht="12.75">
      <c r="A124" s="45"/>
      <c r="B124" s="45"/>
    </row>
    <row r="125" spans="1:2" ht="12.75">
      <c r="A125" s="45"/>
      <c r="B125" s="45"/>
    </row>
    <row r="126" spans="1:2" ht="12.75">
      <c r="A126" s="45"/>
      <c r="B126" s="45"/>
    </row>
    <row r="127" spans="1:2" ht="12.75">
      <c r="A127" s="45"/>
      <c r="B127" s="45"/>
    </row>
    <row r="128" spans="1:2" ht="12.75">
      <c r="A128" s="45"/>
      <c r="B128" s="45"/>
    </row>
    <row r="129" spans="1:2" ht="12.75">
      <c r="A129" s="45"/>
      <c r="B129" s="45"/>
    </row>
    <row r="130" spans="1:2" ht="12.75">
      <c r="A130" s="45"/>
      <c r="B130" s="45"/>
    </row>
    <row r="131" spans="1:2" ht="12.75">
      <c r="A131" s="45"/>
      <c r="B131" s="45"/>
    </row>
    <row r="132" spans="1:2" ht="12.75">
      <c r="A132" s="45"/>
      <c r="B132" s="45"/>
    </row>
    <row r="133" spans="1:2" ht="12.75">
      <c r="A133" s="45"/>
      <c r="B133" s="45"/>
    </row>
    <row r="134" spans="1:2" ht="12.75">
      <c r="A134" s="45"/>
      <c r="B134" s="45"/>
    </row>
    <row r="135" spans="1:2" ht="12.75">
      <c r="A135" s="45"/>
      <c r="B135" s="45"/>
    </row>
    <row r="136" spans="1:2" ht="12.75">
      <c r="A136" s="45"/>
      <c r="B136" s="45"/>
    </row>
    <row r="137" spans="1:2" ht="12.75">
      <c r="A137" s="45"/>
      <c r="B137" s="45"/>
    </row>
    <row r="138" spans="1:2" ht="12.75">
      <c r="A138" s="45"/>
      <c r="B138" s="45"/>
    </row>
    <row r="139" spans="1:2" ht="12.75">
      <c r="A139" s="45"/>
      <c r="B139" s="45"/>
    </row>
    <row r="140" spans="1:2" ht="12.75">
      <c r="A140" s="45"/>
      <c r="B140" s="45"/>
    </row>
    <row r="141" spans="1:2" ht="12.75">
      <c r="A141" s="45"/>
      <c r="B141" s="45"/>
    </row>
    <row r="142" spans="1:2" ht="12.75">
      <c r="A142" s="45"/>
      <c r="B142" s="45"/>
    </row>
    <row r="143" spans="1:2" ht="12.75">
      <c r="A143" s="45"/>
      <c r="B143" s="45"/>
    </row>
    <row r="144" spans="1:2" ht="12.75">
      <c r="A144" s="45"/>
      <c r="B144" s="45"/>
    </row>
    <row r="145" spans="1:2" ht="12.75">
      <c r="A145" s="45"/>
      <c r="B145" s="45"/>
    </row>
    <row r="146" spans="1:2" ht="12.75">
      <c r="A146" s="45"/>
      <c r="B146" s="45"/>
    </row>
    <row r="147" spans="1:2" ht="12.75">
      <c r="A147" s="45"/>
      <c r="B147" s="45"/>
    </row>
    <row r="148" spans="1:2" ht="12.75">
      <c r="A148" s="45"/>
      <c r="B148" s="45"/>
    </row>
    <row r="149" spans="1:2" ht="12.75">
      <c r="A149" s="45"/>
      <c r="B149" s="45"/>
    </row>
    <row r="150" spans="1:2" ht="12.75">
      <c r="A150" s="45"/>
      <c r="B150" s="45"/>
    </row>
    <row r="151" spans="1:2" ht="12.75">
      <c r="A151" s="45"/>
      <c r="B151" s="45"/>
    </row>
    <row r="152" spans="1:2" ht="12.75">
      <c r="A152" s="45"/>
      <c r="B152" s="45"/>
    </row>
    <row r="153" spans="1:2" ht="12.75">
      <c r="A153" s="45"/>
      <c r="B153" s="45"/>
    </row>
    <row r="154" spans="1:2" ht="12.75">
      <c r="A154" s="45"/>
      <c r="B154" s="45"/>
    </row>
    <row r="155" spans="1:2" ht="12.75">
      <c r="A155" s="45"/>
      <c r="B155" s="45"/>
    </row>
    <row r="156" spans="1:2" ht="12.75">
      <c r="A156" s="45"/>
      <c r="B156" s="45"/>
    </row>
    <row r="157" spans="1:2" ht="12.75">
      <c r="A157" s="45"/>
      <c r="B157" s="45"/>
    </row>
    <row r="158" spans="1:2" ht="12.75">
      <c r="A158" s="45"/>
      <c r="B158" s="45"/>
    </row>
    <row r="159" spans="1:2" ht="12.75">
      <c r="A159" s="45"/>
      <c r="B159" s="45"/>
    </row>
    <row r="160" spans="1:2" ht="12.75">
      <c r="A160" s="45"/>
      <c r="B160" s="45"/>
    </row>
    <row r="161" spans="1:2" ht="12.75">
      <c r="A161" s="45"/>
      <c r="B161" s="45"/>
    </row>
    <row r="162" spans="1:2" ht="12.75">
      <c r="A162" s="45"/>
      <c r="B162" s="45"/>
    </row>
    <row r="163" spans="1:2" ht="12.75">
      <c r="A163" s="45"/>
      <c r="B163" s="45"/>
    </row>
    <row r="164" spans="1:2" ht="12.75">
      <c r="A164" s="45"/>
      <c r="B164" s="45"/>
    </row>
    <row r="165" spans="1:2" ht="12.75">
      <c r="A165" s="45"/>
      <c r="B165" s="45"/>
    </row>
    <row r="166" spans="1:2" ht="12.75">
      <c r="A166" s="45"/>
      <c r="B166" s="45"/>
    </row>
    <row r="167" spans="1:2" ht="12.75">
      <c r="A167" s="45"/>
      <c r="B167" s="45"/>
    </row>
    <row r="168" spans="1:2" ht="12.75">
      <c r="A168" s="45"/>
      <c r="B168" s="45"/>
    </row>
    <row r="169" spans="1:2" ht="12.75">
      <c r="A169" s="45"/>
      <c r="B169" s="45"/>
    </row>
    <row r="170" spans="1:2" ht="12.75">
      <c r="A170" s="45"/>
      <c r="B170" s="45"/>
    </row>
    <row r="171" spans="1:2" ht="12.75">
      <c r="A171" s="45"/>
      <c r="B171" s="45"/>
    </row>
    <row r="172" spans="1:2" ht="12.75">
      <c r="A172" s="45"/>
      <c r="B172" s="45"/>
    </row>
    <row r="173" spans="1:2" ht="12.75">
      <c r="A173" s="45"/>
      <c r="B173" s="45"/>
    </row>
    <row r="174" spans="1:2" ht="12.75">
      <c r="A174" s="45"/>
      <c r="B174" s="45"/>
    </row>
    <row r="175" spans="1:2" ht="12.75">
      <c r="A175" s="45"/>
      <c r="B175" s="45"/>
    </row>
    <row r="176" spans="1:2" ht="12.75">
      <c r="A176" s="45"/>
      <c r="B176" s="45"/>
    </row>
    <row r="177" spans="1:2" ht="12.75">
      <c r="A177" s="45"/>
      <c r="B177" s="45"/>
    </row>
    <row r="178" spans="1:2" ht="12.75">
      <c r="A178" s="45"/>
      <c r="B178" s="45"/>
    </row>
    <row r="179" spans="1:2" ht="12.75">
      <c r="A179" s="45"/>
      <c r="B179" s="45"/>
    </row>
    <row r="180" spans="1:2" ht="12.75">
      <c r="A180" s="45"/>
      <c r="B180" s="45"/>
    </row>
    <row r="181" spans="1:2" ht="12.75">
      <c r="A181" s="45"/>
      <c r="B181" s="45"/>
    </row>
    <row r="182" spans="1:2" ht="12.75">
      <c r="A182" s="45"/>
      <c r="B182" s="45"/>
    </row>
    <row r="183" spans="1:2" ht="12.75">
      <c r="A183" s="45"/>
      <c r="B183" s="45"/>
    </row>
    <row r="184" spans="1:2" ht="12.75">
      <c r="A184" s="45"/>
      <c r="B184" s="45"/>
    </row>
    <row r="185" spans="1:2" ht="12.75">
      <c r="A185" s="45"/>
      <c r="B185" s="45"/>
    </row>
    <row r="186" spans="1:2" ht="12.75">
      <c r="A186" s="45"/>
      <c r="B186" s="45"/>
    </row>
    <row r="187" spans="1:2" ht="12.75">
      <c r="A187" s="45"/>
      <c r="B187" s="45"/>
    </row>
    <row r="188" spans="1:2" ht="12.75">
      <c r="A188" s="45"/>
      <c r="B188" s="45"/>
    </row>
    <row r="189" spans="1:2" ht="12.75">
      <c r="A189" s="45"/>
      <c r="B189" s="45"/>
    </row>
    <row r="190" spans="1:2" ht="12.75">
      <c r="A190" s="45"/>
      <c r="B190" s="45"/>
    </row>
    <row r="191" spans="1:2" ht="12.75">
      <c r="A191" s="45"/>
      <c r="B191" s="45"/>
    </row>
    <row r="192" spans="1:2" ht="12.75">
      <c r="A192" s="45"/>
      <c r="B192" s="45"/>
    </row>
    <row r="193" spans="1:2" ht="12.75">
      <c r="A193" s="45"/>
      <c r="B193" s="45"/>
    </row>
    <row r="194" spans="1:2" ht="12.75">
      <c r="A194" s="45"/>
      <c r="B194" s="45"/>
    </row>
    <row r="195" spans="1:2" ht="12.75">
      <c r="A195" s="45"/>
      <c r="B195" s="45"/>
    </row>
    <row r="196" spans="1:2" ht="12.75">
      <c r="A196" s="45"/>
      <c r="B196" s="45"/>
    </row>
    <row r="197" spans="1:2" ht="12.75">
      <c r="A197" s="45"/>
      <c r="B197" s="45"/>
    </row>
    <row r="198" spans="1:2" ht="12.75">
      <c r="A198" s="45"/>
      <c r="B198" s="45"/>
    </row>
  </sheetData>
  <sheetProtection sheet="1" objects="1" scenarios="1"/>
  <mergeCells count="18">
    <mergeCell ref="R6:S6"/>
    <mergeCell ref="E20:S20"/>
    <mergeCell ref="D8:I12"/>
    <mergeCell ref="E19:S19"/>
    <mergeCell ref="J8:L9"/>
    <mergeCell ref="M8:Q9"/>
    <mergeCell ref="R8:S9"/>
    <mergeCell ref="J10:J12"/>
    <mergeCell ref="K10:L10"/>
    <mergeCell ref="M10:M12"/>
    <mergeCell ref="R10:R12"/>
    <mergeCell ref="S10:S12"/>
    <mergeCell ref="K11:K12"/>
    <mergeCell ref="Q11:Q12"/>
    <mergeCell ref="L11:L12"/>
    <mergeCell ref="N11:N12"/>
    <mergeCell ref="O11:O12"/>
    <mergeCell ref="P11:P12"/>
  </mergeCells>
  <conditionalFormatting sqref="G7">
    <cfRule type="expression" priority="1" dxfId="0" stopIfTrue="1">
      <formula>T7=" "</formula>
    </cfRule>
  </conditionalFormatting>
  <conditionalFormatting sqref="S18">
    <cfRule type="expression" priority="2" dxfId="0" stopIfTrue="1">
      <formula>T18=" "</formula>
    </cfRule>
  </conditionalFormatting>
  <conditionalFormatting sqref="G3">
    <cfRule type="expression" priority="3" dxfId="0" stopIfTrue="1">
      <formula>D1=" ?"</formula>
    </cfRule>
  </conditionalFormatting>
  <conditionalFormatting sqref="B16:B17 A14:B15 B13 A16:A20 A2:A13">
    <cfRule type="cellIs" priority="4" dxfId="1" operator="equal" stopIfTrue="1">
      <formula>"odstr"</formula>
    </cfRule>
  </conditionalFormatting>
  <conditionalFormatting sqref="C1:E1">
    <cfRule type="cellIs" priority="5" dxfId="2" operator="equal" stopIfTrue="1">
      <formula>"nezadána"</formula>
    </cfRule>
  </conditionalFormatting>
  <conditionalFormatting sqref="B1">
    <cfRule type="cellIs" priority="6" dxfId="3" operator="equal" stopIfTrue="1">
      <formula>"FUNKCE"</formula>
    </cfRule>
  </conditionalFormatting>
  <conditionalFormatting sqref="S1 F1:I1">
    <cfRule type="cellIs" priority="7" dxfId="4" operator="notEqual" stopIfTrue="1">
      <formula>""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S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2"/>
  <dimension ref="A1:T191"/>
  <sheetViews>
    <sheetView zoomScale="90" zoomScaleNormal="9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5" width="2.125" style="26" customWidth="1"/>
    <col min="6" max="6" width="1.75390625" style="26" customWidth="1"/>
    <col min="7" max="7" width="3.75390625" style="26" customWidth="1"/>
    <col min="8" max="8" width="20.75390625" style="26" customWidth="1"/>
    <col min="9" max="9" width="4.625" style="26" customWidth="1"/>
    <col min="10" max="11" width="8.125" style="26" customWidth="1"/>
    <col min="12" max="12" width="7.75390625" style="26" customWidth="1"/>
    <col min="13" max="13" width="12.125" style="26" customWidth="1"/>
    <col min="14" max="14" width="12.25390625" style="26" customWidth="1"/>
    <col min="15" max="15" width="10.125" style="26" bestFit="1" customWidth="1"/>
    <col min="16" max="16" width="9.75390625" style="26" customWidth="1"/>
    <col min="17" max="17" width="11.00390625" style="26" customWidth="1"/>
    <col min="18" max="19" width="8.875" style="26" customWidth="1"/>
    <col min="20" max="43" width="1.75390625" style="26" customWidth="1"/>
    <col min="44" max="16384" width="9.125" style="26" customWidth="1"/>
  </cols>
  <sheetData>
    <row r="1" spans="1:20" s="20" customFormat="1" ht="13.5" hidden="1">
      <c r="A1" s="15" t="str">
        <f>IF(KNIHOVNA!C4="","ŠABLONA",IF(KNIHOVNA!C4="T","TISK","ELEKTRO"))</f>
        <v>TISK</v>
      </c>
      <c r="B1" s="15">
        <v>0</v>
      </c>
      <c r="C1" s="16" t="str">
        <f>CONCATENATE(D1,F1,IF(G1&lt;&gt;"",".",""),G1,IF(H1&lt;&gt;"",".",""),H1,IF(I1&lt;&gt;"",".",""),I1,"")</f>
        <v>C3</v>
      </c>
      <c r="D1" s="17" t="str">
        <f>IF(KNIHOVNA!J4=""," ?",KNIHOVNA!J4)</f>
        <v>C</v>
      </c>
      <c r="E1" s="17" t="str">
        <f>CONCATENATE(C1,S1)</f>
        <v>C3</v>
      </c>
      <c r="F1" s="18">
        <v>3</v>
      </c>
      <c r="G1" s="19"/>
      <c r="H1" s="19"/>
      <c r="I1" s="19"/>
      <c r="K1" s="21"/>
      <c r="L1" s="21"/>
      <c r="M1" s="21"/>
      <c r="N1" s="21"/>
      <c r="O1" s="21"/>
      <c r="P1" s="21"/>
      <c r="Q1" s="21"/>
      <c r="R1" s="21"/>
      <c r="S1" s="22"/>
      <c r="T1" s="23" t="s">
        <v>154</v>
      </c>
    </row>
    <row r="2" spans="1:3" ht="12.75">
      <c r="A2" s="20" t="s">
        <v>155</v>
      </c>
      <c r="B2" s="24"/>
      <c r="C2" s="25"/>
    </row>
    <row r="3" spans="1:19" s="28" customFormat="1" ht="15.75">
      <c r="A3" s="20" t="s">
        <v>155</v>
      </c>
      <c r="B3" s="27" t="s">
        <v>164</v>
      </c>
      <c r="D3" s="29" t="str">
        <f>CONCATENATE("Tab. ",C1,":")</f>
        <v>Tab. C3:</v>
      </c>
      <c r="E3" s="29"/>
      <c r="F3" s="29"/>
      <c r="G3" s="29"/>
      <c r="H3" s="30" t="s">
        <v>120</v>
      </c>
      <c r="I3" s="31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s="28" customFormat="1" ht="15.75">
      <c r="A4" s="20" t="str">
        <f>IF(D4="","odstr","OK")</f>
        <v>odstr</v>
      </c>
      <c r="B4" s="32">
        <v>0</v>
      </c>
      <c r="D4" s="103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s="28" customFormat="1" ht="21" customHeight="1">
      <c r="A5" s="20" t="str">
        <f>IF(COUNTBLANK(C5:IV5)=254,"odstr","OK")</f>
        <v>OK</v>
      </c>
      <c r="B5" s="35" t="s">
        <v>157</v>
      </c>
      <c r="D5" s="36" t="s">
        <v>73</v>
      </c>
      <c r="E5" s="36"/>
      <c r="F5" s="36"/>
      <c r="G5" s="36"/>
      <c r="H5" s="36"/>
      <c r="I5" s="36"/>
      <c r="J5" s="36"/>
      <c r="K5" s="36" t="s">
        <v>74</v>
      </c>
      <c r="L5" s="36"/>
      <c r="M5" s="36"/>
      <c r="N5" s="36" t="s">
        <v>97</v>
      </c>
      <c r="O5" s="36"/>
      <c r="P5" s="36"/>
      <c r="Q5" s="36"/>
      <c r="R5" s="153" t="s">
        <v>75</v>
      </c>
      <c r="S5" s="36"/>
    </row>
    <row r="6" spans="1:19" s="28" customFormat="1" ht="27" customHeight="1">
      <c r="A6" s="20" t="str">
        <f>IF(COUNTBLANK(C6:IV6)=254,"odstr","OK")</f>
        <v>OK</v>
      </c>
      <c r="B6" s="35" t="s">
        <v>158</v>
      </c>
      <c r="D6" s="37" t="s">
        <v>76</v>
      </c>
      <c r="E6" s="37"/>
      <c r="F6" s="37"/>
      <c r="G6" s="37"/>
      <c r="H6" s="37"/>
      <c r="I6" s="37"/>
      <c r="J6" s="37"/>
      <c r="K6" s="37" t="s">
        <v>77</v>
      </c>
      <c r="L6" s="37"/>
      <c r="M6" s="37"/>
      <c r="N6" s="37" t="s">
        <v>440</v>
      </c>
      <c r="O6" s="37"/>
      <c r="P6" s="37"/>
      <c r="Q6" s="37"/>
      <c r="R6" s="432" t="s">
        <v>121</v>
      </c>
      <c r="S6" s="432"/>
    </row>
    <row r="7" spans="1:20" s="38" customFormat="1" ht="21" customHeight="1" thickBot="1">
      <c r="A7" s="20" t="s">
        <v>155</v>
      </c>
      <c r="B7" s="20"/>
      <c r="D7" s="39" t="s">
        <v>438</v>
      </c>
      <c r="E7" s="40"/>
      <c r="F7" s="40"/>
      <c r="G7" s="40"/>
      <c r="H7" s="40"/>
      <c r="I7" s="41"/>
      <c r="J7" s="41"/>
      <c r="K7" s="41"/>
      <c r="L7" s="41"/>
      <c r="M7" s="41"/>
      <c r="N7" s="41"/>
      <c r="O7" s="41"/>
      <c r="P7" s="41"/>
      <c r="Q7" s="41"/>
      <c r="R7" s="41"/>
      <c r="S7" s="42"/>
      <c r="T7" s="20">
        <f>IF(KNIHOVNA!E4=""," ","")</f>
      </c>
    </row>
    <row r="8" spans="1:20" ht="13.5" customHeight="1">
      <c r="A8" s="20" t="s">
        <v>155</v>
      </c>
      <c r="C8" s="43"/>
      <c r="D8" s="414" t="s">
        <v>100</v>
      </c>
      <c r="E8" s="415"/>
      <c r="F8" s="415"/>
      <c r="G8" s="415"/>
      <c r="H8" s="415"/>
      <c r="I8" s="416"/>
      <c r="J8" s="442" t="s">
        <v>101</v>
      </c>
      <c r="K8" s="443"/>
      <c r="L8" s="444"/>
      <c r="M8" s="414" t="s">
        <v>122</v>
      </c>
      <c r="N8" s="443"/>
      <c r="O8" s="443"/>
      <c r="P8" s="443"/>
      <c r="Q8" s="444"/>
      <c r="R8" s="414" t="s">
        <v>123</v>
      </c>
      <c r="S8" s="444"/>
      <c r="T8" s="44"/>
    </row>
    <row r="9" spans="1:20" ht="13.5" customHeight="1">
      <c r="A9" s="20" t="s">
        <v>155</v>
      </c>
      <c r="C9" s="43"/>
      <c r="D9" s="417"/>
      <c r="E9" s="418"/>
      <c r="F9" s="418"/>
      <c r="G9" s="418"/>
      <c r="H9" s="418"/>
      <c r="I9" s="419"/>
      <c r="J9" s="445"/>
      <c r="K9" s="446"/>
      <c r="L9" s="447"/>
      <c r="M9" s="448"/>
      <c r="N9" s="446"/>
      <c r="O9" s="446"/>
      <c r="P9" s="446"/>
      <c r="Q9" s="447"/>
      <c r="R9" s="449"/>
      <c r="S9" s="450"/>
      <c r="T9" s="44"/>
    </row>
    <row r="10" spans="1:20" ht="15" customHeight="1">
      <c r="A10" s="20" t="s">
        <v>155</v>
      </c>
      <c r="C10" s="43"/>
      <c r="D10" s="417"/>
      <c r="E10" s="418"/>
      <c r="F10" s="418"/>
      <c r="G10" s="418"/>
      <c r="H10" s="418"/>
      <c r="I10" s="419"/>
      <c r="J10" s="451" t="s">
        <v>104</v>
      </c>
      <c r="K10" s="454" t="s">
        <v>129</v>
      </c>
      <c r="L10" s="455"/>
      <c r="M10" s="433" t="s">
        <v>106</v>
      </c>
      <c r="N10" s="105" t="s">
        <v>129</v>
      </c>
      <c r="O10" s="106"/>
      <c r="P10" s="106"/>
      <c r="Q10" s="107"/>
      <c r="R10" s="433" t="s">
        <v>106</v>
      </c>
      <c r="S10" s="434" t="s">
        <v>130</v>
      </c>
      <c r="T10" s="44"/>
    </row>
    <row r="11" spans="1:20" ht="15" customHeight="1">
      <c r="A11" s="20" t="s">
        <v>155</v>
      </c>
      <c r="B11" s="20" t="s">
        <v>163</v>
      </c>
      <c r="C11" s="43"/>
      <c r="D11" s="417"/>
      <c r="E11" s="418"/>
      <c r="F11" s="418"/>
      <c r="G11" s="418"/>
      <c r="H11" s="418"/>
      <c r="I11" s="419"/>
      <c r="J11" s="452"/>
      <c r="K11" s="435" t="s">
        <v>108</v>
      </c>
      <c r="L11" s="437" t="s">
        <v>131</v>
      </c>
      <c r="M11" s="409"/>
      <c r="N11" s="435" t="s">
        <v>109</v>
      </c>
      <c r="O11" s="439" t="s">
        <v>110</v>
      </c>
      <c r="P11" s="439" t="s">
        <v>111</v>
      </c>
      <c r="Q11" s="437" t="s">
        <v>112</v>
      </c>
      <c r="R11" s="409"/>
      <c r="S11" s="412"/>
      <c r="T11" s="44"/>
    </row>
    <row r="12" spans="1:20" ht="29.25" customHeight="1" thickBot="1">
      <c r="A12" s="20" t="s">
        <v>155</v>
      </c>
      <c r="B12" s="20" t="s">
        <v>435</v>
      </c>
      <c r="C12" s="43"/>
      <c r="D12" s="420"/>
      <c r="E12" s="421"/>
      <c r="F12" s="421"/>
      <c r="G12" s="421"/>
      <c r="H12" s="421"/>
      <c r="I12" s="422"/>
      <c r="J12" s="453"/>
      <c r="K12" s="436"/>
      <c r="L12" s="438"/>
      <c r="M12" s="410"/>
      <c r="N12" s="436"/>
      <c r="O12" s="440"/>
      <c r="P12" s="440"/>
      <c r="Q12" s="438"/>
      <c r="R12" s="410"/>
      <c r="S12" s="413"/>
      <c r="T12" s="44"/>
    </row>
    <row r="13" spans="1:20" ht="13.5" customHeight="1" thickBot="1" thickTop="1">
      <c r="A13" s="45" t="str">
        <f>IF(COUNTBLANK(C13:IV13)=254,"odstr",IF(AND($A$1="TISK",SUM(J13:S13)=0),"odstr","OK"))</f>
        <v>OK</v>
      </c>
      <c r="B13" s="22" t="s">
        <v>159</v>
      </c>
      <c r="C13" s="43"/>
      <c r="D13" s="108"/>
      <c r="E13" s="109" t="s">
        <v>113</v>
      </c>
      <c r="F13" s="109"/>
      <c r="G13" s="109"/>
      <c r="H13" s="110"/>
      <c r="I13" s="111"/>
      <c r="J13" s="112">
        <v>53719.71499999997</v>
      </c>
      <c r="K13" s="113">
        <v>33460.519</v>
      </c>
      <c r="L13" s="114">
        <v>6817.1539999999995</v>
      </c>
      <c r="M13" s="378">
        <v>20873037.686000023</v>
      </c>
      <c r="N13" s="113">
        <v>13740924.806000002</v>
      </c>
      <c r="O13" s="244">
        <v>32366.229000000007</v>
      </c>
      <c r="P13" s="244">
        <v>672143.688</v>
      </c>
      <c r="Q13" s="114">
        <v>2673550.9790000003</v>
      </c>
      <c r="R13" s="115">
        <v>32379.542727780103</v>
      </c>
      <c r="S13" s="116">
        <v>34221.736583543934</v>
      </c>
      <c r="T13" s="44"/>
    </row>
    <row r="14" spans="1:20" ht="12.75">
      <c r="A14" s="45" t="str">
        <f>IF(COUNTBLANK(C14:IV14)=254,"odstr",IF(AND($A$1="TISK",SUM(J14:S14)=0),"odstr","OK"))</f>
        <v>OK</v>
      </c>
      <c r="B14" s="22" t="s">
        <v>159</v>
      </c>
      <c r="C14" s="46"/>
      <c r="D14" s="154"/>
      <c r="E14" s="155" t="s">
        <v>115</v>
      </c>
      <c r="F14" s="155"/>
      <c r="G14" s="155"/>
      <c r="H14" s="156"/>
      <c r="I14" s="157"/>
      <c r="J14" s="158">
        <v>53705.045999999966</v>
      </c>
      <c r="K14" s="159">
        <v>33445.85</v>
      </c>
      <c r="L14" s="160">
        <v>6817.1539999999995</v>
      </c>
      <c r="M14" s="385">
        <v>20867376.259000022</v>
      </c>
      <c r="N14" s="159">
        <v>13735263.379000003</v>
      </c>
      <c r="O14" s="386">
        <v>32366.229000000007</v>
      </c>
      <c r="P14" s="386">
        <v>672143.688</v>
      </c>
      <c r="Q14" s="160">
        <v>2673550.9790000003</v>
      </c>
      <c r="R14" s="161">
        <v>32379.602124972324</v>
      </c>
      <c r="S14" s="162">
        <v>34222.63992642835</v>
      </c>
      <c r="T14" s="44"/>
    </row>
    <row r="15" spans="1:20" ht="15" customHeight="1">
      <c r="A15" s="45" t="str">
        <f>IF(COUNTBLANK(C15:IV15)=254,"odstr",IF(AND($A$1="TISK",SUM(J15:S15)=0),"odstr","OK"))</f>
        <v>OK</v>
      </c>
      <c r="B15" s="22" t="s">
        <v>159</v>
      </c>
      <c r="C15" s="46"/>
      <c r="D15" s="163"/>
      <c r="E15" s="456" t="s">
        <v>124</v>
      </c>
      <c r="F15" s="164" t="s">
        <v>125</v>
      </c>
      <c r="G15" s="67"/>
      <c r="H15" s="165"/>
      <c r="I15" s="166"/>
      <c r="J15" s="167">
        <v>13442.048000000003</v>
      </c>
      <c r="K15" s="168" t="s">
        <v>160</v>
      </c>
      <c r="L15" s="77" t="s">
        <v>160</v>
      </c>
      <c r="M15" s="387">
        <v>3754051.9840000025</v>
      </c>
      <c r="N15" s="388" t="s">
        <v>160</v>
      </c>
      <c r="O15" s="389" t="s">
        <v>160</v>
      </c>
      <c r="P15" s="389" t="s">
        <v>160</v>
      </c>
      <c r="Q15" s="390" t="s">
        <v>160</v>
      </c>
      <c r="R15" s="73">
        <v>23273.065632062426</v>
      </c>
      <c r="S15" s="169" t="s">
        <v>437</v>
      </c>
      <c r="T15" s="44"/>
    </row>
    <row r="16" spans="1:20" ht="15" customHeight="1">
      <c r="A16" s="45" t="str">
        <f>IF(COUNTBLANK(C16:IV16)=254,"odstr",IF(AND($A$1="TISK",SUM(J16:S16)=0),"odstr","OK"))</f>
        <v>OK</v>
      </c>
      <c r="B16" s="22" t="s">
        <v>159</v>
      </c>
      <c r="C16" s="46"/>
      <c r="D16" s="66"/>
      <c r="E16" s="457"/>
      <c r="F16" s="170" t="s">
        <v>132</v>
      </c>
      <c r="G16" s="136"/>
      <c r="H16" s="137"/>
      <c r="I16" s="138"/>
      <c r="J16" s="139">
        <v>40262.99799999996</v>
      </c>
      <c r="K16" s="140">
        <v>33445.85</v>
      </c>
      <c r="L16" s="141">
        <v>6817.1539999999995</v>
      </c>
      <c r="M16" s="382">
        <v>17113324.27500002</v>
      </c>
      <c r="N16" s="140">
        <v>13735263.379000003</v>
      </c>
      <c r="O16" s="223">
        <v>32366.229000000007</v>
      </c>
      <c r="P16" s="223">
        <v>672143.688</v>
      </c>
      <c r="Q16" s="141">
        <v>2673550.9790000003</v>
      </c>
      <c r="R16" s="142">
        <v>35419.87499912458</v>
      </c>
      <c r="S16" s="143">
        <v>34222.63992642835</v>
      </c>
      <c r="T16" s="44"/>
    </row>
    <row r="17" spans="1:20" ht="15" customHeight="1" thickBot="1">
      <c r="A17" s="45" t="str">
        <f>IF(COUNTBLANK(C17:IV17)=254,"odstr",IF(AND($A$1="TISK",SUM(J17:S17)=0),"odstr","OK"))</f>
        <v>OK</v>
      </c>
      <c r="B17" s="22" t="s">
        <v>159</v>
      </c>
      <c r="C17" s="46"/>
      <c r="D17" s="144"/>
      <c r="E17" s="171" t="s">
        <v>126</v>
      </c>
      <c r="F17" s="172"/>
      <c r="G17" s="173"/>
      <c r="H17" s="174"/>
      <c r="I17" s="175"/>
      <c r="J17" s="148">
        <v>14.669</v>
      </c>
      <c r="K17" s="149">
        <v>14.669</v>
      </c>
      <c r="L17" s="150">
        <v>0</v>
      </c>
      <c r="M17" s="383">
        <v>5661.427</v>
      </c>
      <c r="N17" s="149">
        <v>5661.427</v>
      </c>
      <c r="O17" s="384">
        <v>0</v>
      </c>
      <c r="P17" s="384">
        <v>0</v>
      </c>
      <c r="Q17" s="150">
        <v>0</v>
      </c>
      <c r="R17" s="151">
        <v>32162.08216874588</v>
      </c>
      <c r="S17" s="152">
        <v>32162.08216874588</v>
      </c>
      <c r="T17" s="44"/>
    </row>
    <row r="18" spans="1:20" ht="13.5">
      <c r="A18" s="45" t="s">
        <v>155</v>
      </c>
      <c r="B18" s="45" t="s">
        <v>161</v>
      </c>
      <c r="D18" s="92" t="str">
        <f>IF(D19="","","Komentáře:")</f>
        <v>Komentáře:</v>
      </c>
      <c r="E18" s="93"/>
      <c r="F18" s="93"/>
      <c r="G18" s="93"/>
      <c r="H18" s="93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4" t="str">
        <f>CONCATENATE("Zdroj: ",KNIHOVNA!H5)</f>
        <v>Zdroj: Škol (MŠMT) P1-04, P1a-04, P1b-04</v>
      </c>
      <c r="T18" s="26">
        <f>IF(KNIHOVNA!H4=""," ","")</f>
      </c>
    </row>
    <row r="19" spans="1:19" ht="12.75">
      <c r="A19" s="45" t="str">
        <f>IF(COUNTBLANK(D19:E19)=2,"odstr","OK")</f>
        <v>OK</v>
      </c>
      <c r="B19" s="45"/>
      <c r="D19" s="95" t="s">
        <v>94</v>
      </c>
      <c r="E19" s="404" t="str">
        <f>Komentáře!C29</f>
        <v>Organizace regionálního školství odměňující podle zákona č. 262/2006 Sb. § 109, odstavec 2, nesledují údaje ve sloupcích "z toho".</v>
      </c>
      <c r="F19" s="404"/>
      <c r="G19" s="404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404"/>
    </row>
    <row r="20" spans="1:19" ht="12.75">
      <c r="A20" s="45" t="str">
        <f>IF(COUNTBLANK(D20:E20)=2,"odstr","OK")</f>
        <v>OK</v>
      </c>
      <c r="B20" s="45"/>
      <c r="D20" s="95" t="s">
        <v>127</v>
      </c>
      <c r="E20" s="404" t="str">
        <f>Komentáře!C19</f>
        <v>Veřejné vysoké školy včetně kolejí, menz, vysokoškolských zemědělských a lesních statků, včetně zaměstnanců vědy a výzkumu. </v>
      </c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</row>
    <row r="21" spans="1:19" ht="12.75">
      <c r="A21" s="45" t="str">
        <f>IF(COUNTBLANK(D21:E21)=2,"odstr","OK")</f>
        <v>OK</v>
      </c>
      <c r="B21" s="45"/>
      <c r="D21" s="95" t="s">
        <v>128</v>
      </c>
      <c r="E21" s="404" t="str">
        <f>Komentáře!C27</f>
        <v>Sloupec "JČ a ostatní aktivity" zahrnuje zaměstnance placené z prostředků jiné činnosti, příp. u VŠ doplňkové (dříve hospodářské) činnosti, ostatních zdrojů a fondu odměn.</v>
      </c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</row>
    <row r="22" spans="1:19" ht="12.75">
      <c r="A22" s="45" t="str">
        <f>IF(COUNTBLANK(D22:E22)=2,"odstr","OK")</f>
        <v>OK</v>
      </c>
      <c r="B22" s="45"/>
      <c r="D22" s="95"/>
      <c r="E22" s="404" t="str">
        <f>Komentáře!C34</f>
        <v>Údaje ve sloupci "státního rozpočtu vč. ESF a VaV ze SR" zahrnují za OPŘO pracovníky výzkumu a vývoje ze státního rozpočtu.</v>
      </c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4"/>
    </row>
    <row r="23" spans="1:2" ht="12.75">
      <c r="A23" s="45" t="s">
        <v>161</v>
      </c>
      <c r="B23" s="45"/>
    </row>
    <row r="24" spans="1:2" ht="12.75">
      <c r="A24" s="45"/>
      <c r="B24" s="45"/>
    </row>
    <row r="25" spans="1:2" ht="12.75">
      <c r="A25" s="45"/>
      <c r="B25" s="45"/>
    </row>
    <row r="26" spans="1:2" ht="12.75">
      <c r="A26" s="45"/>
      <c r="B26" s="45"/>
    </row>
    <row r="27" spans="1:2" ht="12.75">
      <c r="A27" s="45"/>
      <c r="B27" s="45"/>
    </row>
    <row r="28" spans="1:2" ht="12.75">
      <c r="A28" s="45"/>
      <c r="B28" s="45"/>
    </row>
    <row r="29" spans="1:2" ht="12.75">
      <c r="A29" s="45"/>
      <c r="B29" s="45"/>
    </row>
    <row r="30" spans="1:2" ht="12.75">
      <c r="A30" s="45"/>
      <c r="B30" s="45"/>
    </row>
    <row r="31" spans="1:2" ht="12.75">
      <c r="A31" s="45"/>
      <c r="B31" s="45"/>
    </row>
    <row r="32" spans="1:2" ht="12.75">
      <c r="A32" s="45"/>
      <c r="B32" s="45"/>
    </row>
    <row r="33" spans="1:2" ht="12.75">
      <c r="A33" s="45"/>
      <c r="B33" s="45"/>
    </row>
    <row r="34" spans="1:2" ht="12.75">
      <c r="A34" s="45"/>
      <c r="B34" s="45"/>
    </row>
    <row r="35" spans="1:2" ht="12.75">
      <c r="A35" s="45"/>
      <c r="B35" s="45"/>
    </row>
    <row r="36" spans="1:2" ht="12.75">
      <c r="A36" s="45"/>
      <c r="B36" s="45"/>
    </row>
    <row r="37" spans="1:2" ht="12.75">
      <c r="A37" s="45"/>
      <c r="B37" s="45"/>
    </row>
    <row r="38" spans="1:2" ht="12.75">
      <c r="A38" s="45"/>
      <c r="B38" s="45"/>
    </row>
    <row r="39" spans="1:2" ht="12.75">
      <c r="A39" s="45"/>
      <c r="B39" s="45"/>
    </row>
    <row r="40" spans="1:2" ht="12.75">
      <c r="A40" s="45"/>
      <c r="B40" s="45"/>
    </row>
    <row r="41" spans="1:2" ht="12.75">
      <c r="A41" s="45"/>
      <c r="B41" s="45"/>
    </row>
    <row r="42" spans="1:2" ht="12.75">
      <c r="A42" s="45"/>
      <c r="B42" s="45"/>
    </row>
    <row r="43" spans="1:2" ht="12.75">
      <c r="A43" s="45"/>
      <c r="B43" s="45"/>
    </row>
    <row r="44" spans="1:2" ht="12.75">
      <c r="A44" s="45"/>
      <c r="B44" s="45"/>
    </row>
    <row r="45" spans="1:2" ht="12.75">
      <c r="A45" s="45"/>
      <c r="B45" s="45"/>
    </row>
    <row r="46" spans="1:2" ht="12.75">
      <c r="A46" s="45"/>
      <c r="B46" s="45"/>
    </row>
    <row r="47" spans="1:2" ht="12.75">
      <c r="A47" s="45"/>
      <c r="B47" s="45"/>
    </row>
    <row r="48" spans="1:2" ht="12.75">
      <c r="A48" s="45"/>
      <c r="B48" s="45"/>
    </row>
    <row r="49" spans="1:2" ht="12.75">
      <c r="A49" s="45"/>
      <c r="B49" s="45"/>
    </row>
    <row r="50" spans="1:2" ht="12.75">
      <c r="A50" s="45"/>
      <c r="B50" s="45"/>
    </row>
    <row r="51" spans="1:2" ht="12.75">
      <c r="A51" s="45"/>
      <c r="B51" s="45"/>
    </row>
    <row r="52" spans="1:2" ht="12.75">
      <c r="A52" s="45"/>
      <c r="B52" s="45"/>
    </row>
    <row r="53" spans="1:2" ht="12.75">
      <c r="A53" s="45"/>
      <c r="B53" s="45"/>
    </row>
    <row r="54" spans="1:2" ht="12.75">
      <c r="A54" s="45"/>
      <c r="B54" s="45"/>
    </row>
    <row r="55" spans="1:2" ht="12.75">
      <c r="A55" s="45"/>
      <c r="B55" s="45"/>
    </row>
    <row r="56" spans="1:2" ht="12.75">
      <c r="A56" s="45"/>
      <c r="B56" s="45"/>
    </row>
    <row r="57" spans="1:2" ht="12.75">
      <c r="A57" s="45"/>
      <c r="B57" s="45"/>
    </row>
    <row r="58" spans="1:2" ht="12.75">
      <c r="A58" s="45"/>
      <c r="B58" s="45"/>
    </row>
    <row r="59" spans="1:2" ht="12.75">
      <c r="A59" s="45"/>
      <c r="B59" s="45"/>
    </row>
    <row r="60" spans="1:2" ht="12.75">
      <c r="A60" s="45"/>
      <c r="B60" s="45"/>
    </row>
    <row r="61" spans="1:2" ht="12.75">
      <c r="A61" s="45"/>
      <c r="B61" s="45"/>
    </row>
    <row r="62" spans="1:2" ht="12.75">
      <c r="A62" s="45"/>
      <c r="B62" s="45"/>
    </row>
    <row r="63" spans="1:2" ht="12.75">
      <c r="A63" s="45"/>
      <c r="B63" s="45"/>
    </row>
    <row r="64" spans="1:2" ht="12.75">
      <c r="A64" s="45"/>
      <c r="B64" s="45"/>
    </row>
    <row r="65" spans="1:2" ht="12.75">
      <c r="A65" s="45"/>
      <c r="B65" s="45"/>
    </row>
    <row r="66" spans="1:2" ht="12.75">
      <c r="A66" s="45"/>
      <c r="B66" s="45"/>
    </row>
    <row r="67" spans="1:2" ht="12.75">
      <c r="A67" s="45"/>
      <c r="B67" s="45"/>
    </row>
    <row r="68" spans="1:2" ht="12.75">
      <c r="A68" s="45"/>
      <c r="B68" s="45"/>
    </row>
    <row r="69" spans="1:2" ht="12.75">
      <c r="A69" s="45"/>
      <c r="B69" s="45"/>
    </row>
    <row r="70" spans="1:2" ht="12.75">
      <c r="A70" s="45"/>
      <c r="B70" s="45"/>
    </row>
    <row r="71" spans="1:2" ht="12.75">
      <c r="A71" s="45"/>
      <c r="B71" s="45"/>
    </row>
    <row r="72" spans="1:2" ht="12.75">
      <c r="A72" s="45"/>
      <c r="B72" s="45"/>
    </row>
    <row r="73" spans="1:2" ht="12.75">
      <c r="A73" s="45"/>
      <c r="B73" s="45"/>
    </row>
    <row r="74" spans="1:2" ht="12.75">
      <c r="A74" s="45"/>
      <c r="B74" s="45"/>
    </row>
    <row r="75" spans="1:2" ht="12.75">
      <c r="A75" s="45"/>
      <c r="B75" s="45"/>
    </row>
    <row r="76" spans="1:2" ht="12.75">
      <c r="A76" s="45"/>
      <c r="B76" s="45"/>
    </row>
    <row r="77" spans="1:2" ht="12.75">
      <c r="A77" s="45"/>
      <c r="B77" s="45"/>
    </row>
    <row r="78" spans="1:2" ht="12.75">
      <c r="A78" s="45"/>
      <c r="B78" s="45"/>
    </row>
    <row r="79" spans="1:2" ht="12.75">
      <c r="A79" s="45"/>
      <c r="B79" s="45"/>
    </row>
    <row r="80" spans="1:2" ht="12.75">
      <c r="A80" s="45"/>
      <c r="B80" s="45"/>
    </row>
    <row r="81" spans="1:2" ht="12.75">
      <c r="A81" s="45"/>
      <c r="B81" s="45"/>
    </row>
    <row r="82" spans="1:2" ht="12.75">
      <c r="A82" s="45"/>
      <c r="B82" s="45"/>
    </row>
    <row r="83" spans="1:2" ht="12.75">
      <c r="A83" s="45"/>
      <c r="B83" s="45"/>
    </row>
    <row r="84" spans="1:2" ht="12.75">
      <c r="A84" s="45"/>
      <c r="B84" s="45"/>
    </row>
    <row r="85" spans="1:2" ht="12.75">
      <c r="A85" s="45"/>
      <c r="B85" s="45"/>
    </row>
    <row r="86" spans="1:2" ht="12.75">
      <c r="A86" s="45"/>
      <c r="B86" s="45"/>
    </row>
    <row r="87" spans="1:2" ht="12.75">
      <c r="A87" s="45"/>
      <c r="B87" s="45"/>
    </row>
    <row r="88" spans="1:2" ht="12.75">
      <c r="A88" s="45"/>
      <c r="B88" s="45"/>
    </row>
    <row r="89" spans="1:2" ht="12.75">
      <c r="A89" s="45"/>
      <c r="B89" s="45"/>
    </row>
    <row r="90" spans="1:2" ht="12.75">
      <c r="A90" s="45"/>
      <c r="B90" s="45"/>
    </row>
    <row r="91" spans="1:2" ht="12.75">
      <c r="A91" s="45"/>
      <c r="B91" s="45"/>
    </row>
    <row r="92" spans="1:2" ht="12.75">
      <c r="A92" s="45"/>
      <c r="B92" s="45"/>
    </row>
    <row r="93" spans="1:2" ht="12.75">
      <c r="A93" s="45"/>
      <c r="B93" s="45"/>
    </row>
    <row r="94" spans="1:2" ht="12.75">
      <c r="A94" s="45"/>
      <c r="B94" s="45"/>
    </row>
    <row r="95" spans="1:2" ht="12.75">
      <c r="A95" s="45"/>
      <c r="B95" s="45"/>
    </row>
    <row r="96" spans="1:2" ht="12.75">
      <c r="A96" s="45"/>
      <c r="B96" s="45"/>
    </row>
    <row r="97" spans="1:2" ht="12.75">
      <c r="A97" s="45"/>
      <c r="B97" s="45"/>
    </row>
    <row r="98" spans="1:2" ht="12.75">
      <c r="A98" s="45"/>
      <c r="B98" s="45"/>
    </row>
    <row r="99" spans="1:2" ht="12.75">
      <c r="A99" s="45"/>
      <c r="B99" s="45"/>
    </row>
    <row r="100" spans="1:2" ht="12.75">
      <c r="A100" s="45"/>
      <c r="B100" s="45"/>
    </row>
    <row r="101" spans="1:2" ht="12.75">
      <c r="A101" s="45"/>
      <c r="B101" s="45"/>
    </row>
    <row r="102" spans="1:2" ht="12.75">
      <c r="A102" s="45"/>
      <c r="B102" s="45"/>
    </row>
    <row r="103" spans="1:2" ht="12.75">
      <c r="A103" s="45"/>
      <c r="B103" s="45"/>
    </row>
    <row r="104" spans="1:2" ht="12.75">
      <c r="A104" s="45"/>
      <c r="B104" s="45"/>
    </row>
    <row r="105" spans="1:2" ht="12.75">
      <c r="A105" s="45"/>
      <c r="B105" s="45"/>
    </row>
    <row r="106" spans="1:2" ht="12.75">
      <c r="A106" s="45"/>
      <c r="B106" s="45"/>
    </row>
    <row r="107" spans="1:2" ht="12.75">
      <c r="A107" s="45"/>
      <c r="B107" s="45"/>
    </row>
    <row r="108" spans="1:2" ht="12.75">
      <c r="A108" s="45"/>
      <c r="B108" s="45"/>
    </row>
    <row r="109" spans="1:2" ht="12.75">
      <c r="A109" s="45"/>
      <c r="B109" s="45"/>
    </row>
    <row r="110" spans="1:2" ht="12.75">
      <c r="A110" s="45"/>
      <c r="B110" s="45"/>
    </row>
    <row r="111" spans="1:2" ht="12.75">
      <c r="A111" s="45"/>
      <c r="B111" s="45"/>
    </row>
    <row r="112" spans="1:2" ht="12.75">
      <c r="A112" s="45"/>
      <c r="B112" s="45"/>
    </row>
    <row r="113" spans="1:2" ht="12.75">
      <c r="A113" s="45"/>
      <c r="B113" s="45"/>
    </row>
    <row r="114" spans="1:2" ht="12.75">
      <c r="A114" s="45"/>
      <c r="B114" s="45"/>
    </row>
    <row r="115" spans="1:2" ht="12.75">
      <c r="A115" s="45"/>
      <c r="B115" s="45"/>
    </row>
    <row r="116" spans="1:2" ht="12.75">
      <c r="A116" s="45"/>
      <c r="B116" s="45"/>
    </row>
    <row r="117" spans="1:2" ht="12.75">
      <c r="A117" s="45"/>
      <c r="B117" s="45"/>
    </row>
    <row r="118" spans="1:2" ht="12.75">
      <c r="A118" s="45"/>
      <c r="B118" s="45"/>
    </row>
    <row r="119" spans="1:2" ht="12.75">
      <c r="A119" s="45"/>
      <c r="B119" s="45"/>
    </row>
    <row r="120" spans="1:2" ht="12.75">
      <c r="A120" s="45"/>
      <c r="B120" s="45"/>
    </row>
    <row r="121" spans="1:2" ht="12.75">
      <c r="A121" s="45"/>
      <c r="B121" s="45"/>
    </row>
    <row r="122" spans="1:2" ht="12.75">
      <c r="A122" s="45"/>
      <c r="B122" s="45"/>
    </row>
    <row r="123" spans="1:2" ht="12.75">
      <c r="A123" s="45"/>
      <c r="B123" s="45"/>
    </row>
    <row r="124" spans="1:2" ht="12.75">
      <c r="A124" s="45"/>
      <c r="B124" s="45"/>
    </row>
    <row r="125" spans="1:2" ht="12.75">
      <c r="A125" s="45"/>
      <c r="B125" s="45"/>
    </row>
    <row r="126" spans="1:2" ht="12.75">
      <c r="A126" s="45"/>
      <c r="B126" s="45"/>
    </row>
    <row r="127" spans="1:2" ht="12.75">
      <c r="A127" s="45"/>
      <c r="B127" s="45"/>
    </row>
    <row r="128" spans="1:2" ht="12.75">
      <c r="A128" s="45"/>
      <c r="B128" s="45"/>
    </row>
    <row r="129" spans="1:2" ht="12.75">
      <c r="A129" s="45"/>
      <c r="B129" s="45"/>
    </row>
    <row r="130" spans="1:2" ht="12.75">
      <c r="A130" s="45"/>
      <c r="B130" s="45"/>
    </row>
    <row r="131" spans="1:2" ht="12.75">
      <c r="A131" s="45"/>
      <c r="B131" s="45"/>
    </row>
    <row r="132" spans="1:2" ht="12.75">
      <c r="A132" s="45"/>
      <c r="B132" s="45"/>
    </row>
    <row r="133" spans="1:2" ht="12.75">
      <c r="A133" s="45"/>
      <c r="B133" s="45"/>
    </row>
    <row r="134" spans="1:2" ht="12.75">
      <c r="A134" s="45"/>
      <c r="B134" s="45"/>
    </row>
    <row r="135" spans="1:2" ht="12.75">
      <c r="A135" s="45"/>
      <c r="B135" s="45"/>
    </row>
    <row r="136" spans="1:2" ht="12.75">
      <c r="A136" s="45"/>
      <c r="B136" s="45"/>
    </row>
    <row r="137" spans="1:2" ht="12.75">
      <c r="A137" s="45"/>
      <c r="B137" s="45"/>
    </row>
    <row r="138" spans="1:2" ht="12.75">
      <c r="A138" s="45"/>
      <c r="B138" s="45"/>
    </row>
    <row r="139" spans="1:2" ht="12.75">
      <c r="A139" s="45"/>
      <c r="B139" s="45"/>
    </row>
    <row r="140" spans="1:2" ht="12.75">
      <c r="A140" s="45"/>
      <c r="B140" s="45"/>
    </row>
    <row r="141" spans="1:2" ht="12.75">
      <c r="A141" s="45"/>
      <c r="B141" s="45"/>
    </row>
    <row r="142" spans="1:2" ht="12.75">
      <c r="A142" s="45"/>
      <c r="B142" s="45"/>
    </row>
    <row r="143" spans="1:2" ht="12.75">
      <c r="A143" s="45"/>
      <c r="B143" s="45"/>
    </row>
    <row r="144" spans="1:2" ht="12.75">
      <c r="A144" s="45"/>
      <c r="B144" s="45"/>
    </row>
    <row r="145" spans="1:2" ht="12.75">
      <c r="A145" s="45"/>
      <c r="B145" s="45"/>
    </row>
    <row r="146" spans="1:2" ht="12.75">
      <c r="A146" s="45"/>
      <c r="B146" s="45"/>
    </row>
    <row r="147" spans="1:2" ht="12.75">
      <c r="A147" s="45"/>
      <c r="B147" s="45"/>
    </row>
    <row r="148" spans="1:2" ht="12.75">
      <c r="A148" s="45"/>
      <c r="B148" s="45"/>
    </row>
    <row r="149" spans="1:2" ht="12.75">
      <c r="A149" s="45"/>
      <c r="B149" s="45"/>
    </row>
    <row r="150" spans="1:2" ht="12.75">
      <c r="A150" s="45"/>
      <c r="B150" s="45"/>
    </row>
    <row r="151" spans="1:2" ht="12.75">
      <c r="A151" s="45"/>
      <c r="B151" s="45"/>
    </row>
    <row r="152" spans="1:2" ht="12.75">
      <c r="A152" s="45"/>
      <c r="B152" s="45"/>
    </row>
    <row r="153" spans="1:2" ht="12.75">
      <c r="A153" s="45"/>
      <c r="B153" s="45"/>
    </row>
    <row r="154" spans="1:2" ht="12.75">
      <c r="A154" s="45"/>
      <c r="B154" s="45"/>
    </row>
    <row r="155" spans="1:2" ht="12.75">
      <c r="A155" s="45"/>
      <c r="B155" s="45"/>
    </row>
    <row r="156" spans="1:2" ht="12.75">
      <c r="A156" s="45"/>
      <c r="B156" s="45"/>
    </row>
    <row r="157" spans="1:2" ht="12.75">
      <c r="A157" s="45"/>
      <c r="B157" s="45"/>
    </row>
    <row r="158" spans="1:2" ht="12.75">
      <c r="A158" s="45"/>
      <c r="B158" s="45"/>
    </row>
    <row r="159" spans="1:2" ht="12.75">
      <c r="A159" s="45"/>
      <c r="B159" s="45"/>
    </row>
    <row r="160" spans="1:2" ht="12.75">
      <c r="A160" s="45"/>
      <c r="B160" s="45"/>
    </row>
    <row r="161" spans="1:2" ht="12.75">
      <c r="A161" s="45"/>
      <c r="B161" s="45"/>
    </row>
    <row r="162" spans="1:2" ht="12.75">
      <c r="A162" s="45"/>
      <c r="B162" s="45"/>
    </row>
    <row r="163" spans="1:2" ht="12.75">
      <c r="A163" s="45"/>
      <c r="B163" s="45"/>
    </row>
    <row r="164" spans="1:2" ht="12.75">
      <c r="A164" s="45"/>
      <c r="B164" s="45"/>
    </row>
    <row r="165" spans="1:2" ht="12.75">
      <c r="A165" s="45"/>
      <c r="B165" s="45"/>
    </row>
    <row r="166" spans="1:2" ht="12.75">
      <c r="A166" s="45"/>
      <c r="B166" s="45"/>
    </row>
    <row r="167" spans="1:2" ht="12.75">
      <c r="A167" s="45"/>
      <c r="B167" s="45"/>
    </row>
    <row r="168" spans="1:2" ht="12.75">
      <c r="A168" s="45"/>
      <c r="B168" s="45"/>
    </row>
    <row r="169" spans="1:2" ht="12.75">
      <c r="A169" s="45"/>
      <c r="B169" s="45"/>
    </row>
    <row r="170" spans="1:2" ht="12.75">
      <c r="A170" s="45"/>
      <c r="B170" s="45"/>
    </row>
    <row r="171" spans="1:2" ht="12.75">
      <c r="A171" s="45"/>
      <c r="B171" s="45"/>
    </row>
    <row r="172" spans="1:2" ht="12.75">
      <c r="A172" s="45"/>
      <c r="B172" s="45"/>
    </row>
    <row r="173" spans="1:2" ht="12.75">
      <c r="A173" s="45"/>
      <c r="B173" s="45"/>
    </row>
    <row r="174" spans="1:2" ht="12.75">
      <c r="A174" s="45"/>
      <c r="B174" s="45"/>
    </row>
    <row r="175" spans="1:2" ht="12.75">
      <c r="A175" s="45"/>
      <c r="B175" s="45"/>
    </row>
    <row r="176" spans="1:2" ht="12.75">
      <c r="A176" s="45"/>
      <c r="B176" s="45"/>
    </row>
    <row r="177" spans="1:2" ht="12.75">
      <c r="A177" s="45"/>
      <c r="B177" s="45"/>
    </row>
    <row r="178" spans="1:2" ht="12.75">
      <c r="A178" s="45"/>
      <c r="B178" s="45"/>
    </row>
    <row r="179" spans="1:2" ht="12.75">
      <c r="A179" s="45"/>
      <c r="B179" s="45"/>
    </row>
    <row r="180" spans="1:2" ht="12.75">
      <c r="A180" s="45"/>
      <c r="B180" s="45"/>
    </row>
    <row r="181" spans="1:2" ht="12.75">
      <c r="A181" s="45"/>
      <c r="B181" s="45"/>
    </row>
    <row r="182" spans="1:2" ht="12.75">
      <c r="A182" s="45"/>
      <c r="B182" s="45"/>
    </row>
    <row r="183" spans="1:2" ht="12.75">
      <c r="A183" s="45"/>
      <c r="B183" s="45"/>
    </row>
    <row r="184" spans="1:2" ht="12.75">
      <c r="A184" s="45"/>
      <c r="B184" s="45"/>
    </row>
    <row r="185" spans="1:2" ht="12.75">
      <c r="A185" s="45"/>
      <c r="B185" s="45"/>
    </row>
    <row r="186" spans="1:2" ht="12.75">
      <c r="A186" s="45"/>
      <c r="B186" s="45"/>
    </row>
    <row r="187" spans="1:2" ht="12.75">
      <c r="A187" s="45"/>
      <c r="B187" s="45"/>
    </row>
    <row r="188" spans="1:2" ht="12.75">
      <c r="A188" s="45"/>
      <c r="B188" s="45"/>
    </row>
    <row r="189" spans="1:2" ht="12.75">
      <c r="A189" s="45"/>
      <c r="B189" s="45"/>
    </row>
    <row r="190" spans="1:2" ht="12.75">
      <c r="A190" s="45"/>
      <c r="B190" s="45"/>
    </row>
    <row r="191" spans="1:2" ht="12.75">
      <c r="A191" s="45"/>
      <c r="B191" s="45"/>
    </row>
  </sheetData>
  <sheetProtection sheet="1" objects="1" scenarios="1"/>
  <mergeCells count="21">
    <mergeCell ref="R6:S6"/>
    <mergeCell ref="R8:S9"/>
    <mergeCell ref="S10:S12"/>
    <mergeCell ref="M10:M12"/>
    <mergeCell ref="R10:R12"/>
    <mergeCell ref="P11:P12"/>
    <mergeCell ref="O11:O12"/>
    <mergeCell ref="E22:S22"/>
    <mergeCell ref="E20:S20"/>
    <mergeCell ref="E21:S21"/>
    <mergeCell ref="D8:I12"/>
    <mergeCell ref="E19:S19"/>
    <mergeCell ref="J8:L9"/>
    <mergeCell ref="K10:L10"/>
    <mergeCell ref="Q11:Q12"/>
    <mergeCell ref="J10:J12"/>
    <mergeCell ref="E15:E16"/>
    <mergeCell ref="N11:N12"/>
    <mergeCell ref="M8:Q9"/>
    <mergeCell ref="K11:K12"/>
    <mergeCell ref="L11:L12"/>
  </mergeCells>
  <conditionalFormatting sqref="G7">
    <cfRule type="expression" priority="1" dxfId="0" stopIfTrue="1">
      <formula>T7=" "</formula>
    </cfRule>
  </conditionalFormatting>
  <conditionalFormatting sqref="S18">
    <cfRule type="expression" priority="2" dxfId="0" stopIfTrue="1">
      <formula>T18=" "</formula>
    </cfRule>
  </conditionalFormatting>
  <conditionalFormatting sqref="G3">
    <cfRule type="expression" priority="3" dxfId="0" stopIfTrue="1">
      <formula>D1=" ?"</formula>
    </cfRule>
  </conditionalFormatting>
  <conditionalFormatting sqref="A18:A22 A13:B17 A2:A12">
    <cfRule type="cellIs" priority="4" dxfId="1" operator="equal" stopIfTrue="1">
      <formula>"odstr"</formula>
    </cfRule>
  </conditionalFormatting>
  <conditionalFormatting sqref="C1:E1">
    <cfRule type="cellIs" priority="5" dxfId="2" operator="equal" stopIfTrue="1">
      <formula>"nezadána"</formula>
    </cfRule>
  </conditionalFormatting>
  <conditionalFormatting sqref="B1">
    <cfRule type="cellIs" priority="6" dxfId="3" operator="equal" stopIfTrue="1">
      <formula>"FUNKCE"</formula>
    </cfRule>
  </conditionalFormatting>
  <conditionalFormatting sqref="S1 F1:I1">
    <cfRule type="cellIs" priority="7" dxfId="4" operator="notEqual" stopIfTrue="1">
      <formula>""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S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3"/>
  <dimension ref="A1:T152"/>
  <sheetViews>
    <sheetView zoomScale="90" zoomScaleNormal="9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5" width="2.125" style="26" customWidth="1"/>
    <col min="6" max="6" width="1.75390625" style="26" customWidth="1"/>
    <col min="7" max="7" width="3.75390625" style="26" customWidth="1"/>
    <col min="8" max="8" width="25.00390625" style="26" customWidth="1"/>
    <col min="9" max="9" width="1.12109375" style="26" customWidth="1"/>
    <col min="10" max="11" width="8.25390625" style="26" customWidth="1"/>
    <col min="12" max="12" width="7.125" style="26" customWidth="1"/>
    <col min="13" max="14" width="13.375" style="26" bestFit="1" customWidth="1"/>
    <col min="15" max="15" width="10.00390625" style="26" customWidth="1"/>
    <col min="16" max="16" width="11.25390625" style="26" customWidth="1"/>
    <col min="17" max="17" width="12.25390625" style="26" customWidth="1"/>
    <col min="18" max="19" width="8.625" style="26" customWidth="1"/>
    <col min="20" max="43" width="1.75390625" style="26" customWidth="1"/>
    <col min="44" max="16384" width="9.125" style="26" customWidth="1"/>
  </cols>
  <sheetData>
    <row r="1" spans="1:20" s="20" customFormat="1" ht="13.5" hidden="1">
      <c r="A1" s="15" t="str">
        <f>IF(KNIHOVNA!C4="","ŠABLONA",IF(KNIHOVNA!C4="T","TISK","ELEKTRO"))</f>
        <v>TISK</v>
      </c>
      <c r="B1" s="15">
        <v>0</v>
      </c>
      <c r="C1" s="16" t="str">
        <f>CONCATENATE(D1,F1,IF(G1&lt;&gt;"",".",""),G1,IF(H1&lt;&gt;"",".",""),H1,IF(I1&lt;&gt;"",".",""),I1,"")</f>
        <v>C4</v>
      </c>
      <c r="D1" s="17" t="str">
        <f>IF(KNIHOVNA!J4=""," ?",KNIHOVNA!J4)</f>
        <v>C</v>
      </c>
      <c r="E1" s="17" t="str">
        <f>CONCATENATE(C1,S1)</f>
        <v>C4</v>
      </c>
      <c r="F1" s="18">
        <v>4</v>
      </c>
      <c r="G1" s="19"/>
      <c r="H1" s="19"/>
      <c r="I1" s="19"/>
      <c r="R1" s="21"/>
      <c r="S1" s="22"/>
      <c r="T1" s="23" t="s">
        <v>154</v>
      </c>
    </row>
    <row r="2" spans="1:3" ht="12.75">
      <c r="A2" s="20" t="s">
        <v>155</v>
      </c>
      <c r="B2" s="24"/>
      <c r="C2" s="25"/>
    </row>
    <row r="3" spans="1:19" s="28" customFormat="1" ht="15.75">
      <c r="A3" s="20" t="s">
        <v>155</v>
      </c>
      <c r="B3" s="27" t="s">
        <v>165</v>
      </c>
      <c r="D3" s="29" t="str">
        <f>CONCATENATE("Tab. ",C1,":")</f>
        <v>Tab. C4:</v>
      </c>
      <c r="E3" s="29"/>
      <c r="F3" s="29"/>
      <c r="G3" s="29"/>
      <c r="H3" s="30" t="s">
        <v>133</v>
      </c>
      <c r="I3" s="31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s="28" customFormat="1" ht="15.75">
      <c r="A4" s="20" t="str">
        <f>IF(D4="","odstr","OK")</f>
        <v>odstr</v>
      </c>
      <c r="B4" s="32">
        <v>0</v>
      </c>
      <c r="D4" s="33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s="28" customFormat="1" ht="21" customHeight="1">
      <c r="A5" s="20" t="str">
        <f>IF(COUNTBLANK(C5:IV5)=254,"odstr","OK")</f>
        <v>OK</v>
      </c>
      <c r="B5" s="35" t="s">
        <v>157</v>
      </c>
      <c r="D5" s="36" t="s">
        <v>73</v>
      </c>
      <c r="E5" s="36"/>
      <c r="F5" s="36"/>
      <c r="G5" s="36"/>
      <c r="H5" s="36"/>
      <c r="I5" s="36"/>
      <c r="J5" s="176" t="s">
        <v>74</v>
      </c>
      <c r="K5" s="36"/>
      <c r="L5" s="36"/>
      <c r="M5" s="36"/>
      <c r="N5" s="36" t="s">
        <v>97</v>
      </c>
      <c r="O5" s="36"/>
      <c r="P5" s="36"/>
      <c r="Q5" s="153" t="s">
        <v>75</v>
      </c>
      <c r="R5" s="153"/>
      <c r="S5" s="36"/>
    </row>
    <row r="6" spans="1:19" s="28" customFormat="1" ht="21" customHeight="1">
      <c r="A6" s="20" t="str">
        <f>IF(COUNTBLANK(C6:IV6)=254,"odstr","OK")</f>
        <v>OK</v>
      </c>
      <c r="B6" s="35" t="s">
        <v>158</v>
      </c>
      <c r="D6" s="37" t="s">
        <v>76</v>
      </c>
      <c r="E6" s="37"/>
      <c r="F6" s="37"/>
      <c r="G6" s="37"/>
      <c r="H6" s="37"/>
      <c r="I6" s="37"/>
      <c r="J6" s="177" t="s">
        <v>77</v>
      </c>
      <c r="K6" s="37"/>
      <c r="L6" s="37"/>
      <c r="M6" s="37"/>
      <c r="N6" s="37" t="s">
        <v>440</v>
      </c>
      <c r="O6" s="37"/>
      <c r="P6" s="37"/>
      <c r="Q6" s="37" t="s">
        <v>134</v>
      </c>
      <c r="R6" s="37"/>
      <c r="S6" s="37"/>
    </row>
    <row r="7" spans="1:20" s="38" customFormat="1" ht="21" customHeight="1" thickBot="1">
      <c r="A7" s="20" t="s">
        <v>155</v>
      </c>
      <c r="B7" s="20"/>
      <c r="D7" s="39" t="s">
        <v>438</v>
      </c>
      <c r="E7" s="40"/>
      <c r="F7" s="40"/>
      <c r="G7" s="40"/>
      <c r="H7" s="40"/>
      <c r="I7" s="41"/>
      <c r="J7" s="41"/>
      <c r="K7" s="41"/>
      <c r="L7" s="41"/>
      <c r="M7" s="41"/>
      <c r="N7" s="41"/>
      <c r="O7" s="41"/>
      <c r="P7" s="41"/>
      <c r="Q7" s="41"/>
      <c r="R7" s="41"/>
      <c r="S7" s="42"/>
      <c r="T7" s="20">
        <f>IF(KNIHOVNA!E4=""," ","")</f>
      </c>
    </row>
    <row r="8" spans="1:20" ht="13.5" customHeight="1">
      <c r="A8" s="20" t="s">
        <v>155</v>
      </c>
      <c r="C8" s="43"/>
      <c r="D8" s="414" t="s">
        <v>135</v>
      </c>
      <c r="E8" s="458"/>
      <c r="F8" s="458"/>
      <c r="G8" s="458"/>
      <c r="H8" s="458"/>
      <c r="I8" s="459"/>
      <c r="J8" s="442" t="s">
        <v>101</v>
      </c>
      <c r="K8" s="443"/>
      <c r="L8" s="444"/>
      <c r="M8" s="414" t="s">
        <v>136</v>
      </c>
      <c r="N8" s="443"/>
      <c r="O8" s="443"/>
      <c r="P8" s="443"/>
      <c r="Q8" s="444"/>
      <c r="R8" s="414" t="s">
        <v>137</v>
      </c>
      <c r="S8" s="444"/>
      <c r="T8" s="44"/>
    </row>
    <row r="9" spans="1:20" ht="23.25" customHeight="1">
      <c r="A9" s="20" t="s">
        <v>155</v>
      </c>
      <c r="C9" s="43"/>
      <c r="D9" s="460"/>
      <c r="E9" s="461"/>
      <c r="F9" s="461"/>
      <c r="G9" s="461"/>
      <c r="H9" s="461"/>
      <c r="I9" s="462"/>
      <c r="J9" s="445"/>
      <c r="K9" s="446"/>
      <c r="L9" s="447"/>
      <c r="M9" s="448"/>
      <c r="N9" s="446"/>
      <c r="O9" s="446"/>
      <c r="P9" s="446"/>
      <c r="Q9" s="447"/>
      <c r="R9" s="448"/>
      <c r="S9" s="447"/>
      <c r="T9" s="44"/>
    </row>
    <row r="10" spans="1:20" ht="13.5" customHeight="1">
      <c r="A10" s="20" t="s">
        <v>155</v>
      </c>
      <c r="C10" s="43"/>
      <c r="D10" s="460"/>
      <c r="E10" s="461"/>
      <c r="F10" s="461"/>
      <c r="G10" s="461"/>
      <c r="H10" s="461"/>
      <c r="I10" s="462"/>
      <c r="J10" s="451" t="s">
        <v>104</v>
      </c>
      <c r="K10" s="105" t="s">
        <v>129</v>
      </c>
      <c r="L10" s="107"/>
      <c r="M10" s="433" t="s">
        <v>106</v>
      </c>
      <c r="N10" s="454" t="s">
        <v>129</v>
      </c>
      <c r="O10" s="475"/>
      <c r="P10" s="475"/>
      <c r="Q10" s="455"/>
      <c r="R10" s="433" t="s">
        <v>106</v>
      </c>
      <c r="S10" s="434" t="s">
        <v>130</v>
      </c>
      <c r="T10" s="44"/>
    </row>
    <row r="11" spans="1:20" ht="15" customHeight="1">
      <c r="A11" s="20" t="s">
        <v>155</v>
      </c>
      <c r="B11" s="20" t="s">
        <v>163</v>
      </c>
      <c r="C11" s="43"/>
      <c r="D11" s="460"/>
      <c r="E11" s="461"/>
      <c r="F11" s="461"/>
      <c r="G11" s="461"/>
      <c r="H11" s="461"/>
      <c r="I11" s="462"/>
      <c r="J11" s="466"/>
      <c r="K11" s="435" t="s">
        <v>108</v>
      </c>
      <c r="L11" s="437" t="s">
        <v>138</v>
      </c>
      <c r="M11" s="468"/>
      <c r="N11" s="435" t="s">
        <v>108</v>
      </c>
      <c r="O11" s="439" t="s">
        <v>110</v>
      </c>
      <c r="P11" s="439" t="s">
        <v>139</v>
      </c>
      <c r="Q11" s="437" t="s">
        <v>112</v>
      </c>
      <c r="R11" s="468"/>
      <c r="S11" s="470"/>
      <c r="T11" s="44"/>
    </row>
    <row r="12" spans="1:20" ht="27" customHeight="1" thickBot="1">
      <c r="A12" s="20" t="s">
        <v>155</v>
      </c>
      <c r="B12" s="20" t="s">
        <v>435</v>
      </c>
      <c r="C12" s="43"/>
      <c r="D12" s="463"/>
      <c r="E12" s="464"/>
      <c r="F12" s="464"/>
      <c r="G12" s="464"/>
      <c r="H12" s="464"/>
      <c r="I12" s="465"/>
      <c r="J12" s="467"/>
      <c r="K12" s="473"/>
      <c r="L12" s="474"/>
      <c r="M12" s="469"/>
      <c r="N12" s="473"/>
      <c r="O12" s="472"/>
      <c r="P12" s="472"/>
      <c r="Q12" s="474"/>
      <c r="R12" s="469"/>
      <c r="S12" s="471"/>
      <c r="T12" s="44"/>
    </row>
    <row r="13" spans="1:20" ht="13.5" thickTop="1">
      <c r="A13" s="45" t="s">
        <v>155</v>
      </c>
      <c r="B13" s="22" t="s">
        <v>159</v>
      </c>
      <c r="C13" s="46"/>
      <c r="D13" s="47"/>
      <c r="E13" s="48" t="s">
        <v>140</v>
      </c>
      <c r="F13" s="48"/>
      <c r="G13" s="48"/>
      <c r="H13" s="178"/>
      <c r="I13" s="179"/>
      <c r="J13" s="180">
        <v>37883.65100000013</v>
      </c>
      <c r="K13" s="181">
        <v>36103.54800000008</v>
      </c>
      <c r="L13" s="182">
        <v>587.4979999999998</v>
      </c>
      <c r="M13" s="391">
        <v>9400643.770000003</v>
      </c>
      <c r="N13" s="181">
        <v>8968363.254000003</v>
      </c>
      <c r="O13" s="392">
        <v>20040.232999999986</v>
      </c>
      <c r="P13" s="392">
        <v>2799.416</v>
      </c>
      <c r="Q13" s="182">
        <v>137018.17700000008</v>
      </c>
      <c r="R13" s="183">
        <v>20678.761422264473</v>
      </c>
      <c r="S13" s="184">
        <v>20700.558418801345</v>
      </c>
      <c r="T13" s="44"/>
    </row>
    <row r="14" spans="1:20" ht="12.75">
      <c r="A14" s="45" t="s">
        <v>155</v>
      </c>
      <c r="B14" s="22" t="s">
        <v>159</v>
      </c>
      <c r="C14" s="46"/>
      <c r="D14" s="185"/>
      <c r="E14" s="67"/>
      <c r="F14" s="67" t="s">
        <v>141</v>
      </c>
      <c r="G14" s="67"/>
      <c r="H14" s="165"/>
      <c r="I14" s="166"/>
      <c r="J14" s="167">
        <v>36858.0420000001</v>
      </c>
      <c r="K14" s="186">
        <v>35215.56500000011</v>
      </c>
      <c r="L14" s="187">
        <v>562.7550000000002</v>
      </c>
      <c r="M14" s="387">
        <v>9129851.320000006</v>
      </c>
      <c r="N14" s="186">
        <v>8731734.394000005</v>
      </c>
      <c r="O14" s="393">
        <v>19862.069999999985</v>
      </c>
      <c r="P14" s="393">
        <v>2780.431</v>
      </c>
      <c r="Q14" s="187">
        <v>131025.14300000005</v>
      </c>
      <c r="R14" s="73">
        <v>20641.925128126222</v>
      </c>
      <c r="S14" s="169">
        <v>20662.582946868282</v>
      </c>
      <c r="T14" s="44"/>
    </row>
    <row r="15" spans="1:20" ht="12.75">
      <c r="A15" s="45" t="s">
        <v>155</v>
      </c>
      <c r="B15" s="22" t="s">
        <v>159</v>
      </c>
      <c r="C15" s="46"/>
      <c r="D15" s="135"/>
      <c r="E15" s="136"/>
      <c r="F15" s="136" t="s">
        <v>142</v>
      </c>
      <c r="G15" s="136"/>
      <c r="H15" s="137"/>
      <c r="I15" s="138"/>
      <c r="J15" s="139">
        <v>1025.609</v>
      </c>
      <c r="K15" s="140">
        <v>887.9829999999997</v>
      </c>
      <c r="L15" s="141">
        <v>24.743000000000002</v>
      </c>
      <c r="M15" s="382">
        <v>270792.45</v>
      </c>
      <c r="N15" s="140">
        <v>236628.85999999987</v>
      </c>
      <c r="O15" s="394">
        <v>178.163</v>
      </c>
      <c r="P15" s="394">
        <v>18.985</v>
      </c>
      <c r="Q15" s="141">
        <v>5993.034</v>
      </c>
      <c r="R15" s="142">
        <v>22002.57359286044</v>
      </c>
      <c r="S15" s="143">
        <v>22206.586912887593</v>
      </c>
      <c r="T15" s="44"/>
    </row>
    <row r="16" spans="1:20" ht="12.75">
      <c r="A16" s="45" t="s">
        <v>155</v>
      </c>
      <c r="B16" s="22" t="s">
        <v>159</v>
      </c>
      <c r="C16" s="46"/>
      <c r="D16" s="126"/>
      <c r="E16" s="127" t="s">
        <v>143</v>
      </c>
      <c r="F16" s="127"/>
      <c r="G16" s="127"/>
      <c r="H16" s="128"/>
      <c r="I16" s="129"/>
      <c r="J16" s="130">
        <v>78657.62200000024</v>
      </c>
      <c r="K16" s="131">
        <v>74834.18500000011</v>
      </c>
      <c r="L16" s="132">
        <v>1815.9399999999991</v>
      </c>
      <c r="M16" s="381">
        <v>23029576.97899994</v>
      </c>
      <c r="N16" s="131">
        <v>21974327.917000055</v>
      </c>
      <c r="O16" s="395">
        <v>47555.21800000004</v>
      </c>
      <c r="P16" s="395">
        <v>67975.33700000006</v>
      </c>
      <c r="Q16" s="132">
        <v>364477.2190000001</v>
      </c>
      <c r="R16" s="133">
        <v>24398.54353741657</v>
      </c>
      <c r="S16" s="134">
        <v>24470.01985901677</v>
      </c>
      <c r="T16" s="44"/>
    </row>
    <row r="17" spans="1:20" ht="12.75">
      <c r="A17" s="45" t="s">
        <v>155</v>
      </c>
      <c r="B17" s="22" t="s">
        <v>159</v>
      </c>
      <c r="C17" s="46"/>
      <c r="D17" s="185"/>
      <c r="E17" s="67"/>
      <c r="F17" s="67" t="s">
        <v>144</v>
      </c>
      <c r="G17" s="67"/>
      <c r="H17" s="165"/>
      <c r="I17" s="166"/>
      <c r="J17" s="167">
        <v>70696.18500000023</v>
      </c>
      <c r="K17" s="186">
        <v>67750.27100000004</v>
      </c>
      <c r="L17" s="187">
        <v>1665.749000000001</v>
      </c>
      <c r="M17" s="387">
        <v>20629962.547999907</v>
      </c>
      <c r="N17" s="186">
        <v>19806480.42700003</v>
      </c>
      <c r="O17" s="393">
        <v>44340.372000000025</v>
      </c>
      <c r="P17" s="393">
        <v>67517.47200000002</v>
      </c>
      <c r="Q17" s="187">
        <v>327747.33099999937</v>
      </c>
      <c r="R17" s="73">
        <v>24317.628252028782</v>
      </c>
      <c r="S17" s="169">
        <v>24362.1170988871</v>
      </c>
      <c r="T17" s="44"/>
    </row>
    <row r="18" spans="1:20" ht="12.75">
      <c r="A18" s="45" t="s">
        <v>155</v>
      </c>
      <c r="B18" s="22" t="s">
        <v>159</v>
      </c>
      <c r="C18" s="46"/>
      <c r="D18" s="135"/>
      <c r="E18" s="136"/>
      <c r="F18" s="136" t="s">
        <v>145</v>
      </c>
      <c r="G18" s="136"/>
      <c r="H18" s="137"/>
      <c r="I18" s="138"/>
      <c r="J18" s="139">
        <v>7961.436999999991</v>
      </c>
      <c r="K18" s="140">
        <v>7083.913999999999</v>
      </c>
      <c r="L18" s="141">
        <v>150.19100000000003</v>
      </c>
      <c r="M18" s="382">
        <v>2399614.431</v>
      </c>
      <c r="N18" s="140">
        <v>2167847.4900000007</v>
      </c>
      <c r="O18" s="394">
        <v>3214.8459999999995</v>
      </c>
      <c r="P18" s="394">
        <v>457.8649999999999</v>
      </c>
      <c r="Q18" s="141">
        <v>36729.888000000006</v>
      </c>
      <c r="R18" s="142">
        <v>25117.057291290534</v>
      </c>
      <c r="S18" s="143">
        <v>25501.99755389465</v>
      </c>
      <c r="T18" s="44"/>
    </row>
    <row r="19" spans="1:20" ht="12.75">
      <c r="A19" s="45" t="s">
        <v>155</v>
      </c>
      <c r="B19" s="22" t="s">
        <v>159</v>
      </c>
      <c r="C19" s="46"/>
      <c r="D19" s="126"/>
      <c r="E19" s="127" t="s">
        <v>146</v>
      </c>
      <c r="F19" s="127"/>
      <c r="G19" s="127"/>
      <c r="H19" s="128"/>
      <c r="I19" s="129"/>
      <c r="J19" s="130">
        <v>53405.65200000002</v>
      </c>
      <c r="K19" s="131">
        <v>45881.00399999996</v>
      </c>
      <c r="L19" s="132">
        <v>930.3549999999998</v>
      </c>
      <c r="M19" s="381">
        <v>16244085.989999998</v>
      </c>
      <c r="N19" s="131">
        <v>13855822.11400002</v>
      </c>
      <c r="O19" s="395">
        <v>38307.63799999999</v>
      </c>
      <c r="P19" s="395">
        <v>117341.21699999996</v>
      </c>
      <c r="Q19" s="132">
        <v>222850.65000000014</v>
      </c>
      <c r="R19" s="133">
        <v>25347.01444146772</v>
      </c>
      <c r="S19" s="134">
        <v>25166.22876939084</v>
      </c>
      <c r="T19" s="44"/>
    </row>
    <row r="20" spans="1:20" ht="12.75">
      <c r="A20" s="45" t="s">
        <v>155</v>
      </c>
      <c r="B20" s="22" t="s">
        <v>159</v>
      </c>
      <c r="C20" s="46"/>
      <c r="D20" s="185"/>
      <c r="E20" s="67"/>
      <c r="F20" s="67" t="s">
        <v>147</v>
      </c>
      <c r="G20" s="67"/>
      <c r="H20" s="165"/>
      <c r="I20" s="166"/>
      <c r="J20" s="167">
        <v>50727.924999999996</v>
      </c>
      <c r="K20" s="186">
        <v>43395.573999999986</v>
      </c>
      <c r="L20" s="187">
        <v>897.4629999999996</v>
      </c>
      <c r="M20" s="387">
        <v>15419436.837999994</v>
      </c>
      <c r="N20" s="186">
        <v>13086467.183000004</v>
      </c>
      <c r="O20" s="393">
        <v>36967.989</v>
      </c>
      <c r="P20" s="393">
        <v>115851.36499999992</v>
      </c>
      <c r="Q20" s="187">
        <v>214583.33900000018</v>
      </c>
      <c r="R20" s="73">
        <v>25330.290364396595</v>
      </c>
      <c r="S20" s="169">
        <v>25130.187975314428</v>
      </c>
      <c r="T20" s="44"/>
    </row>
    <row r="21" spans="1:20" ht="12.75">
      <c r="A21" s="45" t="s">
        <v>155</v>
      </c>
      <c r="B21" s="22" t="s">
        <v>159</v>
      </c>
      <c r="C21" s="46"/>
      <c r="D21" s="185"/>
      <c r="E21" s="67"/>
      <c r="F21" s="67" t="s">
        <v>148</v>
      </c>
      <c r="G21" s="67"/>
      <c r="H21" s="165"/>
      <c r="I21" s="166"/>
      <c r="J21" s="167">
        <v>2677.7269999999994</v>
      </c>
      <c r="K21" s="186">
        <v>2485.429999999999</v>
      </c>
      <c r="L21" s="187">
        <v>32.892</v>
      </c>
      <c r="M21" s="387">
        <v>824649.1519999995</v>
      </c>
      <c r="N21" s="186">
        <v>769354.9309999997</v>
      </c>
      <c r="O21" s="393">
        <v>1339.649</v>
      </c>
      <c r="P21" s="393">
        <v>1489.8519999999999</v>
      </c>
      <c r="Q21" s="187">
        <v>8267.311</v>
      </c>
      <c r="R21" s="73">
        <v>25663.842007294486</v>
      </c>
      <c r="S21" s="169">
        <v>25795.500543836144</v>
      </c>
      <c r="T21" s="44"/>
    </row>
    <row r="22" spans="1:20" ht="12.75">
      <c r="A22" s="45" t="s">
        <v>155</v>
      </c>
      <c r="B22" s="22" t="s">
        <v>159</v>
      </c>
      <c r="C22" s="46"/>
      <c r="D22" s="188"/>
      <c r="E22" s="67"/>
      <c r="F22" s="67"/>
      <c r="G22" s="67" t="s">
        <v>149</v>
      </c>
      <c r="H22" s="165"/>
      <c r="I22" s="166"/>
      <c r="J22" s="167">
        <v>1095.2620000000002</v>
      </c>
      <c r="K22" s="186">
        <v>972.38</v>
      </c>
      <c r="L22" s="187">
        <v>8.457</v>
      </c>
      <c r="M22" s="387">
        <v>337575.9</v>
      </c>
      <c r="N22" s="186">
        <v>296477.231</v>
      </c>
      <c r="O22" s="393">
        <v>365.126</v>
      </c>
      <c r="P22" s="393">
        <v>1597.259</v>
      </c>
      <c r="Q22" s="187">
        <v>6192.714</v>
      </c>
      <c r="R22" s="73">
        <v>25684.562232598226</v>
      </c>
      <c r="S22" s="169">
        <v>25408.21069609275</v>
      </c>
      <c r="T22" s="44"/>
    </row>
    <row r="23" spans="1:20" ht="12.75">
      <c r="A23" s="45" t="s">
        <v>155</v>
      </c>
      <c r="B23" s="22" t="s">
        <v>159</v>
      </c>
      <c r="C23" s="46"/>
      <c r="D23" s="185"/>
      <c r="E23" s="67"/>
      <c r="F23" s="67"/>
      <c r="G23" s="189" t="s">
        <v>150</v>
      </c>
      <c r="H23" s="67"/>
      <c r="I23" s="166"/>
      <c r="J23" s="167">
        <v>1085.391</v>
      </c>
      <c r="K23" s="186">
        <v>962.509</v>
      </c>
      <c r="L23" s="187">
        <v>8.457</v>
      </c>
      <c r="M23" s="387">
        <v>333993.829</v>
      </c>
      <c r="N23" s="186">
        <v>292895.16000000003</v>
      </c>
      <c r="O23" s="393">
        <v>365.126</v>
      </c>
      <c r="P23" s="393">
        <v>1597.259</v>
      </c>
      <c r="Q23" s="187">
        <v>6192.714</v>
      </c>
      <c r="R23" s="73">
        <v>25643.1268393909</v>
      </c>
      <c r="S23" s="169">
        <v>25358.651191833018</v>
      </c>
      <c r="T23" s="44"/>
    </row>
    <row r="24" spans="1:20" ht="12.75">
      <c r="A24" s="45" t="s">
        <v>155</v>
      </c>
      <c r="B24" s="22" t="s">
        <v>159</v>
      </c>
      <c r="C24" s="46"/>
      <c r="D24" s="135"/>
      <c r="E24" s="136"/>
      <c r="F24" s="136"/>
      <c r="G24" s="190" t="s">
        <v>151</v>
      </c>
      <c r="H24" s="136"/>
      <c r="I24" s="138"/>
      <c r="J24" s="139">
        <v>9.871</v>
      </c>
      <c r="K24" s="140">
        <v>9.871</v>
      </c>
      <c r="L24" s="141">
        <v>0</v>
      </c>
      <c r="M24" s="382">
        <v>3582.071</v>
      </c>
      <c r="N24" s="140">
        <v>3582.071</v>
      </c>
      <c r="O24" s="394">
        <v>0</v>
      </c>
      <c r="P24" s="394">
        <v>0</v>
      </c>
      <c r="Q24" s="141">
        <v>0</v>
      </c>
      <c r="R24" s="142">
        <v>30240.696653496776</v>
      </c>
      <c r="S24" s="143">
        <v>30240.696653496776</v>
      </c>
      <c r="T24" s="44"/>
    </row>
    <row r="25" spans="1:20" ht="12.75">
      <c r="A25" s="45" t="s">
        <v>155</v>
      </c>
      <c r="B25" s="22" t="s">
        <v>159</v>
      </c>
      <c r="C25" s="46"/>
      <c r="D25" s="191"/>
      <c r="E25" s="192" t="s">
        <v>152</v>
      </c>
      <c r="F25" s="192"/>
      <c r="G25" s="192"/>
      <c r="H25" s="193"/>
      <c r="I25" s="194"/>
      <c r="J25" s="195">
        <v>1790.9030000000005</v>
      </c>
      <c r="K25" s="196">
        <v>1305.4949999999994</v>
      </c>
      <c r="L25" s="197">
        <v>41.121</v>
      </c>
      <c r="M25" s="396">
        <v>583928.6580000002</v>
      </c>
      <c r="N25" s="196">
        <v>423908.33100000006</v>
      </c>
      <c r="O25" s="397">
        <v>1205.008</v>
      </c>
      <c r="P25" s="397">
        <v>614.179</v>
      </c>
      <c r="Q25" s="197">
        <v>16437.552</v>
      </c>
      <c r="R25" s="198">
        <v>27171.053652822065</v>
      </c>
      <c r="S25" s="199">
        <v>27059.233662327333</v>
      </c>
      <c r="T25" s="44"/>
    </row>
    <row r="26" spans="1:20" ht="15">
      <c r="A26" s="45" t="s">
        <v>155</v>
      </c>
      <c r="B26" s="22" t="s">
        <v>159</v>
      </c>
      <c r="C26" s="46"/>
      <c r="D26" s="191"/>
      <c r="E26" s="192" t="s">
        <v>5</v>
      </c>
      <c r="F26" s="192"/>
      <c r="G26" s="192"/>
      <c r="H26" s="193"/>
      <c r="I26" s="194"/>
      <c r="J26" s="195">
        <v>37069.742999999966</v>
      </c>
      <c r="K26" s="196">
        <v>32383.158999999996</v>
      </c>
      <c r="L26" s="197">
        <v>5223.963999999999</v>
      </c>
      <c r="M26" s="396">
        <v>16383170.17100002</v>
      </c>
      <c r="N26" s="196">
        <v>13730537.332000002</v>
      </c>
      <c r="O26" s="397">
        <v>30805.00500000001</v>
      </c>
      <c r="P26" s="397">
        <v>352590.37100000004</v>
      </c>
      <c r="Q26" s="197">
        <v>2495445.938</v>
      </c>
      <c r="R26" s="198">
        <v>36829.610092432245</v>
      </c>
      <c r="S26" s="199">
        <v>35333.53383878743</v>
      </c>
      <c r="T26" s="44"/>
    </row>
    <row r="27" spans="1:20" ht="15">
      <c r="A27" s="45" t="s">
        <v>155</v>
      </c>
      <c r="B27" s="22" t="s">
        <v>159</v>
      </c>
      <c r="C27" s="46"/>
      <c r="D27" s="191"/>
      <c r="E27" s="200" t="s">
        <v>6</v>
      </c>
      <c r="F27" s="200"/>
      <c r="G27" s="200"/>
      <c r="H27" s="201"/>
      <c r="I27" s="202"/>
      <c r="J27" s="203">
        <v>31489.590999999928</v>
      </c>
      <c r="K27" s="204">
        <v>26596.460999999937</v>
      </c>
      <c r="L27" s="205">
        <v>2788.8469999999984</v>
      </c>
      <c r="M27" s="398">
        <v>5770633.909000003</v>
      </c>
      <c r="N27" s="204">
        <v>4553304.5689999955</v>
      </c>
      <c r="O27" s="399">
        <v>14996.686000000003</v>
      </c>
      <c r="P27" s="399">
        <v>430528.04599999974</v>
      </c>
      <c r="Q27" s="205">
        <v>253523.90799999994</v>
      </c>
      <c r="R27" s="206">
        <v>15271.273580000918</v>
      </c>
      <c r="S27" s="207">
        <v>14266.636730979628</v>
      </c>
      <c r="T27" s="44"/>
    </row>
    <row r="28" spans="1:20" ht="15">
      <c r="A28" s="45" t="s">
        <v>155</v>
      </c>
      <c r="B28" s="22" t="s">
        <v>159</v>
      </c>
      <c r="C28" s="46"/>
      <c r="D28" s="191"/>
      <c r="E28" s="200" t="s">
        <v>7</v>
      </c>
      <c r="F28" s="200"/>
      <c r="G28" s="200"/>
      <c r="H28" s="201"/>
      <c r="I28" s="202"/>
      <c r="J28" s="203">
        <v>20906.563000000016</v>
      </c>
      <c r="K28" s="204">
        <v>19299.20899999999</v>
      </c>
      <c r="L28" s="205">
        <v>546.2889999999993</v>
      </c>
      <c r="M28" s="398">
        <v>5914889.32799999</v>
      </c>
      <c r="N28" s="204">
        <v>5434027.585999993</v>
      </c>
      <c r="O28" s="399">
        <v>19735.564999999995</v>
      </c>
      <c r="P28" s="399">
        <v>10489.549999999996</v>
      </c>
      <c r="Q28" s="205">
        <v>149491.5319999998</v>
      </c>
      <c r="R28" s="206">
        <v>23576.684699440975</v>
      </c>
      <c r="S28" s="207">
        <v>23463.947779759586</v>
      </c>
      <c r="T28" s="44"/>
    </row>
    <row r="29" spans="1:20" ht="12.75">
      <c r="A29" s="45" t="s">
        <v>155</v>
      </c>
      <c r="B29" s="22" t="s">
        <v>159</v>
      </c>
      <c r="C29" s="46"/>
      <c r="D29" s="191"/>
      <c r="E29" s="200" t="s">
        <v>153</v>
      </c>
      <c r="F29" s="200"/>
      <c r="G29" s="200"/>
      <c r="H29" s="201"/>
      <c r="I29" s="202"/>
      <c r="J29" s="203">
        <v>6250.038999999999</v>
      </c>
      <c r="K29" s="204">
        <v>6079.236999999999</v>
      </c>
      <c r="L29" s="205">
        <v>74.59700000000001</v>
      </c>
      <c r="M29" s="398">
        <v>1764071.1570000004</v>
      </c>
      <c r="N29" s="204">
        <v>1719320.9229999995</v>
      </c>
      <c r="O29" s="399">
        <v>1727.2020000000005</v>
      </c>
      <c r="P29" s="399">
        <v>806.0179999999999</v>
      </c>
      <c r="Q29" s="205">
        <v>16480.624</v>
      </c>
      <c r="R29" s="206">
        <v>23520.80199019559</v>
      </c>
      <c r="S29" s="207">
        <v>23568.21153433125</v>
      </c>
      <c r="T29" s="44"/>
    </row>
    <row r="30" spans="1:20" ht="15">
      <c r="A30" s="45" t="s">
        <v>155</v>
      </c>
      <c r="B30" s="22" t="s">
        <v>159</v>
      </c>
      <c r="C30" s="46"/>
      <c r="D30" s="191"/>
      <c r="E30" s="200" t="s">
        <v>8</v>
      </c>
      <c r="F30" s="200"/>
      <c r="G30" s="200"/>
      <c r="H30" s="201"/>
      <c r="I30" s="202"/>
      <c r="J30" s="203">
        <v>1297.203</v>
      </c>
      <c r="K30" s="204">
        <v>979.1440000000001</v>
      </c>
      <c r="L30" s="205">
        <v>97.07799999999999</v>
      </c>
      <c r="M30" s="398">
        <v>389626.54</v>
      </c>
      <c r="N30" s="204">
        <v>291871.93100000004</v>
      </c>
      <c r="O30" s="399">
        <v>863.012</v>
      </c>
      <c r="P30" s="399">
        <v>6788.542</v>
      </c>
      <c r="Q30" s="205">
        <v>19223.181000000004</v>
      </c>
      <c r="R30" s="206">
        <v>25029.91307708457</v>
      </c>
      <c r="S30" s="207">
        <v>24840.739377115795</v>
      </c>
      <c r="T30" s="44"/>
    </row>
    <row r="31" spans="1:20" ht="15.75" thickBot="1">
      <c r="A31" s="45" t="s">
        <v>155</v>
      </c>
      <c r="B31" s="22" t="s">
        <v>159</v>
      </c>
      <c r="C31" s="46"/>
      <c r="D31" s="208"/>
      <c r="E31" s="173" t="s">
        <v>9</v>
      </c>
      <c r="F31" s="173"/>
      <c r="G31" s="173"/>
      <c r="H31" s="174"/>
      <c r="I31" s="175"/>
      <c r="J31" s="209">
        <v>1161.49</v>
      </c>
      <c r="K31" s="210">
        <v>29.948000000000004</v>
      </c>
      <c r="L31" s="211">
        <v>873.336</v>
      </c>
      <c r="M31" s="400">
        <v>288861.066</v>
      </c>
      <c r="N31" s="210">
        <v>5787.138999999999</v>
      </c>
      <c r="O31" s="401">
        <v>21</v>
      </c>
      <c r="P31" s="401">
        <v>205905.51499999998</v>
      </c>
      <c r="Q31" s="211">
        <v>12120.949</v>
      </c>
      <c r="R31" s="212">
        <v>20724.892594856607</v>
      </c>
      <c r="S31" s="213">
        <v>16103.2984951694</v>
      </c>
      <c r="T31" s="44"/>
    </row>
    <row r="32" spans="1:20" ht="13.5" thickBot="1">
      <c r="A32" s="45" t="s">
        <v>155</v>
      </c>
      <c r="B32" s="22" t="s">
        <v>159</v>
      </c>
      <c r="C32" s="46"/>
      <c r="D32" s="108"/>
      <c r="E32" s="109" t="s">
        <v>0</v>
      </c>
      <c r="F32" s="109"/>
      <c r="G32" s="109"/>
      <c r="H32" s="110"/>
      <c r="I32" s="111"/>
      <c r="J32" s="112">
        <v>269912.4570000003</v>
      </c>
      <c r="K32" s="113">
        <v>243491.39000000007</v>
      </c>
      <c r="L32" s="114">
        <v>12979.024999999992</v>
      </c>
      <c r="M32" s="378">
        <v>79769487.56799997</v>
      </c>
      <c r="N32" s="113">
        <v>70957271.09600006</v>
      </c>
      <c r="O32" s="402">
        <v>175256.56700000004</v>
      </c>
      <c r="P32" s="402">
        <v>1195838.1909999999</v>
      </c>
      <c r="Q32" s="114">
        <v>3687069.7299999995</v>
      </c>
      <c r="R32" s="115">
        <v>24628.197494913413</v>
      </c>
      <c r="S32" s="116">
        <v>24284.66125503111</v>
      </c>
      <c r="T32" s="44"/>
    </row>
    <row r="33" spans="1:20" ht="13.5">
      <c r="A33" s="45" t="s">
        <v>155</v>
      </c>
      <c r="B33" s="45" t="s">
        <v>161</v>
      </c>
      <c r="D33" s="92" t="str">
        <f>IF(D34="","","Komentáře:")</f>
        <v>Komentáře:</v>
      </c>
      <c r="E33" s="93"/>
      <c r="F33" s="93"/>
      <c r="G33" s="93"/>
      <c r="H33" s="93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4" t="str">
        <f>CONCATENATE("Zdroj: ",KNIHOVNA!H4)</f>
        <v>Zdroj: Škol (MŠMT) P1-04, P1a-04, P1b-04, MO, MSp</v>
      </c>
      <c r="T33" s="26">
        <f>IF(KNIHOVNA!H4=""," ","")</f>
      </c>
    </row>
    <row r="34" spans="1:19" ht="12.75">
      <c r="A34" s="45" t="str">
        <f>IF(COUNTBLANK(D34:E34)=2,"odstr","OK")</f>
        <v>OK</v>
      </c>
      <c r="B34" s="45"/>
      <c r="D34" s="95" t="s">
        <v>94</v>
      </c>
      <c r="E34" s="404" t="str">
        <f>Komentáře!C12</f>
        <v>Za školy, předškolní a školská zařízení v regionálním školství jsou ve sloupcích "z toho" pouze údaje za zaměstnance odměňované podle zákona č. 262/06 Sb., § 109 odst.3.</v>
      </c>
      <c r="F34" s="404"/>
      <c r="G34" s="404"/>
      <c r="H34" s="404"/>
      <c r="I34" s="404"/>
      <c r="J34" s="404"/>
      <c r="K34" s="404"/>
      <c r="L34" s="404"/>
      <c r="M34" s="404"/>
      <c r="N34" s="404"/>
      <c r="O34" s="404"/>
      <c r="P34" s="404"/>
      <c r="Q34" s="404"/>
      <c r="R34" s="404"/>
      <c r="S34" s="404"/>
    </row>
    <row r="35" spans="1:19" ht="12.75">
      <c r="A35" s="45" t="str">
        <f>IF(COUNTBLANK(D35:E35)=2,"odstr","OK")</f>
        <v>OK</v>
      </c>
      <c r="B35" s="45"/>
      <c r="D35" s="95" t="s">
        <v>127</v>
      </c>
      <c r="E35" s="404" t="str">
        <f>Komentáře!C23</f>
        <v>Údaje pouze za veřejné vysoké školy, nejsou zahrnuti pracovníci kolejí, menz, VŠZS a VŠLS.</v>
      </c>
      <c r="F35" s="404"/>
      <c r="G35" s="404"/>
      <c r="H35" s="404"/>
      <c r="I35" s="404"/>
      <c r="J35" s="404"/>
      <c r="K35" s="404"/>
      <c r="L35" s="404"/>
      <c r="M35" s="404"/>
      <c r="N35" s="404"/>
      <c r="O35" s="404"/>
      <c r="P35" s="404"/>
      <c r="Q35" s="404"/>
      <c r="R35" s="404"/>
      <c r="S35" s="404"/>
    </row>
    <row r="36" spans="1:19" ht="12.75">
      <c r="A36" s="45" t="str">
        <f>IF(COUNTBLANK(D36:E36)=2,"odstr","OK")</f>
        <v>OK</v>
      </c>
      <c r="B36" s="45"/>
      <c r="D36" s="95" t="s">
        <v>128</v>
      </c>
      <c r="E36" s="404" t="str">
        <f>Komentáře!C20</f>
        <v>Z oblasti veřejných vysokých škol jsou zahrnuti pracovníci kolejí a menz veřejných vysokých škol.</v>
      </c>
      <c r="F36" s="404"/>
      <c r="G36" s="404"/>
      <c r="H36" s="404"/>
      <c r="I36" s="404"/>
      <c r="J36" s="404"/>
      <c r="K36" s="404"/>
      <c r="L36" s="404"/>
      <c r="M36" s="404"/>
      <c r="N36" s="404"/>
      <c r="O36" s="404"/>
      <c r="P36" s="404"/>
      <c r="Q36" s="404"/>
      <c r="R36" s="404"/>
      <c r="S36" s="404"/>
    </row>
    <row r="37" spans="1:19" ht="12.75">
      <c r="A37" s="45" t="str">
        <f>IF(COUNTBLANK(D37:E37)=2,"odstr","OK")</f>
        <v>OK</v>
      </c>
      <c r="B37" s="45"/>
      <c r="D37" s="95" t="s">
        <v>1</v>
      </c>
      <c r="E37" s="404" t="str">
        <f>Komentáře!C21</f>
        <v>Z oblasti PŘO nejsou zahrnuti pracovníci pedagogických center a IPPP.</v>
      </c>
      <c r="F37" s="404"/>
      <c r="G37" s="404"/>
      <c r="H37" s="404"/>
      <c r="I37" s="404"/>
      <c r="J37" s="404"/>
      <c r="K37" s="404"/>
      <c r="L37" s="404"/>
      <c r="M37" s="404"/>
      <c r="N37" s="404"/>
      <c r="O37" s="404"/>
      <c r="P37" s="404"/>
      <c r="Q37" s="404"/>
      <c r="R37" s="404"/>
      <c r="S37" s="404"/>
    </row>
    <row r="38" spans="1:19" ht="12.75">
      <c r="A38" s="45" t="str">
        <f>IF(COUNTBLANK(D38:E38)=2,"odstr","OK")</f>
        <v>OK</v>
      </c>
      <c r="B38" s="45"/>
      <c r="D38" s="95" t="s">
        <v>2</v>
      </c>
      <c r="E38" s="404" t="str">
        <f>Komentáře!C22</f>
        <v>Z oblasti veřejných vysokých škol jsou zahrnuti pracovníci VŠZS a VŠLS.</v>
      </c>
      <c r="F38" s="404"/>
      <c r="G38" s="404"/>
      <c r="H38" s="404"/>
      <c r="I38" s="404"/>
      <c r="J38" s="404"/>
      <c r="K38" s="404"/>
      <c r="L38" s="404"/>
      <c r="M38" s="404"/>
      <c r="N38" s="404"/>
      <c r="O38" s="404"/>
      <c r="P38" s="404"/>
      <c r="Q38" s="404"/>
      <c r="R38" s="404"/>
      <c r="S38" s="404"/>
    </row>
    <row r="39" spans="1:19" ht="12.75">
      <c r="A39" s="45"/>
      <c r="B39" s="45"/>
      <c r="D39" s="95" t="s">
        <v>3</v>
      </c>
      <c r="E39" s="404" t="str">
        <f>Komentáře!C24</f>
        <v>Z oblasti RgŠ jsou zahrnuti pracovníci internátů pro děti se speciálními vzdělávacími potřebami.</v>
      </c>
      <c r="F39" s="404"/>
      <c r="G39" s="404"/>
      <c r="H39" s="404"/>
      <c r="I39" s="404"/>
      <c r="J39" s="404"/>
      <c r="K39" s="404"/>
      <c r="L39" s="404"/>
      <c r="M39" s="404"/>
      <c r="N39" s="404"/>
      <c r="O39" s="404"/>
      <c r="P39" s="404"/>
      <c r="Q39" s="404"/>
      <c r="R39" s="404"/>
      <c r="S39" s="404"/>
    </row>
    <row r="40" spans="1:19" ht="12.75">
      <c r="A40" s="45" t="str">
        <f>IF(COUNTBLANK(D40:E40)=2,"odstr","OK")</f>
        <v>OK</v>
      </c>
      <c r="B40" s="45"/>
      <c r="D40" s="95" t="s">
        <v>4</v>
      </c>
      <c r="E40" s="404" t="str">
        <f>Komentáře!C25</f>
        <v>Z oblasti RgŠ jsou zahrnuti pracovníci speciálně pedagogických center.</v>
      </c>
      <c r="F40" s="404"/>
      <c r="G40" s="404"/>
      <c r="H40" s="404"/>
      <c r="I40" s="404"/>
      <c r="J40" s="404"/>
      <c r="K40" s="404"/>
      <c r="L40" s="404"/>
      <c r="M40" s="404"/>
      <c r="N40" s="404"/>
      <c r="O40" s="404"/>
      <c r="P40" s="404"/>
      <c r="Q40" s="404"/>
      <c r="R40" s="404"/>
      <c r="S40" s="404"/>
    </row>
    <row r="41" spans="1:2" ht="12.75">
      <c r="A41" s="45" t="s">
        <v>161</v>
      </c>
      <c r="B41" s="45"/>
    </row>
    <row r="42" spans="1:2" ht="12.75">
      <c r="A42" s="45"/>
      <c r="B42" s="45"/>
    </row>
    <row r="43" spans="1:2" ht="12.75">
      <c r="A43" s="45"/>
      <c r="B43" s="45"/>
    </row>
    <row r="44" spans="1:2" ht="12.75">
      <c r="A44" s="45"/>
      <c r="B44" s="45"/>
    </row>
    <row r="45" spans="1:2" ht="12.75">
      <c r="A45" s="45"/>
      <c r="B45" s="45"/>
    </row>
    <row r="46" spans="1:2" ht="12.75">
      <c r="A46" s="45"/>
      <c r="B46" s="45"/>
    </row>
    <row r="47" spans="1:2" ht="12.75">
      <c r="A47" s="45"/>
      <c r="B47" s="45"/>
    </row>
    <row r="48" spans="1:2" ht="12.75">
      <c r="A48" s="45"/>
      <c r="B48" s="45"/>
    </row>
    <row r="49" spans="1:2" ht="12.75">
      <c r="A49" s="45"/>
      <c r="B49" s="45"/>
    </row>
    <row r="50" spans="1:2" ht="12.75">
      <c r="A50" s="45"/>
      <c r="B50" s="45"/>
    </row>
    <row r="51" spans="1:2" ht="12.75">
      <c r="A51" s="45"/>
      <c r="B51" s="45"/>
    </row>
    <row r="52" spans="1:2" ht="12.75">
      <c r="A52" s="45"/>
      <c r="B52" s="45"/>
    </row>
    <row r="53" spans="1:2" ht="12.75">
      <c r="A53" s="45"/>
      <c r="B53" s="45"/>
    </row>
    <row r="54" spans="1:2" ht="12.75">
      <c r="A54" s="45"/>
      <c r="B54" s="45"/>
    </row>
    <row r="55" spans="1:2" ht="12.75">
      <c r="A55" s="45"/>
      <c r="B55" s="45"/>
    </row>
    <row r="56" spans="1:2" ht="12.75">
      <c r="A56" s="45"/>
      <c r="B56" s="45"/>
    </row>
    <row r="57" spans="1:2" ht="12.75">
      <c r="A57" s="45"/>
      <c r="B57" s="45"/>
    </row>
    <row r="58" spans="1:2" ht="12.75">
      <c r="A58" s="45"/>
      <c r="B58" s="45"/>
    </row>
    <row r="59" spans="1:2" ht="12.75">
      <c r="A59" s="45"/>
      <c r="B59" s="45"/>
    </row>
    <row r="60" spans="1:2" ht="12.75">
      <c r="A60" s="45"/>
      <c r="B60" s="45"/>
    </row>
    <row r="61" spans="1:2" ht="12.75">
      <c r="A61" s="45"/>
      <c r="B61" s="45"/>
    </row>
    <row r="62" spans="1:2" ht="12.75">
      <c r="A62" s="45"/>
      <c r="B62" s="45"/>
    </row>
    <row r="63" spans="1:2" ht="12.75">
      <c r="A63" s="45"/>
      <c r="B63" s="45"/>
    </row>
    <row r="64" spans="1:2" ht="12.75">
      <c r="A64" s="45"/>
      <c r="B64" s="45"/>
    </row>
    <row r="65" spans="1:2" ht="12.75">
      <c r="A65" s="45"/>
      <c r="B65" s="45"/>
    </row>
    <row r="66" spans="1:2" ht="12.75">
      <c r="A66" s="45"/>
      <c r="B66" s="45"/>
    </row>
    <row r="67" spans="1:2" ht="12.75">
      <c r="A67" s="45"/>
      <c r="B67" s="45"/>
    </row>
    <row r="68" spans="1:2" ht="12.75">
      <c r="A68" s="45"/>
      <c r="B68" s="45"/>
    </row>
    <row r="69" spans="1:2" ht="12.75">
      <c r="A69" s="45"/>
      <c r="B69" s="45"/>
    </row>
    <row r="70" spans="1:2" ht="12.75">
      <c r="A70" s="45"/>
      <c r="B70" s="45"/>
    </row>
    <row r="71" spans="1:2" ht="12.75">
      <c r="A71" s="45"/>
      <c r="B71" s="45"/>
    </row>
    <row r="72" spans="1:2" ht="12.75">
      <c r="A72" s="45"/>
      <c r="B72" s="45"/>
    </row>
    <row r="73" spans="1:2" ht="12.75">
      <c r="A73" s="45"/>
      <c r="B73" s="45"/>
    </row>
    <row r="74" spans="1:2" ht="12.75">
      <c r="A74" s="45"/>
      <c r="B74" s="45"/>
    </row>
    <row r="75" spans="1:2" ht="12.75">
      <c r="A75" s="45"/>
      <c r="B75" s="45"/>
    </row>
    <row r="76" spans="1:2" ht="12.75">
      <c r="A76" s="45"/>
      <c r="B76" s="45"/>
    </row>
    <row r="77" spans="1:2" ht="12.75">
      <c r="A77" s="45"/>
      <c r="B77" s="45"/>
    </row>
    <row r="78" spans="1:2" ht="12.75">
      <c r="A78" s="45"/>
      <c r="B78" s="45"/>
    </row>
    <row r="79" spans="1:2" ht="12.75">
      <c r="A79" s="45"/>
      <c r="B79" s="45"/>
    </row>
    <row r="80" spans="1:2" ht="12.75">
      <c r="A80" s="45"/>
      <c r="B80" s="45"/>
    </row>
    <row r="81" spans="1:2" ht="12.75">
      <c r="A81" s="45"/>
      <c r="B81" s="45"/>
    </row>
    <row r="82" spans="1:2" ht="12.75">
      <c r="A82" s="45"/>
      <c r="B82" s="45"/>
    </row>
    <row r="83" spans="1:2" ht="12.75">
      <c r="A83" s="45"/>
      <c r="B83" s="45"/>
    </row>
    <row r="84" spans="1:2" ht="12.75">
      <c r="A84" s="45"/>
      <c r="B84" s="45"/>
    </row>
    <row r="85" spans="1:2" ht="12.75">
      <c r="A85" s="45"/>
      <c r="B85" s="45"/>
    </row>
    <row r="86" spans="1:2" ht="12.75">
      <c r="A86" s="45"/>
      <c r="B86" s="45"/>
    </row>
    <row r="87" spans="1:2" ht="12.75">
      <c r="A87" s="45"/>
      <c r="B87" s="45"/>
    </row>
    <row r="88" spans="1:2" ht="12.75">
      <c r="A88" s="45"/>
      <c r="B88" s="45"/>
    </row>
    <row r="89" spans="1:2" ht="12.75">
      <c r="A89" s="45"/>
      <c r="B89" s="45"/>
    </row>
    <row r="90" spans="1:2" ht="12.75">
      <c r="A90" s="45"/>
      <c r="B90" s="45"/>
    </row>
    <row r="91" spans="1:2" ht="12.75">
      <c r="A91" s="45"/>
      <c r="B91" s="45"/>
    </row>
    <row r="92" spans="1:2" ht="12.75">
      <c r="A92" s="45"/>
      <c r="B92" s="45"/>
    </row>
    <row r="93" spans="1:2" ht="12.75">
      <c r="A93" s="45"/>
      <c r="B93" s="45"/>
    </row>
    <row r="94" spans="1:2" ht="12.75">
      <c r="A94" s="45"/>
      <c r="B94" s="45"/>
    </row>
    <row r="95" spans="1:2" ht="12.75">
      <c r="A95" s="45"/>
      <c r="B95" s="45"/>
    </row>
    <row r="96" spans="1:2" ht="12.75">
      <c r="A96" s="45"/>
      <c r="B96" s="45"/>
    </row>
    <row r="97" spans="1:2" ht="12.75">
      <c r="A97" s="45"/>
      <c r="B97" s="45"/>
    </row>
    <row r="98" spans="1:2" ht="12.75">
      <c r="A98" s="45"/>
      <c r="B98" s="45"/>
    </row>
    <row r="99" spans="1:2" ht="12.75">
      <c r="A99" s="45"/>
      <c r="B99" s="45"/>
    </row>
    <row r="100" spans="1:2" ht="12.75">
      <c r="A100" s="45"/>
      <c r="B100" s="45"/>
    </row>
    <row r="101" spans="1:2" ht="12.75">
      <c r="A101" s="45"/>
      <c r="B101" s="45"/>
    </row>
    <row r="102" spans="1:2" ht="12.75">
      <c r="A102" s="45"/>
      <c r="B102" s="45"/>
    </row>
    <row r="103" spans="1:2" ht="12.75">
      <c r="A103" s="45"/>
      <c r="B103" s="45"/>
    </row>
    <row r="104" spans="1:2" ht="12.75">
      <c r="A104" s="45"/>
      <c r="B104" s="45"/>
    </row>
    <row r="105" spans="1:2" ht="12.75">
      <c r="A105" s="45"/>
      <c r="B105" s="45"/>
    </row>
    <row r="106" spans="1:2" ht="12.75">
      <c r="A106" s="45"/>
      <c r="B106" s="45"/>
    </row>
    <row r="107" spans="1:2" ht="12.75">
      <c r="A107" s="45"/>
      <c r="B107" s="45"/>
    </row>
    <row r="108" spans="1:2" ht="12.75">
      <c r="A108" s="45"/>
      <c r="B108" s="45"/>
    </row>
    <row r="109" spans="1:2" ht="12.75">
      <c r="A109" s="45"/>
      <c r="B109" s="45"/>
    </row>
    <row r="110" spans="1:2" ht="12.75">
      <c r="A110" s="45"/>
      <c r="B110" s="45"/>
    </row>
    <row r="111" spans="1:2" ht="12.75">
      <c r="A111" s="45"/>
      <c r="B111" s="45"/>
    </row>
    <row r="112" spans="1:2" ht="12.75">
      <c r="A112" s="45"/>
      <c r="B112" s="45"/>
    </row>
    <row r="113" spans="1:2" ht="12.75">
      <c r="A113" s="45"/>
      <c r="B113" s="45"/>
    </row>
    <row r="114" spans="1:2" ht="12.75">
      <c r="A114" s="45"/>
      <c r="B114" s="45"/>
    </row>
    <row r="115" spans="1:2" ht="12.75">
      <c r="A115" s="45"/>
      <c r="B115" s="45"/>
    </row>
    <row r="116" spans="1:2" ht="12.75">
      <c r="A116" s="45"/>
      <c r="B116" s="45"/>
    </row>
    <row r="117" spans="1:2" ht="12.75">
      <c r="A117" s="45"/>
      <c r="B117" s="45"/>
    </row>
    <row r="118" spans="1:2" ht="12.75">
      <c r="A118" s="45"/>
      <c r="B118" s="45"/>
    </row>
    <row r="119" spans="1:2" ht="12.75">
      <c r="A119" s="45"/>
      <c r="B119" s="45"/>
    </row>
    <row r="120" spans="1:2" ht="12.75">
      <c r="A120" s="45"/>
      <c r="B120" s="45"/>
    </row>
    <row r="121" spans="1:2" ht="12.75">
      <c r="A121" s="45"/>
      <c r="B121" s="45"/>
    </row>
    <row r="122" spans="1:2" ht="12.75">
      <c r="A122" s="45"/>
      <c r="B122" s="45"/>
    </row>
    <row r="123" spans="1:2" ht="12.75">
      <c r="A123" s="45"/>
      <c r="B123" s="45"/>
    </row>
    <row r="124" spans="1:2" ht="12.75">
      <c r="A124" s="45"/>
      <c r="B124" s="45"/>
    </row>
    <row r="125" spans="1:2" ht="12.75">
      <c r="A125" s="45"/>
      <c r="B125" s="45"/>
    </row>
    <row r="126" spans="1:2" ht="12.75">
      <c r="A126" s="45"/>
      <c r="B126" s="45"/>
    </row>
    <row r="127" spans="1:2" ht="12.75">
      <c r="A127" s="45"/>
      <c r="B127" s="45"/>
    </row>
    <row r="128" spans="1:2" ht="12.75">
      <c r="A128" s="45"/>
      <c r="B128" s="45"/>
    </row>
    <row r="129" spans="1:2" ht="12.75">
      <c r="A129" s="45"/>
      <c r="B129" s="45"/>
    </row>
    <row r="130" spans="1:2" ht="12.75">
      <c r="A130" s="45"/>
      <c r="B130" s="45"/>
    </row>
    <row r="131" spans="1:2" ht="12.75">
      <c r="A131" s="45"/>
      <c r="B131" s="45"/>
    </row>
    <row r="132" spans="1:2" ht="12.75">
      <c r="A132" s="45"/>
      <c r="B132" s="45"/>
    </row>
    <row r="133" spans="1:2" ht="12.75">
      <c r="A133" s="45"/>
      <c r="B133" s="45"/>
    </row>
    <row r="134" spans="1:2" ht="12.75">
      <c r="A134" s="45"/>
      <c r="B134" s="45"/>
    </row>
    <row r="135" spans="1:2" ht="12.75">
      <c r="A135" s="45"/>
      <c r="B135" s="45"/>
    </row>
    <row r="136" spans="1:2" ht="12.75">
      <c r="A136" s="45"/>
      <c r="B136" s="45"/>
    </row>
    <row r="137" spans="1:2" ht="12.75">
      <c r="A137" s="45"/>
      <c r="B137" s="45"/>
    </row>
    <row r="138" spans="1:2" ht="12.75">
      <c r="A138" s="45"/>
      <c r="B138" s="45"/>
    </row>
    <row r="139" spans="1:2" ht="12.75">
      <c r="A139" s="45"/>
      <c r="B139" s="45"/>
    </row>
    <row r="140" spans="1:2" ht="12.75">
      <c r="A140" s="45"/>
      <c r="B140" s="45"/>
    </row>
    <row r="141" spans="1:2" ht="12.75">
      <c r="A141" s="45"/>
      <c r="B141" s="45"/>
    </row>
    <row r="142" spans="1:2" ht="12.75">
      <c r="A142" s="45"/>
      <c r="B142" s="45"/>
    </row>
    <row r="143" spans="1:2" ht="12.75">
      <c r="A143" s="45"/>
      <c r="B143" s="45"/>
    </row>
    <row r="144" spans="1:2" ht="12.75">
      <c r="A144" s="45"/>
      <c r="B144" s="45"/>
    </row>
    <row r="145" spans="1:2" ht="12.75">
      <c r="A145" s="45"/>
      <c r="B145" s="45"/>
    </row>
    <row r="146" spans="1:2" ht="12.75">
      <c r="A146" s="45"/>
      <c r="B146" s="45"/>
    </row>
    <row r="147" spans="1:2" ht="12.75">
      <c r="A147" s="45"/>
      <c r="B147" s="45"/>
    </row>
    <row r="148" spans="1:2" ht="12.75">
      <c r="A148" s="45"/>
      <c r="B148" s="45"/>
    </row>
    <row r="149" spans="1:2" ht="12.75">
      <c r="A149" s="45"/>
      <c r="B149" s="45"/>
    </row>
    <row r="150" spans="1:2" ht="12.75">
      <c r="A150" s="45"/>
      <c r="B150" s="45"/>
    </row>
    <row r="151" spans="1:2" ht="12.75">
      <c r="A151" s="45"/>
      <c r="B151" s="45"/>
    </row>
    <row r="152" spans="1:2" ht="12.75">
      <c r="A152" s="45"/>
      <c r="B152" s="45"/>
    </row>
  </sheetData>
  <sheetProtection sheet="1" objects="1" scenarios="1"/>
  <mergeCells count="22">
    <mergeCell ref="Q11:Q12"/>
    <mergeCell ref="M10:M12"/>
    <mergeCell ref="N10:Q10"/>
    <mergeCell ref="L11:L12"/>
    <mergeCell ref="N11:N12"/>
    <mergeCell ref="E40:S40"/>
    <mergeCell ref="E34:S34"/>
    <mergeCell ref="E35:S35"/>
    <mergeCell ref="E36:S36"/>
    <mergeCell ref="E37:S37"/>
    <mergeCell ref="E38:S38"/>
    <mergeCell ref="E39:S39"/>
    <mergeCell ref="D8:I12"/>
    <mergeCell ref="J8:L9"/>
    <mergeCell ref="R8:S9"/>
    <mergeCell ref="J10:J12"/>
    <mergeCell ref="R10:R12"/>
    <mergeCell ref="S10:S12"/>
    <mergeCell ref="O11:O12"/>
    <mergeCell ref="P11:P12"/>
    <mergeCell ref="M8:Q9"/>
    <mergeCell ref="K11:K12"/>
  </mergeCells>
  <conditionalFormatting sqref="G7">
    <cfRule type="expression" priority="1" dxfId="0" stopIfTrue="1">
      <formula>T7=" "</formula>
    </cfRule>
  </conditionalFormatting>
  <conditionalFormatting sqref="S33">
    <cfRule type="expression" priority="2" dxfId="0" stopIfTrue="1">
      <formula>T33=" "</formula>
    </cfRule>
  </conditionalFormatting>
  <conditionalFormatting sqref="G3">
    <cfRule type="expression" priority="3" dxfId="0" stopIfTrue="1">
      <formula>D1=" ?"</formula>
    </cfRule>
  </conditionalFormatting>
  <conditionalFormatting sqref="B13:B32 A2:A40">
    <cfRule type="cellIs" priority="4" dxfId="1" operator="equal" stopIfTrue="1">
      <formula>"odstr"</formula>
    </cfRule>
  </conditionalFormatting>
  <conditionalFormatting sqref="C1:E1">
    <cfRule type="cellIs" priority="5" dxfId="2" operator="equal" stopIfTrue="1">
      <formula>"nezadána"</formula>
    </cfRule>
  </conditionalFormatting>
  <conditionalFormatting sqref="B1">
    <cfRule type="cellIs" priority="6" dxfId="3" operator="equal" stopIfTrue="1">
      <formula>"FUNKCE"</formula>
    </cfRule>
  </conditionalFormatting>
  <conditionalFormatting sqref="S1 F1:I1">
    <cfRule type="cellIs" priority="7" dxfId="4" operator="notEqual" stopIfTrue="1">
      <formula>""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S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4"/>
  <dimension ref="A1:V46"/>
  <sheetViews>
    <sheetView zoomScale="90" zoomScaleNormal="9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5" width="2.125" style="26" customWidth="1"/>
    <col min="6" max="6" width="1.75390625" style="26" customWidth="1"/>
    <col min="7" max="7" width="3.75390625" style="26" customWidth="1"/>
    <col min="8" max="8" width="25.375" style="26" customWidth="1"/>
    <col min="9" max="9" width="1.12109375" style="26" customWidth="1"/>
    <col min="10" max="10" width="8.25390625" style="26" customWidth="1"/>
    <col min="11" max="13" width="7.375" style="26" customWidth="1"/>
    <col min="14" max="14" width="7.75390625" style="26" customWidth="1"/>
    <col min="15" max="15" width="6.625" style="26" customWidth="1"/>
    <col min="16" max="20" width="8.625" style="26" customWidth="1"/>
    <col min="21" max="21" width="10.125" style="26" customWidth="1"/>
    <col min="22" max="45" width="1.75390625" style="26" customWidth="1"/>
    <col min="46" max="16384" width="9.125" style="26" customWidth="1"/>
  </cols>
  <sheetData>
    <row r="1" spans="1:22" s="20" customFormat="1" ht="13.5" hidden="1">
      <c r="A1" s="15" t="str">
        <f>IF(KNIHOVNA!C4="","ŠABLONA",IF(KNIHOVNA!C4="T","TISK","ELEKTRO"))</f>
        <v>TISK</v>
      </c>
      <c r="B1" s="15">
        <v>0</v>
      </c>
      <c r="C1" s="16" t="str">
        <f>CONCATENATE(D1,F1,IF(G1&lt;&gt;"",".",""),G1,IF(H1&lt;&gt;"",".",""),H1,IF(I1&lt;&gt;"",".",""),I1,"")</f>
        <v>C5</v>
      </c>
      <c r="D1" s="17" t="str">
        <f>IF(KNIHOVNA!J4=""," ?",KNIHOVNA!J4)</f>
        <v>C</v>
      </c>
      <c r="E1" s="17" t="str">
        <f>CONCATENATE(C1,U1)</f>
        <v>C5</v>
      </c>
      <c r="F1" s="18">
        <v>5</v>
      </c>
      <c r="G1" s="19"/>
      <c r="H1" s="19"/>
      <c r="I1" s="19"/>
      <c r="K1" s="21"/>
      <c r="L1" s="21"/>
      <c r="M1" s="21"/>
      <c r="N1" s="21"/>
      <c r="O1" s="21"/>
      <c r="P1" s="21"/>
      <c r="Q1" s="21"/>
      <c r="R1" s="21"/>
      <c r="S1" s="21"/>
      <c r="T1" s="21"/>
      <c r="U1" s="22"/>
      <c r="V1" s="23" t="s">
        <v>154</v>
      </c>
    </row>
    <row r="2" spans="1:3" ht="12.75">
      <c r="A2" s="20" t="s">
        <v>155</v>
      </c>
      <c r="B2" s="24"/>
      <c r="C2" s="25"/>
    </row>
    <row r="3" spans="1:21" s="28" customFormat="1" ht="15.75">
      <c r="A3" s="20" t="s">
        <v>155</v>
      </c>
      <c r="B3" s="27" t="s">
        <v>166</v>
      </c>
      <c r="D3" s="29" t="str">
        <f>CONCATENATE("Tab. ",C1,":")</f>
        <v>Tab. C5:</v>
      </c>
      <c r="E3" s="29"/>
      <c r="F3" s="29"/>
      <c r="G3" s="29"/>
      <c r="H3" s="30" t="s">
        <v>10</v>
      </c>
      <c r="I3" s="31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s="28" customFormat="1" ht="15.75">
      <c r="A4" s="20" t="str">
        <f>IF(D4="","odstr","OK")</f>
        <v>odstr</v>
      </c>
      <c r="B4" s="32">
        <v>0</v>
      </c>
      <c r="D4" s="33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1" s="28" customFormat="1" ht="21" customHeight="1">
      <c r="A5" s="20" t="str">
        <f>IF(COUNTBLANK(C5:IV5)=254,"odstr","OK")</f>
        <v>OK</v>
      </c>
      <c r="B5" s="35" t="s">
        <v>157</v>
      </c>
      <c r="D5" s="36" t="s">
        <v>73</v>
      </c>
      <c r="E5" s="36"/>
      <c r="F5" s="36"/>
      <c r="G5" s="36"/>
      <c r="H5" s="36"/>
      <c r="I5" s="36"/>
      <c r="J5" s="36"/>
      <c r="K5" s="36" t="s">
        <v>74</v>
      </c>
      <c r="L5" s="36"/>
      <c r="M5" s="36"/>
      <c r="N5" s="153"/>
      <c r="O5" s="153"/>
      <c r="P5" s="36"/>
      <c r="Q5" s="36"/>
      <c r="R5" s="153"/>
      <c r="S5" s="153" t="s">
        <v>75</v>
      </c>
      <c r="T5" s="36"/>
      <c r="U5" s="36"/>
    </row>
    <row r="6" spans="1:21" s="28" customFormat="1" ht="21" customHeight="1">
      <c r="A6" s="20" t="str">
        <f>IF(COUNTBLANK(C6:IV6)=254,"odstr","OK")</f>
        <v>OK</v>
      </c>
      <c r="B6" s="35" t="s">
        <v>158</v>
      </c>
      <c r="D6" s="37" t="s">
        <v>20</v>
      </c>
      <c r="E6" s="37"/>
      <c r="F6" s="37"/>
      <c r="G6" s="37"/>
      <c r="H6" s="37"/>
      <c r="I6" s="37"/>
      <c r="J6" s="37"/>
      <c r="K6" s="37" t="s">
        <v>77</v>
      </c>
      <c r="L6" s="37"/>
      <c r="M6" s="37"/>
      <c r="N6" s="214"/>
      <c r="O6" s="214"/>
      <c r="P6" s="37"/>
      <c r="Q6" s="37"/>
      <c r="R6" s="214"/>
      <c r="S6" s="37" t="s">
        <v>134</v>
      </c>
      <c r="T6" s="37"/>
      <c r="U6" s="37"/>
    </row>
    <row r="7" spans="1:22" s="38" customFormat="1" ht="21" customHeight="1" thickBot="1">
      <c r="A7" s="20" t="s">
        <v>155</v>
      </c>
      <c r="B7" s="20"/>
      <c r="D7" s="39" t="s">
        <v>438</v>
      </c>
      <c r="E7" s="40"/>
      <c r="F7" s="40"/>
      <c r="G7" s="40"/>
      <c r="H7" s="40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2"/>
      <c r="V7" s="20">
        <f>IF(KNIHOVNA!E4=""," ","")</f>
      </c>
    </row>
    <row r="8" spans="1:22" ht="8.25" customHeight="1">
      <c r="A8" s="20" t="s">
        <v>155</v>
      </c>
      <c r="C8" s="43"/>
      <c r="D8" s="414" t="s">
        <v>135</v>
      </c>
      <c r="E8" s="415"/>
      <c r="F8" s="415"/>
      <c r="G8" s="415"/>
      <c r="H8" s="415"/>
      <c r="I8" s="416"/>
      <c r="J8" s="442" t="s">
        <v>11</v>
      </c>
      <c r="K8" s="443"/>
      <c r="L8" s="443"/>
      <c r="M8" s="443"/>
      <c r="N8" s="443"/>
      <c r="O8" s="444"/>
      <c r="P8" s="414" t="s">
        <v>12</v>
      </c>
      <c r="Q8" s="443"/>
      <c r="R8" s="443"/>
      <c r="S8" s="443"/>
      <c r="T8" s="443"/>
      <c r="U8" s="444"/>
      <c r="V8" s="44"/>
    </row>
    <row r="9" spans="1:22" ht="8.25" customHeight="1">
      <c r="A9" s="20" t="s">
        <v>155</v>
      </c>
      <c r="C9" s="43"/>
      <c r="D9" s="417"/>
      <c r="E9" s="418"/>
      <c r="F9" s="418"/>
      <c r="G9" s="418"/>
      <c r="H9" s="418"/>
      <c r="I9" s="419"/>
      <c r="J9" s="445"/>
      <c r="K9" s="446"/>
      <c r="L9" s="446"/>
      <c r="M9" s="446"/>
      <c r="N9" s="446"/>
      <c r="O9" s="447"/>
      <c r="P9" s="448"/>
      <c r="Q9" s="446"/>
      <c r="R9" s="446"/>
      <c r="S9" s="446"/>
      <c r="T9" s="446"/>
      <c r="U9" s="447"/>
      <c r="V9" s="44"/>
    </row>
    <row r="10" spans="1:22" ht="15.75" customHeight="1">
      <c r="A10" s="20" t="s">
        <v>155</v>
      </c>
      <c r="C10" s="43"/>
      <c r="D10" s="417"/>
      <c r="E10" s="418"/>
      <c r="F10" s="418"/>
      <c r="G10" s="418"/>
      <c r="H10" s="418"/>
      <c r="I10" s="419"/>
      <c r="J10" s="451" t="s">
        <v>13</v>
      </c>
      <c r="K10" s="454" t="s">
        <v>14</v>
      </c>
      <c r="L10" s="475"/>
      <c r="M10" s="475"/>
      <c r="N10" s="475"/>
      <c r="O10" s="455"/>
      <c r="P10" s="433" t="s">
        <v>106</v>
      </c>
      <c r="Q10" s="454" t="s">
        <v>15</v>
      </c>
      <c r="R10" s="475"/>
      <c r="S10" s="475"/>
      <c r="T10" s="475"/>
      <c r="U10" s="455"/>
      <c r="V10" s="44"/>
    </row>
    <row r="11" spans="1:22" ht="8.25" customHeight="1">
      <c r="A11" s="20" t="s">
        <v>155</v>
      </c>
      <c r="B11" s="20" t="s">
        <v>163</v>
      </c>
      <c r="C11" s="43"/>
      <c r="D11" s="417"/>
      <c r="E11" s="418"/>
      <c r="F11" s="418"/>
      <c r="G11" s="418"/>
      <c r="H11" s="418"/>
      <c r="I11" s="419"/>
      <c r="J11" s="452"/>
      <c r="K11" s="435" t="s">
        <v>16</v>
      </c>
      <c r="L11" s="439" t="s">
        <v>64</v>
      </c>
      <c r="M11" s="439" t="s">
        <v>63</v>
      </c>
      <c r="N11" s="439" t="s">
        <v>441</v>
      </c>
      <c r="O11" s="437" t="s">
        <v>65</v>
      </c>
      <c r="P11" s="409"/>
      <c r="Q11" s="435" t="s">
        <v>16</v>
      </c>
      <c r="R11" s="439" t="s">
        <v>64</v>
      </c>
      <c r="S11" s="439" t="s">
        <v>63</v>
      </c>
      <c r="T11" s="439" t="s">
        <v>441</v>
      </c>
      <c r="U11" s="437" t="s">
        <v>65</v>
      </c>
      <c r="V11" s="44"/>
    </row>
    <row r="12" spans="1:22" ht="18" customHeight="1" thickBot="1">
      <c r="A12" s="20" t="s">
        <v>155</v>
      </c>
      <c r="B12" s="20" t="s">
        <v>435</v>
      </c>
      <c r="C12" s="43"/>
      <c r="D12" s="420"/>
      <c r="E12" s="421"/>
      <c r="F12" s="421"/>
      <c r="G12" s="421"/>
      <c r="H12" s="421"/>
      <c r="I12" s="422"/>
      <c r="J12" s="453"/>
      <c r="K12" s="436"/>
      <c r="L12" s="440"/>
      <c r="M12" s="472"/>
      <c r="N12" s="440"/>
      <c r="O12" s="438"/>
      <c r="P12" s="410"/>
      <c r="Q12" s="436"/>
      <c r="R12" s="440"/>
      <c r="S12" s="472"/>
      <c r="T12" s="440"/>
      <c r="U12" s="438"/>
      <c r="V12" s="44"/>
    </row>
    <row r="13" spans="1:22" ht="13.5" thickTop="1">
      <c r="A13" s="45" t="s">
        <v>155</v>
      </c>
      <c r="B13" s="22" t="s">
        <v>159</v>
      </c>
      <c r="C13" s="46"/>
      <c r="D13" s="47"/>
      <c r="E13" s="48" t="s">
        <v>140</v>
      </c>
      <c r="F13" s="48"/>
      <c r="G13" s="48"/>
      <c r="H13" s="178"/>
      <c r="I13" s="179"/>
      <c r="J13" s="180">
        <v>28308.481000000014</v>
      </c>
      <c r="K13" s="181">
        <v>28.194</v>
      </c>
      <c r="L13" s="215">
        <v>26759.716999999993</v>
      </c>
      <c r="M13" s="215">
        <v>584.863</v>
      </c>
      <c r="N13" s="215">
        <v>780.0639999999999</v>
      </c>
      <c r="O13" s="182">
        <v>155.64300000000003</v>
      </c>
      <c r="P13" s="183">
        <v>23398.843524431213</v>
      </c>
      <c r="Q13" s="216">
        <v>24802.168310042325</v>
      </c>
      <c r="R13" s="217">
        <v>23487.259954954</v>
      </c>
      <c r="S13" s="217">
        <v>24577.63556023661</v>
      </c>
      <c r="T13" s="217">
        <v>20051.93954171282</v>
      </c>
      <c r="U13" s="218">
        <v>20287.900301758935</v>
      </c>
      <c r="V13" s="44"/>
    </row>
    <row r="14" spans="1:22" ht="12.75">
      <c r="A14" s="45" t="s">
        <v>155</v>
      </c>
      <c r="B14" s="22" t="s">
        <v>159</v>
      </c>
      <c r="C14" s="46"/>
      <c r="D14" s="185"/>
      <c r="E14" s="67"/>
      <c r="F14" s="67" t="s">
        <v>141</v>
      </c>
      <c r="G14" s="67"/>
      <c r="H14" s="165"/>
      <c r="I14" s="166"/>
      <c r="J14" s="167">
        <v>27561.25300000001</v>
      </c>
      <c r="K14" s="186">
        <v>0</v>
      </c>
      <c r="L14" s="219">
        <v>26691.717999999993</v>
      </c>
      <c r="M14" s="219">
        <v>16.891</v>
      </c>
      <c r="N14" s="219">
        <v>714.6969999999997</v>
      </c>
      <c r="O14" s="187">
        <v>137.94700000000003</v>
      </c>
      <c r="P14" s="73">
        <v>23369.66458249682</v>
      </c>
      <c r="Q14" s="220" t="s">
        <v>437</v>
      </c>
      <c r="R14" s="221">
        <v>23483.69868573721</v>
      </c>
      <c r="S14" s="221">
        <v>21552.858524263418</v>
      </c>
      <c r="T14" s="221">
        <v>19872.184063083154</v>
      </c>
      <c r="U14" s="222">
        <v>19647.658158568138</v>
      </c>
      <c r="V14" s="44"/>
    </row>
    <row r="15" spans="1:22" ht="12.75">
      <c r="A15" s="45" t="s">
        <v>155</v>
      </c>
      <c r="B15" s="22" t="s">
        <v>159</v>
      </c>
      <c r="C15" s="46"/>
      <c r="D15" s="135"/>
      <c r="E15" s="136"/>
      <c r="F15" s="136" t="s">
        <v>142</v>
      </c>
      <c r="G15" s="136"/>
      <c r="H15" s="137"/>
      <c r="I15" s="138"/>
      <c r="J15" s="139">
        <v>747.2280000000002</v>
      </c>
      <c r="K15" s="140">
        <v>28.194</v>
      </c>
      <c r="L15" s="223">
        <v>67.99900000000001</v>
      </c>
      <c r="M15" s="223">
        <v>567.9720000000001</v>
      </c>
      <c r="N15" s="223">
        <v>65.36699999999999</v>
      </c>
      <c r="O15" s="141">
        <v>17.696</v>
      </c>
      <c r="P15" s="142">
        <v>24475.09896577751</v>
      </c>
      <c r="Q15" s="224">
        <v>24802.168310042325</v>
      </c>
      <c r="R15" s="225">
        <v>24885.168654440993</v>
      </c>
      <c r="S15" s="225">
        <v>24667.589834240654</v>
      </c>
      <c r="T15" s="225">
        <v>22017.315057036933</v>
      </c>
      <c r="U15" s="226">
        <v>25278.82949065702</v>
      </c>
      <c r="V15" s="44"/>
    </row>
    <row r="16" spans="1:22" ht="12.75">
      <c r="A16" s="45" t="s">
        <v>155</v>
      </c>
      <c r="B16" s="22" t="s">
        <v>159</v>
      </c>
      <c r="C16" s="46"/>
      <c r="D16" s="126"/>
      <c r="E16" s="127" t="s">
        <v>143</v>
      </c>
      <c r="F16" s="127"/>
      <c r="G16" s="127"/>
      <c r="H16" s="128"/>
      <c r="I16" s="129"/>
      <c r="J16" s="130">
        <v>58637.3199999998</v>
      </c>
      <c r="K16" s="131">
        <v>379.41299999999995</v>
      </c>
      <c r="L16" s="227">
        <v>53052.66899999984</v>
      </c>
      <c r="M16" s="227">
        <v>3836.643000000001</v>
      </c>
      <c r="N16" s="227">
        <v>851.3670000000002</v>
      </c>
      <c r="O16" s="132">
        <v>517.2279999999998</v>
      </c>
      <c r="P16" s="133">
        <v>27622.984143602498</v>
      </c>
      <c r="Q16" s="228">
        <v>30821.633461865214</v>
      </c>
      <c r="R16" s="229">
        <v>27504.297890900463</v>
      </c>
      <c r="S16" s="229">
        <v>29355.167199554406</v>
      </c>
      <c r="T16" s="229">
        <v>26693.36451455914</v>
      </c>
      <c r="U16" s="230">
        <v>26131.75169686611</v>
      </c>
      <c r="V16" s="44"/>
    </row>
    <row r="17" spans="1:22" ht="12.75">
      <c r="A17" s="45" t="s">
        <v>155</v>
      </c>
      <c r="B17" s="22" t="s">
        <v>159</v>
      </c>
      <c r="C17" s="46"/>
      <c r="D17" s="185"/>
      <c r="E17" s="67"/>
      <c r="F17" s="67" t="s">
        <v>144</v>
      </c>
      <c r="G17" s="67"/>
      <c r="H17" s="165"/>
      <c r="I17" s="166"/>
      <c r="J17" s="167">
        <v>53405.93699999983</v>
      </c>
      <c r="K17" s="186">
        <v>0</v>
      </c>
      <c r="L17" s="219">
        <v>52405.52099999986</v>
      </c>
      <c r="M17" s="219">
        <v>12.75</v>
      </c>
      <c r="N17" s="219">
        <v>563.016</v>
      </c>
      <c r="O17" s="187">
        <v>424.64999999999986</v>
      </c>
      <c r="P17" s="73">
        <v>27463.5797576839</v>
      </c>
      <c r="Q17" s="220" t="s">
        <v>437</v>
      </c>
      <c r="R17" s="221">
        <v>27477.29221284411</v>
      </c>
      <c r="S17" s="221">
        <v>27765.477124183006</v>
      </c>
      <c r="T17" s="221">
        <v>27324.986767693994</v>
      </c>
      <c r="U17" s="222">
        <v>25946.030063974264</v>
      </c>
      <c r="V17" s="44"/>
    </row>
    <row r="18" spans="1:22" ht="12.75">
      <c r="A18" s="45" t="s">
        <v>155</v>
      </c>
      <c r="B18" s="22" t="s">
        <v>159</v>
      </c>
      <c r="C18" s="46"/>
      <c r="D18" s="135"/>
      <c r="E18" s="136"/>
      <c r="F18" s="136" t="s">
        <v>145</v>
      </c>
      <c r="G18" s="136"/>
      <c r="H18" s="137"/>
      <c r="I18" s="138"/>
      <c r="J18" s="139">
        <v>5231.383000000001</v>
      </c>
      <c r="K18" s="140">
        <v>379.41299999999995</v>
      </c>
      <c r="L18" s="223">
        <v>647.1479999999997</v>
      </c>
      <c r="M18" s="223">
        <v>3823.893000000001</v>
      </c>
      <c r="N18" s="223">
        <v>288.3509999999999</v>
      </c>
      <c r="O18" s="141">
        <v>92.57799999999999</v>
      </c>
      <c r="P18" s="142">
        <v>29250.30536858035</v>
      </c>
      <c r="Q18" s="224">
        <v>30821.633461865214</v>
      </c>
      <c r="R18" s="225">
        <v>29691.19583155631</v>
      </c>
      <c r="S18" s="225">
        <v>29360.467700499645</v>
      </c>
      <c r="T18" s="225">
        <v>25460.098687594873</v>
      </c>
      <c r="U18" s="226">
        <v>26983.646222644693</v>
      </c>
      <c r="V18" s="44"/>
    </row>
    <row r="19" spans="1:22" ht="12.75">
      <c r="A19" s="45" t="s">
        <v>155</v>
      </c>
      <c r="B19" s="22" t="s">
        <v>159</v>
      </c>
      <c r="C19" s="46"/>
      <c r="D19" s="126"/>
      <c r="E19" s="127" t="s">
        <v>146</v>
      </c>
      <c r="F19" s="127"/>
      <c r="G19" s="127"/>
      <c r="H19" s="128"/>
      <c r="I19" s="129"/>
      <c r="J19" s="130">
        <v>35029.974999999984</v>
      </c>
      <c r="K19" s="131">
        <v>273.573</v>
      </c>
      <c r="L19" s="227">
        <v>276.38599999999997</v>
      </c>
      <c r="M19" s="227">
        <v>29764.907999999978</v>
      </c>
      <c r="N19" s="227">
        <v>3895.455000000002</v>
      </c>
      <c r="O19" s="132">
        <v>819.6529999999999</v>
      </c>
      <c r="P19" s="133">
        <v>28156.876073039395</v>
      </c>
      <c r="Q19" s="228">
        <v>30603.8622841679</v>
      </c>
      <c r="R19" s="229">
        <v>27029.782019832175</v>
      </c>
      <c r="S19" s="229">
        <v>28348.04887800542</v>
      </c>
      <c r="T19" s="229">
        <v>26955.679738738265</v>
      </c>
      <c r="U19" s="230">
        <v>26486.716838304343</v>
      </c>
      <c r="V19" s="44"/>
    </row>
    <row r="20" spans="1:22" ht="12.75">
      <c r="A20" s="45" t="s">
        <v>155</v>
      </c>
      <c r="B20" s="22" t="s">
        <v>159</v>
      </c>
      <c r="C20" s="46"/>
      <c r="D20" s="185"/>
      <c r="E20" s="67"/>
      <c r="F20" s="67" t="s">
        <v>147</v>
      </c>
      <c r="G20" s="67"/>
      <c r="H20" s="165"/>
      <c r="I20" s="166"/>
      <c r="J20" s="167">
        <v>33699.21600000001</v>
      </c>
      <c r="K20" s="186">
        <v>0</v>
      </c>
      <c r="L20" s="219">
        <v>262.94599999999997</v>
      </c>
      <c r="M20" s="219">
        <v>28813.264999999978</v>
      </c>
      <c r="N20" s="219">
        <v>3823.730000000002</v>
      </c>
      <c r="O20" s="187">
        <v>799.275</v>
      </c>
      <c r="P20" s="73">
        <v>28092.597159134693</v>
      </c>
      <c r="Q20" s="220" t="s">
        <v>437</v>
      </c>
      <c r="R20" s="221">
        <v>27030.16430496503</v>
      </c>
      <c r="S20" s="221">
        <v>28299.838835804767</v>
      </c>
      <c r="T20" s="221">
        <v>26950.17195251757</v>
      </c>
      <c r="U20" s="222">
        <v>26436.569703794066</v>
      </c>
      <c r="V20" s="44"/>
    </row>
    <row r="21" spans="1:22" ht="12.75">
      <c r="A21" s="45" t="s">
        <v>155</v>
      </c>
      <c r="B21" s="22" t="s">
        <v>159</v>
      </c>
      <c r="C21" s="46"/>
      <c r="D21" s="185"/>
      <c r="E21" s="67"/>
      <c r="F21" s="67" t="s">
        <v>148</v>
      </c>
      <c r="G21" s="67"/>
      <c r="H21" s="165"/>
      <c r="I21" s="166"/>
      <c r="J21" s="167">
        <v>1330.7590000000002</v>
      </c>
      <c r="K21" s="186">
        <v>273.573</v>
      </c>
      <c r="L21" s="219">
        <v>13.44</v>
      </c>
      <c r="M21" s="219">
        <v>951.6430000000004</v>
      </c>
      <c r="N21" s="219">
        <v>71.725</v>
      </c>
      <c r="O21" s="187">
        <v>20.378000000000004</v>
      </c>
      <c r="P21" s="73">
        <v>29784.630613056146</v>
      </c>
      <c r="Q21" s="220">
        <v>30603.8622841679</v>
      </c>
      <c r="R21" s="221">
        <v>27022.30282738095</v>
      </c>
      <c r="S21" s="221">
        <v>29807.723064216287</v>
      </c>
      <c r="T21" s="221">
        <v>27249.305216684104</v>
      </c>
      <c r="U21" s="222">
        <v>28453.610102398005</v>
      </c>
      <c r="V21" s="44"/>
    </row>
    <row r="22" spans="1:22" ht="12.75">
      <c r="A22" s="45" t="s">
        <v>155</v>
      </c>
      <c r="B22" s="22" t="s">
        <v>159</v>
      </c>
      <c r="C22" s="46"/>
      <c r="D22" s="188"/>
      <c r="E22" s="67"/>
      <c r="F22" s="67"/>
      <c r="G22" s="67" t="s">
        <v>149</v>
      </c>
      <c r="H22" s="165"/>
      <c r="I22" s="166"/>
      <c r="J22" s="167">
        <v>905.753</v>
      </c>
      <c r="K22" s="186">
        <v>7.968</v>
      </c>
      <c r="L22" s="219">
        <v>0</v>
      </c>
      <c r="M22" s="219">
        <v>809.3750000000001</v>
      </c>
      <c r="N22" s="219">
        <v>17.67</v>
      </c>
      <c r="O22" s="187">
        <v>70.74</v>
      </c>
      <c r="P22" s="73">
        <v>27118.590921954816</v>
      </c>
      <c r="Q22" s="220">
        <v>31860.358099062916</v>
      </c>
      <c r="R22" s="221" t="s">
        <v>437</v>
      </c>
      <c r="S22" s="221">
        <v>27482.449626769627</v>
      </c>
      <c r="T22" s="221">
        <v>26286.672325976226</v>
      </c>
      <c r="U22" s="222">
        <v>22629.18551503157</v>
      </c>
      <c r="V22" s="44"/>
    </row>
    <row r="23" spans="1:22" ht="12.75">
      <c r="A23" s="45" t="s">
        <v>155</v>
      </c>
      <c r="B23" s="22" t="s">
        <v>159</v>
      </c>
      <c r="C23" s="46"/>
      <c r="D23" s="185"/>
      <c r="E23" s="67"/>
      <c r="F23" s="67"/>
      <c r="G23" s="189" t="s">
        <v>150</v>
      </c>
      <c r="H23" s="67"/>
      <c r="I23" s="166"/>
      <c r="J23" s="167">
        <v>897.785</v>
      </c>
      <c r="K23" s="186">
        <v>0</v>
      </c>
      <c r="L23" s="219">
        <v>0</v>
      </c>
      <c r="M23" s="219">
        <v>809.3750000000001</v>
      </c>
      <c r="N23" s="219">
        <v>17.67</v>
      </c>
      <c r="O23" s="187">
        <v>70.74</v>
      </c>
      <c r="P23" s="73">
        <v>27076.506903100406</v>
      </c>
      <c r="Q23" s="220" t="s">
        <v>437</v>
      </c>
      <c r="R23" s="221" t="s">
        <v>437</v>
      </c>
      <c r="S23" s="221">
        <v>27482.449626769627</v>
      </c>
      <c r="T23" s="221">
        <v>26286.672325976226</v>
      </c>
      <c r="U23" s="222">
        <v>22629.18551503157</v>
      </c>
      <c r="V23" s="44"/>
    </row>
    <row r="24" spans="1:22" ht="12.75">
      <c r="A24" s="45" t="s">
        <v>155</v>
      </c>
      <c r="B24" s="22" t="s">
        <v>159</v>
      </c>
      <c r="C24" s="46"/>
      <c r="D24" s="135"/>
      <c r="E24" s="136"/>
      <c r="F24" s="136"/>
      <c r="G24" s="190" t="s">
        <v>151</v>
      </c>
      <c r="H24" s="136"/>
      <c r="I24" s="138"/>
      <c r="J24" s="139">
        <v>7.968</v>
      </c>
      <c r="K24" s="140">
        <v>7.968</v>
      </c>
      <c r="L24" s="223">
        <v>0</v>
      </c>
      <c r="M24" s="223">
        <v>0</v>
      </c>
      <c r="N24" s="223">
        <v>0</v>
      </c>
      <c r="O24" s="141">
        <v>0</v>
      </c>
      <c r="P24" s="142">
        <v>31860.358099062916</v>
      </c>
      <c r="Q24" s="224">
        <v>31860.358099062916</v>
      </c>
      <c r="R24" s="225" t="s">
        <v>437</v>
      </c>
      <c r="S24" s="225" t="s">
        <v>437</v>
      </c>
      <c r="T24" s="225" t="s">
        <v>437</v>
      </c>
      <c r="U24" s="226" t="s">
        <v>437</v>
      </c>
      <c r="V24" s="44"/>
    </row>
    <row r="25" spans="1:22" ht="12.75">
      <c r="A25" s="45" t="s">
        <v>155</v>
      </c>
      <c r="B25" s="22" t="s">
        <v>159</v>
      </c>
      <c r="C25" s="46"/>
      <c r="D25" s="231"/>
      <c r="E25" s="192" t="s">
        <v>152</v>
      </c>
      <c r="F25" s="192"/>
      <c r="G25" s="192"/>
      <c r="H25" s="193"/>
      <c r="I25" s="194"/>
      <c r="J25" s="195">
        <v>1348.0430000000001</v>
      </c>
      <c r="K25" s="196">
        <v>0</v>
      </c>
      <c r="L25" s="232">
        <v>0</v>
      </c>
      <c r="M25" s="232">
        <v>1048.748</v>
      </c>
      <c r="N25" s="232">
        <v>220.06799999999993</v>
      </c>
      <c r="O25" s="197">
        <v>79.227</v>
      </c>
      <c r="P25" s="198">
        <v>29568.413309763357</v>
      </c>
      <c r="Q25" s="233" t="s">
        <v>437</v>
      </c>
      <c r="R25" s="234" t="s">
        <v>437</v>
      </c>
      <c r="S25" s="234">
        <v>29905.832319425957</v>
      </c>
      <c r="T25" s="234">
        <v>27480.582516919036</v>
      </c>
      <c r="U25" s="235">
        <v>30901.257357550665</v>
      </c>
      <c r="V25" s="44"/>
    </row>
    <row r="26" spans="1:22" ht="15">
      <c r="A26" s="45" t="s">
        <v>155</v>
      </c>
      <c r="B26" s="22" t="s">
        <v>159</v>
      </c>
      <c r="C26" s="46"/>
      <c r="D26" s="231"/>
      <c r="E26" s="192" t="s">
        <v>5</v>
      </c>
      <c r="F26" s="192"/>
      <c r="G26" s="192"/>
      <c r="H26" s="193"/>
      <c r="I26" s="194"/>
      <c r="J26" s="195">
        <v>15026.070000000007</v>
      </c>
      <c r="K26" s="196">
        <v>15026.070000000007</v>
      </c>
      <c r="L26" s="232"/>
      <c r="M26" s="232"/>
      <c r="N26" s="232"/>
      <c r="O26" s="197"/>
      <c r="P26" s="198">
        <v>40895.46184287262</v>
      </c>
      <c r="Q26" s="233">
        <v>40895.46184287262</v>
      </c>
      <c r="R26" s="234" t="s">
        <v>437</v>
      </c>
      <c r="S26" s="234" t="s">
        <v>437</v>
      </c>
      <c r="T26" s="234" t="s">
        <v>437</v>
      </c>
      <c r="U26" s="235" t="s">
        <v>437</v>
      </c>
      <c r="V26" s="44"/>
    </row>
    <row r="27" spans="1:22" ht="12.75">
      <c r="A27" s="45" t="s">
        <v>155</v>
      </c>
      <c r="B27" s="22" t="s">
        <v>159</v>
      </c>
      <c r="C27" s="46"/>
      <c r="D27" s="191"/>
      <c r="E27" s="200" t="s">
        <v>17</v>
      </c>
      <c r="F27" s="200"/>
      <c r="G27" s="200"/>
      <c r="H27" s="201"/>
      <c r="I27" s="202"/>
      <c r="J27" s="203">
        <v>0</v>
      </c>
      <c r="K27" s="204">
        <v>0</v>
      </c>
      <c r="L27" s="236">
        <v>0</v>
      </c>
      <c r="M27" s="236">
        <v>0</v>
      </c>
      <c r="N27" s="236">
        <v>0</v>
      </c>
      <c r="O27" s="205">
        <v>0</v>
      </c>
      <c r="P27" s="206" t="s">
        <v>437</v>
      </c>
      <c r="Q27" s="237" t="s">
        <v>437</v>
      </c>
      <c r="R27" s="238" t="s">
        <v>437</v>
      </c>
      <c r="S27" s="238" t="s">
        <v>437</v>
      </c>
      <c r="T27" s="238" t="s">
        <v>437</v>
      </c>
      <c r="U27" s="239" t="s">
        <v>437</v>
      </c>
      <c r="V27" s="44"/>
    </row>
    <row r="28" spans="1:22" ht="12.75">
      <c r="A28" s="45" t="s">
        <v>155</v>
      </c>
      <c r="B28" s="22" t="s">
        <v>159</v>
      </c>
      <c r="C28" s="46"/>
      <c r="D28" s="191"/>
      <c r="E28" s="200" t="s">
        <v>18</v>
      </c>
      <c r="F28" s="200"/>
      <c r="G28" s="200"/>
      <c r="H28" s="201"/>
      <c r="I28" s="202"/>
      <c r="J28" s="203">
        <v>7979.515000000005</v>
      </c>
      <c r="K28" s="204">
        <v>2.496</v>
      </c>
      <c r="L28" s="236">
        <v>3387.434999999999</v>
      </c>
      <c r="M28" s="236">
        <v>4191.084000000002</v>
      </c>
      <c r="N28" s="236">
        <v>376.602</v>
      </c>
      <c r="O28" s="205">
        <v>21.898</v>
      </c>
      <c r="P28" s="206">
        <v>26518.216854867318</v>
      </c>
      <c r="Q28" s="237">
        <v>35056.08974358974</v>
      </c>
      <c r="R28" s="238">
        <v>26633.344280652866</v>
      </c>
      <c r="S28" s="238">
        <v>26394.086549764514</v>
      </c>
      <c r="T28" s="238">
        <v>26944.684972464296</v>
      </c>
      <c r="U28" s="239">
        <v>24158.850123298933</v>
      </c>
      <c r="V28" s="44"/>
    </row>
    <row r="29" spans="1:22" ht="12.75">
      <c r="A29" s="45" t="s">
        <v>155</v>
      </c>
      <c r="B29" s="22" t="s">
        <v>159</v>
      </c>
      <c r="C29" s="46"/>
      <c r="D29" s="191"/>
      <c r="E29" s="200" t="s">
        <v>153</v>
      </c>
      <c r="F29" s="200"/>
      <c r="G29" s="200"/>
      <c r="H29" s="201"/>
      <c r="I29" s="202"/>
      <c r="J29" s="203">
        <v>61.800000000000004</v>
      </c>
      <c r="K29" s="204">
        <v>55.675000000000004</v>
      </c>
      <c r="L29" s="236">
        <v>0</v>
      </c>
      <c r="M29" s="236">
        <v>3</v>
      </c>
      <c r="N29" s="236">
        <v>3</v>
      </c>
      <c r="O29" s="205">
        <v>0.125</v>
      </c>
      <c r="P29" s="206">
        <v>42933.984627831705</v>
      </c>
      <c r="Q29" s="237">
        <v>43533.93653644663</v>
      </c>
      <c r="R29" s="238" t="s">
        <v>437</v>
      </c>
      <c r="S29" s="238">
        <v>45550.166666666664</v>
      </c>
      <c r="T29" s="238">
        <v>30030.94444444444</v>
      </c>
      <c r="U29" s="239">
        <v>22600</v>
      </c>
      <c r="V29" s="44"/>
    </row>
    <row r="30" spans="1:22" ht="15">
      <c r="A30" s="45" t="s">
        <v>155</v>
      </c>
      <c r="B30" s="22" t="s">
        <v>159</v>
      </c>
      <c r="C30" s="46"/>
      <c r="D30" s="191"/>
      <c r="E30" s="200" t="s">
        <v>21</v>
      </c>
      <c r="F30" s="200"/>
      <c r="G30" s="200"/>
      <c r="H30" s="201"/>
      <c r="I30" s="202"/>
      <c r="J30" s="203">
        <v>3.25</v>
      </c>
      <c r="K30" s="204">
        <v>0</v>
      </c>
      <c r="L30" s="236">
        <v>0</v>
      </c>
      <c r="M30" s="236">
        <v>3</v>
      </c>
      <c r="N30" s="236">
        <v>0</v>
      </c>
      <c r="O30" s="205">
        <v>0.25</v>
      </c>
      <c r="P30" s="206">
        <v>45974.846153846156</v>
      </c>
      <c r="Q30" s="237" t="s">
        <v>437</v>
      </c>
      <c r="R30" s="238" t="s">
        <v>437</v>
      </c>
      <c r="S30" s="238">
        <v>46128.055555555555</v>
      </c>
      <c r="T30" s="238" t="s">
        <v>437</v>
      </c>
      <c r="U30" s="239">
        <v>44136.333333333336</v>
      </c>
      <c r="V30" s="44"/>
    </row>
    <row r="31" spans="1:22" ht="13.5" thickBot="1">
      <c r="A31" s="45" t="s">
        <v>155</v>
      </c>
      <c r="B31" s="22" t="s">
        <v>159</v>
      </c>
      <c r="C31" s="46"/>
      <c r="D31" s="208"/>
      <c r="E31" s="173" t="s">
        <v>19</v>
      </c>
      <c r="F31" s="173"/>
      <c r="G31" s="173"/>
      <c r="H31" s="174"/>
      <c r="I31" s="175"/>
      <c r="J31" s="209">
        <v>0</v>
      </c>
      <c r="K31" s="210">
        <v>0</v>
      </c>
      <c r="L31" s="240">
        <v>0</v>
      </c>
      <c r="M31" s="240">
        <v>0</v>
      </c>
      <c r="N31" s="240">
        <v>0</v>
      </c>
      <c r="O31" s="211">
        <v>0</v>
      </c>
      <c r="P31" s="212" t="s">
        <v>437</v>
      </c>
      <c r="Q31" s="241" t="s">
        <v>437</v>
      </c>
      <c r="R31" s="242" t="s">
        <v>437</v>
      </c>
      <c r="S31" s="242" t="s">
        <v>437</v>
      </c>
      <c r="T31" s="242" t="s">
        <v>437</v>
      </c>
      <c r="U31" s="243" t="s">
        <v>437</v>
      </c>
      <c r="V31" s="44"/>
    </row>
    <row r="32" spans="1:22" ht="13.5" thickBot="1">
      <c r="A32" s="45" t="s">
        <v>155</v>
      </c>
      <c r="B32" s="22" t="s">
        <v>159</v>
      </c>
      <c r="C32" s="46"/>
      <c r="D32" s="108"/>
      <c r="E32" s="109" t="s">
        <v>0</v>
      </c>
      <c r="F32" s="109"/>
      <c r="G32" s="109"/>
      <c r="H32" s="110"/>
      <c r="I32" s="111"/>
      <c r="J32" s="112">
        <v>146394.45399999982</v>
      </c>
      <c r="K32" s="113">
        <v>15765.421000000006</v>
      </c>
      <c r="L32" s="244">
        <v>83476.20699999983</v>
      </c>
      <c r="M32" s="244">
        <v>39432.24599999998</v>
      </c>
      <c r="N32" s="244">
        <v>6126.556000000002</v>
      </c>
      <c r="O32" s="114">
        <v>1594.024</v>
      </c>
      <c r="P32" s="115">
        <v>28260.979673679078</v>
      </c>
      <c r="Q32" s="245">
        <v>40454.0491127174</v>
      </c>
      <c r="R32" s="246">
        <v>26179.904383812525</v>
      </c>
      <c r="S32" s="246">
        <v>28226.753731366654</v>
      </c>
      <c r="T32" s="246">
        <v>26059.893220051632</v>
      </c>
      <c r="U32" s="247">
        <v>25956.17365234149</v>
      </c>
      <c r="V32" s="44"/>
    </row>
    <row r="33" spans="1:22" ht="13.5">
      <c r="A33" s="45" t="s">
        <v>155</v>
      </c>
      <c r="B33" s="45" t="s">
        <v>161</v>
      </c>
      <c r="D33" s="92" t="str">
        <f>IF(D34="","","Komentáře:")</f>
        <v>Komentáře:</v>
      </c>
      <c r="E33" s="93"/>
      <c r="F33" s="93"/>
      <c r="G33" s="93"/>
      <c r="H33" s="93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4" t="str">
        <f>CONCATENATE("Zdroj: ",KNIHOVNA!H4)</f>
        <v>Zdroj: Škol (MŠMT) P1-04, P1a-04, P1b-04, MO, MSp</v>
      </c>
      <c r="V33" s="26">
        <f>IF(KNIHOVNA!H4=""," ","")</f>
      </c>
    </row>
    <row r="34" spans="1:21" ht="26.25" customHeight="1">
      <c r="A34" s="45" t="str">
        <f>IF(COUNTBLANK(D34:E34)=2,"odstr","OK")</f>
        <v>OK</v>
      </c>
      <c r="B34" s="45"/>
      <c r="D34" s="95" t="s">
        <v>94</v>
      </c>
      <c r="E34" s="404" t="str">
        <f>Komentáře!C16</f>
        <v>Kategorie učitelé zahrnuje i ředitele, zástupce ředitele a výchovné poradce (organizace, které vyplňují výkaz P1b-04, tj. VŠ, uvádějí počet akademických pracovníků, tabulka obsahuje pouze údaje za veřejné VŠ a neobsahuje údaje za soukromé VŠ).</v>
      </c>
      <c r="F34" s="404"/>
      <c r="G34" s="404"/>
      <c r="H34" s="404"/>
      <c r="I34" s="404"/>
      <c r="J34" s="404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</row>
    <row r="35" spans="1:21" ht="12.75">
      <c r="A35" s="45" t="str">
        <f>IF(COUNTBLANK(D35:E35)=2,"odstr","OK")</f>
        <v>OK</v>
      </c>
      <c r="B35" s="45"/>
      <c r="D35" s="95" t="s">
        <v>127</v>
      </c>
      <c r="E35" s="404" t="str">
        <f>Komentáře!C23</f>
        <v>Údaje pouze za veřejné vysoké školy, nejsou zahrnuti pracovníci kolejí, menz, VŠZS a VŠLS.</v>
      </c>
      <c r="F35" s="404"/>
      <c r="G35" s="404"/>
      <c r="H35" s="404"/>
      <c r="I35" s="404"/>
      <c r="J35" s="404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</row>
    <row r="36" spans="1:21" ht="12.75">
      <c r="A36" s="45" t="str">
        <f>IF(COUNTBLANK(D36:E36)=2,"odstr","OK")</f>
        <v>OK</v>
      </c>
      <c r="B36" s="45"/>
      <c r="D36" s="95" t="s">
        <v>128</v>
      </c>
      <c r="E36" s="404" t="str">
        <f>Komentáře!C10</f>
        <v>Z oblasti PŘO nejsou zahrnuti pracovníci pedagogických center a IPPP. </v>
      </c>
      <c r="F36" s="404"/>
      <c r="G36" s="404"/>
      <c r="H36" s="404"/>
      <c r="I36" s="404"/>
      <c r="J36" s="404"/>
      <c r="K36" s="404"/>
      <c r="L36" s="404"/>
      <c r="M36" s="404"/>
      <c r="N36" s="404"/>
      <c r="O36" s="404"/>
      <c r="P36" s="404"/>
      <c r="Q36" s="404"/>
      <c r="R36" s="404"/>
      <c r="S36" s="404"/>
      <c r="T36" s="404"/>
      <c r="U36" s="404"/>
    </row>
    <row r="37" spans="1:21" ht="12.75">
      <c r="A37" s="45" t="str">
        <f>IF(COUNTBLANK(D37:E37)=2,"odstr","OK")</f>
        <v>odstr</v>
      </c>
      <c r="B37" s="45"/>
      <c r="D37" s="95"/>
      <c r="E37" s="404"/>
      <c r="F37" s="404"/>
      <c r="G37" s="404"/>
      <c r="H37" s="404"/>
      <c r="I37" s="404"/>
      <c r="J37" s="404"/>
      <c r="K37" s="404"/>
      <c r="L37" s="404"/>
      <c r="M37" s="404"/>
      <c r="N37" s="404"/>
      <c r="O37" s="404"/>
      <c r="P37" s="404"/>
      <c r="Q37" s="404"/>
      <c r="R37" s="404"/>
      <c r="S37" s="404"/>
      <c r="T37" s="404"/>
      <c r="U37" s="404"/>
    </row>
    <row r="38" spans="1:2" ht="12.75">
      <c r="A38" s="45" t="s">
        <v>161</v>
      </c>
      <c r="B38" s="45"/>
    </row>
    <row r="39" spans="1:2" ht="12.75">
      <c r="A39" s="45"/>
      <c r="B39" s="45"/>
    </row>
    <row r="40" spans="1:2" ht="12.75">
      <c r="A40" s="45"/>
      <c r="B40" s="45"/>
    </row>
    <row r="41" spans="1:2" ht="12.75">
      <c r="A41" s="45"/>
      <c r="B41" s="45"/>
    </row>
    <row r="42" spans="1:2" ht="12.75">
      <c r="A42" s="45"/>
      <c r="B42" s="45"/>
    </row>
    <row r="43" spans="1:2" ht="12.75">
      <c r="A43" s="45"/>
      <c r="B43" s="45"/>
    </row>
    <row r="44" spans="1:2" ht="12.75">
      <c r="A44" s="45"/>
      <c r="B44" s="45"/>
    </row>
    <row r="45" spans="1:2" ht="12.75">
      <c r="A45" s="45"/>
      <c r="B45" s="45"/>
    </row>
    <row r="46" spans="1:2" ht="12.75">
      <c r="A46" s="45"/>
      <c r="B46" s="45"/>
    </row>
  </sheetData>
  <sheetProtection sheet="1" objects="1" scenarios="1"/>
  <mergeCells count="21">
    <mergeCell ref="K10:O10"/>
    <mergeCell ref="M11:M12"/>
    <mergeCell ref="Q10:U10"/>
    <mergeCell ref="E34:U34"/>
    <mergeCell ref="L11:L12"/>
    <mergeCell ref="E37:U37"/>
    <mergeCell ref="E36:U36"/>
    <mergeCell ref="D8:I12"/>
    <mergeCell ref="J8:O9"/>
    <mergeCell ref="P8:U9"/>
    <mergeCell ref="J10:J12"/>
    <mergeCell ref="S11:S12"/>
    <mergeCell ref="Q11:Q12"/>
    <mergeCell ref="P10:P12"/>
    <mergeCell ref="U11:U12"/>
    <mergeCell ref="E35:U35"/>
    <mergeCell ref="T11:T12"/>
    <mergeCell ref="K11:K12"/>
    <mergeCell ref="R11:R12"/>
    <mergeCell ref="N11:N12"/>
    <mergeCell ref="O11:O12"/>
  </mergeCells>
  <conditionalFormatting sqref="G7">
    <cfRule type="expression" priority="1" dxfId="0" stopIfTrue="1">
      <formula>V7=" "</formula>
    </cfRule>
  </conditionalFormatting>
  <conditionalFormatting sqref="U33">
    <cfRule type="expression" priority="2" dxfId="0" stopIfTrue="1">
      <formula>V33=" "</formula>
    </cfRule>
  </conditionalFormatting>
  <conditionalFormatting sqref="G3">
    <cfRule type="expression" priority="3" dxfId="0" stopIfTrue="1">
      <formula>D1=" ?"</formula>
    </cfRule>
  </conditionalFormatting>
  <conditionalFormatting sqref="A28:A37 B28:B32 B13:B17 A18:B27 A2:A17">
    <cfRule type="cellIs" priority="4" dxfId="1" operator="equal" stopIfTrue="1">
      <formula>"odstr"</formula>
    </cfRule>
  </conditionalFormatting>
  <conditionalFormatting sqref="C1:E1">
    <cfRule type="cellIs" priority="5" dxfId="2" operator="equal" stopIfTrue="1">
      <formula>"nezadána"</formula>
    </cfRule>
  </conditionalFormatting>
  <conditionalFormatting sqref="B1">
    <cfRule type="cellIs" priority="6" dxfId="3" operator="equal" stopIfTrue="1">
      <formula>"FUNKCE"</formula>
    </cfRule>
  </conditionalFormatting>
  <conditionalFormatting sqref="U1 F1:I1">
    <cfRule type="cellIs" priority="7" dxfId="4" operator="notEqual" stopIfTrue="1">
      <formula>""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U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5"/>
  <dimension ref="A1:S193"/>
  <sheetViews>
    <sheetView zoomScale="90" zoomScaleNormal="9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5" width="2.125" style="26" customWidth="1"/>
    <col min="6" max="6" width="1.75390625" style="26" customWidth="1"/>
    <col min="7" max="7" width="3.625" style="26" customWidth="1"/>
    <col min="8" max="8" width="24.375" style="26" customWidth="1"/>
    <col min="9" max="9" width="1.12109375" style="26" customWidth="1"/>
    <col min="10" max="11" width="8.25390625" style="26" customWidth="1"/>
    <col min="12" max="12" width="10.375" style="26" customWidth="1"/>
    <col min="13" max="14" width="12.125" style="26" customWidth="1"/>
    <col min="15" max="15" width="13.375" style="26" bestFit="1" customWidth="1"/>
    <col min="16" max="17" width="8.25390625" style="26" customWidth="1"/>
    <col min="18" max="18" width="11.00390625" style="26" customWidth="1"/>
    <col min="19" max="42" width="1.75390625" style="26" customWidth="1"/>
    <col min="43" max="16384" width="9.125" style="26" customWidth="1"/>
  </cols>
  <sheetData>
    <row r="1" spans="1:19" s="20" customFormat="1" ht="13.5" hidden="1">
      <c r="A1" s="15" t="str">
        <f>IF(KNIHOVNA!C4="","ŠABLONA",IF(KNIHOVNA!C4="T","TISK","ELEKTRO"))</f>
        <v>TISK</v>
      </c>
      <c r="B1" s="15">
        <v>0</v>
      </c>
      <c r="C1" s="16" t="str">
        <f>CONCATENATE(D1,F1,IF(G1&lt;&gt;"",".",""),G1,IF(H1&lt;&gt;"",".",""),H1,IF(I1&lt;&gt;"",".",""),I1,"")</f>
        <v>C6</v>
      </c>
      <c r="D1" s="17" t="str">
        <f>IF(KNIHOVNA!J4=""," ?",KNIHOVNA!J4)</f>
        <v>C</v>
      </c>
      <c r="E1" s="17" t="str">
        <f>CONCATENATE(C1,R1)</f>
        <v>C6</v>
      </c>
      <c r="F1" s="18">
        <v>6</v>
      </c>
      <c r="G1" s="19"/>
      <c r="H1" s="19"/>
      <c r="I1" s="19"/>
      <c r="K1" s="21"/>
      <c r="L1" s="21"/>
      <c r="M1" s="21"/>
      <c r="N1" s="21"/>
      <c r="O1" s="21"/>
      <c r="P1" s="21"/>
      <c r="Q1" s="21"/>
      <c r="R1" s="22"/>
      <c r="S1" s="23" t="s">
        <v>154</v>
      </c>
    </row>
    <row r="2" spans="1:3" ht="12.75">
      <c r="A2" s="20" t="s">
        <v>155</v>
      </c>
      <c r="B2" s="24"/>
      <c r="C2" s="25"/>
    </row>
    <row r="3" spans="1:18" s="28" customFormat="1" ht="15.75">
      <c r="A3" s="20" t="s">
        <v>155</v>
      </c>
      <c r="B3" s="27" t="s">
        <v>167</v>
      </c>
      <c r="D3" s="29" t="str">
        <f>CONCATENATE("Tab. ",C1,":")</f>
        <v>Tab. C6:</v>
      </c>
      <c r="E3" s="29"/>
      <c r="F3" s="29"/>
      <c r="G3" s="29"/>
      <c r="H3" s="30" t="s">
        <v>22</v>
      </c>
      <c r="I3" s="31"/>
      <c r="J3" s="29"/>
      <c r="K3" s="29"/>
      <c r="L3" s="29"/>
      <c r="M3" s="29"/>
      <c r="N3" s="29"/>
      <c r="O3" s="29"/>
      <c r="P3" s="29"/>
      <c r="Q3" s="29"/>
      <c r="R3" s="29"/>
    </row>
    <row r="4" spans="1:18" s="28" customFormat="1" ht="15.75">
      <c r="A4" s="20" t="str">
        <f>IF(D4="","odstr","OK")</f>
        <v>odstr</v>
      </c>
      <c r="B4" s="32">
        <v>0</v>
      </c>
      <c r="D4" s="33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1:18" s="28" customFormat="1" ht="21" customHeight="1">
      <c r="A5" s="20" t="str">
        <f>IF(COUNTBLANK(C5:IV5)=254,"odstr","OK")</f>
        <v>OK</v>
      </c>
      <c r="B5" s="35" t="s">
        <v>157</v>
      </c>
      <c r="D5" s="36" t="s">
        <v>73</v>
      </c>
      <c r="E5" s="36"/>
      <c r="F5" s="36"/>
      <c r="G5" s="36"/>
      <c r="H5" s="36"/>
      <c r="I5" s="36"/>
      <c r="J5" s="176" t="s">
        <v>74</v>
      </c>
      <c r="K5" s="36"/>
      <c r="L5" s="36"/>
      <c r="M5" s="176" t="s">
        <v>97</v>
      </c>
      <c r="N5" s="36"/>
      <c r="O5" s="36"/>
      <c r="P5" s="104" t="s">
        <v>75</v>
      </c>
      <c r="Q5" s="36"/>
      <c r="R5" s="36"/>
    </row>
    <row r="6" spans="1:18" s="28" customFormat="1" ht="21" customHeight="1">
      <c r="A6" s="20" t="str">
        <f>IF(COUNTBLANK(C6:IV6)=254,"odstr","OK")</f>
        <v>OK</v>
      </c>
      <c r="B6" s="35" t="s">
        <v>158</v>
      </c>
      <c r="D6" s="37" t="s">
        <v>76</v>
      </c>
      <c r="E6" s="37"/>
      <c r="F6" s="37"/>
      <c r="G6" s="37"/>
      <c r="H6" s="37"/>
      <c r="I6" s="37"/>
      <c r="J6" s="177" t="s">
        <v>77</v>
      </c>
      <c r="K6" s="37"/>
      <c r="L6" s="37"/>
      <c r="M6" s="177" t="s">
        <v>440</v>
      </c>
      <c r="N6" s="37"/>
      <c r="O6" s="37"/>
      <c r="P6" s="432" t="s">
        <v>23</v>
      </c>
      <c r="Q6" s="432"/>
      <c r="R6" s="479"/>
    </row>
    <row r="7" spans="1:19" s="38" customFormat="1" ht="21" customHeight="1" thickBot="1">
      <c r="A7" s="20" t="s">
        <v>155</v>
      </c>
      <c r="B7" s="20"/>
      <c r="D7" s="39" t="s">
        <v>438</v>
      </c>
      <c r="E7" s="40"/>
      <c r="F7" s="40"/>
      <c r="G7" s="40"/>
      <c r="H7" s="40"/>
      <c r="I7" s="41"/>
      <c r="J7" s="41"/>
      <c r="K7" s="41"/>
      <c r="L7" s="41"/>
      <c r="M7" s="41"/>
      <c r="N7" s="41"/>
      <c r="O7" s="41"/>
      <c r="P7" s="41"/>
      <c r="Q7" s="41"/>
      <c r="R7" s="42"/>
      <c r="S7" s="20">
        <f>IF(KNIHOVNA!E4=""," ","")</f>
      </c>
    </row>
    <row r="8" spans="1:19" ht="13.5" customHeight="1">
      <c r="A8" s="20" t="s">
        <v>155</v>
      </c>
      <c r="C8" s="43"/>
      <c r="D8" s="414" t="s">
        <v>24</v>
      </c>
      <c r="E8" s="415"/>
      <c r="F8" s="415"/>
      <c r="G8" s="415"/>
      <c r="H8" s="415"/>
      <c r="I8" s="416"/>
      <c r="J8" s="442" t="s">
        <v>25</v>
      </c>
      <c r="K8" s="443"/>
      <c r="L8" s="444"/>
      <c r="M8" s="414" t="s">
        <v>26</v>
      </c>
      <c r="N8" s="443"/>
      <c r="O8" s="444"/>
      <c r="P8" s="414" t="s">
        <v>27</v>
      </c>
      <c r="Q8" s="443"/>
      <c r="R8" s="444"/>
      <c r="S8" s="44"/>
    </row>
    <row r="9" spans="1:19" ht="13.5" customHeight="1">
      <c r="A9" s="20" t="s">
        <v>155</v>
      </c>
      <c r="B9" s="20" t="s">
        <v>163</v>
      </c>
      <c r="C9" s="43"/>
      <c r="D9" s="417"/>
      <c r="E9" s="418"/>
      <c r="F9" s="418"/>
      <c r="G9" s="418"/>
      <c r="H9" s="418"/>
      <c r="I9" s="419"/>
      <c r="J9" s="445"/>
      <c r="K9" s="446"/>
      <c r="L9" s="447"/>
      <c r="M9" s="448"/>
      <c r="N9" s="446"/>
      <c r="O9" s="447"/>
      <c r="P9" s="448"/>
      <c r="Q9" s="446"/>
      <c r="R9" s="447"/>
      <c r="S9" s="44"/>
    </row>
    <row r="10" spans="1:19" ht="15" customHeight="1">
      <c r="A10" s="20" t="s">
        <v>155</v>
      </c>
      <c r="B10" s="20" t="s">
        <v>168</v>
      </c>
      <c r="C10" s="43"/>
      <c r="D10" s="417"/>
      <c r="E10" s="418"/>
      <c r="F10" s="418"/>
      <c r="G10" s="418"/>
      <c r="H10" s="418"/>
      <c r="I10" s="419"/>
      <c r="J10" s="451" t="s">
        <v>28</v>
      </c>
      <c r="K10" s="454" t="s">
        <v>124</v>
      </c>
      <c r="L10" s="455"/>
      <c r="M10" s="433" t="s">
        <v>29</v>
      </c>
      <c r="N10" s="454" t="s">
        <v>124</v>
      </c>
      <c r="O10" s="455"/>
      <c r="P10" s="433" t="s">
        <v>30</v>
      </c>
      <c r="Q10" s="454" t="s">
        <v>105</v>
      </c>
      <c r="R10" s="455"/>
      <c r="S10" s="44"/>
    </row>
    <row r="11" spans="1:19" ht="13.5" customHeight="1">
      <c r="A11" s="20" t="s">
        <v>155</v>
      </c>
      <c r="B11" s="20" t="s">
        <v>169</v>
      </c>
      <c r="C11" s="43"/>
      <c r="D11" s="417"/>
      <c r="E11" s="418"/>
      <c r="F11" s="418"/>
      <c r="G11" s="418"/>
      <c r="H11" s="418"/>
      <c r="I11" s="419"/>
      <c r="J11" s="452"/>
      <c r="K11" s="435" t="s">
        <v>31</v>
      </c>
      <c r="L11" s="437" t="s">
        <v>32</v>
      </c>
      <c r="M11" s="468"/>
      <c r="N11" s="435" t="s">
        <v>33</v>
      </c>
      <c r="O11" s="437" t="s">
        <v>32</v>
      </c>
      <c r="P11" s="409"/>
      <c r="Q11" s="435" t="s">
        <v>31</v>
      </c>
      <c r="R11" s="437" t="s">
        <v>32</v>
      </c>
      <c r="S11" s="44"/>
    </row>
    <row r="12" spans="1:19" ht="13.5" customHeight="1" thickBot="1">
      <c r="A12" s="20" t="s">
        <v>155</v>
      </c>
      <c r="B12" s="20" t="s">
        <v>435</v>
      </c>
      <c r="C12" s="43"/>
      <c r="D12" s="420"/>
      <c r="E12" s="421"/>
      <c r="F12" s="421"/>
      <c r="G12" s="421"/>
      <c r="H12" s="421"/>
      <c r="I12" s="422"/>
      <c r="J12" s="453"/>
      <c r="K12" s="477"/>
      <c r="L12" s="438"/>
      <c r="M12" s="469"/>
      <c r="N12" s="478"/>
      <c r="O12" s="438"/>
      <c r="P12" s="410"/>
      <c r="Q12" s="478"/>
      <c r="R12" s="438"/>
      <c r="S12" s="44"/>
    </row>
    <row r="13" spans="1:19" ht="14.25" thickBot="1" thickTop="1">
      <c r="A13" s="45" t="s">
        <v>155</v>
      </c>
      <c r="B13" s="22" t="s">
        <v>159</v>
      </c>
      <c r="C13" s="46"/>
      <c r="D13" s="248"/>
      <c r="E13" s="249" t="s">
        <v>113</v>
      </c>
      <c r="F13" s="249"/>
      <c r="G13" s="249"/>
      <c r="H13" s="250"/>
      <c r="I13" s="251"/>
      <c r="J13" s="112">
        <v>259408.97399999783</v>
      </c>
      <c r="K13" s="113">
        <v>174926.41899999976</v>
      </c>
      <c r="L13" s="114">
        <v>84482.5550000001</v>
      </c>
      <c r="M13" s="378">
        <v>74564408.14800015</v>
      </c>
      <c r="N13" s="113">
        <v>57487245.93600004</v>
      </c>
      <c r="O13" s="114">
        <v>17077162.21199991</v>
      </c>
      <c r="P13" s="115">
        <v>23953.298851565807</v>
      </c>
      <c r="Q13" s="245">
        <v>27386.393978601995</v>
      </c>
      <c r="R13" s="247">
        <v>16844.860468530944</v>
      </c>
      <c r="S13" s="44"/>
    </row>
    <row r="14" spans="1:19" ht="12.75">
      <c r="A14" s="45" t="s">
        <v>155</v>
      </c>
      <c r="B14" s="22" t="s">
        <v>159</v>
      </c>
      <c r="C14" s="46"/>
      <c r="D14" s="252"/>
      <c r="E14" s="253" t="s">
        <v>114</v>
      </c>
      <c r="F14" s="253"/>
      <c r="G14" s="253"/>
      <c r="H14" s="254"/>
      <c r="I14" s="255"/>
      <c r="J14" s="121">
        <v>588.779</v>
      </c>
      <c r="K14" s="122">
        <v>91.07600000000001</v>
      </c>
      <c r="L14" s="123">
        <v>497.703</v>
      </c>
      <c r="M14" s="379">
        <v>166858.921</v>
      </c>
      <c r="N14" s="122">
        <v>35322.531</v>
      </c>
      <c r="O14" s="123">
        <v>131536.39</v>
      </c>
      <c r="P14" s="124">
        <v>23616.518393715352</v>
      </c>
      <c r="Q14" s="256">
        <v>32319.647876498744</v>
      </c>
      <c r="R14" s="257">
        <v>22023.90950694156</v>
      </c>
      <c r="S14" s="44"/>
    </row>
    <row r="15" spans="1:19" ht="12.75" customHeight="1">
      <c r="A15" s="45" t="s">
        <v>155</v>
      </c>
      <c r="B15" s="22" t="s">
        <v>159</v>
      </c>
      <c r="C15" s="46"/>
      <c r="D15" s="163"/>
      <c r="E15" s="456" t="s">
        <v>124</v>
      </c>
      <c r="F15" s="67" t="s">
        <v>34</v>
      </c>
      <c r="G15" s="67"/>
      <c r="H15" s="165"/>
      <c r="I15" s="166"/>
      <c r="J15" s="258">
        <v>574.11</v>
      </c>
      <c r="K15" s="259">
        <v>81.409</v>
      </c>
      <c r="L15" s="260">
        <v>492.701</v>
      </c>
      <c r="M15" s="403">
        <v>161769.912</v>
      </c>
      <c r="N15" s="259">
        <v>31301.828</v>
      </c>
      <c r="O15" s="260">
        <v>130468.084</v>
      </c>
      <c r="P15" s="64">
        <v>23481.25968890979</v>
      </c>
      <c r="Q15" s="261">
        <v>32041.73576222121</v>
      </c>
      <c r="R15" s="262">
        <v>22066.811988068486</v>
      </c>
      <c r="S15" s="44"/>
    </row>
    <row r="16" spans="1:19" ht="12.75">
      <c r="A16" s="45" t="s">
        <v>155</v>
      </c>
      <c r="B16" s="22" t="s">
        <v>159</v>
      </c>
      <c r="C16" s="46"/>
      <c r="D16" s="263"/>
      <c r="E16" s="476"/>
      <c r="F16" s="170" t="s">
        <v>126</v>
      </c>
      <c r="G16" s="136"/>
      <c r="H16" s="137"/>
      <c r="I16" s="138"/>
      <c r="J16" s="139">
        <v>14.669</v>
      </c>
      <c r="K16" s="140">
        <v>9.667</v>
      </c>
      <c r="L16" s="141">
        <v>5.002000000000001</v>
      </c>
      <c r="M16" s="382">
        <v>5089.009</v>
      </c>
      <c r="N16" s="140">
        <v>4020.703</v>
      </c>
      <c r="O16" s="141">
        <v>1068.306</v>
      </c>
      <c r="P16" s="142">
        <v>28910.224509737087</v>
      </c>
      <c r="Q16" s="224">
        <v>34660.03758491087</v>
      </c>
      <c r="R16" s="226">
        <v>17797.980807676926</v>
      </c>
      <c r="S16" s="44"/>
    </row>
    <row r="17" spans="1:19" ht="12.75">
      <c r="A17" s="45" t="s">
        <v>155</v>
      </c>
      <c r="B17" s="22" t="s">
        <v>159</v>
      </c>
      <c r="C17" s="46"/>
      <c r="D17" s="264"/>
      <c r="E17" s="265" t="s">
        <v>115</v>
      </c>
      <c r="F17" s="265"/>
      <c r="G17" s="265"/>
      <c r="H17" s="266"/>
      <c r="I17" s="267"/>
      <c r="J17" s="130">
        <v>258728.21999999782</v>
      </c>
      <c r="K17" s="131">
        <v>174835.34299999976</v>
      </c>
      <c r="L17" s="132">
        <v>83892.8770000001</v>
      </c>
      <c r="M17" s="381">
        <v>74393303.50200015</v>
      </c>
      <c r="N17" s="131">
        <v>57451923.40500004</v>
      </c>
      <c r="O17" s="132">
        <v>16941380.09699991</v>
      </c>
      <c r="P17" s="133">
        <v>23961.212883929187</v>
      </c>
      <c r="Q17" s="228">
        <v>27383.824126166583</v>
      </c>
      <c r="R17" s="230">
        <v>16828.3854986877</v>
      </c>
      <c r="S17" s="44"/>
    </row>
    <row r="18" spans="1:19" ht="12.75" customHeight="1">
      <c r="A18" s="45" t="s">
        <v>155</v>
      </c>
      <c r="B18" s="22" t="s">
        <v>159</v>
      </c>
      <c r="C18" s="46"/>
      <c r="D18" s="163"/>
      <c r="E18" s="456" t="s">
        <v>124</v>
      </c>
      <c r="F18" s="164" t="s">
        <v>125</v>
      </c>
      <c r="G18" s="67"/>
      <c r="H18" s="165"/>
      <c r="I18" s="166"/>
      <c r="J18" s="167">
        <v>229649.45899999782</v>
      </c>
      <c r="K18" s="186">
        <v>159809.27299999975</v>
      </c>
      <c r="L18" s="187">
        <v>69840.1860000001</v>
      </c>
      <c r="M18" s="387">
        <v>62656163.29300015</v>
      </c>
      <c r="N18" s="186">
        <v>50077946.53700004</v>
      </c>
      <c r="O18" s="187">
        <v>12578216.755999904</v>
      </c>
      <c r="P18" s="73">
        <v>22736.16042388933</v>
      </c>
      <c r="Q18" s="220">
        <v>26113.392127230793</v>
      </c>
      <c r="R18" s="222">
        <v>15008.332447262628</v>
      </c>
      <c r="S18" s="44"/>
    </row>
    <row r="19" spans="1:19" ht="15">
      <c r="A19" s="45" t="s">
        <v>155</v>
      </c>
      <c r="B19" s="22" t="s">
        <v>159</v>
      </c>
      <c r="C19" s="46"/>
      <c r="D19" s="263"/>
      <c r="E19" s="476"/>
      <c r="F19" s="136" t="s">
        <v>36</v>
      </c>
      <c r="G19" s="136"/>
      <c r="H19" s="137"/>
      <c r="I19" s="138"/>
      <c r="J19" s="139">
        <v>29078.761</v>
      </c>
      <c r="K19" s="140">
        <v>15026.070000000007</v>
      </c>
      <c r="L19" s="141">
        <v>14052.690999999992</v>
      </c>
      <c r="M19" s="382">
        <v>11737140.209000004</v>
      </c>
      <c r="N19" s="140">
        <v>7373976.867999998</v>
      </c>
      <c r="O19" s="141">
        <v>4363163.3410000065</v>
      </c>
      <c r="P19" s="142">
        <v>33636.06232798802</v>
      </c>
      <c r="Q19" s="224">
        <v>40895.46184287262</v>
      </c>
      <c r="R19" s="226">
        <v>25873.830505725495</v>
      </c>
      <c r="S19" s="44"/>
    </row>
    <row r="20" spans="1:19" ht="13.5" thickBot="1">
      <c r="A20" s="45" t="s">
        <v>155</v>
      </c>
      <c r="B20" s="22" t="s">
        <v>159</v>
      </c>
      <c r="C20" s="46"/>
      <c r="D20" s="268"/>
      <c r="E20" s="145" t="s">
        <v>35</v>
      </c>
      <c r="F20" s="145"/>
      <c r="G20" s="145"/>
      <c r="H20" s="146"/>
      <c r="I20" s="147"/>
      <c r="J20" s="148">
        <v>91.97500000000001</v>
      </c>
      <c r="K20" s="149">
        <v>0</v>
      </c>
      <c r="L20" s="150">
        <v>91.97500000000001</v>
      </c>
      <c r="M20" s="383">
        <v>4245.724999999999</v>
      </c>
      <c r="N20" s="149">
        <v>0</v>
      </c>
      <c r="O20" s="150">
        <v>4245.724999999999</v>
      </c>
      <c r="P20" s="151">
        <v>3846.810727552776</v>
      </c>
      <c r="Q20" s="269" t="s">
        <v>437</v>
      </c>
      <c r="R20" s="270">
        <v>3846.810727552776</v>
      </c>
      <c r="S20" s="44"/>
    </row>
    <row r="21" spans="1:19" ht="13.5">
      <c r="A21" s="45" t="s">
        <v>155</v>
      </c>
      <c r="B21" s="45" t="s">
        <v>161</v>
      </c>
      <c r="D21" s="92" t="str">
        <f>IF(D22="","","Komentáře:")</f>
        <v>Komentáře:</v>
      </c>
      <c r="E21" s="93"/>
      <c r="F21" s="93"/>
      <c r="G21" s="93"/>
      <c r="H21" s="93"/>
      <c r="I21" s="92"/>
      <c r="J21" s="92"/>
      <c r="K21" s="92"/>
      <c r="L21" s="92"/>
      <c r="M21" s="92"/>
      <c r="N21" s="92"/>
      <c r="O21" s="92"/>
      <c r="P21" s="92"/>
      <c r="Q21" s="92"/>
      <c r="R21" s="94" t="str">
        <f>CONCATENATE("Zdroj: ",KNIHOVNA!H4)</f>
        <v>Zdroj: Škol (MŠMT) P1-04, P1a-04, P1b-04, MO, MSp</v>
      </c>
      <c r="S21" s="26">
        <f>IF(KNIHOVNA!H4=""," ","")</f>
      </c>
    </row>
    <row r="22" spans="1:18" ht="12.75" customHeight="1">
      <c r="A22" s="45" t="str">
        <f>IF(COUNTBLANK(D22:E22)=2,"odstr","OK")</f>
        <v>OK</v>
      </c>
      <c r="B22" s="45"/>
      <c r="D22" s="95" t="s">
        <v>94</v>
      </c>
      <c r="E22" s="404" t="str">
        <f>Komentáře!C5</f>
        <v>V oblasti přímo řízeného školství (veřejné vysoké školy) jsou zahrnuti pouze pracovníci placení ze státního rozpočtu bez ESF.</v>
      </c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</row>
    <row r="23" spans="1:18" ht="12.75" customHeight="1">
      <c r="A23" s="45"/>
      <c r="B23" s="45"/>
      <c r="D23" s="95"/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</row>
    <row r="24" spans="1:18" ht="12.75" customHeight="1">
      <c r="A24" s="45"/>
      <c r="B24" s="45"/>
      <c r="D24" s="95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</row>
    <row r="25" spans="1:18" ht="12.75" customHeight="1">
      <c r="A25" s="45" t="str">
        <f>IF(COUNTBLANK(D25:E25)=2,"odstr","OK")</f>
        <v>odstr</v>
      </c>
      <c r="B25" s="45"/>
      <c r="D25" s="95"/>
      <c r="E25" s="404"/>
      <c r="F25" s="404"/>
      <c r="G25" s="404"/>
      <c r="H25" s="404"/>
      <c r="I25" s="404"/>
      <c r="J25" s="404"/>
      <c r="K25" s="404"/>
      <c r="L25" s="404"/>
      <c r="M25" s="404"/>
      <c r="N25" s="404"/>
      <c r="O25" s="404"/>
      <c r="P25" s="404"/>
      <c r="Q25" s="404"/>
      <c r="R25" s="404"/>
    </row>
    <row r="26" spans="1:2" ht="12.75">
      <c r="A26" s="45" t="s">
        <v>161</v>
      </c>
      <c r="B26" s="45"/>
    </row>
    <row r="27" spans="1:2" ht="12.75">
      <c r="A27" s="45"/>
      <c r="B27" s="45"/>
    </row>
    <row r="28" spans="1:2" ht="12.75">
      <c r="A28" s="45"/>
      <c r="B28" s="45"/>
    </row>
    <row r="29" spans="1:2" ht="12.75">
      <c r="A29" s="45"/>
      <c r="B29" s="45"/>
    </row>
    <row r="30" spans="1:2" ht="12.75">
      <c r="A30" s="45"/>
      <c r="B30" s="45"/>
    </row>
    <row r="31" spans="1:2" ht="12.75">
      <c r="A31" s="45"/>
      <c r="B31" s="45"/>
    </row>
    <row r="32" spans="1:2" ht="12.75">
      <c r="A32" s="45"/>
      <c r="B32" s="45"/>
    </row>
    <row r="33" spans="1:2" ht="12.75">
      <c r="A33" s="45"/>
      <c r="B33" s="45"/>
    </row>
    <row r="34" spans="1:2" ht="12.75">
      <c r="A34" s="45"/>
      <c r="B34" s="45"/>
    </row>
    <row r="35" spans="1:2" ht="12.75">
      <c r="A35" s="45"/>
      <c r="B35" s="45"/>
    </row>
    <row r="36" spans="1:2" ht="12.75">
      <c r="A36" s="45"/>
      <c r="B36" s="45"/>
    </row>
    <row r="37" spans="1:2" ht="12.75">
      <c r="A37" s="45"/>
      <c r="B37" s="45"/>
    </row>
    <row r="38" spans="1:2" ht="12.75">
      <c r="A38" s="45"/>
      <c r="B38" s="45"/>
    </row>
    <row r="39" spans="1:2" ht="12.75">
      <c r="A39" s="45"/>
      <c r="B39" s="45"/>
    </row>
    <row r="40" spans="1:2" ht="12.75">
      <c r="A40" s="45"/>
      <c r="B40" s="45"/>
    </row>
    <row r="41" spans="1:2" ht="12.75">
      <c r="A41" s="45"/>
      <c r="B41" s="45"/>
    </row>
    <row r="42" spans="1:2" ht="12.75">
      <c r="A42" s="45"/>
      <c r="B42" s="45"/>
    </row>
    <row r="43" spans="1:2" ht="12.75">
      <c r="A43" s="45"/>
      <c r="B43" s="45"/>
    </row>
    <row r="44" spans="1:2" ht="12.75">
      <c r="A44" s="45"/>
      <c r="B44" s="45"/>
    </row>
    <row r="45" spans="1:2" ht="12.75">
      <c r="A45" s="45"/>
      <c r="B45" s="45"/>
    </row>
    <row r="46" spans="1:2" ht="12.75">
      <c r="A46" s="45"/>
      <c r="B46" s="45"/>
    </row>
    <row r="47" spans="1:2" ht="12.75">
      <c r="A47" s="45"/>
      <c r="B47" s="45"/>
    </row>
    <row r="48" spans="1:2" ht="12.75">
      <c r="A48" s="45"/>
      <c r="B48" s="45"/>
    </row>
    <row r="49" spans="1:2" ht="12.75">
      <c r="A49" s="45"/>
      <c r="B49" s="45"/>
    </row>
    <row r="50" spans="1:2" ht="12.75">
      <c r="A50" s="45"/>
      <c r="B50" s="45"/>
    </row>
    <row r="51" spans="1:2" ht="12.75">
      <c r="A51" s="45"/>
      <c r="B51" s="45"/>
    </row>
    <row r="52" spans="1:2" ht="12.75">
      <c r="A52" s="45"/>
      <c r="B52" s="45"/>
    </row>
    <row r="53" spans="1:2" ht="12.75">
      <c r="A53" s="45"/>
      <c r="B53" s="45"/>
    </row>
    <row r="54" spans="1:2" ht="12.75">
      <c r="A54" s="45"/>
      <c r="B54" s="45"/>
    </row>
    <row r="55" spans="1:2" ht="12.75">
      <c r="A55" s="45"/>
      <c r="B55" s="45"/>
    </row>
    <row r="56" spans="1:2" ht="12.75">
      <c r="A56" s="45"/>
      <c r="B56" s="45"/>
    </row>
    <row r="57" spans="1:2" ht="12.75">
      <c r="A57" s="45"/>
      <c r="B57" s="45"/>
    </row>
    <row r="58" spans="1:2" ht="12.75">
      <c r="A58" s="45"/>
      <c r="B58" s="45"/>
    </row>
    <row r="59" spans="1:2" ht="12.75">
      <c r="A59" s="45"/>
      <c r="B59" s="45"/>
    </row>
    <row r="60" spans="1:2" ht="12.75">
      <c r="A60" s="45"/>
      <c r="B60" s="45"/>
    </row>
    <row r="61" spans="1:2" ht="12.75">
      <c r="A61" s="45"/>
      <c r="B61" s="45"/>
    </row>
    <row r="62" spans="1:2" ht="12.75">
      <c r="A62" s="45"/>
      <c r="B62" s="45"/>
    </row>
    <row r="63" spans="1:2" ht="12.75">
      <c r="A63" s="45"/>
      <c r="B63" s="45"/>
    </row>
    <row r="64" spans="1:2" ht="12.75">
      <c r="A64" s="45"/>
      <c r="B64" s="45"/>
    </row>
    <row r="65" spans="1:2" ht="12.75">
      <c r="A65" s="45"/>
      <c r="B65" s="45"/>
    </row>
    <row r="66" spans="1:2" ht="12.75">
      <c r="A66" s="45"/>
      <c r="B66" s="45"/>
    </row>
    <row r="67" spans="1:2" ht="12.75">
      <c r="A67" s="45"/>
      <c r="B67" s="45"/>
    </row>
    <row r="68" spans="1:2" ht="12.75">
      <c r="A68" s="45"/>
      <c r="B68" s="45"/>
    </row>
    <row r="69" spans="1:2" ht="12.75">
      <c r="A69" s="45"/>
      <c r="B69" s="45"/>
    </row>
    <row r="70" spans="1:2" ht="12.75">
      <c r="A70" s="45"/>
      <c r="B70" s="45"/>
    </row>
    <row r="71" spans="1:2" ht="12.75">
      <c r="A71" s="45"/>
      <c r="B71" s="45"/>
    </row>
    <row r="72" spans="1:2" ht="12.75">
      <c r="A72" s="45"/>
      <c r="B72" s="45"/>
    </row>
    <row r="73" spans="1:2" ht="12.75">
      <c r="A73" s="45"/>
      <c r="B73" s="45"/>
    </row>
    <row r="74" spans="1:2" ht="12.75">
      <c r="A74" s="45"/>
      <c r="B74" s="45"/>
    </row>
    <row r="75" spans="1:2" ht="12.75">
      <c r="A75" s="45"/>
      <c r="B75" s="45"/>
    </row>
    <row r="76" spans="1:2" ht="12.75">
      <c r="A76" s="45"/>
      <c r="B76" s="45"/>
    </row>
    <row r="77" spans="1:2" ht="12.75">
      <c r="A77" s="45"/>
      <c r="B77" s="45"/>
    </row>
    <row r="78" spans="1:2" ht="12.75">
      <c r="A78" s="45"/>
      <c r="B78" s="45"/>
    </row>
    <row r="79" spans="1:2" ht="12.75">
      <c r="A79" s="45"/>
      <c r="B79" s="45"/>
    </row>
    <row r="80" spans="1:2" ht="12.75">
      <c r="A80" s="45"/>
      <c r="B80" s="45"/>
    </row>
    <row r="81" spans="1:2" ht="12.75">
      <c r="A81" s="45"/>
      <c r="B81" s="45"/>
    </row>
    <row r="82" spans="1:2" ht="12.75">
      <c r="A82" s="45"/>
      <c r="B82" s="45"/>
    </row>
    <row r="83" spans="1:2" ht="12.75">
      <c r="A83" s="45"/>
      <c r="B83" s="45"/>
    </row>
    <row r="84" spans="1:2" ht="12.75">
      <c r="A84" s="45"/>
      <c r="B84" s="45"/>
    </row>
    <row r="85" spans="1:2" ht="12.75">
      <c r="A85" s="45"/>
      <c r="B85" s="45"/>
    </row>
    <row r="86" spans="1:2" ht="12.75">
      <c r="A86" s="45"/>
      <c r="B86" s="45"/>
    </row>
    <row r="87" spans="1:2" ht="12.75">
      <c r="A87" s="45"/>
      <c r="B87" s="45"/>
    </row>
    <row r="88" spans="1:2" ht="12.75">
      <c r="A88" s="45"/>
      <c r="B88" s="45"/>
    </row>
    <row r="89" spans="1:2" ht="12.75">
      <c r="A89" s="45"/>
      <c r="B89" s="45"/>
    </row>
    <row r="90" spans="1:2" ht="12.75">
      <c r="A90" s="45"/>
      <c r="B90" s="45"/>
    </row>
    <row r="91" spans="1:2" ht="12.75">
      <c r="A91" s="45"/>
      <c r="B91" s="45"/>
    </row>
    <row r="92" spans="1:2" ht="12.75">
      <c r="A92" s="45"/>
      <c r="B92" s="45"/>
    </row>
    <row r="93" spans="1:2" ht="12.75">
      <c r="A93" s="45"/>
      <c r="B93" s="45"/>
    </row>
    <row r="94" spans="1:2" ht="12.75">
      <c r="A94" s="45"/>
      <c r="B94" s="45"/>
    </row>
    <row r="95" spans="1:2" ht="12.75">
      <c r="A95" s="45"/>
      <c r="B95" s="45"/>
    </row>
    <row r="96" spans="1:2" ht="12.75">
      <c r="A96" s="45"/>
      <c r="B96" s="45"/>
    </row>
    <row r="97" spans="1:2" ht="12.75">
      <c r="A97" s="45"/>
      <c r="B97" s="45"/>
    </row>
    <row r="98" spans="1:2" ht="12.75">
      <c r="A98" s="45"/>
      <c r="B98" s="45"/>
    </row>
    <row r="99" spans="1:2" ht="12.75">
      <c r="A99" s="45"/>
      <c r="B99" s="45"/>
    </row>
    <row r="100" spans="1:2" ht="12.75">
      <c r="A100" s="45"/>
      <c r="B100" s="45"/>
    </row>
    <row r="101" spans="1:2" ht="12.75">
      <c r="A101" s="45"/>
      <c r="B101" s="45"/>
    </row>
    <row r="102" spans="1:2" ht="12.75">
      <c r="A102" s="45"/>
      <c r="B102" s="45"/>
    </row>
    <row r="103" spans="1:2" ht="12.75">
      <c r="A103" s="45"/>
      <c r="B103" s="45"/>
    </row>
    <row r="104" spans="1:2" ht="12.75">
      <c r="A104" s="45"/>
      <c r="B104" s="45"/>
    </row>
    <row r="105" spans="1:2" ht="12.75">
      <c r="A105" s="45"/>
      <c r="B105" s="45"/>
    </row>
    <row r="106" spans="1:2" ht="12.75">
      <c r="A106" s="45"/>
      <c r="B106" s="45"/>
    </row>
    <row r="107" spans="1:2" ht="12.75">
      <c r="A107" s="45"/>
      <c r="B107" s="45"/>
    </row>
    <row r="108" spans="1:2" ht="12.75">
      <c r="A108" s="45"/>
      <c r="B108" s="45"/>
    </row>
    <row r="109" spans="1:2" ht="12.75">
      <c r="A109" s="45"/>
      <c r="B109" s="45"/>
    </row>
    <row r="110" spans="1:2" ht="12.75">
      <c r="A110" s="45"/>
      <c r="B110" s="45"/>
    </row>
    <row r="111" spans="1:2" ht="12.75">
      <c r="A111" s="45"/>
      <c r="B111" s="45"/>
    </row>
    <row r="112" spans="1:2" ht="12.75">
      <c r="A112" s="45"/>
      <c r="B112" s="45"/>
    </row>
    <row r="113" spans="1:2" ht="12.75">
      <c r="A113" s="45"/>
      <c r="B113" s="45"/>
    </row>
    <row r="114" spans="1:2" ht="12.75">
      <c r="A114" s="45"/>
      <c r="B114" s="45"/>
    </row>
    <row r="115" spans="1:2" ht="12.75">
      <c r="A115" s="45"/>
      <c r="B115" s="45"/>
    </row>
    <row r="116" spans="1:2" ht="12.75">
      <c r="A116" s="45"/>
      <c r="B116" s="45"/>
    </row>
    <row r="117" spans="1:2" ht="12.75">
      <c r="A117" s="45"/>
      <c r="B117" s="45"/>
    </row>
    <row r="118" spans="1:2" ht="12.75">
      <c r="A118" s="45"/>
      <c r="B118" s="45"/>
    </row>
    <row r="119" spans="1:2" ht="12.75">
      <c r="A119" s="45"/>
      <c r="B119" s="45"/>
    </row>
    <row r="120" spans="1:2" ht="12.75">
      <c r="A120" s="45"/>
      <c r="B120" s="45"/>
    </row>
    <row r="121" spans="1:2" ht="12.75">
      <c r="A121" s="45"/>
      <c r="B121" s="45"/>
    </row>
    <row r="122" spans="1:2" ht="12.75">
      <c r="A122" s="45"/>
      <c r="B122" s="45"/>
    </row>
    <row r="123" spans="1:2" ht="12.75">
      <c r="A123" s="45"/>
      <c r="B123" s="45"/>
    </row>
    <row r="124" spans="1:2" ht="12.75">
      <c r="A124" s="45"/>
      <c r="B124" s="45"/>
    </row>
    <row r="125" spans="1:2" ht="12.75">
      <c r="A125" s="45"/>
      <c r="B125" s="45"/>
    </row>
    <row r="126" spans="1:2" ht="12.75">
      <c r="A126" s="45"/>
      <c r="B126" s="45"/>
    </row>
    <row r="127" spans="1:2" ht="12.75">
      <c r="A127" s="45"/>
      <c r="B127" s="45"/>
    </row>
    <row r="128" spans="1:2" ht="12.75">
      <c r="A128" s="45"/>
      <c r="B128" s="45"/>
    </row>
    <row r="129" spans="1:2" ht="12.75">
      <c r="A129" s="45"/>
      <c r="B129" s="45"/>
    </row>
    <row r="130" spans="1:2" ht="12.75">
      <c r="A130" s="45"/>
      <c r="B130" s="45"/>
    </row>
    <row r="131" spans="1:2" ht="12.75">
      <c r="A131" s="45"/>
      <c r="B131" s="45"/>
    </row>
    <row r="132" spans="1:2" ht="12.75">
      <c r="A132" s="45"/>
      <c r="B132" s="45"/>
    </row>
    <row r="133" spans="1:2" ht="12.75">
      <c r="A133" s="45"/>
      <c r="B133" s="45"/>
    </row>
    <row r="134" spans="1:2" ht="12.75">
      <c r="A134" s="45"/>
      <c r="B134" s="45"/>
    </row>
    <row r="135" spans="1:2" ht="12.75">
      <c r="A135" s="45"/>
      <c r="B135" s="45"/>
    </row>
    <row r="136" spans="1:2" ht="12.75">
      <c r="A136" s="45"/>
      <c r="B136" s="45"/>
    </row>
    <row r="137" spans="1:2" ht="12.75">
      <c r="A137" s="45"/>
      <c r="B137" s="45"/>
    </row>
    <row r="138" spans="1:2" ht="12.75">
      <c r="A138" s="45"/>
      <c r="B138" s="45"/>
    </row>
    <row r="139" spans="1:2" ht="12.75">
      <c r="A139" s="45"/>
      <c r="B139" s="45"/>
    </row>
    <row r="140" spans="1:2" ht="12.75">
      <c r="A140" s="45"/>
      <c r="B140" s="45"/>
    </row>
    <row r="141" spans="1:2" ht="12.75">
      <c r="A141" s="45"/>
      <c r="B141" s="45"/>
    </row>
    <row r="142" spans="1:2" ht="12.75">
      <c r="A142" s="45"/>
      <c r="B142" s="45"/>
    </row>
    <row r="143" spans="1:2" ht="12.75">
      <c r="A143" s="45"/>
      <c r="B143" s="45"/>
    </row>
    <row r="144" spans="1:2" ht="12.75">
      <c r="A144" s="45"/>
      <c r="B144" s="45"/>
    </row>
    <row r="145" spans="1:2" ht="12.75">
      <c r="A145" s="45"/>
      <c r="B145" s="45"/>
    </row>
    <row r="146" spans="1:2" ht="12.75">
      <c r="A146" s="45"/>
      <c r="B146" s="45"/>
    </row>
    <row r="147" spans="1:2" ht="12.75">
      <c r="A147" s="45"/>
      <c r="B147" s="45"/>
    </row>
    <row r="148" spans="1:2" ht="12.75">
      <c r="A148" s="45"/>
      <c r="B148" s="45"/>
    </row>
    <row r="149" spans="1:2" ht="12.75">
      <c r="A149" s="45"/>
      <c r="B149" s="45"/>
    </row>
    <row r="150" spans="1:2" ht="12.75">
      <c r="A150" s="45"/>
      <c r="B150" s="45"/>
    </row>
    <row r="151" spans="1:2" ht="12.75">
      <c r="A151" s="45"/>
      <c r="B151" s="45"/>
    </row>
    <row r="152" spans="1:2" ht="12.75">
      <c r="A152" s="45"/>
      <c r="B152" s="45"/>
    </row>
    <row r="153" spans="1:2" ht="12.75">
      <c r="A153" s="45"/>
      <c r="B153" s="45"/>
    </row>
    <row r="154" spans="1:2" ht="12.75">
      <c r="A154" s="45"/>
      <c r="B154" s="45"/>
    </row>
    <row r="155" spans="1:2" ht="12.75">
      <c r="A155" s="45"/>
      <c r="B155" s="45"/>
    </row>
    <row r="156" spans="1:2" ht="12.75">
      <c r="A156" s="45"/>
      <c r="B156" s="45"/>
    </row>
    <row r="157" spans="1:2" ht="12.75">
      <c r="A157" s="45"/>
      <c r="B157" s="45"/>
    </row>
    <row r="158" spans="1:2" ht="12.75">
      <c r="A158" s="45"/>
      <c r="B158" s="45"/>
    </row>
    <row r="159" spans="1:2" ht="12.75">
      <c r="A159" s="45"/>
      <c r="B159" s="45"/>
    </row>
    <row r="160" spans="1:2" ht="12.75">
      <c r="A160" s="45"/>
      <c r="B160" s="45"/>
    </row>
    <row r="161" spans="1:2" ht="12.75">
      <c r="A161" s="45"/>
      <c r="B161" s="45"/>
    </row>
    <row r="162" spans="1:2" ht="12.75">
      <c r="A162" s="45"/>
      <c r="B162" s="45"/>
    </row>
    <row r="163" spans="1:2" ht="12.75">
      <c r="A163" s="45"/>
      <c r="B163" s="45"/>
    </row>
    <row r="164" spans="1:2" ht="12.75">
      <c r="A164" s="45"/>
      <c r="B164" s="45"/>
    </row>
    <row r="165" spans="1:2" ht="12.75">
      <c r="A165" s="45"/>
      <c r="B165" s="45"/>
    </row>
    <row r="166" spans="1:2" ht="12.75">
      <c r="A166" s="45"/>
      <c r="B166" s="45"/>
    </row>
    <row r="167" spans="1:2" ht="12.75">
      <c r="A167" s="45"/>
      <c r="B167" s="45"/>
    </row>
    <row r="168" spans="1:2" ht="12.75">
      <c r="A168" s="45"/>
      <c r="B168" s="45"/>
    </row>
    <row r="169" spans="1:2" ht="12.75">
      <c r="A169" s="45"/>
      <c r="B169" s="45"/>
    </row>
    <row r="170" spans="1:2" ht="12.75">
      <c r="A170" s="45"/>
      <c r="B170" s="45"/>
    </row>
    <row r="171" spans="1:2" ht="12.75">
      <c r="A171" s="45"/>
      <c r="B171" s="45"/>
    </row>
    <row r="172" spans="1:2" ht="12.75">
      <c r="A172" s="45"/>
      <c r="B172" s="45"/>
    </row>
    <row r="173" spans="1:2" ht="12.75">
      <c r="A173" s="45"/>
      <c r="B173" s="45"/>
    </row>
    <row r="174" spans="1:2" ht="12.75">
      <c r="A174" s="45"/>
      <c r="B174" s="45"/>
    </row>
    <row r="175" spans="1:2" ht="12.75">
      <c r="A175" s="45"/>
      <c r="B175" s="45"/>
    </row>
    <row r="176" spans="1:2" ht="12.75">
      <c r="A176" s="45"/>
      <c r="B176" s="45"/>
    </row>
    <row r="177" spans="1:2" ht="12.75">
      <c r="A177" s="45"/>
      <c r="B177" s="45"/>
    </row>
    <row r="178" spans="1:2" ht="12.75">
      <c r="A178" s="45"/>
      <c r="B178" s="45"/>
    </row>
    <row r="179" spans="1:2" ht="12.75">
      <c r="A179" s="45"/>
      <c r="B179" s="45"/>
    </row>
    <row r="180" spans="1:2" ht="12.75">
      <c r="A180" s="45"/>
      <c r="B180" s="45"/>
    </row>
    <row r="181" spans="1:2" ht="12.75">
      <c r="A181" s="45"/>
      <c r="B181" s="45"/>
    </row>
    <row r="182" spans="1:2" ht="12.75">
      <c r="A182" s="45"/>
      <c r="B182" s="45"/>
    </row>
    <row r="183" spans="1:2" ht="12.75">
      <c r="A183" s="45"/>
      <c r="B183" s="45"/>
    </row>
    <row r="184" spans="1:2" ht="12.75">
      <c r="A184" s="45"/>
      <c r="B184" s="45"/>
    </row>
    <row r="185" spans="1:2" ht="12.75">
      <c r="A185" s="45"/>
      <c r="B185" s="45"/>
    </row>
    <row r="186" spans="1:2" ht="12.75">
      <c r="A186" s="45"/>
      <c r="B186" s="45"/>
    </row>
    <row r="187" spans="1:2" ht="12.75">
      <c r="A187" s="45"/>
      <c r="B187" s="45"/>
    </row>
    <row r="188" spans="1:2" ht="12.75">
      <c r="A188" s="45"/>
      <c r="B188" s="45"/>
    </row>
    <row r="189" spans="1:2" ht="12.75">
      <c r="A189" s="45"/>
      <c r="B189" s="45"/>
    </row>
    <row r="190" spans="1:2" ht="12.75">
      <c r="A190" s="45"/>
      <c r="B190" s="45"/>
    </row>
    <row r="191" spans="1:2" ht="12.75">
      <c r="A191" s="45"/>
      <c r="B191" s="45"/>
    </row>
    <row r="192" spans="1:2" ht="12.75">
      <c r="A192" s="45"/>
      <c r="B192" s="45"/>
    </row>
    <row r="193" spans="1:2" ht="12.75">
      <c r="A193" s="45"/>
      <c r="B193" s="45"/>
    </row>
  </sheetData>
  <sheetProtection sheet="1" objects="1" scenarios="1"/>
  <mergeCells count="23">
    <mergeCell ref="P6:R6"/>
    <mergeCell ref="M10:M12"/>
    <mergeCell ref="R11:R12"/>
    <mergeCell ref="N11:N12"/>
    <mergeCell ref="E25:R25"/>
    <mergeCell ref="P8:R9"/>
    <mergeCell ref="J10:J12"/>
    <mergeCell ref="K10:L10"/>
    <mergeCell ref="N10:O10"/>
    <mergeCell ref="E24:R24"/>
    <mergeCell ref="E18:E19"/>
    <mergeCell ref="Q11:Q12"/>
    <mergeCell ref="O11:O12"/>
    <mergeCell ref="M8:O9"/>
    <mergeCell ref="D8:I12"/>
    <mergeCell ref="E23:R23"/>
    <mergeCell ref="E22:R22"/>
    <mergeCell ref="E15:E16"/>
    <mergeCell ref="P10:P12"/>
    <mergeCell ref="Q10:R10"/>
    <mergeCell ref="K11:K12"/>
    <mergeCell ref="L11:L12"/>
    <mergeCell ref="J8:L9"/>
  </mergeCells>
  <conditionalFormatting sqref="G7">
    <cfRule type="expression" priority="1" dxfId="0" stopIfTrue="1">
      <formula>S7=" "</formula>
    </cfRule>
  </conditionalFormatting>
  <conditionalFormatting sqref="R21">
    <cfRule type="expression" priority="2" dxfId="0" stopIfTrue="1">
      <formula>S21=" "</formula>
    </cfRule>
  </conditionalFormatting>
  <conditionalFormatting sqref="G3">
    <cfRule type="expression" priority="3" dxfId="0" stopIfTrue="1">
      <formula>D1=" ?"</formula>
    </cfRule>
  </conditionalFormatting>
  <conditionalFormatting sqref="A18:A25 B13 B18:B20 A14:B17 A2:A13">
    <cfRule type="cellIs" priority="4" dxfId="1" operator="equal" stopIfTrue="1">
      <formula>"odstr"</formula>
    </cfRule>
  </conditionalFormatting>
  <conditionalFormatting sqref="C1:E1">
    <cfRule type="cellIs" priority="5" dxfId="2" operator="equal" stopIfTrue="1">
      <formula>"nezadána"</formula>
    </cfRule>
  </conditionalFormatting>
  <conditionalFormatting sqref="B1">
    <cfRule type="cellIs" priority="6" dxfId="3" operator="equal" stopIfTrue="1">
      <formula>"FUNKCE"</formula>
    </cfRule>
  </conditionalFormatting>
  <conditionalFormatting sqref="R1 F1:I1">
    <cfRule type="cellIs" priority="7" dxfId="4" operator="notEqual" stopIfTrue="1">
      <formula>""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R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91"/>
  <dimension ref="B2:X127"/>
  <sheetViews>
    <sheetView showGridLines="0" showOutlineSymbols="0" zoomScale="90" zoomScaleNormal="90" workbookViewId="0" topLeftCell="A1">
      <pane ySplit="6" topLeftCell="BM7" activePane="bottomLeft" state="frozen"/>
      <selection pane="topLeft" activeCell="J14" sqref="J14:O20"/>
      <selection pane="bottomLeft" activeCell="N52" sqref="N52"/>
    </sheetView>
  </sheetViews>
  <sheetFormatPr defaultColWidth="9.00390625" defaultRowHeight="12.75"/>
  <cols>
    <col min="1" max="1" width="1.75390625" style="273" customWidth="1"/>
    <col min="2" max="2" width="7.75390625" style="271" customWidth="1"/>
    <col min="3" max="3" width="1.75390625" style="272" customWidth="1"/>
    <col min="4" max="4" width="1.12109375" style="272" customWidth="1"/>
    <col min="5" max="6" width="1.75390625" style="272" customWidth="1"/>
    <col min="7" max="7" width="16.75390625" style="272" customWidth="1"/>
    <col min="8" max="8" width="6.25390625" style="272" customWidth="1"/>
    <col min="9" max="9" width="1.12109375" style="272" customWidth="1"/>
    <col min="10" max="13" width="3.75390625" style="272" customWidth="1"/>
    <col min="14" max="14" width="1.12109375" style="272" customWidth="1"/>
    <col min="15" max="16" width="1.75390625" style="272" customWidth="1"/>
    <col min="17" max="17" width="13.75390625" style="272" customWidth="1"/>
    <col min="18" max="18" width="6.25390625" style="272" customWidth="1"/>
    <col min="19" max="19" width="1.12109375" style="272" customWidth="1"/>
    <col min="20" max="22" width="3.75390625" style="272" customWidth="1"/>
    <col min="23" max="23" width="1.75390625" style="272" customWidth="1"/>
    <col min="24" max="16384" width="9.125" style="273" customWidth="1"/>
  </cols>
  <sheetData>
    <row r="1" ht="13.5" thickBot="1"/>
    <row r="2" spans="3:23" ht="12.75">
      <c r="C2" s="274"/>
      <c r="D2" s="275"/>
      <c r="E2" s="276"/>
      <c r="F2" s="276"/>
      <c r="G2" s="276"/>
      <c r="H2" s="277"/>
      <c r="I2" s="278"/>
      <c r="J2" s="279"/>
      <c r="K2" s="280"/>
      <c r="L2" s="281"/>
      <c r="M2" s="282"/>
      <c r="N2" s="275"/>
      <c r="O2" s="276"/>
      <c r="P2" s="276"/>
      <c r="Q2" s="276"/>
      <c r="R2" s="277"/>
      <c r="S2" s="278"/>
      <c r="T2" s="279"/>
      <c r="U2" s="280"/>
      <c r="V2" s="281"/>
      <c r="W2" s="283"/>
    </row>
    <row r="3" spans="2:23" ht="12.75">
      <c r="B3" s="271" t="s">
        <v>163</v>
      </c>
      <c r="C3" s="274"/>
      <c r="D3" s="284" t="s">
        <v>170</v>
      </c>
      <c r="E3" s="285"/>
      <c r="F3" s="285"/>
      <c r="G3" s="285"/>
      <c r="H3" s="285"/>
      <c r="I3" s="286"/>
      <c r="J3" s="287"/>
      <c r="K3" s="288"/>
      <c r="L3" s="289"/>
      <c r="M3" s="282"/>
      <c r="N3" s="290"/>
      <c r="O3" s="291"/>
      <c r="P3" s="291"/>
      <c r="Q3" s="291"/>
      <c r="R3" s="292"/>
      <c r="S3" s="293"/>
      <c r="T3" s="287"/>
      <c r="U3" s="288"/>
      <c r="V3" s="289"/>
      <c r="W3" s="283"/>
    </row>
    <row r="4" spans="2:23" ht="12.75">
      <c r="B4" s="271" t="s">
        <v>168</v>
      </c>
      <c r="C4" s="274"/>
      <c r="D4" s="284" t="s">
        <v>171</v>
      </c>
      <c r="E4" s="285"/>
      <c r="F4" s="285"/>
      <c r="G4" s="285"/>
      <c r="H4" s="285"/>
      <c r="I4" s="286"/>
      <c r="J4" s="287"/>
      <c r="K4" s="288"/>
      <c r="L4" s="289"/>
      <c r="M4" s="282"/>
      <c r="N4" s="284" t="s">
        <v>172</v>
      </c>
      <c r="O4" s="285"/>
      <c r="P4" s="285"/>
      <c r="Q4" s="285"/>
      <c r="R4" s="285"/>
      <c r="S4" s="286"/>
      <c r="T4" s="287"/>
      <c r="U4" s="288"/>
      <c r="V4" s="289"/>
      <c r="W4" s="283"/>
    </row>
    <row r="5" spans="2:23" ht="12.75">
      <c r="B5" s="271" t="s">
        <v>169</v>
      </c>
      <c r="C5" s="274"/>
      <c r="D5" s="290"/>
      <c r="E5" s="291"/>
      <c r="F5" s="291"/>
      <c r="G5" s="291"/>
      <c r="H5" s="292"/>
      <c r="I5" s="293"/>
      <c r="J5" s="287"/>
      <c r="K5" s="288"/>
      <c r="L5" s="289"/>
      <c r="M5" s="282"/>
      <c r="N5" s="290"/>
      <c r="O5" s="291"/>
      <c r="P5" s="291"/>
      <c r="Q5" s="291"/>
      <c r="R5" s="292"/>
      <c r="S5" s="293"/>
      <c r="T5" s="287"/>
      <c r="U5" s="288"/>
      <c r="V5" s="289"/>
      <c r="W5" s="283"/>
    </row>
    <row r="6" spans="2:23" ht="13.5" thickBot="1">
      <c r="B6" s="271" t="s">
        <v>435</v>
      </c>
      <c r="C6" s="274"/>
      <c r="D6" s="294"/>
      <c r="E6" s="295" t="s">
        <v>173</v>
      </c>
      <c r="F6" s="295" t="s">
        <v>173</v>
      </c>
      <c r="G6" s="295" t="s">
        <v>174</v>
      </c>
      <c r="H6" s="296" t="s">
        <v>175</v>
      </c>
      <c r="I6" s="297"/>
      <c r="J6" s="298"/>
      <c r="K6" s="299"/>
      <c r="L6" s="300"/>
      <c r="M6" s="282"/>
      <c r="N6" s="294"/>
      <c r="O6" s="295" t="s">
        <v>173</v>
      </c>
      <c r="P6" s="295" t="s">
        <v>173</v>
      </c>
      <c r="Q6" s="295" t="s">
        <v>176</v>
      </c>
      <c r="R6" s="296" t="s">
        <v>175</v>
      </c>
      <c r="S6" s="297"/>
      <c r="T6" s="298"/>
      <c r="U6" s="299"/>
      <c r="V6" s="300"/>
      <c r="W6" s="283"/>
    </row>
    <row r="7" spans="2:23" ht="14.25" thickBot="1" thickTop="1">
      <c r="B7" s="22" t="s">
        <v>159</v>
      </c>
      <c r="C7" s="46"/>
      <c r="D7" s="301"/>
      <c r="E7" s="302" t="s">
        <v>177</v>
      </c>
      <c r="F7" s="302"/>
      <c r="G7" s="302"/>
      <c r="H7" s="303" t="s">
        <v>178</v>
      </c>
      <c r="I7" s="304"/>
      <c r="J7" s="305"/>
      <c r="K7" s="306"/>
      <c r="L7" s="307"/>
      <c r="M7" s="282"/>
      <c r="N7" s="301"/>
      <c r="O7" s="302" t="s">
        <v>177</v>
      </c>
      <c r="P7" s="302"/>
      <c r="Q7" s="302"/>
      <c r="R7" s="303" t="s">
        <v>178</v>
      </c>
      <c r="S7" s="304"/>
      <c r="T7" s="305"/>
      <c r="U7" s="306"/>
      <c r="V7" s="307"/>
      <c r="W7" s="283"/>
    </row>
    <row r="8" spans="2:23" ht="13.5" thickTop="1">
      <c r="B8" s="22" t="s">
        <v>159</v>
      </c>
      <c r="C8" s="46"/>
      <c r="D8" s="308"/>
      <c r="E8" s="49" t="s">
        <v>179</v>
      </c>
      <c r="F8" s="49"/>
      <c r="G8" s="49"/>
      <c r="H8" s="309" t="s">
        <v>180</v>
      </c>
      <c r="I8" s="310"/>
      <c r="J8" s="311"/>
      <c r="K8" s="312"/>
      <c r="L8" s="313"/>
      <c r="M8" s="282"/>
      <c r="N8" s="308"/>
      <c r="O8" s="49" t="s">
        <v>179</v>
      </c>
      <c r="P8" s="49"/>
      <c r="Q8" s="49"/>
      <c r="R8" s="309" t="s">
        <v>180</v>
      </c>
      <c r="S8" s="310"/>
      <c r="T8" s="311"/>
      <c r="U8" s="312"/>
      <c r="V8" s="313"/>
      <c r="W8" s="283"/>
    </row>
    <row r="9" spans="2:23" ht="13.5" thickBot="1">
      <c r="B9" s="22" t="s">
        <v>159</v>
      </c>
      <c r="C9" s="46"/>
      <c r="D9" s="231"/>
      <c r="E9" s="192"/>
      <c r="F9" s="192" t="s">
        <v>181</v>
      </c>
      <c r="G9" s="192"/>
      <c r="H9" s="193" t="s">
        <v>182</v>
      </c>
      <c r="I9" s="194"/>
      <c r="J9" s="314"/>
      <c r="K9" s="315"/>
      <c r="L9" s="316"/>
      <c r="M9" s="282"/>
      <c r="N9" s="208"/>
      <c r="O9" s="173"/>
      <c r="P9" s="173" t="s">
        <v>181</v>
      </c>
      <c r="Q9" s="173"/>
      <c r="R9" s="174" t="s">
        <v>182</v>
      </c>
      <c r="S9" s="175"/>
      <c r="T9" s="317"/>
      <c r="U9" s="318"/>
      <c r="V9" s="319"/>
      <c r="W9" s="283"/>
    </row>
    <row r="10" spans="2:23" ht="12.75">
      <c r="B10" s="22" t="s">
        <v>183</v>
      </c>
      <c r="C10" s="46"/>
      <c r="D10" s="320"/>
      <c r="E10" s="58"/>
      <c r="F10" s="58"/>
      <c r="G10" s="58" t="s">
        <v>184</v>
      </c>
      <c r="H10" s="321" t="s">
        <v>185</v>
      </c>
      <c r="I10" s="322"/>
      <c r="J10" s="323"/>
      <c r="K10" s="324"/>
      <c r="L10" s="325"/>
      <c r="M10" s="282"/>
      <c r="N10" s="117"/>
      <c r="O10" s="118" t="s">
        <v>186</v>
      </c>
      <c r="P10" s="118"/>
      <c r="Q10" s="118"/>
      <c r="R10" s="119" t="s">
        <v>187</v>
      </c>
      <c r="S10" s="120"/>
      <c r="T10" s="326"/>
      <c r="U10" s="327"/>
      <c r="V10" s="328"/>
      <c r="W10" s="283"/>
    </row>
    <row r="11" spans="2:23" ht="13.5" thickBot="1">
      <c r="B11" s="22" t="s">
        <v>183</v>
      </c>
      <c r="C11" s="46"/>
      <c r="D11" s="185"/>
      <c r="E11" s="67"/>
      <c r="F11" s="67"/>
      <c r="G11" s="67" t="s">
        <v>188</v>
      </c>
      <c r="H11" s="165" t="s">
        <v>189</v>
      </c>
      <c r="I11" s="166"/>
      <c r="J11" s="329"/>
      <c r="K11" s="330"/>
      <c r="L11" s="331"/>
      <c r="M11" s="282"/>
      <c r="N11" s="208"/>
      <c r="O11" s="173"/>
      <c r="P11" s="173" t="s">
        <v>190</v>
      </c>
      <c r="Q11" s="173"/>
      <c r="R11" s="174" t="s">
        <v>191</v>
      </c>
      <c r="S11" s="175"/>
      <c r="T11" s="317"/>
      <c r="U11" s="318"/>
      <c r="V11" s="319"/>
      <c r="W11" s="283"/>
    </row>
    <row r="12" spans="2:23" ht="12.75">
      <c r="B12" s="22" t="s">
        <v>183</v>
      </c>
      <c r="C12" s="46"/>
      <c r="D12" s="185"/>
      <c r="E12" s="67"/>
      <c r="F12" s="67"/>
      <c r="G12" s="67" t="s">
        <v>192</v>
      </c>
      <c r="H12" s="165" t="s">
        <v>193</v>
      </c>
      <c r="I12" s="166"/>
      <c r="J12" s="329"/>
      <c r="K12" s="330"/>
      <c r="L12" s="331"/>
      <c r="M12" s="282"/>
      <c r="N12" s="117"/>
      <c r="O12" s="118" t="s">
        <v>194</v>
      </c>
      <c r="P12" s="118"/>
      <c r="Q12" s="118"/>
      <c r="R12" s="119" t="s">
        <v>195</v>
      </c>
      <c r="S12" s="120"/>
      <c r="T12" s="326"/>
      <c r="U12" s="327"/>
      <c r="V12" s="328"/>
      <c r="W12" s="283"/>
    </row>
    <row r="13" spans="2:23" ht="12.75">
      <c r="B13" s="22" t="s">
        <v>183</v>
      </c>
      <c r="C13" s="46"/>
      <c r="D13" s="185"/>
      <c r="E13" s="67"/>
      <c r="F13" s="67"/>
      <c r="G13" s="67" t="s">
        <v>196</v>
      </c>
      <c r="H13" s="165" t="s">
        <v>197</v>
      </c>
      <c r="I13" s="166"/>
      <c r="J13" s="329"/>
      <c r="K13" s="330"/>
      <c r="L13" s="331"/>
      <c r="M13" s="282"/>
      <c r="N13" s="191"/>
      <c r="O13" s="200"/>
      <c r="P13" s="200" t="s">
        <v>198</v>
      </c>
      <c r="Q13" s="200"/>
      <c r="R13" s="201" t="s">
        <v>199</v>
      </c>
      <c r="S13" s="202"/>
      <c r="T13" s="332"/>
      <c r="U13" s="333"/>
      <c r="V13" s="334"/>
      <c r="W13" s="283"/>
    </row>
    <row r="14" spans="2:23" ht="13.5" thickBot="1">
      <c r="B14" s="22" t="s">
        <v>183</v>
      </c>
      <c r="C14" s="46"/>
      <c r="D14" s="185"/>
      <c r="E14" s="67"/>
      <c r="F14" s="67"/>
      <c r="G14" s="67" t="s">
        <v>200</v>
      </c>
      <c r="H14" s="165" t="s">
        <v>201</v>
      </c>
      <c r="I14" s="166"/>
      <c r="J14" s="329"/>
      <c r="K14" s="330"/>
      <c r="L14" s="331"/>
      <c r="M14" s="282"/>
      <c r="N14" s="208"/>
      <c r="O14" s="173"/>
      <c r="P14" s="173" t="s">
        <v>202</v>
      </c>
      <c r="Q14" s="173"/>
      <c r="R14" s="174" t="s">
        <v>203</v>
      </c>
      <c r="S14" s="175"/>
      <c r="T14" s="317"/>
      <c r="U14" s="318"/>
      <c r="V14" s="319"/>
      <c r="W14" s="283"/>
    </row>
    <row r="15" spans="2:23" ht="12.75">
      <c r="B15" s="22" t="s">
        <v>183</v>
      </c>
      <c r="C15" s="46"/>
      <c r="D15" s="185"/>
      <c r="E15" s="67"/>
      <c r="F15" s="67"/>
      <c r="G15" s="67" t="s">
        <v>204</v>
      </c>
      <c r="H15" s="165" t="s">
        <v>205</v>
      </c>
      <c r="I15" s="166"/>
      <c r="J15" s="329"/>
      <c r="K15" s="330"/>
      <c r="L15" s="331"/>
      <c r="M15" s="282"/>
      <c r="N15" s="117"/>
      <c r="O15" s="118" t="s">
        <v>206</v>
      </c>
      <c r="P15" s="118"/>
      <c r="Q15" s="118"/>
      <c r="R15" s="119" t="s">
        <v>207</v>
      </c>
      <c r="S15" s="120"/>
      <c r="T15" s="326"/>
      <c r="U15" s="327"/>
      <c r="V15" s="328"/>
      <c r="W15" s="283"/>
    </row>
    <row r="16" spans="2:23" ht="12.75">
      <c r="B16" s="22" t="s">
        <v>183</v>
      </c>
      <c r="C16" s="46"/>
      <c r="D16" s="185"/>
      <c r="E16" s="67"/>
      <c r="F16" s="67"/>
      <c r="G16" s="67" t="s">
        <v>208</v>
      </c>
      <c r="H16" s="165" t="s">
        <v>209</v>
      </c>
      <c r="I16" s="166"/>
      <c r="J16" s="329"/>
      <c r="K16" s="330"/>
      <c r="L16" s="331"/>
      <c r="M16" s="282"/>
      <c r="N16" s="191"/>
      <c r="O16" s="200"/>
      <c r="P16" s="200" t="s">
        <v>210</v>
      </c>
      <c r="Q16" s="200"/>
      <c r="R16" s="201" t="s">
        <v>211</v>
      </c>
      <c r="S16" s="202"/>
      <c r="T16" s="332"/>
      <c r="U16" s="333"/>
      <c r="V16" s="334"/>
      <c r="W16" s="283"/>
    </row>
    <row r="17" spans="2:23" ht="13.5" thickBot="1">
      <c r="B17" s="22" t="s">
        <v>183</v>
      </c>
      <c r="C17" s="46"/>
      <c r="D17" s="185"/>
      <c r="E17" s="67"/>
      <c r="F17" s="67"/>
      <c r="G17" s="67" t="s">
        <v>212</v>
      </c>
      <c r="H17" s="165" t="s">
        <v>213</v>
      </c>
      <c r="I17" s="166"/>
      <c r="J17" s="329"/>
      <c r="K17" s="330"/>
      <c r="L17" s="331"/>
      <c r="M17" s="282"/>
      <c r="N17" s="208"/>
      <c r="O17" s="173"/>
      <c r="P17" s="173" t="s">
        <v>214</v>
      </c>
      <c r="Q17" s="173"/>
      <c r="R17" s="174" t="s">
        <v>215</v>
      </c>
      <c r="S17" s="175"/>
      <c r="T17" s="317"/>
      <c r="U17" s="318"/>
      <c r="V17" s="319"/>
      <c r="W17" s="283"/>
    </row>
    <row r="18" spans="2:23" ht="12.75">
      <c r="B18" s="22" t="s">
        <v>183</v>
      </c>
      <c r="C18" s="46"/>
      <c r="D18" s="185"/>
      <c r="E18" s="67"/>
      <c r="F18" s="67"/>
      <c r="G18" s="67" t="s">
        <v>216</v>
      </c>
      <c r="H18" s="165" t="s">
        <v>217</v>
      </c>
      <c r="I18" s="166"/>
      <c r="J18" s="329"/>
      <c r="K18" s="330"/>
      <c r="L18" s="331"/>
      <c r="M18" s="282"/>
      <c r="N18" s="117"/>
      <c r="O18" s="118" t="s">
        <v>218</v>
      </c>
      <c r="P18" s="118"/>
      <c r="Q18" s="118"/>
      <c r="R18" s="119" t="s">
        <v>219</v>
      </c>
      <c r="S18" s="120"/>
      <c r="T18" s="326"/>
      <c r="U18" s="327"/>
      <c r="V18" s="328"/>
      <c r="W18" s="283"/>
    </row>
    <row r="19" spans="2:23" ht="13.5" thickBot="1">
      <c r="B19" s="22" t="s">
        <v>183</v>
      </c>
      <c r="C19" s="46"/>
      <c r="D19" s="335"/>
      <c r="E19" s="84"/>
      <c r="F19" s="84"/>
      <c r="G19" s="84" t="s">
        <v>220</v>
      </c>
      <c r="H19" s="336" t="s">
        <v>221</v>
      </c>
      <c r="I19" s="337"/>
      <c r="J19" s="338"/>
      <c r="K19" s="339"/>
      <c r="L19" s="340"/>
      <c r="M19" s="282"/>
      <c r="N19" s="191"/>
      <c r="O19" s="200"/>
      <c r="P19" s="200" t="s">
        <v>222</v>
      </c>
      <c r="Q19" s="200"/>
      <c r="R19" s="201" t="s">
        <v>223</v>
      </c>
      <c r="S19" s="202"/>
      <c r="T19" s="332"/>
      <c r="U19" s="333"/>
      <c r="V19" s="334"/>
      <c r="W19" s="283"/>
    </row>
    <row r="20" spans="2:23" ht="12.75">
      <c r="B20" s="22" t="s">
        <v>159</v>
      </c>
      <c r="C20" s="46"/>
      <c r="D20" s="117"/>
      <c r="E20" s="118" t="s">
        <v>186</v>
      </c>
      <c r="F20" s="118"/>
      <c r="G20" s="118"/>
      <c r="H20" s="119" t="s">
        <v>187</v>
      </c>
      <c r="I20" s="120"/>
      <c r="J20" s="326"/>
      <c r="K20" s="327"/>
      <c r="L20" s="328"/>
      <c r="M20" s="282"/>
      <c r="N20" s="191"/>
      <c r="O20" s="200"/>
      <c r="P20" s="200" t="s">
        <v>224</v>
      </c>
      <c r="Q20" s="200"/>
      <c r="R20" s="201" t="s">
        <v>225</v>
      </c>
      <c r="S20" s="202"/>
      <c r="T20" s="332"/>
      <c r="U20" s="333"/>
      <c r="V20" s="334"/>
      <c r="W20" s="283"/>
    </row>
    <row r="21" spans="2:23" ht="13.5" thickBot="1">
      <c r="B21" s="22" t="s">
        <v>159</v>
      </c>
      <c r="C21" s="46"/>
      <c r="D21" s="231"/>
      <c r="E21" s="192"/>
      <c r="F21" s="192" t="s">
        <v>190</v>
      </c>
      <c r="G21" s="192"/>
      <c r="H21" s="193" t="s">
        <v>191</v>
      </c>
      <c r="I21" s="194"/>
      <c r="J21" s="314"/>
      <c r="K21" s="315"/>
      <c r="L21" s="316"/>
      <c r="M21" s="282"/>
      <c r="N21" s="208"/>
      <c r="O21" s="173"/>
      <c r="P21" s="173" t="s">
        <v>226</v>
      </c>
      <c r="Q21" s="173"/>
      <c r="R21" s="174" t="s">
        <v>227</v>
      </c>
      <c r="S21" s="175"/>
      <c r="T21" s="317"/>
      <c r="U21" s="318"/>
      <c r="V21" s="319"/>
      <c r="W21" s="283"/>
    </row>
    <row r="22" spans="2:23" ht="12.75">
      <c r="B22" s="22" t="s">
        <v>183</v>
      </c>
      <c r="C22" s="46"/>
      <c r="D22" s="320"/>
      <c r="E22" s="58"/>
      <c r="F22" s="58"/>
      <c r="G22" s="58" t="s">
        <v>228</v>
      </c>
      <c r="H22" s="321" t="s">
        <v>229</v>
      </c>
      <c r="I22" s="322"/>
      <c r="J22" s="323"/>
      <c r="K22" s="324"/>
      <c r="L22" s="325"/>
      <c r="M22" s="282"/>
      <c r="N22" s="117"/>
      <c r="O22" s="118" t="s">
        <v>230</v>
      </c>
      <c r="P22" s="118"/>
      <c r="Q22" s="118"/>
      <c r="R22" s="119" t="s">
        <v>231</v>
      </c>
      <c r="S22" s="120"/>
      <c r="T22" s="326"/>
      <c r="U22" s="327"/>
      <c r="V22" s="328"/>
      <c r="W22" s="283"/>
    </row>
    <row r="23" spans="2:23" ht="12.75">
      <c r="B23" s="22" t="s">
        <v>183</v>
      </c>
      <c r="C23" s="46"/>
      <c r="D23" s="185"/>
      <c r="E23" s="67"/>
      <c r="F23" s="67"/>
      <c r="G23" s="67" t="s">
        <v>232</v>
      </c>
      <c r="H23" s="165" t="s">
        <v>233</v>
      </c>
      <c r="I23" s="166"/>
      <c r="J23" s="329"/>
      <c r="K23" s="330"/>
      <c r="L23" s="331"/>
      <c r="M23" s="282"/>
      <c r="N23" s="191"/>
      <c r="O23" s="200"/>
      <c r="P23" s="200" t="s">
        <v>234</v>
      </c>
      <c r="Q23" s="200"/>
      <c r="R23" s="201" t="s">
        <v>235</v>
      </c>
      <c r="S23" s="202"/>
      <c r="T23" s="332"/>
      <c r="U23" s="333"/>
      <c r="V23" s="334"/>
      <c r="W23" s="283"/>
    </row>
    <row r="24" spans="2:23" ht="13.5" thickBot="1">
      <c r="B24" s="22" t="s">
        <v>183</v>
      </c>
      <c r="C24" s="46"/>
      <c r="D24" s="185"/>
      <c r="E24" s="67"/>
      <c r="F24" s="67"/>
      <c r="G24" s="67" t="s">
        <v>236</v>
      </c>
      <c r="H24" s="165" t="s">
        <v>237</v>
      </c>
      <c r="I24" s="166"/>
      <c r="J24" s="329"/>
      <c r="K24" s="330"/>
      <c r="L24" s="331"/>
      <c r="M24" s="282"/>
      <c r="N24" s="208"/>
      <c r="O24" s="173"/>
      <c r="P24" s="173" t="s">
        <v>238</v>
      </c>
      <c r="Q24" s="173"/>
      <c r="R24" s="174" t="s">
        <v>239</v>
      </c>
      <c r="S24" s="175"/>
      <c r="T24" s="317"/>
      <c r="U24" s="318"/>
      <c r="V24" s="319"/>
      <c r="W24" s="283"/>
    </row>
    <row r="25" spans="2:23" ht="12.75">
      <c r="B25" s="22" t="s">
        <v>183</v>
      </c>
      <c r="C25" s="46"/>
      <c r="D25" s="185"/>
      <c r="E25" s="67"/>
      <c r="F25" s="67"/>
      <c r="G25" s="67" t="s">
        <v>240</v>
      </c>
      <c r="H25" s="165" t="s">
        <v>241</v>
      </c>
      <c r="I25" s="166"/>
      <c r="J25" s="329"/>
      <c r="K25" s="330"/>
      <c r="L25" s="331"/>
      <c r="M25" s="282"/>
      <c r="N25" s="117"/>
      <c r="O25" s="118" t="s">
        <v>242</v>
      </c>
      <c r="P25" s="118"/>
      <c r="Q25" s="118"/>
      <c r="R25" s="119" t="s">
        <v>243</v>
      </c>
      <c r="S25" s="120"/>
      <c r="T25" s="326"/>
      <c r="U25" s="327"/>
      <c r="V25" s="328"/>
      <c r="W25" s="283"/>
    </row>
    <row r="26" spans="2:23" ht="12.75">
      <c r="B26" s="22" t="s">
        <v>183</v>
      </c>
      <c r="C26" s="46"/>
      <c r="D26" s="185"/>
      <c r="E26" s="67"/>
      <c r="F26" s="67"/>
      <c r="G26" s="67" t="s">
        <v>244</v>
      </c>
      <c r="H26" s="165" t="s">
        <v>245</v>
      </c>
      <c r="I26" s="166"/>
      <c r="J26" s="329"/>
      <c r="K26" s="330"/>
      <c r="L26" s="331"/>
      <c r="M26" s="282"/>
      <c r="N26" s="191"/>
      <c r="O26" s="200"/>
      <c r="P26" s="200" t="s">
        <v>246</v>
      </c>
      <c r="Q26" s="200"/>
      <c r="R26" s="201" t="s">
        <v>247</v>
      </c>
      <c r="S26" s="202"/>
      <c r="T26" s="332"/>
      <c r="U26" s="333"/>
      <c r="V26" s="334"/>
      <c r="W26" s="283"/>
    </row>
    <row r="27" spans="2:23" ht="13.5" thickBot="1">
      <c r="B27" s="22" t="s">
        <v>183</v>
      </c>
      <c r="C27" s="46"/>
      <c r="D27" s="185"/>
      <c r="E27" s="67"/>
      <c r="F27" s="67"/>
      <c r="G27" s="67" t="s">
        <v>248</v>
      </c>
      <c r="H27" s="165" t="s">
        <v>249</v>
      </c>
      <c r="I27" s="166"/>
      <c r="J27" s="329"/>
      <c r="K27" s="330"/>
      <c r="L27" s="331"/>
      <c r="M27" s="282"/>
      <c r="N27" s="208"/>
      <c r="O27" s="173"/>
      <c r="P27" s="173" t="s">
        <v>250</v>
      </c>
      <c r="Q27" s="173"/>
      <c r="R27" s="174" t="s">
        <v>251</v>
      </c>
      <c r="S27" s="175"/>
      <c r="T27" s="317"/>
      <c r="U27" s="318"/>
      <c r="V27" s="319"/>
      <c r="W27" s="283"/>
    </row>
    <row r="28" spans="2:23" ht="12.75">
      <c r="B28" s="22" t="s">
        <v>183</v>
      </c>
      <c r="C28" s="46"/>
      <c r="D28" s="185"/>
      <c r="E28" s="67"/>
      <c r="F28" s="67"/>
      <c r="G28" s="67" t="s">
        <v>252</v>
      </c>
      <c r="H28" s="165" t="s">
        <v>253</v>
      </c>
      <c r="I28" s="166"/>
      <c r="J28" s="329"/>
      <c r="K28" s="330"/>
      <c r="L28" s="331"/>
      <c r="M28" s="282"/>
      <c r="N28" s="117"/>
      <c r="O28" s="118" t="s">
        <v>254</v>
      </c>
      <c r="P28" s="118"/>
      <c r="Q28" s="118"/>
      <c r="R28" s="119" t="s">
        <v>255</v>
      </c>
      <c r="S28" s="120"/>
      <c r="T28" s="326"/>
      <c r="U28" s="327"/>
      <c r="V28" s="328"/>
      <c r="W28" s="283"/>
    </row>
    <row r="29" spans="2:23" ht="13.5" thickBot="1">
      <c r="B29" s="22" t="s">
        <v>183</v>
      </c>
      <c r="C29" s="46"/>
      <c r="D29" s="185"/>
      <c r="E29" s="67"/>
      <c r="F29" s="67"/>
      <c r="G29" s="67" t="s">
        <v>256</v>
      </c>
      <c r="H29" s="165" t="s">
        <v>257</v>
      </c>
      <c r="I29" s="166"/>
      <c r="J29" s="329"/>
      <c r="K29" s="330"/>
      <c r="L29" s="331"/>
      <c r="M29" s="282"/>
      <c r="N29" s="208"/>
      <c r="O29" s="173"/>
      <c r="P29" s="173" t="s">
        <v>258</v>
      </c>
      <c r="Q29" s="173"/>
      <c r="R29" s="174" t="s">
        <v>259</v>
      </c>
      <c r="S29" s="175"/>
      <c r="T29" s="317"/>
      <c r="U29" s="318"/>
      <c r="V29" s="319"/>
      <c r="W29" s="283"/>
    </row>
    <row r="30" spans="2:24" ht="13.5">
      <c r="B30" s="22" t="s">
        <v>183</v>
      </c>
      <c r="C30" s="46"/>
      <c r="D30" s="185"/>
      <c r="E30" s="67"/>
      <c r="F30" s="67"/>
      <c r="G30" s="67" t="s">
        <v>260</v>
      </c>
      <c r="H30" s="165" t="s">
        <v>261</v>
      </c>
      <c r="I30" s="166"/>
      <c r="J30" s="329"/>
      <c r="K30" s="330"/>
      <c r="L30" s="331"/>
      <c r="M30" s="282"/>
      <c r="N30" s="341" t="s">
        <v>37</v>
      </c>
      <c r="O30" s="342"/>
      <c r="P30" s="342"/>
      <c r="Q30" s="342"/>
      <c r="R30" s="342"/>
      <c r="S30" s="341"/>
      <c r="T30" s="341"/>
      <c r="U30" s="341"/>
      <c r="V30" s="341"/>
      <c r="W30" s="282"/>
      <c r="X30" s="343"/>
    </row>
    <row r="31" spans="2:24" ht="12.75">
      <c r="B31" s="22" t="s">
        <v>183</v>
      </c>
      <c r="C31" s="46"/>
      <c r="D31" s="185"/>
      <c r="E31" s="67"/>
      <c r="F31" s="67"/>
      <c r="G31" s="67" t="s">
        <v>262</v>
      </c>
      <c r="H31" s="165" t="s">
        <v>263</v>
      </c>
      <c r="I31" s="166"/>
      <c r="J31" s="329"/>
      <c r="K31" s="330"/>
      <c r="L31" s="331"/>
      <c r="M31" s="282"/>
      <c r="N31" s="344"/>
      <c r="O31" s="345"/>
      <c r="P31" s="346"/>
      <c r="Q31" s="346"/>
      <c r="R31" s="346"/>
      <c r="S31" s="346"/>
      <c r="T31" s="346"/>
      <c r="U31" s="346"/>
      <c r="V31" s="347"/>
      <c r="W31" s="282"/>
      <c r="X31" s="343"/>
    </row>
    <row r="32" spans="2:24" ht="12.75">
      <c r="B32" s="22" t="s">
        <v>183</v>
      </c>
      <c r="C32" s="46"/>
      <c r="D32" s="185"/>
      <c r="E32" s="67"/>
      <c r="F32" s="67"/>
      <c r="G32" s="67" t="s">
        <v>264</v>
      </c>
      <c r="H32" s="165" t="s">
        <v>265</v>
      </c>
      <c r="I32" s="166"/>
      <c r="J32" s="329"/>
      <c r="K32" s="330"/>
      <c r="L32" s="331"/>
      <c r="M32" s="282"/>
      <c r="N32" s="344"/>
      <c r="O32" s="345"/>
      <c r="P32" s="346"/>
      <c r="Q32" s="346"/>
      <c r="R32" s="346"/>
      <c r="S32" s="346"/>
      <c r="T32" s="346"/>
      <c r="U32" s="346"/>
      <c r="V32" s="347"/>
      <c r="W32" s="282"/>
      <c r="X32" s="343"/>
    </row>
    <row r="33" spans="2:24" ht="13.5" thickBot="1">
      <c r="B33" s="22" t="s">
        <v>183</v>
      </c>
      <c r="C33" s="46"/>
      <c r="D33" s="335"/>
      <c r="E33" s="84"/>
      <c r="F33" s="84"/>
      <c r="G33" s="84" t="s">
        <v>266</v>
      </c>
      <c r="H33" s="336" t="s">
        <v>267</v>
      </c>
      <c r="I33" s="337"/>
      <c r="J33" s="338"/>
      <c r="K33" s="339"/>
      <c r="L33" s="340"/>
      <c r="M33" s="282"/>
      <c r="N33" s="344"/>
      <c r="O33" s="345"/>
      <c r="P33" s="346"/>
      <c r="Q33" s="346"/>
      <c r="R33" s="346"/>
      <c r="S33" s="346"/>
      <c r="T33" s="346"/>
      <c r="U33" s="346"/>
      <c r="V33" s="347"/>
      <c r="W33" s="282"/>
      <c r="X33" s="343"/>
    </row>
    <row r="34" spans="2:24" ht="12.75">
      <c r="B34" s="22" t="s">
        <v>159</v>
      </c>
      <c r="C34" s="46"/>
      <c r="D34" s="117"/>
      <c r="E34" s="118" t="s">
        <v>194</v>
      </c>
      <c r="F34" s="118"/>
      <c r="G34" s="118"/>
      <c r="H34" s="119" t="s">
        <v>195</v>
      </c>
      <c r="I34" s="120"/>
      <c r="J34" s="326"/>
      <c r="K34" s="327"/>
      <c r="L34" s="328"/>
      <c r="M34" s="282"/>
      <c r="N34" s="344"/>
      <c r="O34" s="345"/>
      <c r="P34" s="346"/>
      <c r="Q34" s="346"/>
      <c r="R34" s="346"/>
      <c r="S34" s="346"/>
      <c r="T34" s="346"/>
      <c r="U34" s="346"/>
      <c r="V34" s="347"/>
      <c r="W34" s="282"/>
      <c r="X34" s="343"/>
    </row>
    <row r="35" spans="2:24" ht="12.75">
      <c r="B35" s="22" t="s">
        <v>159</v>
      </c>
      <c r="C35" s="46"/>
      <c r="D35" s="231"/>
      <c r="E35" s="192"/>
      <c r="F35" s="192" t="s">
        <v>198</v>
      </c>
      <c r="G35" s="192"/>
      <c r="H35" s="193" t="s">
        <v>199</v>
      </c>
      <c r="I35" s="194"/>
      <c r="J35" s="314"/>
      <c r="K35" s="315"/>
      <c r="L35" s="316"/>
      <c r="M35" s="282"/>
      <c r="N35" s="344"/>
      <c r="O35" s="345"/>
      <c r="P35" s="346"/>
      <c r="Q35" s="346"/>
      <c r="R35" s="346"/>
      <c r="S35" s="346"/>
      <c r="T35" s="346"/>
      <c r="U35" s="346"/>
      <c r="V35" s="347"/>
      <c r="W35" s="282"/>
      <c r="X35" s="343"/>
    </row>
    <row r="36" spans="2:24" ht="12.75">
      <c r="B36" s="22" t="s">
        <v>183</v>
      </c>
      <c r="C36" s="46"/>
      <c r="D36" s="320"/>
      <c r="E36" s="58"/>
      <c r="F36" s="58"/>
      <c r="G36" s="58" t="s">
        <v>268</v>
      </c>
      <c r="H36" s="321" t="s">
        <v>269</v>
      </c>
      <c r="I36" s="322"/>
      <c r="J36" s="323"/>
      <c r="K36" s="324"/>
      <c r="L36" s="325"/>
      <c r="M36" s="282"/>
      <c r="N36" s="344"/>
      <c r="O36" s="345"/>
      <c r="P36" s="346"/>
      <c r="Q36" s="346"/>
      <c r="R36" s="346"/>
      <c r="S36" s="346"/>
      <c r="T36" s="346"/>
      <c r="U36" s="346"/>
      <c r="V36" s="347"/>
      <c r="W36" s="282"/>
      <c r="X36" s="343"/>
    </row>
    <row r="37" spans="2:24" ht="12.75">
      <c r="B37" s="22" t="s">
        <v>183</v>
      </c>
      <c r="C37" s="46"/>
      <c r="D37" s="185"/>
      <c r="E37" s="67"/>
      <c r="F37" s="67"/>
      <c r="G37" s="67" t="s">
        <v>270</v>
      </c>
      <c r="H37" s="165" t="s">
        <v>271</v>
      </c>
      <c r="I37" s="166"/>
      <c r="J37" s="329"/>
      <c r="K37" s="330"/>
      <c r="L37" s="331"/>
      <c r="M37" s="282"/>
      <c r="N37" s="344"/>
      <c r="O37" s="345"/>
      <c r="P37" s="346"/>
      <c r="Q37" s="346"/>
      <c r="R37" s="346"/>
      <c r="S37" s="346"/>
      <c r="T37" s="346"/>
      <c r="U37" s="346"/>
      <c r="V37" s="347"/>
      <c r="W37" s="282"/>
      <c r="X37" s="343"/>
    </row>
    <row r="38" spans="2:24" ht="12.75">
      <c r="B38" s="22" t="s">
        <v>183</v>
      </c>
      <c r="C38" s="46"/>
      <c r="D38" s="185"/>
      <c r="E38" s="67"/>
      <c r="F38" s="67"/>
      <c r="G38" s="67" t="s">
        <v>272</v>
      </c>
      <c r="H38" s="165" t="s">
        <v>273</v>
      </c>
      <c r="I38" s="166"/>
      <c r="J38" s="329"/>
      <c r="K38" s="330"/>
      <c r="L38" s="331"/>
      <c r="M38" s="282"/>
      <c r="N38" s="344"/>
      <c r="O38" s="345"/>
      <c r="P38" s="346"/>
      <c r="Q38" s="346"/>
      <c r="R38" s="346"/>
      <c r="S38" s="346"/>
      <c r="T38" s="346"/>
      <c r="U38" s="346"/>
      <c r="V38" s="347"/>
      <c r="W38" s="282"/>
      <c r="X38" s="343"/>
    </row>
    <row r="39" spans="2:24" ht="12.75">
      <c r="B39" s="22" t="s">
        <v>183</v>
      </c>
      <c r="C39" s="46"/>
      <c r="D39" s="185"/>
      <c r="E39" s="67"/>
      <c r="F39" s="67"/>
      <c r="G39" s="67" t="s">
        <v>274</v>
      </c>
      <c r="H39" s="165" t="s">
        <v>275</v>
      </c>
      <c r="I39" s="166"/>
      <c r="J39" s="329"/>
      <c r="K39" s="330"/>
      <c r="L39" s="331"/>
      <c r="M39" s="282"/>
      <c r="N39" s="344"/>
      <c r="O39" s="345"/>
      <c r="P39" s="346"/>
      <c r="Q39" s="346"/>
      <c r="R39" s="346"/>
      <c r="S39" s="346"/>
      <c r="T39" s="346"/>
      <c r="U39" s="346"/>
      <c r="V39" s="347"/>
      <c r="W39" s="282"/>
      <c r="X39" s="343"/>
    </row>
    <row r="40" spans="2:24" ht="12.75">
      <c r="B40" s="22" t="s">
        <v>183</v>
      </c>
      <c r="C40" s="46"/>
      <c r="D40" s="185"/>
      <c r="E40" s="67"/>
      <c r="F40" s="67"/>
      <c r="G40" s="67" t="s">
        <v>276</v>
      </c>
      <c r="H40" s="165" t="s">
        <v>277</v>
      </c>
      <c r="I40" s="166"/>
      <c r="J40" s="329"/>
      <c r="K40" s="330"/>
      <c r="L40" s="331"/>
      <c r="M40" s="282"/>
      <c r="N40" s="344"/>
      <c r="O40" s="345"/>
      <c r="P40" s="346"/>
      <c r="Q40" s="346"/>
      <c r="R40" s="346"/>
      <c r="S40" s="346"/>
      <c r="T40" s="346"/>
      <c r="U40" s="346"/>
      <c r="V40" s="347"/>
      <c r="W40" s="282"/>
      <c r="X40" s="343"/>
    </row>
    <row r="41" spans="2:24" ht="12.75">
      <c r="B41" s="22" t="s">
        <v>183</v>
      </c>
      <c r="C41" s="46"/>
      <c r="D41" s="185"/>
      <c r="E41" s="67"/>
      <c r="F41" s="67"/>
      <c r="G41" s="67" t="s">
        <v>278</v>
      </c>
      <c r="H41" s="165" t="s">
        <v>279</v>
      </c>
      <c r="I41" s="166"/>
      <c r="J41" s="329"/>
      <c r="K41" s="330"/>
      <c r="L41" s="331"/>
      <c r="M41" s="282"/>
      <c r="N41" s="344"/>
      <c r="O41" s="345"/>
      <c r="P41" s="346"/>
      <c r="Q41" s="346"/>
      <c r="R41" s="346"/>
      <c r="S41" s="346"/>
      <c r="T41" s="346"/>
      <c r="U41" s="346"/>
      <c r="V41" s="347"/>
      <c r="W41" s="282"/>
      <c r="X41" s="343"/>
    </row>
    <row r="42" spans="2:24" ht="12.75">
      <c r="B42" s="22" t="s">
        <v>183</v>
      </c>
      <c r="C42" s="46"/>
      <c r="D42" s="135"/>
      <c r="E42" s="136"/>
      <c r="F42" s="136"/>
      <c r="G42" s="136" t="s">
        <v>280</v>
      </c>
      <c r="H42" s="137" t="s">
        <v>281</v>
      </c>
      <c r="I42" s="138"/>
      <c r="J42" s="348"/>
      <c r="K42" s="349"/>
      <c r="L42" s="350"/>
      <c r="M42" s="282"/>
      <c r="V42" s="282"/>
      <c r="W42" s="282"/>
      <c r="X42" s="343"/>
    </row>
    <row r="43" spans="2:24" ht="12.75">
      <c r="B43" s="22" t="s">
        <v>159</v>
      </c>
      <c r="C43" s="46"/>
      <c r="D43" s="231"/>
      <c r="E43" s="192"/>
      <c r="F43" s="192" t="s">
        <v>202</v>
      </c>
      <c r="G43" s="192"/>
      <c r="H43" s="193" t="s">
        <v>203</v>
      </c>
      <c r="I43" s="194"/>
      <c r="J43" s="314"/>
      <c r="K43" s="315"/>
      <c r="L43" s="316"/>
      <c r="M43" s="282"/>
      <c r="V43" s="282"/>
      <c r="W43" s="282"/>
      <c r="X43" s="343"/>
    </row>
    <row r="44" spans="2:24" ht="12.75">
      <c r="B44" s="22" t="s">
        <v>183</v>
      </c>
      <c r="C44" s="46"/>
      <c r="D44" s="320"/>
      <c r="E44" s="58"/>
      <c r="F44" s="58"/>
      <c r="G44" s="58" t="s">
        <v>282</v>
      </c>
      <c r="H44" s="321" t="s">
        <v>283</v>
      </c>
      <c r="I44" s="322"/>
      <c r="J44" s="323"/>
      <c r="K44" s="324"/>
      <c r="L44" s="325"/>
      <c r="M44" s="282"/>
      <c r="V44" s="282"/>
      <c r="W44" s="282"/>
      <c r="X44" s="343"/>
    </row>
    <row r="45" spans="2:24" ht="12.75">
      <c r="B45" s="22" t="s">
        <v>183</v>
      </c>
      <c r="C45" s="46"/>
      <c r="D45" s="185"/>
      <c r="E45" s="67"/>
      <c r="F45" s="67"/>
      <c r="G45" s="67" t="s">
        <v>284</v>
      </c>
      <c r="H45" s="165" t="s">
        <v>285</v>
      </c>
      <c r="I45" s="166"/>
      <c r="J45" s="329"/>
      <c r="K45" s="330"/>
      <c r="L45" s="331"/>
      <c r="M45" s="282"/>
      <c r="V45" s="282"/>
      <c r="W45" s="282"/>
      <c r="X45" s="343"/>
    </row>
    <row r="46" spans="2:24" ht="12.75">
      <c r="B46" s="22" t="s">
        <v>183</v>
      </c>
      <c r="C46" s="46"/>
      <c r="D46" s="185"/>
      <c r="E46" s="67"/>
      <c r="F46" s="67"/>
      <c r="G46" s="67" t="s">
        <v>286</v>
      </c>
      <c r="H46" s="165" t="s">
        <v>287</v>
      </c>
      <c r="I46" s="166"/>
      <c r="J46" s="329"/>
      <c r="K46" s="330"/>
      <c r="L46" s="331"/>
      <c r="M46" s="282"/>
      <c r="V46" s="282"/>
      <c r="W46" s="282"/>
      <c r="X46" s="343"/>
    </row>
    <row r="47" spans="2:24" ht="12.75">
      <c r="B47" s="22" t="s">
        <v>183</v>
      </c>
      <c r="C47" s="46"/>
      <c r="D47" s="185"/>
      <c r="E47" s="67"/>
      <c r="F47" s="67"/>
      <c r="G47" s="67" t="s">
        <v>288</v>
      </c>
      <c r="H47" s="165" t="s">
        <v>289</v>
      </c>
      <c r="I47" s="166"/>
      <c r="J47" s="329"/>
      <c r="K47" s="330"/>
      <c r="L47" s="331"/>
      <c r="M47" s="282"/>
      <c r="V47" s="282"/>
      <c r="W47" s="282"/>
      <c r="X47" s="343"/>
    </row>
    <row r="48" spans="2:24" ht="12.75">
      <c r="B48" s="22" t="s">
        <v>183</v>
      </c>
      <c r="C48" s="46"/>
      <c r="D48" s="185"/>
      <c r="E48" s="67"/>
      <c r="F48" s="67"/>
      <c r="G48" s="67" t="s">
        <v>290</v>
      </c>
      <c r="H48" s="165" t="s">
        <v>291</v>
      </c>
      <c r="I48" s="166"/>
      <c r="J48" s="329"/>
      <c r="K48" s="330"/>
      <c r="L48" s="331"/>
      <c r="M48" s="282"/>
      <c r="V48" s="282"/>
      <c r="W48" s="282"/>
      <c r="X48" s="343"/>
    </row>
    <row r="49" spans="2:24" ht="12.75">
      <c r="B49" s="22" t="s">
        <v>183</v>
      </c>
      <c r="C49" s="46"/>
      <c r="D49" s="185"/>
      <c r="E49" s="67"/>
      <c r="F49" s="67"/>
      <c r="G49" s="67" t="s">
        <v>292</v>
      </c>
      <c r="H49" s="165" t="s">
        <v>293</v>
      </c>
      <c r="I49" s="166"/>
      <c r="J49" s="329"/>
      <c r="K49" s="330"/>
      <c r="L49" s="331"/>
      <c r="M49" s="282"/>
      <c r="V49" s="282"/>
      <c r="W49" s="282"/>
      <c r="X49" s="343"/>
    </row>
    <row r="50" spans="2:24" ht="13.5" thickBot="1">
      <c r="B50" s="22" t="s">
        <v>183</v>
      </c>
      <c r="C50" s="46"/>
      <c r="D50" s="335"/>
      <c r="E50" s="84"/>
      <c r="F50" s="84"/>
      <c r="G50" s="84" t="s">
        <v>294</v>
      </c>
      <c r="H50" s="336" t="s">
        <v>295</v>
      </c>
      <c r="I50" s="337"/>
      <c r="J50" s="338"/>
      <c r="K50" s="339"/>
      <c r="L50" s="340"/>
      <c r="M50" s="282"/>
      <c r="V50" s="282"/>
      <c r="W50" s="282"/>
      <c r="X50" s="343"/>
    </row>
    <row r="51" spans="2:24" ht="12.75">
      <c r="B51" s="22" t="s">
        <v>159</v>
      </c>
      <c r="C51" s="46"/>
      <c r="D51" s="117"/>
      <c r="E51" s="118" t="s">
        <v>206</v>
      </c>
      <c r="F51" s="118"/>
      <c r="G51" s="118"/>
      <c r="H51" s="119" t="s">
        <v>207</v>
      </c>
      <c r="I51" s="120"/>
      <c r="J51" s="326"/>
      <c r="K51" s="327"/>
      <c r="L51" s="328"/>
      <c r="M51" s="282"/>
      <c r="V51" s="282"/>
      <c r="W51" s="282"/>
      <c r="X51" s="343"/>
    </row>
    <row r="52" spans="2:24" ht="12.75">
      <c r="B52" s="22" t="s">
        <v>159</v>
      </c>
      <c r="C52" s="46"/>
      <c r="D52" s="231"/>
      <c r="E52" s="192"/>
      <c r="F52" s="192" t="s">
        <v>210</v>
      </c>
      <c r="G52" s="192"/>
      <c r="H52" s="193" t="s">
        <v>211</v>
      </c>
      <c r="I52" s="194"/>
      <c r="J52" s="314"/>
      <c r="K52" s="315"/>
      <c r="L52" s="316"/>
      <c r="M52" s="282"/>
      <c r="V52" s="282"/>
      <c r="W52" s="282"/>
      <c r="X52" s="343"/>
    </row>
    <row r="53" spans="2:24" ht="12.75">
      <c r="B53" s="22" t="s">
        <v>183</v>
      </c>
      <c r="C53" s="46"/>
      <c r="D53" s="320"/>
      <c r="E53" s="58"/>
      <c r="F53" s="58"/>
      <c r="G53" s="58" t="s">
        <v>296</v>
      </c>
      <c r="H53" s="321" t="s">
        <v>297</v>
      </c>
      <c r="I53" s="322"/>
      <c r="J53" s="323"/>
      <c r="K53" s="324"/>
      <c r="L53" s="325"/>
      <c r="M53" s="282"/>
      <c r="V53" s="282"/>
      <c r="W53" s="282"/>
      <c r="X53" s="343"/>
    </row>
    <row r="54" spans="2:24" ht="12.75">
      <c r="B54" s="22" t="s">
        <v>183</v>
      </c>
      <c r="C54" s="46"/>
      <c r="D54" s="185"/>
      <c r="E54" s="67"/>
      <c r="F54" s="67"/>
      <c r="G54" s="67" t="s">
        <v>298</v>
      </c>
      <c r="H54" s="165" t="s">
        <v>299</v>
      </c>
      <c r="I54" s="166"/>
      <c r="J54" s="329"/>
      <c r="K54" s="330"/>
      <c r="L54" s="331"/>
      <c r="M54" s="282"/>
      <c r="V54" s="282"/>
      <c r="W54" s="282"/>
      <c r="X54" s="343"/>
    </row>
    <row r="55" spans="2:24" ht="12.75">
      <c r="B55" s="22" t="s">
        <v>183</v>
      </c>
      <c r="C55" s="46"/>
      <c r="D55" s="135"/>
      <c r="E55" s="136"/>
      <c r="F55" s="136"/>
      <c r="G55" s="136" t="s">
        <v>300</v>
      </c>
      <c r="H55" s="137" t="s">
        <v>301</v>
      </c>
      <c r="I55" s="138"/>
      <c r="J55" s="348"/>
      <c r="K55" s="349"/>
      <c r="L55" s="350"/>
      <c r="M55" s="282"/>
      <c r="V55" s="282"/>
      <c r="W55" s="282"/>
      <c r="X55" s="343"/>
    </row>
    <row r="56" spans="2:24" ht="12.75">
      <c r="B56" s="22" t="s">
        <v>159</v>
      </c>
      <c r="C56" s="46"/>
      <c r="D56" s="231"/>
      <c r="E56" s="192"/>
      <c r="F56" s="192" t="s">
        <v>214</v>
      </c>
      <c r="G56" s="192"/>
      <c r="H56" s="193" t="s">
        <v>215</v>
      </c>
      <c r="I56" s="194"/>
      <c r="J56" s="314"/>
      <c r="K56" s="315"/>
      <c r="L56" s="316"/>
      <c r="M56" s="282"/>
      <c r="V56" s="282"/>
      <c r="W56" s="282"/>
      <c r="X56" s="343"/>
    </row>
    <row r="57" spans="2:24" ht="12.75">
      <c r="B57" s="22" t="s">
        <v>183</v>
      </c>
      <c r="C57" s="46"/>
      <c r="D57" s="320"/>
      <c r="E57" s="58"/>
      <c r="F57" s="58"/>
      <c r="G57" s="58" t="s">
        <v>302</v>
      </c>
      <c r="H57" s="321" t="s">
        <v>303</v>
      </c>
      <c r="I57" s="322"/>
      <c r="J57" s="323"/>
      <c r="K57" s="324"/>
      <c r="L57" s="325"/>
      <c r="M57" s="282"/>
      <c r="V57" s="282"/>
      <c r="W57" s="282"/>
      <c r="X57" s="343"/>
    </row>
    <row r="58" spans="2:24" ht="12.75">
      <c r="B58" s="22" t="s">
        <v>183</v>
      </c>
      <c r="C58" s="46"/>
      <c r="D58" s="185"/>
      <c r="E58" s="67"/>
      <c r="F58" s="67"/>
      <c r="G58" s="67" t="s">
        <v>304</v>
      </c>
      <c r="H58" s="165" t="s">
        <v>305</v>
      </c>
      <c r="I58" s="166"/>
      <c r="J58" s="329"/>
      <c r="K58" s="330"/>
      <c r="L58" s="331"/>
      <c r="M58" s="282"/>
      <c r="V58" s="282"/>
      <c r="W58" s="282"/>
      <c r="X58" s="343"/>
    </row>
    <row r="59" spans="2:24" ht="12.75">
      <c r="B59" s="22" t="s">
        <v>183</v>
      </c>
      <c r="C59" s="46"/>
      <c r="D59" s="185"/>
      <c r="E59" s="67"/>
      <c r="F59" s="67"/>
      <c r="G59" s="67" t="s">
        <v>306</v>
      </c>
      <c r="H59" s="165" t="s">
        <v>307</v>
      </c>
      <c r="I59" s="166"/>
      <c r="J59" s="329"/>
      <c r="K59" s="330"/>
      <c r="L59" s="331"/>
      <c r="M59" s="282"/>
      <c r="V59" s="282"/>
      <c r="W59" s="282"/>
      <c r="X59" s="343"/>
    </row>
    <row r="60" spans="2:24" ht="12.75">
      <c r="B60" s="22" t="s">
        <v>183</v>
      </c>
      <c r="C60" s="46"/>
      <c r="D60" s="185"/>
      <c r="E60" s="67"/>
      <c r="F60" s="67"/>
      <c r="G60" s="67" t="s">
        <v>308</v>
      </c>
      <c r="H60" s="165" t="s">
        <v>309</v>
      </c>
      <c r="I60" s="166"/>
      <c r="J60" s="329"/>
      <c r="K60" s="330"/>
      <c r="L60" s="331"/>
      <c r="M60" s="282"/>
      <c r="V60" s="282"/>
      <c r="W60" s="282"/>
      <c r="X60" s="343"/>
    </row>
    <row r="61" spans="2:24" ht="12.75">
      <c r="B61" s="22" t="s">
        <v>183</v>
      </c>
      <c r="C61" s="46"/>
      <c r="D61" s="185"/>
      <c r="E61" s="67"/>
      <c r="F61" s="67"/>
      <c r="G61" s="67" t="s">
        <v>310</v>
      </c>
      <c r="H61" s="165" t="s">
        <v>311</v>
      </c>
      <c r="I61" s="166"/>
      <c r="J61" s="329"/>
      <c r="K61" s="330"/>
      <c r="L61" s="331"/>
      <c r="M61" s="282"/>
      <c r="V61" s="282"/>
      <c r="W61" s="282"/>
      <c r="X61" s="343"/>
    </row>
    <row r="62" spans="2:24" ht="12.75">
      <c r="B62" s="22" t="s">
        <v>183</v>
      </c>
      <c r="C62" s="46"/>
      <c r="D62" s="185"/>
      <c r="E62" s="67"/>
      <c r="F62" s="67"/>
      <c r="G62" s="67" t="s">
        <v>312</v>
      </c>
      <c r="H62" s="165" t="s">
        <v>313</v>
      </c>
      <c r="I62" s="166"/>
      <c r="J62" s="329"/>
      <c r="K62" s="330"/>
      <c r="L62" s="331"/>
      <c r="M62" s="282"/>
      <c r="V62" s="282"/>
      <c r="W62" s="282"/>
      <c r="X62" s="343"/>
    </row>
    <row r="63" spans="2:24" ht="13.5" thickBot="1">
      <c r="B63" s="22" t="s">
        <v>183</v>
      </c>
      <c r="C63" s="46"/>
      <c r="D63" s="335"/>
      <c r="E63" s="84"/>
      <c r="F63" s="84"/>
      <c r="G63" s="84" t="s">
        <v>314</v>
      </c>
      <c r="H63" s="336" t="s">
        <v>315</v>
      </c>
      <c r="I63" s="337"/>
      <c r="J63" s="338"/>
      <c r="K63" s="339"/>
      <c r="L63" s="340"/>
      <c r="M63" s="282"/>
      <c r="V63" s="282"/>
      <c r="W63" s="282"/>
      <c r="X63" s="343"/>
    </row>
    <row r="64" spans="2:24" ht="12.75">
      <c r="B64" s="22" t="s">
        <v>159</v>
      </c>
      <c r="C64" s="46"/>
      <c r="D64" s="117"/>
      <c r="E64" s="118" t="s">
        <v>218</v>
      </c>
      <c r="F64" s="118"/>
      <c r="G64" s="118"/>
      <c r="H64" s="119" t="s">
        <v>219</v>
      </c>
      <c r="I64" s="120"/>
      <c r="J64" s="326"/>
      <c r="K64" s="327"/>
      <c r="L64" s="328"/>
      <c r="M64" s="282"/>
      <c r="V64" s="282"/>
      <c r="W64" s="282"/>
      <c r="X64" s="343"/>
    </row>
    <row r="65" spans="2:24" ht="12.75">
      <c r="B65" s="22" t="s">
        <v>159</v>
      </c>
      <c r="C65" s="46"/>
      <c r="D65" s="231"/>
      <c r="E65" s="192"/>
      <c r="F65" s="192" t="s">
        <v>222</v>
      </c>
      <c r="G65" s="192"/>
      <c r="H65" s="193" t="s">
        <v>223</v>
      </c>
      <c r="I65" s="194"/>
      <c r="J65" s="314"/>
      <c r="K65" s="315"/>
      <c r="L65" s="316"/>
      <c r="M65" s="282"/>
      <c r="V65" s="282"/>
      <c r="W65" s="282"/>
      <c r="X65" s="343"/>
    </row>
    <row r="66" spans="2:24" ht="12.75">
      <c r="B66" s="22" t="s">
        <v>183</v>
      </c>
      <c r="C66" s="46"/>
      <c r="D66" s="320"/>
      <c r="E66" s="58"/>
      <c r="F66" s="58"/>
      <c r="G66" s="58" t="s">
        <v>316</v>
      </c>
      <c r="H66" s="321" t="s">
        <v>317</v>
      </c>
      <c r="I66" s="322"/>
      <c r="J66" s="323"/>
      <c r="K66" s="324"/>
      <c r="L66" s="325"/>
      <c r="M66" s="282"/>
      <c r="V66" s="282"/>
      <c r="W66" s="282"/>
      <c r="X66" s="343"/>
    </row>
    <row r="67" spans="2:24" ht="12.75">
      <c r="B67" s="22" t="s">
        <v>183</v>
      </c>
      <c r="C67" s="46"/>
      <c r="D67" s="185"/>
      <c r="E67" s="67"/>
      <c r="F67" s="67"/>
      <c r="G67" s="67" t="s">
        <v>318</v>
      </c>
      <c r="H67" s="165" t="s">
        <v>319</v>
      </c>
      <c r="I67" s="166"/>
      <c r="J67" s="329"/>
      <c r="K67" s="330"/>
      <c r="L67" s="331"/>
      <c r="M67" s="282"/>
      <c r="V67" s="282"/>
      <c r="W67" s="282"/>
      <c r="X67" s="343"/>
    </row>
    <row r="68" spans="2:24" ht="12.75">
      <c r="B68" s="22" t="s">
        <v>183</v>
      </c>
      <c r="C68" s="46"/>
      <c r="D68" s="185"/>
      <c r="E68" s="67"/>
      <c r="F68" s="67"/>
      <c r="G68" s="67" t="s">
        <v>320</v>
      </c>
      <c r="H68" s="165" t="s">
        <v>321</v>
      </c>
      <c r="I68" s="166"/>
      <c r="J68" s="329"/>
      <c r="K68" s="330"/>
      <c r="L68" s="331"/>
      <c r="M68" s="282"/>
      <c r="V68" s="282"/>
      <c r="W68" s="282"/>
      <c r="X68" s="343"/>
    </row>
    <row r="69" spans="2:24" ht="12.75">
      <c r="B69" s="22" t="s">
        <v>183</v>
      </c>
      <c r="C69" s="46"/>
      <c r="D69" s="135"/>
      <c r="E69" s="136"/>
      <c r="F69" s="136"/>
      <c r="G69" s="136" t="s">
        <v>322</v>
      </c>
      <c r="H69" s="137" t="s">
        <v>323</v>
      </c>
      <c r="I69" s="138"/>
      <c r="J69" s="348"/>
      <c r="K69" s="349"/>
      <c r="L69" s="350"/>
      <c r="M69" s="282"/>
      <c r="V69" s="282"/>
      <c r="W69" s="282"/>
      <c r="X69" s="343"/>
    </row>
    <row r="70" spans="2:24" ht="12.75">
      <c r="B70" s="22" t="s">
        <v>159</v>
      </c>
      <c r="C70" s="46"/>
      <c r="D70" s="231"/>
      <c r="E70" s="192"/>
      <c r="F70" s="192" t="s">
        <v>224</v>
      </c>
      <c r="G70" s="192"/>
      <c r="H70" s="193" t="s">
        <v>225</v>
      </c>
      <c r="I70" s="194"/>
      <c r="J70" s="314"/>
      <c r="K70" s="315"/>
      <c r="L70" s="316"/>
      <c r="M70" s="282"/>
      <c r="V70" s="282"/>
      <c r="W70" s="282"/>
      <c r="X70" s="343"/>
    </row>
    <row r="71" spans="2:24" ht="12.75">
      <c r="B71" s="22" t="s">
        <v>183</v>
      </c>
      <c r="C71" s="46"/>
      <c r="D71" s="320"/>
      <c r="E71" s="58"/>
      <c r="F71" s="58"/>
      <c r="G71" s="58" t="s">
        <v>324</v>
      </c>
      <c r="H71" s="321" t="s">
        <v>325</v>
      </c>
      <c r="I71" s="322"/>
      <c r="J71" s="323"/>
      <c r="K71" s="324"/>
      <c r="L71" s="325"/>
      <c r="M71" s="282"/>
      <c r="V71" s="282"/>
      <c r="W71" s="282"/>
      <c r="X71" s="343"/>
    </row>
    <row r="72" spans="2:24" ht="12.75">
      <c r="B72" s="22" t="s">
        <v>183</v>
      </c>
      <c r="C72" s="46"/>
      <c r="D72" s="185"/>
      <c r="E72" s="67"/>
      <c r="F72" s="67"/>
      <c r="G72" s="67" t="s">
        <v>326</v>
      </c>
      <c r="H72" s="165" t="s">
        <v>327</v>
      </c>
      <c r="I72" s="166"/>
      <c r="J72" s="329"/>
      <c r="K72" s="330"/>
      <c r="L72" s="331"/>
      <c r="M72" s="282"/>
      <c r="V72" s="282"/>
      <c r="W72" s="282"/>
      <c r="X72" s="343"/>
    </row>
    <row r="73" spans="2:24" ht="12.75">
      <c r="B73" s="22" t="s">
        <v>183</v>
      </c>
      <c r="C73" s="46"/>
      <c r="D73" s="185"/>
      <c r="E73" s="67"/>
      <c r="F73" s="67"/>
      <c r="G73" s="67" t="s">
        <v>328</v>
      </c>
      <c r="H73" s="165" t="s">
        <v>329</v>
      </c>
      <c r="I73" s="166"/>
      <c r="J73" s="329"/>
      <c r="K73" s="330"/>
      <c r="L73" s="331"/>
      <c r="M73" s="282"/>
      <c r="V73" s="282"/>
      <c r="W73" s="282"/>
      <c r="X73" s="343"/>
    </row>
    <row r="74" spans="2:24" ht="12.75">
      <c r="B74" s="22" t="s">
        <v>183</v>
      </c>
      <c r="C74" s="46"/>
      <c r="D74" s="185"/>
      <c r="E74" s="67"/>
      <c r="F74" s="67"/>
      <c r="G74" s="67" t="s">
        <v>330</v>
      </c>
      <c r="H74" s="165" t="s">
        <v>331</v>
      </c>
      <c r="I74" s="166"/>
      <c r="J74" s="329"/>
      <c r="K74" s="330"/>
      <c r="L74" s="331"/>
      <c r="M74" s="282"/>
      <c r="V74" s="282"/>
      <c r="W74" s="282"/>
      <c r="X74" s="343"/>
    </row>
    <row r="75" spans="2:24" ht="12.75">
      <c r="B75" s="22" t="s">
        <v>183</v>
      </c>
      <c r="C75" s="46"/>
      <c r="D75" s="135"/>
      <c r="E75" s="136"/>
      <c r="F75" s="136"/>
      <c r="G75" s="136" t="s">
        <v>332</v>
      </c>
      <c r="H75" s="137" t="s">
        <v>333</v>
      </c>
      <c r="I75" s="138"/>
      <c r="J75" s="348"/>
      <c r="K75" s="349"/>
      <c r="L75" s="350"/>
      <c r="M75" s="282"/>
      <c r="V75" s="282"/>
      <c r="W75" s="282"/>
      <c r="X75" s="343"/>
    </row>
    <row r="76" spans="2:24" ht="12.75">
      <c r="B76" s="22" t="s">
        <v>159</v>
      </c>
      <c r="C76" s="46"/>
      <c r="D76" s="231"/>
      <c r="E76" s="192"/>
      <c r="F76" s="192" t="s">
        <v>226</v>
      </c>
      <c r="G76" s="192"/>
      <c r="H76" s="193" t="s">
        <v>227</v>
      </c>
      <c r="I76" s="194"/>
      <c r="J76" s="314"/>
      <c r="K76" s="315"/>
      <c r="L76" s="316"/>
      <c r="M76" s="282"/>
      <c r="V76" s="282"/>
      <c r="W76" s="282"/>
      <c r="X76" s="343"/>
    </row>
    <row r="77" spans="2:24" ht="12.75">
      <c r="B77" s="22" t="s">
        <v>183</v>
      </c>
      <c r="C77" s="46"/>
      <c r="D77" s="320"/>
      <c r="E77" s="58"/>
      <c r="F77" s="58"/>
      <c r="G77" s="58" t="s">
        <v>334</v>
      </c>
      <c r="H77" s="321" t="s">
        <v>335</v>
      </c>
      <c r="I77" s="322"/>
      <c r="J77" s="323"/>
      <c r="K77" s="324"/>
      <c r="L77" s="325"/>
      <c r="M77" s="282"/>
      <c r="V77" s="282"/>
      <c r="W77" s="282"/>
      <c r="X77" s="343"/>
    </row>
    <row r="78" spans="2:24" ht="12.75">
      <c r="B78" s="22" t="s">
        <v>183</v>
      </c>
      <c r="C78" s="46"/>
      <c r="D78" s="185"/>
      <c r="E78" s="67"/>
      <c r="F78" s="67"/>
      <c r="G78" s="67" t="s">
        <v>336</v>
      </c>
      <c r="H78" s="165" t="s">
        <v>337</v>
      </c>
      <c r="I78" s="166"/>
      <c r="J78" s="329"/>
      <c r="K78" s="330"/>
      <c r="L78" s="331"/>
      <c r="M78" s="282"/>
      <c r="V78" s="282"/>
      <c r="W78" s="282"/>
      <c r="X78" s="343"/>
    </row>
    <row r="79" spans="2:24" ht="12.75">
      <c r="B79" s="22" t="s">
        <v>183</v>
      </c>
      <c r="C79" s="46"/>
      <c r="D79" s="185"/>
      <c r="E79" s="67"/>
      <c r="F79" s="67"/>
      <c r="G79" s="67" t="s">
        <v>338</v>
      </c>
      <c r="H79" s="165" t="s">
        <v>339</v>
      </c>
      <c r="I79" s="166"/>
      <c r="J79" s="329"/>
      <c r="K79" s="330"/>
      <c r="L79" s="331"/>
      <c r="M79" s="282"/>
      <c r="V79" s="282"/>
      <c r="W79" s="282"/>
      <c r="X79" s="343"/>
    </row>
    <row r="80" spans="2:24" ht="13.5" thickBot="1">
      <c r="B80" s="22" t="s">
        <v>183</v>
      </c>
      <c r="C80" s="46"/>
      <c r="D80" s="335"/>
      <c r="E80" s="84"/>
      <c r="F80" s="84"/>
      <c r="G80" s="84" t="s">
        <v>340</v>
      </c>
      <c r="H80" s="336" t="s">
        <v>341</v>
      </c>
      <c r="I80" s="337"/>
      <c r="J80" s="338"/>
      <c r="K80" s="339"/>
      <c r="L80" s="340"/>
      <c r="M80" s="282"/>
      <c r="V80" s="282"/>
      <c r="W80" s="282"/>
      <c r="X80" s="343"/>
    </row>
    <row r="81" spans="2:24" ht="12.75">
      <c r="B81" s="22" t="s">
        <v>159</v>
      </c>
      <c r="C81" s="46"/>
      <c r="D81" s="117"/>
      <c r="E81" s="118" t="s">
        <v>230</v>
      </c>
      <c r="F81" s="118"/>
      <c r="G81" s="118"/>
      <c r="H81" s="119" t="s">
        <v>231</v>
      </c>
      <c r="I81" s="120"/>
      <c r="J81" s="326"/>
      <c r="K81" s="327"/>
      <c r="L81" s="328"/>
      <c r="M81" s="282"/>
      <c r="V81" s="282"/>
      <c r="W81" s="282"/>
      <c r="X81" s="343"/>
    </row>
    <row r="82" spans="2:24" ht="12.75">
      <c r="B82" s="22" t="s">
        <v>159</v>
      </c>
      <c r="C82" s="46"/>
      <c r="D82" s="231"/>
      <c r="E82" s="192"/>
      <c r="F82" s="192" t="s">
        <v>234</v>
      </c>
      <c r="G82" s="192"/>
      <c r="H82" s="193" t="s">
        <v>235</v>
      </c>
      <c r="I82" s="194"/>
      <c r="J82" s="314"/>
      <c r="K82" s="315"/>
      <c r="L82" s="316"/>
      <c r="M82" s="282"/>
      <c r="V82" s="282"/>
      <c r="W82" s="282"/>
      <c r="X82" s="343"/>
    </row>
    <row r="83" spans="2:24" ht="12.75">
      <c r="B83" s="22" t="s">
        <v>183</v>
      </c>
      <c r="C83" s="46"/>
      <c r="D83" s="320"/>
      <c r="E83" s="58"/>
      <c r="F83" s="58"/>
      <c r="G83" s="58" t="s">
        <v>342</v>
      </c>
      <c r="H83" s="321" t="s">
        <v>343</v>
      </c>
      <c r="I83" s="322"/>
      <c r="J83" s="323"/>
      <c r="K83" s="324"/>
      <c r="L83" s="325"/>
      <c r="M83" s="282"/>
      <c r="V83" s="282"/>
      <c r="W83" s="282"/>
      <c r="X83" s="343"/>
    </row>
    <row r="84" spans="2:24" ht="12.75">
      <c r="B84" s="22" t="s">
        <v>183</v>
      </c>
      <c r="C84" s="46"/>
      <c r="D84" s="185"/>
      <c r="E84" s="67"/>
      <c r="F84" s="67"/>
      <c r="G84" s="67" t="s">
        <v>344</v>
      </c>
      <c r="H84" s="165" t="s">
        <v>345</v>
      </c>
      <c r="I84" s="166"/>
      <c r="J84" s="329"/>
      <c r="K84" s="330"/>
      <c r="L84" s="331"/>
      <c r="M84" s="282"/>
      <c r="V84" s="282"/>
      <c r="W84" s="282"/>
      <c r="X84" s="343"/>
    </row>
    <row r="85" spans="2:24" ht="12.75">
      <c r="B85" s="22" t="s">
        <v>183</v>
      </c>
      <c r="C85" s="46"/>
      <c r="D85" s="185"/>
      <c r="E85" s="67"/>
      <c r="F85" s="67"/>
      <c r="G85" s="67" t="s">
        <v>346</v>
      </c>
      <c r="H85" s="165" t="s">
        <v>347</v>
      </c>
      <c r="I85" s="166"/>
      <c r="J85" s="329"/>
      <c r="K85" s="330"/>
      <c r="L85" s="331"/>
      <c r="M85" s="282"/>
      <c r="V85" s="282"/>
      <c r="W85" s="282"/>
      <c r="X85" s="343"/>
    </row>
    <row r="86" spans="2:24" ht="12.75">
      <c r="B86" s="22" t="s">
        <v>183</v>
      </c>
      <c r="C86" s="46"/>
      <c r="D86" s="185"/>
      <c r="E86" s="67"/>
      <c r="F86" s="67"/>
      <c r="G86" s="67" t="s">
        <v>348</v>
      </c>
      <c r="H86" s="165" t="s">
        <v>349</v>
      </c>
      <c r="I86" s="166"/>
      <c r="J86" s="329"/>
      <c r="K86" s="330"/>
      <c r="L86" s="331"/>
      <c r="M86" s="282"/>
      <c r="V86" s="282"/>
      <c r="W86" s="282"/>
      <c r="X86" s="343"/>
    </row>
    <row r="87" spans="2:24" ht="12.75">
      <c r="B87" s="22" t="s">
        <v>183</v>
      </c>
      <c r="C87" s="46"/>
      <c r="D87" s="135"/>
      <c r="E87" s="136"/>
      <c r="F87" s="136"/>
      <c r="G87" s="136" t="s">
        <v>350</v>
      </c>
      <c r="H87" s="137" t="s">
        <v>351</v>
      </c>
      <c r="I87" s="138"/>
      <c r="J87" s="348"/>
      <c r="K87" s="349"/>
      <c r="L87" s="350"/>
      <c r="M87" s="282"/>
      <c r="V87" s="282"/>
      <c r="W87" s="282"/>
      <c r="X87" s="343"/>
    </row>
    <row r="88" spans="2:24" ht="12.75">
      <c r="B88" s="22" t="s">
        <v>159</v>
      </c>
      <c r="C88" s="46"/>
      <c r="D88" s="231"/>
      <c r="E88" s="192"/>
      <c r="F88" s="192" t="s">
        <v>238</v>
      </c>
      <c r="G88" s="192"/>
      <c r="H88" s="193" t="s">
        <v>239</v>
      </c>
      <c r="I88" s="194"/>
      <c r="J88" s="314"/>
      <c r="K88" s="315"/>
      <c r="L88" s="316"/>
      <c r="M88" s="282"/>
      <c r="V88" s="282"/>
      <c r="W88" s="282"/>
      <c r="X88" s="343"/>
    </row>
    <row r="89" spans="2:24" ht="12.75">
      <c r="B89" s="22" t="s">
        <v>183</v>
      </c>
      <c r="C89" s="46"/>
      <c r="D89" s="320"/>
      <c r="E89" s="58"/>
      <c r="F89" s="58"/>
      <c r="G89" s="58" t="s">
        <v>352</v>
      </c>
      <c r="H89" s="321" t="s">
        <v>353</v>
      </c>
      <c r="I89" s="322"/>
      <c r="J89" s="323"/>
      <c r="K89" s="324"/>
      <c r="L89" s="325"/>
      <c r="M89" s="282"/>
      <c r="V89" s="282"/>
      <c r="W89" s="282"/>
      <c r="X89" s="343"/>
    </row>
    <row r="90" spans="2:24" ht="12.75">
      <c r="B90" s="22" t="s">
        <v>183</v>
      </c>
      <c r="C90" s="46"/>
      <c r="D90" s="185"/>
      <c r="E90" s="67"/>
      <c r="F90" s="67"/>
      <c r="G90" s="67" t="s">
        <v>354</v>
      </c>
      <c r="H90" s="165" t="s">
        <v>355</v>
      </c>
      <c r="I90" s="166"/>
      <c r="J90" s="329"/>
      <c r="K90" s="330"/>
      <c r="L90" s="331"/>
      <c r="M90" s="282"/>
      <c r="V90" s="282"/>
      <c r="W90" s="282"/>
      <c r="X90" s="343"/>
    </row>
    <row r="91" spans="2:24" ht="12.75">
      <c r="B91" s="22" t="s">
        <v>183</v>
      </c>
      <c r="C91" s="46"/>
      <c r="D91" s="185"/>
      <c r="E91" s="67"/>
      <c r="F91" s="67"/>
      <c r="G91" s="67" t="s">
        <v>356</v>
      </c>
      <c r="H91" s="165" t="s">
        <v>357</v>
      </c>
      <c r="I91" s="166"/>
      <c r="J91" s="329"/>
      <c r="K91" s="330"/>
      <c r="L91" s="331"/>
      <c r="M91" s="282"/>
      <c r="V91" s="282"/>
      <c r="W91" s="282"/>
      <c r="X91" s="343"/>
    </row>
    <row r="92" spans="2:24" ht="12.75">
      <c r="B92" s="22" t="s">
        <v>183</v>
      </c>
      <c r="C92" s="46"/>
      <c r="D92" s="185"/>
      <c r="E92" s="67"/>
      <c r="F92" s="67"/>
      <c r="G92" s="67" t="s">
        <v>358</v>
      </c>
      <c r="H92" s="165" t="s">
        <v>359</v>
      </c>
      <c r="I92" s="166"/>
      <c r="J92" s="329"/>
      <c r="K92" s="330"/>
      <c r="L92" s="331"/>
      <c r="M92" s="282"/>
      <c r="V92" s="282"/>
      <c r="W92" s="282"/>
      <c r="X92" s="343"/>
    </row>
    <row r="93" spans="2:24" ht="12.75">
      <c r="B93" s="22" t="s">
        <v>183</v>
      </c>
      <c r="C93" s="46"/>
      <c r="D93" s="185"/>
      <c r="E93" s="67"/>
      <c r="F93" s="67"/>
      <c r="G93" s="67" t="s">
        <v>360</v>
      </c>
      <c r="H93" s="165" t="s">
        <v>361</v>
      </c>
      <c r="I93" s="166"/>
      <c r="J93" s="329"/>
      <c r="K93" s="330"/>
      <c r="L93" s="331"/>
      <c r="M93" s="282"/>
      <c r="V93" s="282"/>
      <c r="W93" s="282"/>
      <c r="X93" s="343"/>
    </row>
    <row r="94" spans="2:24" ht="12.75">
      <c r="B94" s="22" t="s">
        <v>183</v>
      </c>
      <c r="C94" s="46"/>
      <c r="D94" s="185"/>
      <c r="E94" s="67"/>
      <c r="F94" s="67"/>
      <c r="G94" s="67" t="s">
        <v>362</v>
      </c>
      <c r="H94" s="165" t="s">
        <v>363</v>
      </c>
      <c r="I94" s="166"/>
      <c r="J94" s="329"/>
      <c r="K94" s="330"/>
      <c r="L94" s="331"/>
      <c r="M94" s="282"/>
      <c r="V94" s="282"/>
      <c r="W94" s="282"/>
      <c r="X94" s="343"/>
    </row>
    <row r="95" spans="2:24" ht="13.5" thickBot="1">
      <c r="B95" s="22" t="s">
        <v>183</v>
      </c>
      <c r="C95" s="46"/>
      <c r="D95" s="335"/>
      <c r="E95" s="84"/>
      <c r="F95" s="84"/>
      <c r="G95" s="84" t="s">
        <v>364</v>
      </c>
      <c r="H95" s="336" t="s">
        <v>365</v>
      </c>
      <c r="I95" s="337"/>
      <c r="J95" s="338"/>
      <c r="K95" s="339"/>
      <c r="L95" s="340"/>
      <c r="M95" s="282"/>
      <c r="V95" s="282"/>
      <c r="W95" s="282"/>
      <c r="X95" s="343"/>
    </row>
    <row r="96" spans="2:24" ht="12.75">
      <c r="B96" s="22" t="s">
        <v>159</v>
      </c>
      <c r="C96" s="46"/>
      <c r="D96" s="117"/>
      <c r="E96" s="118" t="s">
        <v>242</v>
      </c>
      <c r="F96" s="118"/>
      <c r="G96" s="118"/>
      <c r="H96" s="119" t="s">
        <v>243</v>
      </c>
      <c r="I96" s="120"/>
      <c r="J96" s="326"/>
      <c r="K96" s="327"/>
      <c r="L96" s="328"/>
      <c r="M96" s="282"/>
      <c r="V96" s="282"/>
      <c r="W96" s="282"/>
      <c r="X96" s="343"/>
    </row>
    <row r="97" spans="2:24" ht="12.75">
      <c r="B97" s="22" t="s">
        <v>159</v>
      </c>
      <c r="C97" s="46"/>
      <c r="D97" s="231"/>
      <c r="E97" s="192"/>
      <c r="F97" s="192" t="s">
        <v>246</v>
      </c>
      <c r="G97" s="192"/>
      <c r="H97" s="193" t="s">
        <v>247</v>
      </c>
      <c r="I97" s="194"/>
      <c r="J97" s="314"/>
      <c r="K97" s="315"/>
      <c r="L97" s="316"/>
      <c r="M97" s="282"/>
      <c r="V97" s="282"/>
      <c r="W97" s="282"/>
      <c r="X97" s="343"/>
    </row>
    <row r="98" spans="2:24" ht="12.75">
      <c r="B98" s="22" t="s">
        <v>183</v>
      </c>
      <c r="C98" s="46"/>
      <c r="D98" s="320"/>
      <c r="E98" s="58"/>
      <c r="F98" s="58"/>
      <c r="G98" s="58" t="s">
        <v>366</v>
      </c>
      <c r="H98" s="321" t="s">
        <v>367</v>
      </c>
      <c r="I98" s="322"/>
      <c r="J98" s="323"/>
      <c r="K98" s="324"/>
      <c r="L98" s="325"/>
      <c r="M98" s="282"/>
      <c r="V98" s="282"/>
      <c r="W98" s="282"/>
      <c r="X98" s="343"/>
    </row>
    <row r="99" spans="2:24" ht="12.75">
      <c r="B99" s="22" t="s">
        <v>183</v>
      </c>
      <c r="C99" s="46"/>
      <c r="D99" s="185"/>
      <c r="E99" s="67"/>
      <c r="F99" s="67"/>
      <c r="G99" s="67" t="s">
        <v>368</v>
      </c>
      <c r="H99" s="165" t="s">
        <v>369</v>
      </c>
      <c r="I99" s="166"/>
      <c r="J99" s="329"/>
      <c r="K99" s="330"/>
      <c r="L99" s="331"/>
      <c r="M99" s="282"/>
      <c r="V99" s="282"/>
      <c r="W99" s="282"/>
      <c r="X99" s="343"/>
    </row>
    <row r="100" spans="2:24" ht="12.75">
      <c r="B100" s="22" t="s">
        <v>183</v>
      </c>
      <c r="C100" s="46"/>
      <c r="D100" s="185"/>
      <c r="E100" s="67"/>
      <c r="F100" s="67"/>
      <c r="G100" s="67" t="s">
        <v>370</v>
      </c>
      <c r="H100" s="165" t="s">
        <v>371</v>
      </c>
      <c r="I100" s="166"/>
      <c r="J100" s="329"/>
      <c r="K100" s="330"/>
      <c r="L100" s="331"/>
      <c r="M100" s="282"/>
      <c r="V100" s="282"/>
      <c r="W100" s="282"/>
      <c r="X100" s="343"/>
    </row>
    <row r="101" spans="2:24" ht="12.75">
      <c r="B101" s="22" t="s">
        <v>183</v>
      </c>
      <c r="C101" s="46"/>
      <c r="D101" s="185"/>
      <c r="E101" s="67"/>
      <c r="F101" s="67"/>
      <c r="G101" s="67" t="s">
        <v>372</v>
      </c>
      <c r="H101" s="165" t="s">
        <v>373</v>
      </c>
      <c r="I101" s="166"/>
      <c r="J101" s="329"/>
      <c r="K101" s="330"/>
      <c r="L101" s="331"/>
      <c r="M101" s="282"/>
      <c r="V101" s="282"/>
      <c r="W101" s="282"/>
      <c r="X101" s="343"/>
    </row>
    <row r="102" spans="2:24" ht="12.75">
      <c r="B102" s="22" t="s">
        <v>183</v>
      </c>
      <c r="C102" s="46"/>
      <c r="D102" s="135"/>
      <c r="E102" s="136"/>
      <c r="F102" s="136"/>
      <c r="G102" s="136" t="s">
        <v>374</v>
      </c>
      <c r="H102" s="137" t="s">
        <v>375</v>
      </c>
      <c r="I102" s="138"/>
      <c r="J102" s="348"/>
      <c r="K102" s="349"/>
      <c r="L102" s="350"/>
      <c r="M102" s="282"/>
      <c r="V102" s="282"/>
      <c r="W102" s="282"/>
      <c r="X102" s="343"/>
    </row>
    <row r="103" spans="2:24" ht="12.75">
      <c r="B103" s="22" t="s">
        <v>159</v>
      </c>
      <c r="C103" s="46"/>
      <c r="D103" s="231"/>
      <c r="E103" s="192"/>
      <c r="F103" s="192" t="s">
        <v>250</v>
      </c>
      <c r="G103" s="192"/>
      <c r="H103" s="193" t="s">
        <v>251</v>
      </c>
      <c r="I103" s="194"/>
      <c r="J103" s="314"/>
      <c r="K103" s="315"/>
      <c r="L103" s="316"/>
      <c r="M103" s="282"/>
      <c r="V103" s="282"/>
      <c r="W103" s="282"/>
      <c r="X103" s="343"/>
    </row>
    <row r="104" spans="2:24" ht="12.75">
      <c r="B104" s="22" t="s">
        <v>183</v>
      </c>
      <c r="C104" s="46"/>
      <c r="D104" s="320"/>
      <c r="E104" s="58"/>
      <c r="F104" s="58"/>
      <c r="G104" s="58" t="s">
        <v>376</v>
      </c>
      <c r="H104" s="321" t="s">
        <v>377</v>
      </c>
      <c r="I104" s="322"/>
      <c r="J104" s="323"/>
      <c r="K104" s="324"/>
      <c r="L104" s="325"/>
      <c r="M104" s="282"/>
      <c r="V104" s="282"/>
      <c r="W104" s="282"/>
      <c r="X104" s="343"/>
    </row>
    <row r="105" spans="2:24" ht="12.75">
      <c r="B105" s="22" t="s">
        <v>183</v>
      </c>
      <c r="C105" s="46"/>
      <c r="D105" s="185"/>
      <c r="E105" s="67"/>
      <c r="F105" s="67"/>
      <c r="G105" s="67" t="s">
        <v>378</v>
      </c>
      <c r="H105" s="165" t="s">
        <v>379</v>
      </c>
      <c r="I105" s="166"/>
      <c r="J105" s="329"/>
      <c r="K105" s="330"/>
      <c r="L105" s="331"/>
      <c r="M105" s="282"/>
      <c r="V105" s="282"/>
      <c r="W105" s="282"/>
      <c r="X105" s="343"/>
    </row>
    <row r="106" spans="2:24" ht="12.75">
      <c r="B106" s="22" t="s">
        <v>183</v>
      </c>
      <c r="C106" s="46"/>
      <c r="D106" s="185"/>
      <c r="E106" s="67"/>
      <c r="F106" s="67"/>
      <c r="G106" s="67" t="s">
        <v>380</v>
      </c>
      <c r="H106" s="165" t="s">
        <v>381</v>
      </c>
      <c r="I106" s="166"/>
      <c r="J106" s="329"/>
      <c r="K106" s="330"/>
      <c r="L106" s="331"/>
      <c r="M106" s="282"/>
      <c r="V106" s="282"/>
      <c r="W106" s="282"/>
      <c r="X106" s="343"/>
    </row>
    <row r="107" spans="2:24" ht="13.5" thickBot="1">
      <c r="B107" s="22" t="s">
        <v>183</v>
      </c>
      <c r="C107" s="46"/>
      <c r="D107" s="335"/>
      <c r="E107" s="84"/>
      <c r="F107" s="84"/>
      <c r="G107" s="84" t="s">
        <v>382</v>
      </c>
      <c r="H107" s="336" t="s">
        <v>383</v>
      </c>
      <c r="I107" s="337"/>
      <c r="J107" s="338"/>
      <c r="K107" s="339"/>
      <c r="L107" s="340"/>
      <c r="M107" s="282"/>
      <c r="V107" s="282"/>
      <c r="W107" s="282"/>
      <c r="X107" s="343"/>
    </row>
    <row r="108" spans="2:24" ht="12.75">
      <c r="B108" s="22" t="s">
        <v>159</v>
      </c>
      <c r="C108" s="46"/>
      <c r="D108" s="117"/>
      <c r="E108" s="118" t="s">
        <v>254</v>
      </c>
      <c r="F108" s="118"/>
      <c r="G108" s="118"/>
      <c r="H108" s="119" t="s">
        <v>255</v>
      </c>
      <c r="I108" s="120"/>
      <c r="J108" s="326"/>
      <c r="K108" s="327"/>
      <c r="L108" s="328"/>
      <c r="M108" s="282"/>
      <c r="V108" s="282"/>
      <c r="W108" s="282"/>
      <c r="X108" s="343"/>
    </row>
    <row r="109" spans="2:24" ht="12.75">
      <c r="B109" s="22" t="s">
        <v>159</v>
      </c>
      <c r="C109" s="46"/>
      <c r="D109" s="231"/>
      <c r="E109" s="192"/>
      <c r="F109" s="192" t="s">
        <v>258</v>
      </c>
      <c r="G109" s="192"/>
      <c r="H109" s="193" t="s">
        <v>259</v>
      </c>
      <c r="I109" s="194"/>
      <c r="J109" s="314"/>
      <c r="K109" s="315"/>
      <c r="L109" s="316"/>
      <c r="M109" s="282"/>
      <c r="V109" s="282"/>
      <c r="W109" s="282"/>
      <c r="X109" s="343"/>
    </row>
    <row r="110" spans="2:24" ht="12.75">
      <c r="B110" s="22" t="s">
        <v>183</v>
      </c>
      <c r="C110" s="46"/>
      <c r="D110" s="320"/>
      <c r="E110" s="58"/>
      <c r="F110" s="58"/>
      <c r="G110" s="58" t="s">
        <v>384</v>
      </c>
      <c r="H110" s="321" t="s">
        <v>385</v>
      </c>
      <c r="I110" s="322"/>
      <c r="J110" s="323"/>
      <c r="K110" s="324"/>
      <c r="L110" s="325"/>
      <c r="M110" s="282"/>
      <c r="V110" s="282"/>
      <c r="W110" s="282"/>
      <c r="X110" s="343"/>
    </row>
    <row r="111" spans="2:24" ht="12.75">
      <c r="B111" s="22" t="s">
        <v>183</v>
      </c>
      <c r="C111" s="46"/>
      <c r="D111" s="185"/>
      <c r="E111" s="67"/>
      <c r="F111" s="67"/>
      <c r="G111" s="67" t="s">
        <v>386</v>
      </c>
      <c r="H111" s="165" t="s">
        <v>387</v>
      </c>
      <c r="I111" s="166"/>
      <c r="J111" s="329"/>
      <c r="K111" s="330"/>
      <c r="L111" s="331"/>
      <c r="M111" s="282"/>
      <c r="V111" s="282"/>
      <c r="W111" s="282"/>
      <c r="X111" s="343"/>
    </row>
    <row r="112" spans="2:24" ht="12.75">
      <c r="B112" s="22" t="s">
        <v>183</v>
      </c>
      <c r="C112" s="46"/>
      <c r="D112" s="185"/>
      <c r="E112" s="67"/>
      <c r="F112" s="67"/>
      <c r="G112" s="67" t="s">
        <v>388</v>
      </c>
      <c r="H112" s="165" t="s">
        <v>389</v>
      </c>
      <c r="I112" s="166"/>
      <c r="J112" s="329"/>
      <c r="K112" s="330"/>
      <c r="L112" s="331"/>
      <c r="M112" s="282"/>
      <c r="V112" s="282"/>
      <c r="W112" s="282"/>
      <c r="X112" s="343"/>
    </row>
    <row r="113" spans="2:24" ht="12.75">
      <c r="B113" s="22" t="s">
        <v>183</v>
      </c>
      <c r="C113" s="46"/>
      <c r="D113" s="185"/>
      <c r="E113" s="67"/>
      <c r="F113" s="67"/>
      <c r="G113" s="67" t="s">
        <v>390</v>
      </c>
      <c r="H113" s="165" t="s">
        <v>391</v>
      </c>
      <c r="I113" s="166"/>
      <c r="J113" s="329"/>
      <c r="K113" s="330"/>
      <c r="L113" s="331"/>
      <c r="M113" s="282"/>
      <c r="V113" s="282"/>
      <c r="W113" s="282"/>
      <c r="X113" s="343"/>
    </row>
    <row r="114" spans="2:24" ht="12.75">
      <c r="B114" s="22" t="s">
        <v>183</v>
      </c>
      <c r="C114" s="46"/>
      <c r="D114" s="185"/>
      <c r="E114" s="67"/>
      <c r="F114" s="67"/>
      <c r="G114" s="67" t="s">
        <v>392</v>
      </c>
      <c r="H114" s="165" t="s">
        <v>393</v>
      </c>
      <c r="I114" s="166"/>
      <c r="J114" s="329"/>
      <c r="K114" s="330"/>
      <c r="L114" s="331"/>
      <c r="M114" s="282"/>
      <c r="V114" s="282"/>
      <c r="W114" s="282"/>
      <c r="X114" s="343"/>
    </row>
    <row r="115" spans="2:24" ht="13.5" thickBot="1">
      <c r="B115" s="22" t="s">
        <v>183</v>
      </c>
      <c r="C115" s="46"/>
      <c r="D115" s="335"/>
      <c r="E115" s="84"/>
      <c r="F115" s="84"/>
      <c r="G115" s="84" t="s">
        <v>394</v>
      </c>
      <c r="H115" s="336" t="s">
        <v>395</v>
      </c>
      <c r="I115" s="337"/>
      <c r="J115" s="338"/>
      <c r="K115" s="339"/>
      <c r="L115" s="340"/>
      <c r="M115" s="282"/>
      <c r="V115" s="282"/>
      <c r="W115" s="282"/>
      <c r="X115" s="343"/>
    </row>
    <row r="116" spans="2:24" ht="13.5">
      <c r="B116" s="271" t="s">
        <v>161</v>
      </c>
      <c r="D116" s="341" t="s">
        <v>37</v>
      </c>
      <c r="E116" s="342"/>
      <c r="F116" s="342"/>
      <c r="G116" s="342"/>
      <c r="H116" s="342"/>
      <c r="I116" s="341"/>
      <c r="J116" s="341"/>
      <c r="K116" s="341"/>
      <c r="L116" s="341"/>
      <c r="M116" s="282"/>
      <c r="V116" s="282"/>
      <c r="W116" s="282"/>
      <c r="X116" s="343"/>
    </row>
    <row r="117" spans="4:24" ht="12.75">
      <c r="D117" s="344"/>
      <c r="E117" s="345"/>
      <c r="F117" s="346"/>
      <c r="G117" s="346"/>
      <c r="H117" s="346"/>
      <c r="I117" s="346"/>
      <c r="J117" s="346"/>
      <c r="K117" s="346"/>
      <c r="L117" s="346"/>
      <c r="M117" s="282"/>
      <c r="V117" s="282"/>
      <c r="W117" s="282"/>
      <c r="X117" s="343"/>
    </row>
    <row r="118" spans="4:24" ht="12.75">
      <c r="D118" s="344"/>
      <c r="E118" s="345"/>
      <c r="F118" s="346"/>
      <c r="G118" s="346"/>
      <c r="H118" s="346"/>
      <c r="I118" s="346"/>
      <c r="J118" s="346"/>
      <c r="K118" s="346"/>
      <c r="L118" s="346"/>
      <c r="M118" s="282"/>
      <c r="V118" s="282"/>
      <c r="W118" s="282"/>
      <c r="X118" s="343"/>
    </row>
    <row r="119" spans="4:24" ht="12.75">
      <c r="D119" s="344"/>
      <c r="E119" s="345"/>
      <c r="F119" s="346"/>
      <c r="G119" s="346"/>
      <c r="H119" s="346"/>
      <c r="I119" s="346"/>
      <c r="J119" s="346"/>
      <c r="K119" s="346"/>
      <c r="L119" s="346"/>
      <c r="M119" s="282"/>
      <c r="V119" s="282"/>
      <c r="W119" s="282"/>
      <c r="X119" s="343"/>
    </row>
    <row r="120" spans="4:24" ht="12.75">
      <c r="D120" s="344"/>
      <c r="E120" s="345"/>
      <c r="F120" s="346"/>
      <c r="G120" s="346"/>
      <c r="H120" s="346"/>
      <c r="I120" s="346"/>
      <c r="J120" s="346"/>
      <c r="K120" s="346"/>
      <c r="L120" s="346"/>
      <c r="M120" s="282"/>
      <c r="V120" s="282"/>
      <c r="W120" s="282"/>
      <c r="X120" s="343"/>
    </row>
    <row r="121" spans="4:23" ht="12.75">
      <c r="D121" s="344"/>
      <c r="E121" s="345"/>
      <c r="F121" s="346"/>
      <c r="G121" s="346"/>
      <c r="H121" s="346"/>
      <c r="I121" s="346"/>
      <c r="J121" s="346"/>
      <c r="K121" s="346"/>
      <c r="L121" s="346"/>
      <c r="M121" s="272" t="s">
        <v>93</v>
      </c>
      <c r="W121" s="272" t="s">
        <v>93</v>
      </c>
    </row>
    <row r="122" spans="4:12" ht="12.75">
      <c r="D122" s="344"/>
      <c r="E122" s="345"/>
      <c r="F122" s="346"/>
      <c r="G122" s="346"/>
      <c r="H122" s="346"/>
      <c r="I122" s="346"/>
      <c r="J122" s="346"/>
      <c r="K122" s="346"/>
      <c r="L122" s="346"/>
    </row>
    <row r="123" spans="4:12" ht="12.75">
      <c r="D123" s="344"/>
      <c r="E123" s="345"/>
      <c r="F123" s="346"/>
      <c r="G123" s="346"/>
      <c r="H123" s="346"/>
      <c r="I123" s="346"/>
      <c r="J123" s="346"/>
      <c r="K123" s="346"/>
      <c r="L123" s="346"/>
    </row>
    <row r="124" spans="4:12" ht="12.75">
      <c r="D124" s="344"/>
      <c r="E124" s="345"/>
      <c r="F124" s="346"/>
      <c r="G124" s="346"/>
      <c r="H124" s="346"/>
      <c r="I124" s="346"/>
      <c r="J124" s="346"/>
      <c r="K124" s="346"/>
      <c r="L124" s="346"/>
    </row>
    <row r="125" spans="4:12" ht="12.75">
      <c r="D125" s="344"/>
      <c r="E125" s="345"/>
      <c r="F125" s="346"/>
      <c r="G125" s="346"/>
      <c r="H125" s="346"/>
      <c r="I125" s="346"/>
      <c r="J125" s="346"/>
      <c r="K125" s="346"/>
      <c r="L125" s="346"/>
    </row>
    <row r="126" spans="4:12" ht="12.75">
      <c r="D126" s="344"/>
      <c r="E126" s="345"/>
      <c r="F126" s="346"/>
      <c r="G126" s="346"/>
      <c r="H126" s="346"/>
      <c r="I126" s="346"/>
      <c r="J126" s="346"/>
      <c r="K126" s="346"/>
      <c r="L126" s="346"/>
    </row>
    <row r="127" spans="4:12" ht="12.75">
      <c r="D127" s="344"/>
      <c r="E127" s="345"/>
      <c r="F127" s="346"/>
      <c r="G127" s="346"/>
      <c r="H127" s="346"/>
      <c r="I127" s="346"/>
      <c r="J127" s="346"/>
      <c r="K127" s="346"/>
      <c r="L127" s="346"/>
    </row>
  </sheetData>
  <sheetProtection password="8669" sheet="1" objects="1" scenarios="1"/>
  <conditionalFormatting sqref="B7:B115">
    <cfRule type="cellIs" priority="1" dxfId="1" operator="equal" stopIfTrue="1">
      <formula>"odstr"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2"/>
  <dimension ref="C3:E97"/>
  <sheetViews>
    <sheetView showGridLines="0" zoomScale="90" zoomScaleNormal="90" workbookViewId="0" topLeftCell="A1">
      <pane ySplit="4" topLeftCell="BM5" activePane="bottomLeft" state="frozen"/>
      <selection pane="topLeft" activeCell="N52" sqref="N52"/>
      <selection pane="bottomLeft" activeCell="N52" sqref="N52"/>
    </sheetView>
  </sheetViews>
  <sheetFormatPr defaultColWidth="9.00390625" defaultRowHeight="12.75"/>
  <cols>
    <col min="1" max="1" width="0" style="351" hidden="1" customWidth="1"/>
    <col min="2" max="2" width="1.75390625" style="351" customWidth="1"/>
    <col min="3" max="3" width="96.75390625" style="351" customWidth="1"/>
    <col min="4" max="4" width="9.125" style="351" customWidth="1"/>
    <col min="5" max="5" width="45.75390625" style="352" customWidth="1"/>
    <col min="6" max="16384" width="9.125" style="351" customWidth="1"/>
  </cols>
  <sheetData>
    <row r="1" ht="13.5" hidden="1"/>
    <row r="3" spans="3:5" ht="18" customHeight="1">
      <c r="C3" s="353" t="s">
        <v>396</v>
      </c>
      <c r="E3" s="354" t="s">
        <v>397</v>
      </c>
    </row>
    <row r="4" spans="4:5" ht="13.5">
      <c r="D4" s="355" t="s">
        <v>398</v>
      </c>
      <c r="E4" s="352" t="s">
        <v>399</v>
      </c>
    </row>
    <row r="5" spans="3:5" ht="13.5">
      <c r="C5" s="356" t="s">
        <v>53</v>
      </c>
      <c r="D5" s="357">
        <f aca="true" t="shared" si="0" ref="D5:D32">LEN(C5)</f>
        <v>125</v>
      </c>
      <c r="E5" s="352" t="s">
        <v>400</v>
      </c>
    </row>
    <row r="6" spans="3:5" ht="13.5">
      <c r="C6" s="356" t="s">
        <v>401</v>
      </c>
      <c r="D6" s="358">
        <f t="shared" si="0"/>
        <v>91</v>
      </c>
      <c r="E6" s="352" t="s">
        <v>400</v>
      </c>
    </row>
    <row r="7" spans="3:4" ht="13.5">
      <c r="C7" s="359" t="s">
        <v>402</v>
      </c>
      <c r="D7" s="358">
        <f t="shared" si="0"/>
        <v>152</v>
      </c>
    </row>
    <row r="8" spans="3:4" ht="13.5">
      <c r="C8" s="359" t="s">
        <v>403</v>
      </c>
      <c r="D8" s="358">
        <f t="shared" si="0"/>
        <v>112</v>
      </c>
    </row>
    <row r="9" spans="3:5" ht="25.5">
      <c r="C9" s="356" t="s">
        <v>404</v>
      </c>
      <c r="D9" s="358">
        <f t="shared" si="0"/>
        <v>171</v>
      </c>
      <c r="E9" s="352" t="s">
        <v>405</v>
      </c>
    </row>
    <row r="10" spans="3:5" ht="13.5">
      <c r="C10" s="356" t="s">
        <v>52</v>
      </c>
      <c r="D10" s="358">
        <f t="shared" si="0"/>
        <v>70</v>
      </c>
      <c r="E10" s="352" t="s">
        <v>406</v>
      </c>
    </row>
    <row r="11" spans="3:4" ht="13.5">
      <c r="C11" s="360" t="s">
        <v>407</v>
      </c>
      <c r="D11" s="358">
        <f t="shared" si="0"/>
        <v>109</v>
      </c>
    </row>
    <row r="12" spans="3:5" ht="25.5">
      <c r="C12" s="360" t="s">
        <v>44</v>
      </c>
      <c r="D12" s="358">
        <f t="shared" si="0"/>
        <v>169</v>
      </c>
      <c r="E12" s="352" t="s">
        <v>408</v>
      </c>
    </row>
    <row r="13" spans="3:5" ht="13.5">
      <c r="C13" s="356" t="s">
        <v>409</v>
      </c>
      <c r="D13" s="358">
        <f t="shared" si="0"/>
        <v>87</v>
      </c>
      <c r="E13" s="352" t="s">
        <v>410</v>
      </c>
    </row>
    <row r="14" spans="3:4" ht="13.5">
      <c r="C14" s="356" t="s">
        <v>411</v>
      </c>
      <c r="D14" s="358">
        <f t="shared" si="0"/>
        <v>77</v>
      </c>
    </row>
    <row r="15" spans="3:4" ht="13.5">
      <c r="C15" s="356" t="s">
        <v>412</v>
      </c>
      <c r="D15" s="358">
        <f t="shared" si="0"/>
        <v>109</v>
      </c>
    </row>
    <row r="16" spans="3:5" ht="25.5">
      <c r="C16" s="356" t="s">
        <v>51</v>
      </c>
      <c r="D16" s="358">
        <f t="shared" si="0"/>
        <v>243</v>
      </c>
      <c r="E16" s="352" t="s">
        <v>406</v>
      </c>
    </row>
    <row r="17" spans="3:5" ht="13.5">
      <c r="C17" s="356" t="s">
        <v>407</v>
      </c>
      <c r="D17" s="358">
        <f t="shared" si="0"/>
        <v>109</v>
      </c>
      <c r="E17" s="352" t="s">
        <v>413</v>
      </c>
    </row>
    <row r="18" spans="3:5" ht="13.5">
      <c r="C18" s="356" t="s">
        <v>401</v>
      </c>
      <c r="D18" s="358">
        <f t="shared" si="0"/>
        <v>91</v>
      </c>
      <c r="E18" s="352" t="s">
        <v>414</v>
      </c>
    </row>
    <row r="19" spans="3:5" ht="13.5">
      <c r="C19" s="356" t="s">
        <v>43</v>
      </c>
      <c r="D19" s="358">
        <f t="shared" si="0"/>
        <v>124</v>
      </c>
      <c r="E19" s="352" t="s">
        <v>413</v>
      </c>
    </row>
    <row r="20" spans="3:5" ht="13.5">
      <c r="C20" s="356" t="s">
        <v>46</v>
      </c>
      <c r="D20" s="358">
        <f t="shared" si="0"/>
        <v>97</v>
      </c>
      <c r="E20" s="352" t="s">
        <v>408</v>
      </c>
    </row>
    <row r="21" spans="3:5" ht="13.5">
      <c r="C21" s="356" t="s">
        <v>47</v>
      </c>
      <c r="D21" s="358">
        <f t="shared" si="0"/>
        <v>69</v>
      </c>
      <c r="E21" s="352" t="s">
        <v>408</v>
      </c>
    </row>
    <row r="22" spans="3:5" ht="13.5">
      <c r="C22" s="356" t="s">
        <v>48</v>
      </c>
      <c r="D22" s="358">
        <f t="shared" si="0"/>
        <v>71</v>
      </c>
      <c r="E22" s="352" t="s">
        <v>408</v>
      </c>
    </row>
    <row r="23" spans="3:4" ht="13.5">
      <c r="C23" s="356" t="s">
        <v>45</v>
      </c>
      <c r="D23" s="358">
        <f t="shared" si="0"/>
        <v>90</v>
      </c>
    </row>
    <row r="24" spans="3:4" ht="13.5">
      <c r="C24" s="356" t="s">
        <v>49</v>
      </c>
      <c r="D24" s="358">
        <f t="shared" si="0"/>
        <v>96</v>
      </c>
    </row>
    <row r="25" spans="3:4" ht="13.5">
      <c r="C25" s="356" t="s">
        <v>50</v>
      </c>
      <c r="D25" s="358">
        <f t="shared" si="0"/>
        <v>70</v>
      </c>
    </row>
    <row r="26" spans="3:4" ht="13.5">
      <c r="C26" s="356" t="s">
        <v>415</v>
      </c>
      <c r="D26" s="358">
        <f t="shared" si="0"/>
        <v>105</v>
      </c>
    </row>
    <row r="27" spans="3:4" ht="25.5">
      <c r="C27" s="356" t="s">
        <v>40</v>
      </c>
      <c r="D27" s="358">
        <f t="shared" si="0"/>
        <v>171</v>
      </c>
    </row>
    <row r="28" spans="3:4" ht="13.5">
      <c r="C28" s="356" t="s">
        <v>416</v>
      </c>
      <c r="D28" s="358">
        <f t="shared" si="0"/>
        <v>128</v>
      </c>
    </row>
    <row r="29" spans="3:4" ht="13.5">
      <c r="C29" s="356" t="s">
        <v>42</v>
      </c>
      <c r="D29" s="358">
        <f t="shared" si="0"/>
        <v>130</v>
      </c>
    </row>
    <row r="30" spans="3:4" ht="13.5">
      <c r="C30" s="356" t="s">
        <v>417</v>
      </c>
      <c r="D30" s="358">
        <f t="shared" si="0"/>
        <v>30</v>
      </c>
    </row>
    <row r="31" spans="3:4" ht="13.5">
      <c r="C31" s="356" t="s">
        <v>418</v>
      </c>
      <c r="D31" s="358">
        <f t="shared" si="0"/>
        <v>81</v>
      </c>
    </row>
    <row r="32" spans="3:4" ht="13.5">
      <c r="C32" s="356" t="s">
        <v>39</v>
      </c>
      <c r="D32" s="358">
        <f t="shared" si="0"/>
        <v>92</v>
      </c>
    </row>
    <row r="33" spans="3:4" ht="13.5">
      <c r="C33" s="356" t="s">
        <v>38</v>
      </c>
      <c r="D33" s="358"/>
    </row>
    <row r="34" spans="3:4" ht="13.5">
      <c r="C34" s="356" t="s">
        <v>41</v>
      </c>
      <c r="D34" s="358">
        <f aca="true" t="shared" si="1" ref="D34:D65">LEN(C34)</f>
        <v>123</v>
      </c>
    </row>
    <row r="35" spans="3:4" ht="13.5">
      <c r="C35" s="356" t="s">
        <v>419</v>
      </c>
      <c r="D35" s="358">
        <f t="shared" si="1"/>
        <v>93</v>
      </c>
    </row>
    <row r="36" spans="3:4" ht="13.5">
      <c r="C36" s="356" t="s">
        <v>420</v>
      </c>
      <c r="D36" s="358">
        <f t="shared" si="1"/>
        <v>70</v>
      </c>
    </row>
    <row r="37" spans="3:4" ht="13.5">
      <c r="C37" s="356"/>
      <c r="D37" s="358">
        <f t="shared" si="1"/>
        <v>0</v>
      </c>
    </row>
    <row r="38" spans="3:4" ht="13.5">
      <c r="C38" s="356"/>
      <c r="D38" s="358">
        <f t="shared" si="1"/>
        <v>0</v>
      </c>
    </row>
    <row r="39" spans="3:4" ht="13.5">
      <c r="C39" s="356"/>
      <c r="D39" s="358">
        <f t="shared" si="1"/>
        <v>0</v>
      </c>
    </row>
    <row r="40" spans="3:4" ht="13.5">
      <c r="C40" s="356"/>
      <c r="D40" s="358">
        <f t="shared" si="1"/>
        <v>0</v>
      </c>
    </row>
    <row r="41" spans="3:4" ht="13.5">
      <c r="C41" s="356"/>
      <c r="D41" s="358">
        <f t="shared" si="1"/>
        <v>0</v>
      </c>
    </row>
    <row r="42" spans="3:4" ht="13.5">
      <c r="C42" s="356"/>
      <c r="D42" s="358">
        <f t="shared" si="1"/>
        <v>0</v>
      </c>
    </row>
    <row r="43" spans="3:4" ht="13.5">
      <c r="C43" s="356"/>
      <c r="D43" s="358">
        <f t="shared" si="1"/>
        <v>0</v>
      </c>
    </row>
    <row r="44" spans="3:4" ht="13.5">
      <c r="C44" s="356"/>
      <c r="D44" s="358">
        <f t="shared" si="1"/>
        <v>0</v>
      </c>
    </row>
    <row r="45" spans="3:4" ht="13.5">
      <c r="C45" s="356"/>
      <c r="D45" s="358">
        <f t="shared" si="1"/>
        <v>0</v>
      </c>
    </row>
    <row r="46" spans="3:4" ht="13.5">
      <c r="C46" s="356"/>
      <c r="D46" s="358">
        <f t="shared" si="1"/>
        <v>0</v>
      </c>
    </row>
    <row r="47" spans="3:4" ht="13.5">
      <c r="C47" s="356"/>
      <c r="D47" s="358">
        <f t="shared" si="1"/>
        <v>0</v>
      </c>
    </row>
    <row r="48" spans="3:4" ht="13.5">
      <c r="C48" s="356"/>
      <c r="D48" s="358">
        <f t="shared" si="1"/>
        <v>0</v>
      </c>
    </row>
    <row r="49" spans="3:4" ht="13.5">
      <c r="C49" s="356"/>
      <c r="D49" s="358">
        <f t="shared" si="1"/>
        <v>0</v>
      </c>
    </row>
    <row r="50" spans="3:4" ht="13.5">
      <c r="C50" s="356"/>
      <c r="D50" s="358">
        <f t="shared" si="1"/>
        <v>0</v>
      </c>
    </row>
    <row r="51" spans="3:4" ht="13.5">
      <c r="C51" s="356"/>
      <c r="D51" s="358">
        <f t="shared" si="1"/>
        <v>0</v>
      </c>
    </row>
    <row r="52" spans="3:4" ht="13.5">
      <c r="C52" s="356"/>
      <c r="D52" s="358">
        <f t="shared" si="1"/>
        <v>0</v>
      </c>
    </row>
    <row r="53" spans="3:4" ht="13.5">
      <c r="C53" s="356"/>
      <c r="D53" s="358">
        <f t="shared" si="1"/>
        <v>0</v>
      </c>
    </row>
    <row r="54" spans="3:4" ht="13.5">
      <c r="C54" s="356"/>
      <c r="D54" s="358">
        <f t="shared" si="1"/>
        <v>0</v>
      </c>
    </row>
    <row r="55" spans="3:4" ht="13.5">
      <c r="C55" s="356"/>
      <c r="D55" s="358">
        <f t="shared" si="1"/>
        <v>0</v>
      </c>
    </row>
    <row r="56" spans="3:4" ht="13.5">
      <c r="C56" s="356"/>
      <c r="D56" s="358">
        <f t="shared" si="1"/>
        <v>0</v>
      </c>
    </row>
    <row r="57" spans="3:4" ht="13.5">
      <c r="C57" s="356"/>
      <c r="D57" s="358">
        <f t="shared" si="1"/>
        <v>0</v>
      </c>
    </row>
    <row r="58" spans="3:4" ht="13.5">
      <c r="C58" s="356"/>
      <c r="D58" s="358">
        <f t="shared" si="1"/>
        <v>0</v>
      </c>
    </row>
    <row r="59" spans="3:4" ht="13.5">
      <c r="C59" s="356"/>
      <c r="D59" s="358">
        <f t="shared" si="1"/>
        <v>0</v>
      </c>
    </row>
    <row r="60" spans="3:4" ht="13.5">
      <c r="C60" s="356"/>
      <c r="D60" s="358">
        <f t="shared" si="1"/>
        <v>0</v>
      </c>
    </row>
    <row r="61" spans="3:4" ht="13.5">
      <c r="C61" s="356"/>
      <c r="D61" s="358">
        <f t="shared" si="1"/>
        <v>0</v>
      </c>
    </row>
    <row r="62" spans="3:4" ht="13.5">
      <c r="C62" s="356"/>
      <c r="D62" s="358">
        <f t="shared" si="1"/>
        <v>0</v>
      </c>
    </row>
    <row r="63" spans="3:4" ht="13.5">
      <c r="C63" s="356"/>
      <c r="D63" s="358">
        <f t="shared" si="1"/>
        <v>0</v>
      </c>
    </row>
    <row r="64" spans="3:4" ht="13.5">
      <c r="C64" s="356"/>
      <c r="D64" s="358">
        <f t="shared" si="1"/>
        <v>0</v>
      </c>
    </row>
    <row r="65" spans="3:4" ht="13.5">
      <c r="C65" s="356"/>
      <c r="D65" s="358">
        <f t="shared" si="1"/>
        <v>0</v>
      </c>
    </row>
    <row r="66" spans="3:4" ht="13.5">
      <c r="C66" s="356"/>
      <c r="D66" s="358">
        <f aca="true" t="shared" si="2" ref="D66:D97">LEN(C66)</f>
        <v>0</v>
      </c>
    </row>
    <row r="67" spans="3:4" ht="13.5">
      <c r="C67" s="356"/>
      <c r="D67" s="358">
        <f t="shared" si="2"/>
        <v>0</v>
      </c>
    </row>
    <row r="68" spans="3:4" ht="13.5">
      <c r="C68" s="356"/>
      <c r="D68" s="358">
        <f t="shared" si="2"/>
        <v>0</v>
      </c>
    </row>
    <row r="69" spans="3:4" ht="13.5">
      <c r="C69" s="356"/>
      <c r="D69" s="358">
        <f t="shared" si="2"/>
        <v>0</v>
      </c>
    </row>
    <row r="70" spans="3:4" ht="13.5">
      <c r="C70" s="356"/>
      <c r="D70" s="358">
        <f t="shared" si="2"/>
        <v>0</v>
      </c>
    </row>
    <row r="71" spans="3:4" ht="13.5">
      <c r="C71" s="356"/>
      <c r="D71" s="358">
        <f t="shared" si="2"/>
        <v>0</v>
      </c>
    </row>
    <row r="72" spans="3:4" ht="13.5">
      <c r="C72" s="356"/>
      <c r="D72" s="358">
        <f t="shared" si="2"/>
        <v>0</v>
      </c>
    </row>
    <row r="73" spans="3:4" ht="13.5">
      <c r="C73" s="356"/>
      <c r="D73" s="358">
        <f t="shared" si="2"/>
        <v>0</v>
      </c>
    </row>
    <row r="74" spans="3:4" ht="13.5">
      <c r="C74" s="356"/>
      <c r="D74" s="358">
        <f t="shared" si="2"/>
        <v>0</v>
      </c>
    </row>
    <row r="75" spans="3:4" ht="13.5">
      <c r="C75" s="356"/>
      <c r="D75" s="358">
        <f t="shared" si="2"/>
        <v>0</v>
      </c>
    </row>
    <row r="76" spans="3:4" ht="13.5">
      <c r="C76" s="356"/>
      <c r="D76" s="358">
        <f t="shared" si="2"/>
        <v>0</v>
      </c>
    </row>
    <row r="77" spans="3:4" ht="13.5">
      <c r="C77" s="356"/>
      <c r="D77" s="358">
        <f t="shared" si="2"/>
        <v>0</v>
      </c>
    </row>
    <row r="78" spans="3:4" ht="13.5">
      <c r="C78" s="356"/>
      <c r="D78" s="358">
        <f t="shared" si="2"/>
        <v>0</v>
      </c>
    </row>
    <row r="79" spans="3:4" ht="13.5">
      <c r="C79" s="356"/>
      <c r="D79" s="358">
        <f t="shared" si="2"/>
        <v>0</v>
      </c>
    </row>
    <row r="80" spans="3:4" ht="13.5">
      <c r="C80" s="356"/>
      <c r="D80" s="358">
        <f t="shared" si="2"/>
        <v>0</v>
      </c>
    </row>
    <row r="81" spans="3:4" ht="13.5">
      <c r="C81" s="356"/>
      <c r="D81" s="358">
        <f t="shared" si="2"/>
        <v>0</v>
      </c>
    </row>
    <row r="82" spans="3:4" ht="13.5">
      <c r="C82" s="356"/>
      <c r="D82" s="358">
        <f t="shared" si="2"/>
        <v>0</v>
      </c>
    </row>
    <row r="83" spans="3:4" ht="13.5">
      <c r="C83" s="356"/>
      <c r="D83" s="358">
        <f t="shared" si="2"/>
        <v>0</v>
      </c>
    </row>
    <row r="84" spans="3:4" ht="13.5">
      <c r="C84" s="356"/>
      <c r="D84" s="358">
        <f t="shared" si="2"/>
        <v>0</v>
      </c>
    </row>
    <row r="85" spans="3:4" ht="13.5">
      <c r="C85" s="356"/>
      <c r="D85" s="358">
        <f t="shared" si="2"/>
        <v>0</v>
      </c>
    </row>
    <row r="86" spans="3:4" ht="13.5">
      <c r="C86" s="356"/>
      <c r="D86" s="358">
        <f t="shared" si="2"/>
        <v>0</v>
      </c>
    </row>
    <row r="87" spans="3:4" ht="13.5">
      <c r="C87" s="356"/>
      <c r="D87" s="358">
        <f t="shared" si="2"/>
        <v>0</v>
      </c>
    </row>
    <row r="88" spans="3:4" ht="13.5">
      <c r="C88" s="356"/>
      <c r="D88" s="358">
        <f t="shared" si="2"/>
        <v>0</v>
      </c>
    </row>
    <row r="89" spans="3:4" ht="13.5">
      <c r="C89" s="356"/>
      <c r="D89" s="358">
        <f t="shared" si="2"/>
        <v>0</v>
      </c>
    </row>
    <row r="90" spans="3:4" ht="13.5">
      <c r="C90" s="356"/>
      <c r="D90" s="358">
        <f t="shared" si="2"/>
        <v>0</v>
      </c>
    </row>
    <row r="91" spans="3:4" ht="13.5">
      <c r="C91" s="356"/>
      <c r="D91" s="358">
        <f t="shared" si="2"/>
        <v>0</v>
      </c>
    </row>
    <row r="92" spans="3:4" ht="13.5">
      <c r="C92" s="356"/>
      <c r="D92" s="358">
        <f t="shared" si="2"/>
        <v>0</v>
      </c>
    </row>
    <row r="93" spans="3:4" ht="13.5">
      <c r="C93" s="356"/>
      <c r="D93" s="358">
        <f t="shared" si="2"/>
        <v>0</v>
      </c>
    </row>
    <row r="94" spans="3:4" ht="13.5">
      <c r="C94" s="356"/>
      <c r="D94" s="358">
        <f t="shared" si="2"/>
        <v>0</v>
      </c>
    </row>
    <row r="95" spans="3:4" ht="13.5">
      <c r="C95" s="356"/>
      <c r="D95" s="358">
        <f t="shared" si="2"/>
        <v>0</v>
      </c>
    </row>
    <row r="96" spans="3:4" ht="13.5">
      <c r="C96" s="356"/>
      <c r="D96" s="358">
        <f t="shared" si="2"/>
        <v>0</v>
      </c>
    </row>
    <row r="97" spans="3:4" ht="13.5">
      <c r="C97" s="361"/>
      <c r="D97" s="362">
        <f t="shared" si="2"/>
        <v>0</v>
      </c>
    </row>
  </sheetData>
  <sheetProtection password="8669" sheet="1" objects="1" scenarios="1"/>
  <conditionalFormatting sqref="D5:D97">
    <cfRule type="cellIs" priority="1" dxfId="3" operator="greaterThan" stopIfTrue="1">
      <formula>255</formula>
    </cfRule>
  </conditionalFormatting>
  <printOptions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2001-06-01T07:55:06Z</cp:lastPrinted>
  <dcterms:created xsi:type="dcterms:W3CDTF">2000-10-16T14:33:05Z</dcterms:created>
  <dcterms:modified xsi:type="dcterms:W3CDTF">2014-06-03T12:42:42Z</dcterms:modified>
  <cp:category/>
  <cp:version/>
  <cp:contentType/>
  <cp:contentStatus/>
</cp:coreProperties>
</file>