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210" windowHeight="10710" tabRatio="811" activeTab="0"/>
  </bookViews>
  <sheets>
    <sheet name="Obsah" sheetId="1" r:id="rId1"/>
    <sheet name="B1" sheetId="2" r:id="rId2"/>
    <sheet name="B2" sheetId="3" r:id="rId3"/>
    <sheet name="B3" sheetId="4" r:id="rId4"/>
    <sheet name="B4" sheetId="5" r:id="rId5"/>
    <sheet name="B5" sheetId="6" r:id="rId6"/>
    <sheet name="B6" sheetId="7" r:id="rId7"/>
    <sheet name="B7" sheetId="8" r:id="rId8"/>
    <sheet name="B8" sheetId="9" r:id="rId9"/>
    <sheet name="B9" sheetId="10" r:id="rId10"/>
    <sheet name="B10" sheetId="11" r:id="rId11"/>
    <sheet name="B11" sheetId="12" r:id="rId12"/>
    <sheet name="B12" sheetId="13" r:id="rId13"/>
    <sheet name="Paragrafy" sheetId="14" state="hidden" r:id="rId14"/>
    <sheet name="Komentáře" sheetId="15" state="hidden" r:id="rId15"/>
  </sheets>
  <externalReferences>
    <externalReference r:id="rId18"/>
  </externalReferences>
  <definedNames>
    <definedName name="A">'[1]Úvod'!$D$25</definedName>
    <definedName name="Datova_oblast" localSheetId="1">'B1'!$J$14:$N$22</definedName>
    <definedName name="Datova_oblast" localSheetId="10">'B10'!$J$14:$Q$83</definedName>
    <definedName name="Datova_oblast" localSheetId="11">'B11'!$J$14:$K$37</definedName>
    <definedName name="Datova_oblast" localSheetId="12">'B12'!$J$14:$L$28</definedName>
    <definedName name="Datova_oblast" localSheetId="2">'B2'!$J$14:$M$16</definedName>
    <definedName name="Datova_oblast" localSheetId="3">'B3'!$J$14:$P$16</definedName>
    <definedName name="Datova_oblast" localSheetId="4">'B4'!$J$16:$L$50</definedName>
    <definedName name="Datova_oblast" localSheetId="5">'B5'!$J$14:$T$60</definedName>
    <definedName name="Datova_oblast" localSheetId="6">'B6'!$J$14:$M$118</definedName>
    <definedName name="Datova_oblast" localSheetId="7">'B7'!$J$14:$T$187</definedName>
    <definedName name="Datova_oblast" localSheetId="8">'B8'!$J$14:$L$70</definedName>
    <definedName name="Datova_oblast" localSheetId="9">'B9'!$J$14:$O$58</definedName>
    <definedName name="Datova_oblast">#REF!</definedName>
    <definedName name="_xlnm.Print_Titles" localSheetId="0">'Obsah'!$2:$4</definedName>
    <definedName name="_xlnm.Print_Area" localSheetId="1">'B1'!$D$3:$N$26</definedName>
    <definedName name="_xlnm.Print_Area" localSheetId="10">'B10'!$D$3:$Q$86</definedName>
    <definedName name="_xlnm.Print_Area" localSheetId="11">'B11'!$D$3:$K$40</definedName>
    <definedName name="_xlnm.Print_Area" localSheetId="12">'B12'!$D$3:$L$31</definedName>
    <definedName name="_xlnm.Print_Area" localSheetId="2">'B2'!$D$3:$M$20</definedName>
    <definedName name="_xlnm.Print_Area" localSheetId="3">'B3'!$D$3:$P$20</definedName>
    <definedName name="_xlnm.Print_Area" localSheetId="4">'B4'!$D$3:$M$52</definedName>
    <definedName name="_xlnm.Print_Area" localSheetId="5">'B5'!$D$3:$U$63</definedName>
    <definedName name="_xlnm.Print_Area" localSheetId="6">'B6'!$D$3:$N$121</definedName>
    <definedName name="_xlnm.Print_Area" localSheetId="7">'B7'!$D$3:$U$190</definedName>
    <definedName name="_xlnm.Print_Area" localSheetId="8">'B8'!$D$3:$L$71</definedName>
    <definedName name="_xlnm.Print_Area" localSheetId="9">'B9'!$D$3:$P$62</definedName>
    <definedName name="_xlnm.Print_Area" localSheetId="14">'Komentáře'!$C$5:$C$103</definedName>
    <definedName name="_xlnm.Print_Area" localSheetId="0">'Obsah'!$C$2:$G$31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<sst xmlns="http://schemas.openxmlformats.org/spreadsheetml/2006/main" count="1993" uniqueCount="516">
  <si>
    <t>kapitálové výdaje</t>
  </si>
  <si>
    <t>výdaje celkem</t>
  </si>
  <si>
    <t>.</t>
  </si>
  <si>
    <t>31–32 – vzdělávání</t>
  </si>
  <si>
    <t>první stupeň základních škol</t>
  </si>
  <si>
    <t>druhý stupeň základních škol</t>
  </si>
  <si>
    <t>ostatní záležitosti předškolní výchovy a základního vzdělávání</t>
  </si>
  <si>
    <t>střediska praktického vyučování a školní hospodářství</t>
  </si>
  <si>
    <t>ostatní školská zařízení pro výkon ústavní a ochranné výchovy</t>
  </si>
  <si>
    <t>školy v přírodě</t>
  </si>
  <si>
    <t>ostatní zařízení související s výchovou a vzděláváním mládeže</t>
  </si>
  <si>
    <t>bakalářské studium</t>
  </si>
  <si>
    <t>magisterské a doktorské studium</t>
  </si>
  <si>
    <t>ostatní zařízení související s vysokoškolským vzděláváním</t>
  </si>
  <si>
    <t>záležitosti zájmového studia jinde nezařazené</t>
  </si>
  <si>
    <t>výzkum školství a vzdělávání</t>
  </si>
  <si>
    <r>
      <t>Celkem kapitola 700-Obce a DSO; KÚ (část vzdělávání)</t>
    </r>
    <r>
      <rPr>
        <b/>
        <vertAlign val="superscript"/>
        <sz val="10"/>
        <rFont val="Arial Narrow"/>
        <family val="2"/>
      </rPr>
      <t>1)</t>
    </r>
  </si>
  <si>
    <t>Výdaje kapitol 333-MŠMT a 700-Obce a DSO; KÚ  (vzdělávání) – podle paragrafů</t>
  </si>
  <si>
    <t>Transfery z kapitoly
333-MŠMT</t>
  </si>
  <si>
    <t>% z cel. výdajů</t>
  </si>
  <si>
    <t xml:space="preserve">. </t>
  </si>
  <si>
    <t>38 – výzkum a vývoj odvětvově nespecifikovaný</t>
  </si>
  <si>
    <t>soc. ústavy pro zdr. postiž. mládež včetně diag. ústavů</t>
  </si>
  <si>
    <t>Celkem výdaje</t>
  </si>
  <si>
    <t>2)</t>
  </si>
  <si>
    <t>V tabulce jsou za kapitolu 700-Obce a DSO;KÚ jsou započteny také paragrafy 3421, 3809 a 4322, které tabulkách B7 a B9 neuvádíme.</t>
  </si>
  <si>
    <r>
      <t>Kapitola 700-Obce a DSO; KÚ (vzdělávání)</t>
    </r>
    <r>
      <rPr>
        <b/>
        <vertAlign val="superscript"/>
        <sz val="10"/>
        <rFont val="Arial Narrow"/>
        <family val="2"/>
      </rPr>
      <t>1),2)</t>
    </r>
  </si>
  <si>
    <t>Poskytnuté dotace církevním školám – podle paragrafů</t>
  </si>
  <si>
    <t>Použito</t>
  </si>
  <si>
    <t>Dotace celkem</t>
  </si>
  <si>
    <r>
      <t>Poskytnuto</t>
    </r>
    <r>
      <rPr>
        <b/>
        <vertAlign val="superscript"/>
        <sz val="10"/>
        <rFont val="Arial Narrow"/>
        <family val="2"/>
      </rPr>
      <t>1)</t>
    </r>
  </si>
  <si>
    <t>Příjmy z vlastní činnosti a odvody přebytků organizací s přímým vztahem</t>
  </si>
  <si>
    <t>Přijaté sankční platby a vratky transferů</t>
  </si>
  <si>
    <t>Příjmy z prodeje nekapitálového majetku a ostatní nedaňové příjmy</t>
  </si>
  <si>
    <t>Přijaté splátky půjčených prostředků</t>
  </si>
  <si>
    <t>Příjmy z prodeje dlouhodobého majetku a ostatní kapitálové příjmy</t>
  </si>
  <si>
    <t>Neivestiční přijaté dotace</t>
  </si>
  <si>
    <t>Investiční přijaté transfery</t>
  </si>
  <si>
    <t>Příjmy z prodeje dlouhodobého finančního majetku</t>
  </si>
  <si>
    <t>Výdaje na platby, ostatních platby za provedenou práci a pojistné</t>
  </si>
  <si>
    <t>Úrokové výdaje k finančním derivátům k vlastním dluhopisům</t>
  </si>
  <si>
    <t>Neinvestiční nákupy a související výdaje</t>
  </si>
  <si>
    <t>Neinvestiční transfery finančním a podobným institucím ve vlastnictví státu</t>
  </si>
  <si>
    <t>Neinvestiční transfery podnikatelským subjektům a neziskovým organizacím. Neinvestiční transfery soukromoprávním subjektům</t>
  </si>
  <si>
    <t>Neinvestiční transfery veřejnoprávním subjektům a mezi peněžními fondy téhož subjektu</t>
  </si>
  <si>
    <t>Neinvestiční transfery obyvatelstvu</t>
  </si>
  <si>
    <t>Neinvestiční transfery do zahraničí</t>
  </si>
  <si>
    <t>Neinvestiční půjčené prostředky</t>
  </si>
  <si>
    <t>Ostatní neinvestiční výdaje</t>
  </si>
  <si>
    <t>Investiční nákupy a související výdaje</t>
  </si>
  <si>
    <t>Nákup akcií a majetkových podílů</t>
  </si>
  <si>
    <t>Investiční transfery</t>
  </si>
  <si>
    <t>Investiční půjčené prostředky</t>
  </si>
  <si>
    <t>Ostatní kapitálové výdaje</t>
  </si>
  <si>
    <t>Komentáře:</t>
  </si>
  <si>
    <t>Zdroj: Centrální registr dotací MF</t>
  </si>
  <si>
    <t>Poskytnuté finanční prostředky k 31. 12. 2013.</t>
  </si>
  <si>
    <t>Zdroj: Závěrečný účet – kapitola 333-MŠMT, 700-Obce a DSO; KÚ, (část: vzdělávání)</t>
  </si>
  <si>
    <t>Zdroj: Závěrečný účet – kapitola 700-Obce a DSO; KÚ (část: vzdělávání)</t>
  </si>
  <si>
    <t>Zdroj: Závěrečný účet – kapitola 333-MŠMT</t>
  </si>
  <si>
    <t>Zdroj: Závěrečný účet – kapitola 333-MŠMT, 700-Obce a DSO; KÚ, 307-MO</t>
  </si>
  <si>
    <t>Porovnání dotací církevním školám v letech 20012 a 2013 – vybrané oblasti</t>
  </si>
  <si>
    <t>Tab. B1:</t>
  </si>
  <si>
    <t>Tab. B2:</t>
  </si>
  <si>
    <t>Tab. B3:</t>
  </si>
  <si>
    <t>Tab. B4:</t>
  </si>
  <si>
    <t>Tab. B5:</t>
  </si>
  <si>
    <t>Tab. B6:</t>
  </si>
  <si>
    <t>Tab. B7:</t>
  </si>
  <si>
    <t>Tab. B12:</t>
  </si>
  <si>
    <t>Tab. B11:</t>
  </si>
  <si>
    <t>Tab. B10:</t>
  </si>
  <si>
    <t>Tab. B9:</t>
  </si>
  <si>
    <t>Tab. B8:</t>
  </si>
  <si>
    <t>Porovnání dotací církevním školám v letech</t>
  </si>
  <si>
    <t>Dotace církevním školám</t>
  </si>
  <si>
    <r>
      <t>skutečnost</t>
    </r>
    <r>
      <rPr>
        <b/>
        <vertAlign val="superscript"/>
        <sz val="10"/>
        <rFont val="Arial Narrow"/>
        <family val="2"/>
      </rPr>
      <t>1)</t>
    </r>
  </si>
  <si>
    <t>Předškolní vzdělávání</t>
  </si>
  <si>
    <t>Základní vzdělávání včetně školních družin a klubů</t>
  </si>
  <si>
    <t>z toho</t>
  </si>
  <si>
    <t>Konzervatoře</t>
  </si>
  <si>
    <t>Vyšší odborné školy</t>
  </si>
  <si>
    <t>Školní stravování</t>
  </si>
  <si>
    <t>Ubytovací zařízení</t>
  </si>
  <si>
    <t>Ústavní a ochranná výchova</t>
  </si>
  <si>
    <t>Zařízení pro zájmové studium (ZUŠ)</t>
  </si>
  <si>
    <t>Domy a stanice dětí a mládeže</t>
  </si>
  <si>
    <t>Zařízení výchovného poradenství</t>
  </si>
  <si>
    <t>Provozní dotace celkem</t>
  </si>
  <si>
    <r>
      <t>gymnázia</t>
    </r>
    <r>
      <rPr>
        <vertAlign val="superscript"/>
        <sz val="10"/>
        <rFont val="Arial Narrow"/>
        <family val="2"/>
      </rPr>
      <t>2)</t>
    </r>
  </si>
  <si>
    <r>
      <t>střední odborná učiliště</t>
    </r>
    <r>
      <rPr>
        <vertAlign val="superscript"/>
        <sz val="10"/>
        <rFont val="Arial Narrow"/>
        <family val="2"/>
      </rPr>
      <t>2)</t>
    </r>
  </si>
  <si>
    <t/>
  </si>
  <si>
    <t xml:space="preserve">Uváděné výdaje neobsahují z daných tříd rozpočtové skladby následující položky: 5321; 5323; 5329; 5344; 5345; 5349; 5366; 5367; 5641; 5642; 5649; 6341; 6342; 6349; 6441; 6442; 6449. </t>
  </si>
  <si>
    <t>Tabulka neobsahuje z daných tříd následující položky: 2223, 2441, 2442, 2449, 4121, 4122, 4129, 4133, 4134, 4139, 4221, 4222, 4229.</t>
  </si>
  <si>
    <t>Tabulka neobsahuje z daných tříd následující položky: 5321, 5323, 5329, 5344, 5345, 5349, 5366, 5367, 5641, 5642, 5649, 6341, 6342, 6349, 6441, 6442, 6449.</t>
  </si>
  <si>
    <t>Tabulka uvádí pouze spotřebované finanční prostředky, to znamená dotace zmenšené o vratky.</t>
  </si>
  <si>
    <t>Bez škol pro děti, žáky, studenty se speciálními vzdělávacími potřebami.</t>
  </si>
  <si>
    <t>konst</t>
  </si>
  <si>
    <t>9x5</t>
  </si>
  <si>
    <t>Řádky pro</t>
  </si>
  <si>
    <t>ročenku PaM</t>
  </si>
  <si>
    <t>OK</t>
  </si>
  <si>
    <t>stop</t>
  </si>
  <si>
    <t>3x4</t>
  </si>
  <si>
    <t>3x7</t>
  </si>
  <si>
    <t>35x3</t>
  </si>
  <si>
    <t>47x11</t>
  </si>
  <si>
    <t>102x4</t>
  </si>
  <si>
    <t>Konečný rozpočet</t>
  </si>
  <si>
    <t>172x11</t>
  </si>
  <si>
    <t>57x3</t>
  </si>
  <si>
    <t>45x6</t>
  </si>
  <si>
    <t>70x8</t>
  </si>
  <si>
    <t>24x2</t>
  </si>
  <si>
    <t>15x3</t>
  </si>
  <si>
    <t>Označte</t>
  </si>
  <si>
    <t>Střední vzdělávání</t>
  </si>
  <si>
    <t>Obsah</t>
  </si>
  <si>
    <t>Splátky půjčených prostředků od vysokých škol</t>
  </si>
  <si>
    <t>Úroky vzniklé převzetím cizích závazků</t>
  </si>
  <si>
    <t>Nákup uměleckých předmětů</t>
  </si>
  <si>
    <t>Náhrady zvýšených nákladů spojených s výkonem funkce v zahraničí</t>
  </si>
  <si>
    <t>Neinvestiční transfery politickým stranám a hnutím</t>
  </si>
  <si>
    <t>Neinvestiční transfery zvláštním fondům ústřední úrovně</t>
  </si>
  <si>
    <t>Neinvestiční dotace krajům v rámci souhrnného dotačního vztahu</t>
  </si>
  <si>
    <t>Ostatní neinvestiční dotace veřejným rozpočtům územní úrovně</t>
  </si>
  <si>
    <t>Vratky neoprávněně použitých nebo zadržených prostředků Evropských společenství</t>
  </si>
  <si>
    <t>Neinvestiční půjčené prostředky církvím a náboženským společnostem</t>
  </si>
  <si>
    <t>Jiné investiční transfery zřízeným příspěvkovým organizacím</t>
  </si>
  <si>
    <t>Investiční transfery do zahraničí</t>
  </si>
  <si>
    <t>Investiční půjčené prostředky církvím a náboženským společnostem</t>
  </si>
  <si>
    <t>internátní speciální mateřské školy</t>
  </si>
  <si>
    <t>internátní speciální základní školy</t>
  </si>
  <si>
    <t>internátní speciální střední odborná učiliště a odborná učiliště</t>
  </si>
  <si>
    <t>37 – ochrana životního prostředí</t>
  </si>
  <si>
    <t>péče o vzhled obcí a veřejnou zeleň</t>
  </si>
  <si>
    <t xml:space="preserve">38 – ostatní výzkum a vývoj </t>
  </si>
  <si>
    <t>KOMENTÁŘE K TABULKÁM V SEŠITU - texty delší než 255 znaků zkraťte, nebo rozdělte do 2 řádků.</t>
  </si>
  <si>
    <t xml:space="preserve">   21.5.2004 12:52:48</t>
  </si>
  <si>
    <t>Počet znaků</t>
  </si>
  <si>
    <t xml:space="preserve">   Použití komentářů</t>
  </si>
  <si>
    <t>Výdaje z rozpočtu kapitol 333-MŠMT, 700-obce a DSO a KÚ (část: vzdělávání).</t>
  </si>
  <si>
    <t xml:space="preserve">   B1</t>
  </si>
  <si>
    <t>Vzhledem k transformaci veřejné správy došlo k podstatným změnám v metodice financování vzdělávání - údaje v letech 2000 a 2001 nelze u kapitoly 333-MŠMT porovnávat.</t>
  </si>
  <si>
    <t>Údaje za soukromé a církevní školy z registru CEDR ze dne 10. 6. 2002.</t>
  </si>
  <si>
    <t xml:space="preserve">   B7   B9   B10</t>
  </si>
  <si>
    <t xml:space="preserve">   B5</t>
  </si>
  <si>
    <t>Poskytnuté finanční prostředky k 31. 12. 2012.</t>
  </si>
  <si>
    <t xml:space="preserve">   B11</t>
  </si>
  <si>
    <t xml:space="preserve">   B13</t>
  </si>
  <si>
    <t xml:space="preserve">Uvedené údaje zahrnují pouze dotace rozdělené konkrétním subjektům. </t>
  </si>
  <si>
    <t xml:space="preserve">   B12</t>
  </si>
  <si>
    <t>Přijaté dotace (skutečnost) zahrnují převody z vlastních fondů (především z rezervního).</t>
  </si>
  <si>
    <t xml:space="preserve">   B4</t>
  </si>
  <si>
    <t>Vysoké plnění příjmů kapitoly 333 v roce 2006 bylo ovlivněno operacemi spojenými s rezervním fondem.</t>
  </si>
  <si>
    <t xml:space="preserve">   B1   B2   B4</t>
  </si>
  <si>
    <t>V roce 2007 bylo vykázáno nulové naplnění (skutečnost) příjmů z rozpočtu Evropské unie bez SZP na programovací období  2007 až 2013.</t>
  </si>
  <si>
    <t>Překročení rozpočtu bylo kryto použitím prostředků rezervního fondu.</t>
  </si>
  <si>
    <t>Jsou zahrnuty finanční prostředky nerozdělené krajským úřadem či magistrátem jednotlivým školám/školským zařízením a dále pak finanční prostředky určené pro rozvojové programy zaslané pod účelovým znakem 33155.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</si>
  <si>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</si>
  <si>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r>
      <t>střední odborné školy</t>
    </r>
    <r>
      <rPr>
        <vertAlign val="superscript"/>
        <sz val="10"/>
        <rFont val="Arial Narrow"/>
        <family val="2"/>
      </rPr>
      <t>2)</t>
    </r>
  </si>
  <si>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</si>
  <si>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</si>
  <si>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</si>
  <si>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</si>
  <si>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</si>
  <si>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</si>
  <si>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</si>
  <si>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</si>
  <si>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</si>
  <si>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</si>
  <si>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</si>
  <si>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</si>
  <si>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</si>
  <si>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 xml:space="preserve">   </t>
  </si>
  <si>
    <t>Zdroje dat jsou uvedeny v zápatí jednotlivých tabulek</t>
  </si>
  <si>
    <t xml:space="preserve"> </t>
  </si>
  <si>
    <t>B. Příjmy a výdaje</t>
  </si>
  <si>
    <t xml:space="preserve">Veřejné výdaje a příjmy v oblasti školství </t>
  </si>
  <si>
    <t>Přehled běžných a kapitálových výdajů, příjmů a plnění rozpočtu kapitoly 333-MŠMT</t>
  </si>
  <si>
    <t xml:space="preserve">Přehled výdajů kapitoly 333-MŠMT – státní správa a vzdělávání </t>
  </si>
  <si>
    <t xml:space="preserve">Příjmy kapitoly 333-MŠMT – podle položek </t>
  </si>
  <si>
    <t xml:space="preserve">Příjmy kapitoly 700-Obce a DSO; KÚ (část: vzdělávání) – podle položek </t>
  </si>
  <si>
    <t xml:space="preserve">Výdaje kapitoly 333-MŠMT – podle položek </t>
  </si>
  <si>
    <t xml:space="preserve">Výdaje kapitoly 700-Obce a DSO; KÚ (část: 31–32– vzdělávání) – podle položek </t>
  </si>
  <si>
    <t xml:space="preserve">Běžné a kapitálové výdaje kapitoly 333-MŠMT – podle paragrafů </t>
  </si>
  <si>
    <t xml:space="preserve">Běžné a kapitálové výdaje kapitoly 700-Obce a DSO; KÚ (část: 31–32–vzdělávání) – podle paragrafů </t>
  </si>
  <si>
    <t xml:space="preserve">Výdaje kapitol 333-MŠMT a 700-Obce a DSO; KÚ  (vzdělávání) – podle paragrafů </t>
  </si>
  <si>
    <t xml:space="preserve">Poskytnuté dotace církevním školám – podle paragrafů </t>
  </si>
  <si>
    <t>Veřejné výdaje a příjmy v oblasti školství</t>
  </si>
  <si>
    <t>v tis. Kč</t>
  </si>
  <si>
    <t>Výdaje</t>
  </si>
  <si>
    <t>Podíl výdajů na HDP</t>
  </si>
  <si>
    <t>Příjmy celkem</t>
  </si>
  <si>
    <t>běžné</t>
  </si>
  <si>
    <t>kapitálové</t>
  </si>
  <si>
    <t>celkem</t>
  </si>
  <si>
    <t>Kapitola 333-MŠMT</t>
  </si>
  <si>
    <t>Transfery z MŠMT veřejným rozpočtům místní úrovně</t>
  </si>
  <si>
    <t>(neuvedeno)</t>
  </si>
  <si>
    <t>Celkem</t>
  </si>
  <si>
    <t>Ministerstvo obrany (kapitola 307)</t>
  </si>
  <si>
    <t>z toho transfer krajským úřadům</t>
  </si>
  <si>
    <t>Ministerstvo spravedlnosti (kapitola 336)</t>
  </si>
  <si>
    <t xml:space="preserve">x </t>
  </si>
  <si>
    <t>Ministerstvo vnitra (kapitola 314)</t>
  </si>
  <si>
    <t>Celkem oblast školství</t>
  </si>
  <si>
    <t>1)</t>
  </si>
  <si>
    <r>
      <t>Kapitola 700-Obce a DSO</t>
    </r>
    <r>
      <rPr>
        <vertAlign val="superscript"/>
        <sz val="10"/>
        <rFont val="Arial Narrow"/>
        <family val="2"/>
      </rPr>
      <t>1)</t>
    </r>
  </si>
  <si>
    <r>
      <t>Kapitola 700-Krajské úřady</t>
    </r>
    <r>
      <rPr>
        <vertAlign val="superscript"/>
        <sz val="10"/>
        <rFont val="Arial Narrow"/>
        <family val="2"/>
      </rPr>
      <t>1)</t>
    </r>
  </si>
  <si>
    <t>Schválený rozpočet</t>
  </si>
  <si>
    <t>Rozpočet po změnách</t>
  </si>
  <si>
    <t>Skutečnost</t>
  </si>
  <si>
    <t>Plnění rozpočtu v procentech</t>
  </si>
  <si>
    <t>Přehled výdajů kapitoly 333-MŠMT – státní správa a vzdělávání</t>
  </si>
  <si>
    <t>Běžné výdaje</t>
  </si>
  <si>
    <t>Kapitálové výdaje</t>
  </si>
  <si>
    <t>Výdaje         celkem</t>
  </si>
  <si>
    <t>státní správa</t>
  </si>
  <si>
    <t>vzdělávání</t>
  </si>
  <si>
    <t>ostatní</t>
  </si>
  <si>
    <t xml:space="preserve">státní správa </t>
  </si>
  <si>
    <t>Příjmy kapitoly 333-MŠMT – podle položek</t>
  </si>
  <si>
    <t>Položka</t>
  </si>
  <si>
    <t>Popis položky</t>
  </si>
  <si>
    <t>Schválený
rozpočet</t>
  </si>
  <si>
    <t>Rozpočet
po změnách</t>
  </si>
  <si>
    <t>% plnění
rozpočtu</t>
  </si>
  <si>
    <t>Správní poplatky</t>
  </si>
  <si>
    <t>Daňové příjmy</t>
  </si>
  <si>
    <t>Příjmy z poskytování služeb a výrobků</t>
  </si>
  <si>
    <t>Ostatní příjmy z vlastní činnosti</t>
  </si>
  <si>
    <t>Ostatní odvody příspěvkových organizací</t>
  </si>
  <si>
    <t>Příjmy z pronájmu pozemků</t>
  </si>
  <si>
    <t>Příjmy z pronájmu ostatních nemovitostí a jejich částí</t>
  </si>
  <si>
    <t>Příjmy z pronájmu movitých věcí</t>
  </si>
  <si>
    <t>Příjmy z úroků (část)</t>
  </si>
  <si>
    <t>Realizované kursové zisky</t>
  </si>
  <si>
    <t>Sankční platby přijaté od jiných subjektů</t>
  </si>
  <si>
    <t>Přijaté vratky transferů od jiných veřejných rozpočtů</t>
  </si>
  <si>
    <t>Ostatní příjmy z finančního vypořádání předchozích let od jiných veřejných rozpočtů</t>
  </si>
  <si>
    <t>Ostatní přijaté vratky transferů</t>
  </si>
  <si>
    <t>Přijaté pojistné náhrady</t>
  </si>
  <si>
    <t>Přijaté nekapitálové příspěvky a náhrady</t>
  </si>
  <si>
    <t>Neidentifikované příjmy</t>
  </si>
  <si>
    <t>Ostatní nedaňové příjmy jinde nezařazené</t>
  </si>
  <si>
    <t>Nedaňové příjmy</t>
  </si>
  <si>
    <t>Příjmy z prodeje pozemků</t>
  </si>
  <si>
    <t>Příjmy z prodeje ostatního hmotného dlouhodobého majetku</t>
  </si>
  <si>
    <t>Kapitálové příjmy</t>
  </si>
  <si>
    <t>Neinvestiční převody z Národního fondu</t>
  </si>
  <si>
    <t>Neinvestiční přijaté transfery od krajů</t>
  </si>
  <si>
    <t>Převody z ostatních vlastních fondů</t>
  </si>
  <si>
    <t>Převody z fondů organizačních složek státu</t>
  </si>
  <si>
    <t>Investiční převody z Národního fondu</t>
  </si>
  <si>
    <t>Přijaté dotace</t>
  </si>
  <si>
    <t>Příjmy kapitoly 333-MŠMT celkem</t>
  </si>
  <si>
    <t>Příjmy kapitoly 700-Obce a DSO; KÚ (část: vzdělávání) – podle položek</t>
  </si>
  <si>
    <t>schválený
rozpočet</t>
  </si>
  <si>
    <t>rozpočet po
změnách</t>
  </si>
  <si>
    <t>skutečnost</t>
  </si>
  <si>
    <t>Příjmy z prodeje zboží (jinak nakoupeného za účelem prodeje)</t>
  </si>
  <si>
    <t>Příjmy ze školného</t>
  </si>
  <si>
    <t>Odvody příspěvkových organizací</t>
  </si>
  <si>
    <t>Odvody školských právnických osob zřízených státem, kraji a obcemi</t>
  </si>
  <si>
    <t>Ostatní odvody přebytků organizací s přímým vztahem</t>
  </si>
  <si>
    <t>Ostatní příjmy z pronájmu majetku</t>
  </si>
  <si>
    <t>Ostatní příjmy z výnosů finančního majetku</t>
  </si>
  <si>
    <t>Přijaté sankční platby</t>
  </si>
  <si>
    <t>Příjmy z finančního vypořádání minulých let mezi obcemi</t>
  </si>
  <si>
    <t>Příjmy z prodeje krátkodobého a drobného dlouhodobého majetku</t>
  </si>
  <si>
    <t>Přijaté neinvestiční dary</t>
  </si>
  <si>
    <t>Příjmy z úhrad dobývacího prostoru a z vydobytých nerostů</t>
  </si>
  <si>
    <t>Příjmy z prodeje ostatních nemovitostí a jejich částí</t>
  </si>
  <si>
    <t>Příjmy z prodeje nehmotného dlouhodobého majetku</t>
  </si>
  <si>
    <t>Ostatní příjmy z prodeje dlouhodobého majetku</t>
  </si>
  <si>
    <t>Přijaté dary na pořízení dlouhodobého majetku</t>
  </si>
  <si>
    <t>Přijaté příspěvky na pořízení dlouhodobého majetku</t>
  </si>
  <si>
    <t>Ostatní investiční příjmy jinde nezařazené</t>
  </si>
  <si>
    <t>Příjmy z prodeje akcií</t>
  </si>
  <si>
    <t>Příjmy z prodeje majetkových podílů</t>
  </si>
  <si>
    <r>
      <t xml:space="preserve">Příjmy kap. 700-Obce a DSO; KÚ
</t>
    </r>
    <r>
      <rPr>
        <sz val="10"/>
        <rFont val="Arial Narrow"/>
        <family val="2"/>
      </rPr>
      <t>(část vzdělávání)</t>
    </r>
  </si>
  <si>
    <r>
      <t xml:space="preserve">Celkem </t>
    </r>
    <r>
      <rPr>
        <b/>
        <vertAlign val="superscript"/>
        <sz val="10"/>
        <rFont val="Arial Narrow"/>
        <family val="2"/>
      </rPr>
      <t>1)</t>
    </r>
  </si>
  <si>
    <r>
      <t>Obce a DSO</t>
    </r>
    <r>
      <rPr>
        <b/>
        <vertAlign val="superscript"/>
        <sz val="10"/>
        <rFont val="Arial Narrow"/>
        <family val="2"/>
      </rPr>
      <t>1)</t>
    </r>
  </si>
  <si>
    <r>
      <t>Krajské úřady</t>
    </r>
    <r>
      <rPr>
        <b/>
        <vertAlign val="superscript"/>
        <sz val="10"/>
        <rFont val="Arial Narrow"/>
        <family val="2"/>
      </rPr>
      <t>1)</t>
    </r>
  </si>
  <si>
    <t>Výdaje kapitoly 333-MŠMT – podle položek</t>
  </si>
  <si>
    <t xml:space="preserve">Skutečnost
</t>
  </si>
  <si>
    <t>% plnění rozpočtu</t>
  </si>
  <si>
    <t>Platy zaměstnanců v pracovním poměru</t>
  </si>
  <si>
    <t>Ostatní platy</t>
  </si>
  <si>
    <t>Ostatní osobní výdaje</t>
  </si>
  <si>
    <t>Platy představitelů státní moci a některých orgánů</t>
  </si>
  <si>
    <t>Odstupné</t>
  </si>
  <si>
    <t>Odchodné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</si>
  <si>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</si>
  <si>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</si>
  <si>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</si>
  <si>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Ostatní povinné pojistné placené zaměstnavatelem</t>
  </si>
  <si>
    <t>Ochranné pomůcky</t>
  </si>
  <si>
    <t>Léky a zdravotnický materiál</t>
  </si>
  <si>
    <t>Prádlo, oděv a obuv</t>
  </si>
  <si>
    <t>Knihy, učební pomůcky a tisk</t>
  </si>
  <si>
    <t>Drobný hmotný dlouhodobý majetek</t>
  </si>
  <si>
    <t>Nákup materiálu jinde nezařazený</t>
  </si>
  <si>
    <t>Úroky vlastní</t>
  </si>
  <si>
    <t>Realizované kurzové ztráty</t>
  </si>
  <si>
    <t>Ostatní úroky a ostatní finanční výdaje</t>
  </si>
  <si>
    <t>Studená voda</t>
  </si>
  <si>
    <t>Teplo</t>
  </si>
  <si>
    <t>Plyn</t>
  </si>
  <si>
    <t>Elektrická energie</t>
  </si>
  <si>
    <t>Pohonné hmoty a maziva</t>
  </si>
  <si>
    <t>Teplá voda</t>
  </si>
  <si>
    <t>Nákup ostatních paliv a energie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</si>
  <si>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</si>
  <si>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</si>
  <si>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</si>
  <si>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</si>
  <si>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</si>
  <si>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</si>
  <si>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Služby zpracování dat</t>
  </si>
  <si>
    <t>Nákup ostatních služeb</t>
  </si>
  <si>
    <t>Opravy a udržování</t>
  </si>
  <si>
    <t>Programové vybavení</t>
  </si>
  <si>
    <t>Cestovné (tuzemské i zahraniční)</t>
  </si>
  <si>
    <t>Pohoštění</t>
  </si>
  <si>
    <t>Účastnické poplatky na konference</t>
  </si>
  <si>
    <t>Ostatní nákupy jinde nezařazené</t>
  </si>
  <si>
    <t>Poskytované zálohy vlastní pokladně</t>
  </si>
  <si>
    <t>Ostatní poskytované zálohy a jistiny</t>
  </si>
  <si>
    <t>Zaplacené sankce</t>
  </si>
  <si>
    <t>Poskytnuté neinvestiční příspěvky a náhrady (část)</t>
  </si>
  <si>
    <t>Věcné dary</t>
  </si>
  <si>
    <t>Odvody za neplnění povinnosti zaměstnávat zdravotně postižené</t>
  </si>
  <si>
    <t>Náhrady a příspěvky související s výkonem ústavní funkce a funkce soudce</t>
  </si>
  <si>
    <t>Ostatní výdaje související s neinvestičními nákupy</t>
  </si>
  <si>
    <t>Neinvestiční transfery nefinančním podnikatelským subjektům-fyzickým osobám</t>
  </si>
  <si>
    <t>Neinvestiční transfery nefinančním podnikatelským subjektům-právnickým osobám</t>
  </si>
  <si>
    <t>Neinvestiční transfery obecně prospěšným společnostem</t>
  </si>
  <si>
    <t>Neinvestiční transfery občanským sdružením</t>
  </si>
  <si>
    <t>Neinvestiční transfery církvím a náboženským společnostem</t>
  </si>
  <si>
    <t>Ostatní neinvestiční transfery neziskovým a podobným organizacím</t>
  </si>
  <si>
    <t>Neinvestiční nedotační transfery podnikatelským subjektům</t>
  </si>
  <si>
    <t>Neinvestiční nedotační transfery neziskovým a podobným organizacím</t>
  </si>
  <si>
    <t>Neinvestiční dotace obcím</t>
  </si>
  <si>
    <t>Neinvestiční dotace krajům</t>
  </si>
  <si>
    <t>Neinvestiční příspěvky zřízeným příspěvkovým organizacím</t>
  </si>
  <si>
    <t>Neinvestiční dotace vysokým školám</t>
  </si>
  <si>
    <t>Neinvestiční transfery veřejným výzkumným institucím</t>
  </si>
  <si>
    <t>Neinvestiční dotace zřízeným příspěvkovým organizacím</t>
  </si>
  <si>
    <t>Neinvestiční příspěvky ostatním příspěvkovým organizacím</t>
  </si>
  <si>
    <t>Převody fondu kulturních a sociálních potřeb a sociálnímu fondu obcí a krajů</t>
  </si>
  <si>
    <t>Nákup kolků</t>
  </si>
  <si>
    <t>Platby daní a poplatků státnímu rozpočtu</t>
  </si>
  <si>
    <t>Úhrady sankcí jiným rozpočtům</t>
  </si>
  <si>
    <t>Náhrady povahy rehabilitací</t>
  </si>
  <si>
    <t>Náhrady mezd v době nemoci</t>
  </si>
  <si>
    <t>Ostatní náhrady placené obyvatelstvu</t>
  </si>
  <si>
    <t>Stipendia studentům a doktorandům</t>
  </si>
  <si>
    <t>Dary obyvatelstvu</t>
  </si>
  <si>
    <t>Neinvestiční transfery obyvatelstvu nemající charakter daru</t>
  </si>
  <si>
    <t>Neinvestiční transfery mezinárodním organizacím</t>
  </si>
  <si>
    <t>Ostatní neinvestiční výdaje jinde nezařazené</t>
  </si>
  <si>
    <t>Ocenitelná práva</t>
  </si>
  <si>
    <t>Ostatní nákupy dlouhodobého nehmotného majetku</t>
  </si>
  <si>
    <t>Budovy, haly a stavby</t>
  </si>
  <si>
    <t>Stroje, přístroje a zařízení</t>
  </si>
  <si>
    <t>Dopravní prostředky</t>
  </si>
  <si>
    <t>Výpočetní technika</t>
  </si>
  <si>
    <t>Umělecká díla a předměty</t>
  </si>
  <si>
    <t>Nákup dlouhodobého hmotného majetku jinde nezařazený</t>
  </si>
  <si>
    <t>Pozemky</t>
  </si>
  <si>
    <t>Investiční dotace nefinančním podnikatelským subjektům – právnickým osobám</t>
  </si>
  <si>
    <t>Ostatní investiční dotace podnikatelským subjektům</t>
  </si>
  <si>
    <t>Investiční transfery obecně prospěšným organizacím</t>
  </si>
  <si>
    <t>Investiční transfery občanským sdružením</t>
  </si>
  <si>
    <t>Investiční transfery církvím a náboženským společnostem</t>
  </si>
  <si>
    <t>Ostatní investiční transfery neziskovým a podobným organizacím</t>
  </si>
  <si>
    <t>Investiční transfery obcím</t>
  </si>
  <si>
    <t>Investiční transfery krajům</t>
  </si>
  <si>
    <t>Investiční dotace zřízeným příspěvkovým a podobným organizacím</t>
  </si>
  <si>
    <t>Investiční dotace vysokým školám</t>
  </si>
  <si>
    <t>Investiční transfery veřejným výzkumným institucím</t>
  </si>
  <si>
    <t>Investiční dotace ostatním příspěvkovým organizacím</t>
  </si>
  <si>
    <t>Výdaje kapitoly 333-MŠMT podle položek celkem</t>
  </si>
  <si>
    <t>Výdaje kapitoly 700-Obce a DSO; KÚ (část: 31–32– vzdělávání) – podle položek</t>
  </si>
  <si>
    <t>Odměny členů zastupitelstva obcí a krajů</t>
  </si>
  <si>
    <t>Povinné pojistné na úrazové pojištění</t>
  </si>
  <si>
    <t>Odměny za užití duševního vlastnictví</t>
  </si>
  <si>
    <t>Mzdové náhrady</t>
  </si>
  <si>
    <t>Potraviny</t>
  </si>
  <si>
    <t>Učebnice a bezplatně poskytované školní potřeby</t>
  </si>
  <si>
    <t>Nákup zboží (za účelem dalšího prodeje)</t>
  </si>
  <si>
    <t>Poplatky dluhové služby</t>
  </si>
  <si>
    <t>Pevná paliva</t>
  </si>
  <si>
    <t>Nájemné za půdu</t>
  </si>
  <si>
    <t>Nájemné za nájem s právem koupě</t>
  </si>
  <si>
    <t>Poskytnuté zálohy vnitřním organizačním jednotkám</t>
  </si>
  <si>
    <t>Výdaje na dopravní územní obslužnost</t>
  </si>
  <si>
    <t>Neinvestiční transfery finančním institucím</t>
  </si>
  <si>
    <t>Ostatní neinvestiční transfery podnikatelským subjektům</t>
  </si>
  <si>
    <t>Neinvestiční transfery státnímu rozpočtu</t>
  </si>
  <si>
    <t>Ostatní neinvestiční transfery jiným veřejným rozpočtům</t>
  </si>
  <si>
    <t>Neinvestiční dotace obcím v rámci souhrnného dotačního vztahu</t>
  </si>
  <si>
    <t>Neinvestiční transfery školským právnickým osobám zřízeným státem, kraji a obcemi</t>
  </si>
  <si>
    <t>Neinvestiční transfery veřejným zdravotnickým zařízením zřízeným státem, kraji a obcemi</t>
  </si>
  <si>
    <t>Převody vlastním fondům hospodářské (podnikatelské) činnosti</t>
  </si>
  <si>
    <t>Převody jiným vlastním fondům a účtům nemajícím charakter veřejných rozpočtů</t>
  </si>
  <si>
    <t>Vratky veřejným rozpočtům ústřední úrovně transferů poskytnutých v minulých rozpočtových obdobích</t>
  </si>
  <si>
    <t>Výdaje z finančního vypořádání minulých let mezi krajem a obcemi</t>
  </si>
  <si>
    <t>Náhrady z úrazového pojištění</t>
  </si>
  <si>
    <t>Účelové neinvestiční transfery nepodnikajícím fyzickým osobám</t>
  </si>
  <si>
    <t>Ostatní neinvestiční transfery obyvatelstvu</t>
  </si>
  <si>
    <t>Peněžní dary do zahraničí</t>
  </si>
  <si>
    <t>Ostatní neinvestiční transfery do zahraničí</t>
  </si>
  <si>
    <t>Neinvestiční půjčené prostředky nefinančním podnikatelským subjektům – fyzickým osobám</t>
  </si>
  <si>
    <t>Neinvestiční půjčené prostředky nefinančním podnikatelským subjektům – právnickým osobám</t>
  </si>
  <si>
    <t>Neinvestiční půjčené prostředky vybraným podnikatelským subjektům ve vlastnictví státu</t>
  </si>
  <si>
    <t>Ostatní neinvestiční půjčené prostředky podnikatelským subjektům</t>
  </si>
  <si>
    <t>Neinvestiční půjčené prostředky občanským sdružením</t>
  </si>
  <si>
    <t>Neinvestiční půjčené prostředky zřízeným příspěvkovým organizacím</t>
  </si>
  <si>
    <t>Neinvestiční půjčené prostředky ostatním příspěvkovým organizacím</t>
  </si>
  <si>
    <t>Neinvestiční půjčené prostředky obyvatelstvu</t>
  </si>
  <si>
    <t>Nespecifikované rezervy</t>
  </si>
  <si>
    <t>Ostatní výdaje z finančního vypořádání minulých let</t>
  </si>
  <si>
    <t>Nehmotné výsledky výzkumné a obdobné činnosti</t>
  </si>
  <si>
    <t>Pěstitelské celky trvalých porostů</t>
  </si>
  <si>
    <t>Nákup majetkových podílů</t>
  </si>
  <si>
    <t>Investiční transfery nefinančním podnikatelským subjektům-fyzickým osobám</t>
  </si>
  <si>
    <t>Investiční transfery vybraným podnikatelským subjektům ve vlastnictví státu</t>
  </si>
  <si>
    <t>Investiční transfery státnímu rozpočtu</t>
  </si>
  <si>
    <t>Ostatní investiční transfery jiným veřejným rozpočtům</t>
  </si>
  <si>
    <t>Investiční transfery školským právnickým osobám zřízeným státem, kraji a obcemi</t>
  </si>
  <si>
    <t>Investiční transfery veřejným zdravotnickým zařízením zřízeným státem, kraji a obcemi</t>
  </si>
  <si>
    <t>Investiční půjčené prostředky nefinančním podnikatelským subjektům – fyzickým osobám</t>
  </si>
  <si>
    <t>Investiční půjčené prostředky nefinančním podnikatelským subjektům – právnickým osobám</t>
  </si>
  <si>
    <t>Investiční půjčené prostředky obecně prospěšným organizacím</t>
  </si>
  <si>
    <t>Investiční půjčené prostředky občanským sdružením</t>
  </si>
  <si>
    <t>Investiční půjčené prostředky zřízeným příspěvkovým organizacím</t>
  </si>
  <si>
    <t>Investiční půjčené prostředky ostatním příspěvkovým organizacím</t>
  </si>
  <si>
    <t>Rezervy kapitálových výdajů</t>
  </si>
  <si>
    <t>Ostatní kapitálové výdaje jinde nezařazené</t>
  </si>
  <si>
    <t>Výdaje kapitoly 700-Obce a DSO; KÚ (část: vzdělávání) celkem</t>
  </si>
  <si>
    <r>
      <t>Celkem</t>
    </r>
    <r>
      <rPr>
        <b/>
        <vertAlign val="superscript"/>
        <sz val="10"/>
        <rFont val="Arial Narrow"/>
        <family val="2"/>
      </rPr>
      <t>1)</t>
    </r>
  </si>
  <si>
    <t>Běžné a kapitálové výdaje kapitoly 333-MŠMT – podle paragrafů</t>
  </si>
  <si>
    <t>Paragraf</t>
  </si>
  <si>
    <t>Název</t>
  </si>
  <si>
    <t>Výdaje celkem</t>
  </si>
  <si>
    <t>SKUPINA 3 – služby pro obyvatelstvo</t>
  </si>
  <si>
    <t xml:space="preserve">31–32 – vzdělávání </t>
  </si>
  <si>
    <t xml:space="preserve">předškolní zařízení </t>
  </si>
  <si>
    <t>speciální předškolní zařízení</t>
  </si>
  <si>
    <t>základní školy</t>
  </si>
  <si>
    <t>speciální základní školy</t>
  </si>
  <si>
    <t>gymnázia</t>
  </si>
  <si>
    <t>střední odborné školy</t>
  </si>
  <si>
    <t>střední odborná učiliště a učiliště</t>
  </si>
  <si>
    <t>speciální střední školy</t>
  </si>
  <si>
    <t>konzervatoře</t>
  </si>
  <si>
    <t>sportovní školy – gymnázia</t>
  </si>
  <si>
    <t xml:space="preserve">ostatní zařízení středního vzdělávání </t>
  </si>
  <si>
    <t>výchovné ústavy a dětské domovy se školou</t>
  </si>
  <si>
    <t>diagnostické ústavy</t>
  </si>
  <si>
    <t>školní stravování při předškolním a základním vzdělávání</t>
  </si>
  <si>
    <t>ostatní školní stravování</t>
  </si>
  <si>
    <t>školní družiny a kluby</t>
  </si>
  <si>
    <t>internáty</t>
  </si>
  <si>
    <t>zařízení výchovného poradenství a preventivně výchovné péče</t>
  </si>
  <si>
    <t>domovy mládeže</t>
  </si>
  <si>
    <t>vyšší odborné školy</t>
  </si>
  <si>
    <t>činnost vysokých škol</t>
  </si>
  <si>
    <t>výzkum a vývoj na vysokých školách</t>
  </si>
  <si>
    <t>vysokoškolské koleje a menzy</t>
  </si>
  <si>
    <t>základní umělecké školy</t>
  </si>
  <si>
    <t>činnost ústředního orgánu státní správy ve vzdělávání (MŠMT)</t>
  </si>
  <si>
    <t>činnost ostatních orgánů státní správy ve vzdělávání</t>
  </si>
  <si>
    <t>ostatní správa ve vzdělávání jinde nezařazená</t>
  </si>
  <si>
    <t xml:space="preserve">mezinárodní spolupráce ve vzdělávání </t>
  </si>
  <si>
    <t>vzdělávání národnostních menšin a multikulturní výchova</t>
  </si>
  <si>
    <t>vzdělávací akce k integraci Romů</t>
  </si>
  <si>
    <t xml:space="preserve">ostatní záležitosti vzdělávání </t>
  </si>
  <si>
    <t>33 – kultura, církve a sdělovací prostředky</t>
  </si>
  <si>
    <t>činnosti knihovnické</t>
  </si>
  <si>
    <t>činnosti muzeí a galerií</t>
  </si>
  <si>
    <t>34 – tělovýchova a zájmová činnost</t>
  </si>
  <si>
    <t>státní sportovní reprezentace</t>
  </si>
  <si>
    <t>ostatní tělovýchovná činnost</t>
  </si>
  <si>
    <t>využití volného času dětí a mládeže</t>
  </si>
  <si>
    <t>35 – zdravotnictví</t>
  </si>
  <si>
    <t>prevence před drogami, alkoholem, nikotinem a jinými návykovými látkami</t>
  </si>
  <si>
    <t>38 – ostatní výzkum a vývoj</t>
  </si>
  <si>
    <t>ostatní  výzkum a vývoj odvětvově nespecifikovaný</t>
  </si>
  <si>
    <t>SKUPINA 4 – sociální věci a politika zaměstnanosti</t>
  </si>
  <si>
    <t>43 – sociální služby a společné činnosti v sociálním zabezpečení a politice zaměstnanosti</t>
  </si>
  <si>
    <t>ústavy péče pro mládež</t>
  </si>
  <si>
    <t>SKUPINA 5 – bezpečnost státu a právní ochrana</t>
  </si>
  <si>
    <t>52 – civilní připravenost na krizové stavy</t>
  </si>
  <si>
    <t>ostatní záležitosti civilní připravenosti na krizové stavy</t>
  </si>
  <si>
    <t>53 – bezpečnost a veřejný pořádek</t>
  </si>
  <si>
    <t>ostatní záležitosti bezpečnosti, veřejného pořádku</t>
  </si>
  <si>
    <t>SKUPINA 6 – všeobecná veřejná správa a služby</t>
  </si>
  <si>
    <t>62 – jiné veřejné služby a činnosti</t>
  </si>
  <si>
    <t>humanitární zahraniční pomoc</t>
  </si>
  <si>
    <t>rozvojová zahraniční pomoc</t>
  </si>
  <si>
    <t>Celkem kapitola 333-MŠMT</t>
  </si>
  <si>
    <t>Běžné a kapitálové výdaje kapitoly 700-Obce a DSO; KÚ (část: 31–32–vzdělávání) – podle paragrafů</t>
  </si>
  <si>
    <t>Obce a DSO</t>
  </si>
  <si>
    <t>Krajské úřady</t>
  </si>
  <si>
    <t>Výdaje celkem kapitola-Obce a DSO; KÚ</t>
  </si>
  <si>
    <t>běžné výdaje</t>
  </si>
  <si>
    <t>odstr</t>
  </si>
  <si>
    <t>(podle stavu k: 31. 12. 2014)</t>
  </si>
  <si>
    <t>Index 2014/2013</t>
  </si>
  <si>
    <t>Ostatní neinvestiční půjčené prostředky neziskovým a podobným organizacím</t>
  </si>
  <si>
    <t>Odměny za užití počítačových programů</t>
  </si>
  <si>
    <t>ostatní zahraniční pomoc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</si>
</sst>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0.0"/>
    <numFmt numFmtId="198" formatCode="0.000"/>
    <numFmt numFmtId="199" formatCode="#,##0.000_ ;[Red]\-#,##0.000\ ;\–\ "/>
    <numFmt numFmtId="200" formatCode="0.00%\ ;[Red]\-0.00%\ ;\–\ "/>
    <numFmt numFmtId="201" formatCode="#,##0_ ;[Red]\-#,##0\ ;\–\ "/>
    <numFmt numFmtId="202" formatCode="#,##0.0_ ;[Red]\-#,##0.0\ ;\–\ "/>
    <numFmt numFmtId="203" formatCode="0.0%\ ;[Red]\-0.0%\ ;\–\ "/>
    <numFmt numFmtId="204" formatCode="0%\ ;[Red]\-0%\ ;\–\ "/>
    <numFmt numFmtId="205" formatCode="000\ 00"/>
    <numFmt numFmtId="206" formatCode="[$-405]d\.\ mmmm\ yyyy"/>
    <numFmt numFmtId="207" formatCode="#,##0.0"/>
  </numFmts>
  <fonts count="50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0"/>
      <color indexed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22"/>
      <name val="Arial Narrow"/>
      <family val="2"/>
    </font>
    <font>
      <b/>
      <sz val="10"/>
      <color indexed="9"/>
      <name val="Arial CE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i/>
      <sz val="8"/>
      <color indexed="10"/>
      <name val="Arial Narrow"/>
      <family val="2"/>
    </font>
    <font>
      <i/>
      <vertAlign val="superscript"/>
      <sz val="8"/>
      <color indexed="10"/>
      <name val="Arial Narrow"/>
      <family val="2"/>
    </font>
    <font>
      <sz val="8"/>
      <name val="Arial CE"/>
      <family val="0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</font>
    <font>
      <b/>
      <i/>
      <sz val="8"/>
      <name val="Arial Narrow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hair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medium"/>
    </border>
    <border>
      <left style="double"/>
      <right style="medium"/>
      <top style="hair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medium"/>
      <top style="thin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8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679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5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39" fillId="24" borderId="0" xfId="0" applyFont="1" applyFill="1" applyAlignment="1" applyProtection="1">
      <alignment horizontal="center" vertical="center"/>
      <protection hidden="1"/>
    </xf>
    <xf numFmtId="0" fontId="39" fillId="19" borderId="0" xfId="0" applyFont="1" applyFill="1" applyAlignment="1" applyProtection="1">
      <alignment horizontal="center" vertical="center"/>
      <protection hidden="1"/>
    </xf>
    <xf numFmtId="0" fontId="39" fillId="19" borderId="0" xfId="0" applyFont="1" applyFill="1" applyAlignment="1" applyProtection="1">
      <alignment horizontal="right" vertical="center"/>
      <protection hidden="1"/>
    </xf>
    <xf numFmtId="0" fontId="9" fillId="4" borderId="0" xfId="0" applyFont="1" applyFill="1" applyAlignment="1" applyProtection="1">
      <alignment horizontal="right"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0" fillId="19" borderId="0" xfId="0" applyFont="1" applyFill="1" applyAlignment="1" applyProtection="1">
      <alignment horizontal="center" vertical="center"/>
      <protection hidden="1"/>
    </xf>
    <xf numFmtId="0" fontId="10" fillId="19" borderId="0" xfId="0" applyFont="1" applyFill="1" applyAlignment="1" applyProtection="1">
      <alignment horizontal="right" vertical="center"/>
      <protection hidden="1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19" borderId="0" xfId="0" applyFont="1" applyFill="1" applyAlignment="1" applyProtection="1">
      <alignment horizontal="left" vertical="center"/>
      <protection hidden="1"/>
    </xf>
    <xf numFmtId="0" fontId="39" fillId="24" borderId="0" xfId="0" applyFont="1" applyFill="1" applyAlignment="1" applyProtection="1">
      <alignment horizontal="center" vertical="center"/>
      <protection hidden="1" locked="0"/>
    </xf>
    <xf numFmtId="0" fontId="11" fillId="19" borderId="0" xfId="0" applyFont="1" applyFill="1" applyAlignment="1" applyProtection="1">
      <alignment horizontal="center" vertical="center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10" fillId="18" borderId="0" xfId="0" applyFont="1" applyFill="1" applyAlignment="1" applyProtection="1">
      <alignment horizontal="center" vertical="center"/>
      <protection hidden="1" locked="0"/>
    </xf>
    <xf numFmtId="0" fontId="12" fillId="19" borderId="0" xfId="0" applyFont="1" applyFill="1" applyAlignment="1" applyProtection="1">
      <alignment vertical="center"/>
      <protection hidden="1"/>
    </xf>
    <xf numFmtId="49" fontId="12" fillId="0" borderId="0" xfId="0" applyNumberFormat="1" applyFont="1" applyFill="1" applyAlignment="1" applyProtection="1">
      <alignment vertical="center"/>
      <protection hidden="1"/>
    </xf>
    <xf numFmtId="49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hidden="1"/>
    </xf>
    <xf numFmtId="3" fontId="40" fillId="0" borderId="0" xfId="0" applyNumberFormat="1" applyFont="1" applyBorder="1" applyAlignment="1">
      <alignment/>
    </xf>
    <xf numFmtId="0" fontId="10" fillId="18" borderId="0" xfId="0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10" fillId="25" borderId="0" xfId="0" applyFont="1" applyFill="1" applyAlignment="1" applyProtection="1">
      <alignment horizontal="center" vertical="center"/>
      <protection hidden="1"/>
    </xf>
    <xf numFmtId="49" fontId="12" fillId="0" borderId="0" xfId="0" applyNumberFormat="1" applyFont="1" applyFill="1" applyAlignment="1" applyProtection="1">
      <alignment vertical="top"/>
      <protection locked="0"/>
    </xf>
    <xf numFmtId="49" fontId="12" fillId="0" borderId="0" xfId="0" applyNumberFormat="1" applyFont="1" applyFill="1" applyAlignment="1" applyProtection="1">
      <alignment vertical="top"/>
      <protection hidden="1"/>
    </xf>
    <xf numFmtId="0" fontId="41" fillId="19" borderId="0" xfId="0" applyFont="1" applyFill="1" applyAlignment="1" applyProtection="1">
      <alignment horizontal="center" vertical="center"/>
      <protection hidden="1"/>
    </xf>
    <xf numFmtId="49" fontId="13" fillId="0" borderId="0" xfId="0" applyNumberFormat="1" applyFont="1" applyFill="1" applyAlignment="1" applyProtection="1">
      <alignment/>
      <protection locked="0"/>
    </xf>
    <xf numFmtId="49" fontId="10" fillId="0" borderId="0" xfId="0" applyNumberFormat="1" applyFont="1" applyFill="1" applyAlignment="1" applyProtection="1">
      <alignment vertical="top"/>
      <protection locked="0"/>
    </xf>
    <xf numFmtId="0" fontId="14" fillId="19" borderId="0" xfId="0" applyFont="1" applyFill="1" applyAlignment="1" applyProtection="1">
      <alignment vertical="center"/>
      <protection hidden="1"/>
    </xf>
    <xf numFmtId="0" fontId="11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4" fillId="0" borderId="11" xfId="0" applyNumberFormat="1" applyFont="1" applyFill="1" applyBorder="1" applyAlignment="1" applyProtection="1">
      <alignment vertical="center"/>
      <protection hidden="1"/>
    </xf>
    <xf numFmtId="49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19" borderId="12" xfId="0" applyFont="1" applyFill="1" applyBorder="1" applyAlignment="1" applyProtection="1">
      <alignment vertical="center"/>
      <protection hidden="1"/>
    </xf>
    <xf numFmtId="0" fontId="11" fillId="19" borderId="13" xfId="0" applyFont="1" applyFill="1" applyBorder="1" applyAlignment="1" applyProtection="1">
      <alignment vertical="center"/>
      <protection hidden="1"/>
    </xf>
    <xf numFmtId="49" fontId="11" fillId="25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19" borderId="0" xfId="0" applyFont="1" applyFill="1" applyAlignment="1" applyProtection="1">
      <alignment horizontal="center" vertical="center"/>
      <protection locked="0"/>
    </xf>
    <xf numFmtId="0" fontId="11" fillId="19" borderId="12" xfId="0" applyFont="1" applyFill="1" applyBorder="1" applyAlignment="1" applyProtection="1">
      <alignment vertical="center"/>
      <protection locked="0"/>
    </xf>
    <xf numFmtId="49" fontId="11" fillId="25" borderId="17" xfId="0" applyNumberFormat="1" applyFont="1" applyFill="1" applyBorder="1" applyAlignment="1" applyProtection="1">
      <alignment vertical="center"/>
      <protection locked="0"/>
    </xf>
    <xf numFmtId="49" fontId="11" fillId="25" borderId="18" xfId="0" applyNumberFormat="1" applyFont="1" applyFill="1" applyBorder="1" applyAlignment="1" applyProtection="1">
      <alignment horizontal="left" vertical="center"/>
      <protection locked="0"/>
    </xf>
    <xf numFmtId="49" fontId="11" fillId="25" borderId="18" xfId="0" applyNumberFormat="1" applyFont="1" applyFill="1" applyBorder="1" applyAlignment="1" applyProtection="1">
      <alignment horizontal="right" vertical="center"/>
      <protection locked="0"/>
    </xf>
    <xf numFmtId="49" fontId="11" fillId="25" borderId="19" xfId="0" applyNumberFormat="1" applyFont="1" applyFill="1" applyBorder="1" applyAlignment="1" applyProtection="1">
      <alignment horizontal="left" vertical="center"/>
      <protection locked="0"/>
    </xf>
    <xf numFmtId="202" fontId="11" fillId="18" borderId="20" xfId="0" applyNumberFormat="1" applyFont="1" applyFill="1" applyBorder="1" applyAlignment="1" applyProtection="1">
      <alignment horizontal="right" vertical="center"/>
      <protection locked="0"/>
    </xf>
    <xf numFmtId="202" fontId="11" fillId="18" borderId="21" xfId="0" applyNumberFormat="1" applyFont="1" applyFill="1" applyBorder="1" applyAlignment="1" applyProtection="1">
      <alignment horizontal="right" vertical="center"/>
      <protection locked="0"/>
    </xf>
    <xf numFmtId="202" fontId="11" fillId="18" borderId="22" xfId="0" applyNumberFormat="1" applyFont="1" applyFill="1" applyBorder="1" applyAlignment="1" applyProtection="1">
      <alignment horizontal="right" vertical="center"/>
      <protection locked="0"/>
    </xf>
    <xf numFmtId="200" fontId="11" fillId="18" borderId="23" xfId="0" applyNumberFormat="1" applyFont="1" applyFill="1" applyBorder="1" applyAlignment="1" applyProtection="1">
      <alignment horizontal="right" vertical="center"/>
      <protection locked="0"/>
    </xf>
    <xf numFmtId="202" fontId="11" fillId="18" borderId="24" xfId="0" applyNumberFormat="1" applyFont="1" applyFill="1" applyBorder="1" applyAlignment="1" applyProtection="1">
      <alignment horizontal="right" vertical="center"/>
      <protection locked="0"/>
    </xf>
    <xf numFmtId="49" fontId="11" fillId="25" borderId="25" xfId="0" applyNumberFormat="1" applyFont="1" applyFill="1" applyBorder="1" applyAlignment="1" applyProtection="1">
      <alignment vertical="center"/>
      <protection locked="0"/>
    </xf>
    <xf numFmtId="49" fontId="11" fillId="25" borderId="26" xfId="0" applyNumberFormat="1" applyFont="1" applyFill="1" applyBorder="1" applyAlignment="1" applyProtection="1">
      <alignment horizontal="left" vertical="center"/>
      <protection locked="0"/>
    </xf>
    <xf numFmtId="49" fontId="11" fillId="25" borderId="26" xfId="0" applyNumberFormat="1" applyFont="1" applyFill="1" applyBorder="1" applyAlignment="1" applyProtection="1">
      <alignment horizontal="right" vertical="center"/>
      <protection locked="0"/>
    </xf>
    <xf numFmtId="49" fontId="11" fillId="25" borderId="27" xfId="0" applyNumberFormat="1" applyFont="1" applyFill="1" applyBorder="1" applyAlignment="1" applyProtection="1">
      <alignment horizontal="left" vertical="center"/>
      <protection locked="0"/>
    </xf>
    <xf numFmtId="202" fontId="11" fillId="18" borderId="28" xfId="0" applyNumberFormat="1" applyFont="1" applyFill="1" applyBorder="1" applyAlignment="1" applyProtection="1">
      <alignment horizontal="right" vertical="center"/>
      <protection locked="0"/>
    </xf>
    <xf numFmtId="202" fontId="11" fillId="18" borderId="29" xfId="0" applyNumberFormat="1" applyFont="1" applyFill="1" applyBorder="1" applyAlignment="1" applyProtection="1">
      <alignment horizontal="right" vertical="center"/>
      <protection locked="0"/>
    </xf>
    <xf numFmtId="202" fontId="11" fillId="18" borderId="30" xfId="0" applyNumberFormat="1" applyFont="1" applyFill="1" applyBorder="1" applyAlignment="1" applyProtection="1">
      <alignment horizontal="right" vertical="center"/>
      <protection locked="0"/>
    </xf>
    <xf numFmtId="200" fontId="11" fillId="18" borderId="31" xfId="0" applyNumberFormat="1" applyFont="1" applyFill="1" applyBorder="1" applyAlignment="1" applyProtection="1">
      <alignment horizontal="right" vertical="center"/>
      <protection locked="0"/>
    </xf>
    <xf numFmtId="202" fontId="11" fillId="18" borderId="32" xfId="0" applyNumberFormat="1" applyFont="1" applyFill="1" applyBorder="1" applyAlignment="1" applyProtection="1">
      <alignment horizontal="right" vertical="center"/>
      <protection locked="0"/>
    </xf>
    <xf numFmtId="202" fontId="11" fillId="19" borderId="0" xfId="0" applyNumberFormat="1" applyFont="1" applyFill="1" applyAlignment="1" applyProtection="1">
      <alignment vertical="center"/>
      <protection hidden="1"/>
    </xf>
    <xf numFmtId="49" fontId="11" fillId="25" borderId="33" xfId="0" applyNumberFormat="1" applyFont="1" applyFill="1" applyBorder="1" applyAlignment="1" applyProtection="1">
      <alignment vertical="center"/>
      <protection locked="0"/>
    </xf>
    <xf numFmtId="49" fontId="11" fillId="25" borderId="34" xfId="0" applyNumberFormat="1" applyFont="1" applyFill="1" applyBorder="1" applyAlignment="1" applyProtection="1">
      <alignment horizontal="left" vertical="center"/>
      <protection locked="0"/>
    </xf>
    <xf numFmtId="49" fontId="11" fillId="25" borderId="34" xfId="0" applyNumberFormat="1" applyFont="1" applyFill="1" applyBorder="1" applyAlignment="1" applyProtection="1">
      <alignment horizontal="right" vertical="center"/>
      <protection locked="0"/>
    </xf>
    <xf numFmtId="49" fontId="11" fillId="25" borderId="35" xfId="0" applyNumberFormat="1" applyFont="1" applyFill="1" applyBorder="1" applyAlignment="1" applyProtection="1">
      <alignment horizontal="left" vertical="center"/>
      <protection locked="0"/>
    </xf>
    <xf numFmtId="202" fontId="11" fillId="18" borderId="36" xfId="0" applyNumberFormat="1" applyFont="1" applyFill="1" applyBorder="1" applyAlignment="1" applyProtection="1">
      <alignment horizontal="right" vertical="center"/>
      <protection locked="0"/>
    </xf>
    <xf numFmtId="202" fontId="11" fillId="18" borderId="37" xfId="0" applyNumberFormat="1" applyFont="1" applyFill="1" applyBorder="1" applyAlignment="1" applyProtection="1">
      <alignment horizontal="right" vertical="center"/>
      <protection locked="0"/>
    </xf>
    <xf numFmtId="202" fontId="11" fillId="18" borderId="38" xfId="0" applyNumberFormat="1" applyFont="1" applyFill="1" applyBorder="1" applyAlignment="1" applyProtection="1">
      <alignment horizontal="right" vertical="center"/>
      <protection locked="0"/>
    </xf>
    <xf numFmtId="200" fontId="11" fillId="18" borderId="39" xfId="0" applyNumberFormat="1" applyFont="1" applyFill="1" applyBorder="1" applyAlignment="1" applyProtection="1">
      <alignment horizontal="right" vertical="center"/>
      <protection locked="0"/>
    </xf>
    <xf numFmtId="202" fontId="11" fillId="18" borderId="40" xfId="0" applyNumberFormat="1" applyFont="1" applyFill="1" applyBorder="1" applyAlignment="1" applyProtection="1">
      <alignment horizontal="right" vertical="center"/>
      <protection locked="0"/>
    </xf>
    <xf numFmtId="49" fontId="10" fillId="25" borderId="41" xfId="0" applyNumberFormat="1" applyFont="1" applyFill="1" applyBorder="1" applyAlignment="1" applyProtection="1">
      <alignment vertical="center"/>
      <protection locked="0"/>
    </xf>
    <xf numFmtId="49" fontId="10" fillId="25" borderId="42" xfId="0" applyNumberFormat="1" applyFont="1" applyFill="1" applyBorder="1" applyAlignment="1" applyProtection="1">
      <alignment horizontal="left" vertical="center"/>
      <protection locked="0"/>
    </xf>
    <xf numFmtId="49" fontId="10" fillId="25" borderId="42" xfId="0" applyNumberFormat="1" applyFont="1" applyFill="1" applyBorder="1" applyAlignment="1" applyProtection="1">
      <alignment horizontal="right" vertical="center"/>
      <protection locked="0"/>
    </xf>
    <xf numFmtId="49" fontId="10" fillId="25" borderId="43" xfId="0" applyNumberFormat="1" applyFont="1" applyFill="1" applyBorder="1" applyAlignment="1" applyProtection="1">
      <alignment horizontal="left" vertical="center"/>
      <protection locked="0"/>
    </xf>
    <xf numFmtId="202" fontId="10" fillId="18" borderId="44" xfId="0" applyNumberFormat="1" applyFont="1" applyFill="1" applyBorder="1" applyAlignment="1" applyProtection="1">
      <alignment horizontal="right" vertical="center"/>
      <protection locked="0"/>
    </xf>
    <xf numFmtId="202" fontId="10" fillId="18" borderId="45" xfId="0" applyNumberFormat="1" applyFont="1" applyFill="1" applyBorder="1" applyAlignment="1" applyProtection="1">
      <alignment horizontal="right" vertical="center"/>
      <protection locked="0"/>
    </xf>
    <xf numFmtId="202" fontId="10" fillId="18" borderId="46" xfId="0" applyNumberFormat="1" applyFont="1" applyFill="1" applyBorder="1" applyAlignment="1" applyProtection="1">
      <alignment horizontal="right" vertical="center"/>
      <protection locked="0"/>
    </xf>
    <xf numFmtId="200" fontId="10" fillId="18" borderId="47" xfId="0" applyNumberFormat="1" applyFont="1" applyFill="1" applyBorder="1" applyAlignment="1" applyProtection="1">
      <alignment horizontal="right" vertical="center"/>
      <protection locked="0"/>
    </xf>
    <xf numFmtId="202" fontId="10" fillId="18" borderId="48" xfId="0" applyNumberFormat="1" applyFont="1" applyFill="1" applyBorder="1" applyAlignment="1" applyProtection="1">
      <alignment horizontal="right" vertical="center"/>
      <protection locked="0"/>
    </xf>
    <xf numFmtId="49" fontId="11" fillId="25" borderId="49" xfId="0" applyNumberFormat="1" applyFont="1" applyFill="1" applyBorder="1" applyAlignment="1" applyProtection="1">
      <alignment vertical="center"/>
      <protection locked="0"/>
    </xf>
    <xf numFmtId="49" fontId="11" fillId="25" borderId="50" xfId="0" applyNumberFormat="1" applyFont="1" applyFill="1" applyBorder="1" applyAlignment="1" applyProtection="1">
      <alignment horizontal="left" vertical="center"/>
      <protection locked="0"/>
    </xf>
    <xf numFmtId="49" fontId="11" fillId="25" borderId="50" xfId="0" applyNumberFormat="1" applyFont="1" applyFill="1" applyBorder="1" applyAlignment="1" applyProtection="1">
      <alignment horizontal="right" vertical="center"/>
      <protection locked="0"/>
    </xf>
    <xf numFmtId="49" fontId="11" fillId="25" borderId="51" xfId="0" applyNumberFormat="1" applyFont="1" applyFill="1" applyBorder="1" applyAlignment="1" applyProtection="1">
      <alignment horizontal="left" vertical="center"/>
      <protection locked="0"/>
    </xf>
    <xf numFmtId="202" fontId="11" fillId="18" borderId="52" xfId="0" applyNumberFormat="1" applyFont="1" applyFill="1" applyBorder="1" applyAlignment="1" applyProtection="1">
      <alignment horizontal="right" vertical="center"/>
      <protection locked="0"/>
    </xf>
    <xf numFmtId="202" fontId="11" fillId="18" borderId="53" xfId="0" applyNumberFormat="1" applyFont="1" applyFill="1" applyBorder="1" applyAlignment="1" applyProtection="1">
      <alignment horizontal="right" vertical="center"/>
      <protection locked="0"/>
    </xf>
    <xf numFmtId="202" fontId="11" fillId="18" borderId="54" xfId="0" applyNumberFormat="1" applyFont="1" applyFill="1" applyBorder="1" applyAlignment="1" applyProtection="1">
      <alignment horizontal="right" vertical="center"/>
      <protection locked="0"/>
    </xf>
    <xf numFmtId="200" fontId="11" fillId="18" borderId="55" xfId="0" applyNumberFormat="1" applyFont="1" applyFill="1" applyBorder="1" applyAlignment="1" applyProtection="1">
      <alignment horizontal="right" vertical="center"/>
      <protection locked="0"/>
    </xf>
    <xf numFmtId="202" fontId="11" fillId="18" borderId="56" xfId="0" applyNumberFormat="1" applyFont="1" applyFill="1" applyBorder="1" applyAlignment="1" applyProtection="1">
      <alignment horizontal="right" vertical="center"/>
      <protection locked="0"/>
    </xf>
    <xf numFmtId="49" fontId="11" fillId="25" borderId="57" xfId="0" applyNumberFormat="1" applyFont="1" applyFill="1" applyBorder="1" applyAlignment="1" applyProtection="1">
      <alignment vertical="center"/>
      <protection locked="0"/>
    </xf>
    <xf numFmtId="49" fontId="11" fillId="25" borderId="58" xfId="0" applyNumberFormat="1" applyFont="1" applyFill="1" applyBorder="1" applyAlignment="1" applyProtection="1">
      <alignment horizontal="left" vertical="center"/>
      <protection locked="0"/>
    </xf>
    <xf numFmtId="49" fontId="11" fillId="25" borderId="58" xfId="0" applyNumberFormat="1" applyFont="1" applyFill="1" applyBorder="1" applyAlignment="1" applyProtection="1">
      <alignment horizontal="right" vertical="center"/>
      <protection locked="0"/>
    </xf>
    <xf numFmtId="49" fontId="11" fillId="25" borderId="59" xfId="0" applyNumberFormat="1" applyFont="1" applyFill="1" applyBorder="1" applyAlignment="1" applyProtection="1">
      <alignment horizontal="left" vertical="center"/>
      <protection locked="0"/>
    </xf>
    <xf numFmtId="202" fontId="11" fillId="18" borderId="60" xfId="0" applyNumberFormat="1" applyFont="1" applyFill="1" applyBorder="1" applyAlignment="1" applyProtection="1">
      <alignment horizontal="right" vertical="center"/>
      <protection locked="0"/>
    </xf>
    <xf numFmtId="202" fontId="11" fillId="18" borderId="61" xfId="0" applyNumberFormat="1" applyFont="1" applyFill="1" applyBorder="1" applyAlignment="1" applyProtection="1">
      <alignment horizontal="right" vertical="center"/>
      <protection locked="0"/>
    </xf>
    <xf numFmtId="202" fontId="11" fillId="18" borderId="62" xfId="0" applyNumberFormat="1" applyFont="1" applyFill="1" applyBorder="1" applyAlignment="1" applyProtection="1">
      <alignment horizontal="right" vertical="center"/>
      <protection locked="0"/>
    </xf>
    <xf numFmtId="202" fontId="11" fillId="18" borderId="63" xfId="0" applyNumberFormat="1" applyFont="1" applyFill="1" applyBorder="1" applyAlignment="1" applyProtection="1">
      <alignment horizontal="right" vertical="center"/>
      <protection locked="0"/>
    </xf>
    <xf numFmtId="202" fontId="11" fillId="18" borderId="64" xfId="0" applyNumberFormat="1" applyFont="1" applyFill="1" applyBorder="1" applyAlignment="1" applyProtection="1">
      <alignment horizontal="right" vertical="center"/>
      <protection locked="0"/>
    </xf>
    <xf numFmtId="49" fontId="10" fillId="25" borderId="65" xfId="0" applyNumberFormat="1" applyFont="1" applyFill="1" applyBorder="1" applyAlignment="1" applyProtection="1">
      <alignment vertical="center"/>
      <protection locked="0"/>
    </xf>
    <xf numFmtId="49" fontId="10" fillId="25" borderId="66" xfId="0" applyNumberFormat="1" applyFont="1" applyFill="1" applyBorder="1" applyAlignment="1" applyProtection="1">
      <alignment horizontal="left" vertical="center"/>
      <protection locked="0"/>
    </xf>
    <xf numFmtId="49" fontId="10" fillId="25" borderId="66" xfId="0" applyNumberFormat="1" applyFont="1" applyFill="1" applyBorder="1" applyAlignment="1" applyProtection="1">
      <alignment horizontal="right" vertical="center"/>
      <protection locked="0"/>
    </xf>
    <xf numFmtId="49" fontId="10" fillId="25" borderId="67" xfId="0" applyNumberFormat="1" applyFont="1" applyFill="1" applyBorder="1" applyAlignment="1" applyProtection="1">
      <alignment horizontal="left" vertical="center"/>
      <protection locked="0"/>
    </xf>
    <xf numFmtId="202" fontId="10" fillId="18" borderId="68" xfId="0" applyNumberFormat="1" applyFont="1" applyFill="1" applyBorder="1" applyAlignment="1" applyProtection="1">
      <alignment horizontal="right" vertical="center"/>
      <protection locked="0"/>
    </xf>
    <xf numFmtId="202" fontId="10" fillId="18" borderId="69" xfId="0" applyNumberFormat="1" applyFont="1" applyFill="1" applyBorder="1" applyAlignment="1" applyProtection="1">
      <alignment horizontal="right" vertical="center"/>
      <protection locked="0"/>
    </xf>
    <xf numFmtId="202" fontId="10" fillId="18" borderId="70" xfId="0" applyNumberFormat="1" applyFont="1" applyFill="1" applyBorder="1" applyAlignment="1" applyProtection="1">
      <alignment horizontal="right" vertical="center"/>
      <protection locked="0"/>
    </xf>
    <xf numFmtId="200" fontId="10" fillId="18" borderId="71" xfId="0" applyNumberFormat="1" applyFont="1" applyFill="1" applyBorder="1" applyAlignment="1" applyProtection="1">
      <alignment horizontal="right" vertical="center"/>
      <protection locked="0"/>
    </xf>
    <xf numFmtId="202" fontId="10" fillId="18" borderId="72" xfId="0" applyNumberFormat="1" applyFont="1" applyFill="1" applyBorder="1" applyAlignment="1" applyProtection="1">
      <alignment horizontal="right" vertical="center"/>
      <protection locked="0"/>
    </xf>
    <xf numFmtId="0" fontId="16" fillId="0" borderId="73" xfId="0" applyFont="1" applyFill="1" applyBorder="1" applyAlignment="1" applyProtection="1">
      <alignment/>
      <protection hidden="1"/>
    </xf>
    <xf numFmtId="0" fontId="17" fillId="0" borderId="73" xfId="0" applyFont="1" applyFill="1" applyBorder="1" applyAlignment="1" applyProtection="1">
      <alignment/>
      <protection hidden="1"/>
    </xf>
    <xf numFmtId="0" fontId="17" fillId="0" borderId="73" xfId="0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center" vertical="top"/>
      <protection locked="0"/>
    </xf>
    <xf numFmtId="49" fontId="10" fillId="25" borderId="74" xfId="0" applyNumberFormat="1" applyFont="1" applyFill="1" applyBorder="1" applyAlignment="1" applyProtection="1">
      <alignment vertical="center"/>
      <protection locked="0"/>
    </xf>
    <xf numFmtId="49" fontId="10" fillId="25" borderId="75" xfId="0" applyNumberFormat="1" applyFont="1" applyFill="1" applyBorder="1" applyAlignment="1" applyProtection="1">
      <alignment horizontal="left" vertical="center"/>
      <protection locked="0"/>
    </xf>
    <xf numFmtId="49" fontId="10" fillId="25" borderId="75" xfId="0" applyNumberFormat="1" applyFont="1" applyFill="1" applyBorder="1" applyAlignment="1" applyProtection="1">
      <alignment horizontal="right" vertical="center"/>
      <protection locked="0"/>
    </xf>
    <xf numFmtId="49" fontId="10" fillId="25" borderId="76" xfId="0" applyNumberFormat="1" applyFont="1" applyFill="1" applyBorder="1" applyAlignment="1" applyProtection="1">
      <alignment horizontal="left" vertical="center"/>
      <protection locked="0"/>
    </xf>
    <xf numFmtId="202" fontId="10" fillId="18" borderId="77" xfId="0" applyNumberFormat="1" applyFont="1" applyFill="1" applyBorder="1" applyAlignment="1" applyProtection="1">
      <alignment horizontal="right" vertical="center"/>
      <protection locked="0"/>
    </xf>
    <xf numFmtId="202" fontId="10" fillId="18" borderId="78" xfId="0" applyNumberFormat="1" applyFont="1" applyFill="1" applyBorder="1" applyAlignment="1" applyProtection="1">
      <alignment horizontal="right" vertical="center"/>
      <protection locked="0"/>
    </xf>
    <xf numFmtId="202" fontId="10" fillId="18" borderId="79" xfId="0" applyNumberFormat="1" applyFont="1" applyFill="1" applyBorder="1" applyAlignment="1" applyProtection="1">
      <alignment horizontal="right" vertical="center"/>
      <protection locked="0"/>
    </xf>
    <xf numFmtId="202" fontId="10" fillId="18" borderId="80" xfId="0" applyNumberFormat="1" applyFont="1" applyFill="1" applyBorder="1" applyAlignment="1" applyProtection="1">
      <alignment horizontal="right" vertical="center"/>
      <protection locked="0"/>
    </xf>
    <xf numFmtId="200" fontId="10" fillId="18" borderId="68" xfId="0" applyNumberFormat="1" applyFont="1" applyFill="1" applyBorder="1" applyAlignment="1" applyProtection="1">
      <alignment horizontal="right" vertical="center"/>
      <protection locked="0"/>
    </xf>
    <xf numFmtId="200" fontId="10" fillId="18" borderId="69" xfId="0" applyNumberFormat="1" applyFont="1" applyFill="1" applyBorder="1" applyAlignment="1" applyProtection="1">
      <alignment horizontal="right" vertical="center"/>
      <protection locked="0"/>
    </xf>
    <xf numFmtId="200" fontId="10" fillId="18" borderId="70" xfId="0" applyNumberFormat="1" applyFont="1" applyFill="1" applyBorder="1" applyAlignment="1" applyProtection="1">
      <alignment horizontal="right" vertical="center"/>
      <protection locked="0"/>
    </xf>
    <xf numFmtId="200" fontId="10" fillId="18" borderId="72" xfId="0" applyNumberFormat="1" applyFont="1" applyFill="1" applyBorder="1" applyAlignment="1" applyProtection="1">
      <alignment horizontal="right" vertical="center"/>
      <protection locked="0"/>
    </xf>
    <xf numFmtId="49" fontId="11" fillId="25" borderId="81" xfId="0" applyNumberFormat="1" applyFont="1" applyFill="1" applyBorder="1" applyAlignment="1" applyProtection="1">
      <alignment horizontal="center" vertical="center" wrapText="1"/>
      <protection locked="0"/>
    </xf>
    <xf numFmtId="202" fontId="11" fillId="18" borderId="82" xfId="0" applyNumberFormat="1" applyFont="1" applyFill="1" applyBorder="1" applyAlignment="1" applyProtection="1">
      <alignment horizontal="right" vertical="center"/>
      <protection locked="0"/>
    </xf>
    <xf numFmtId="202" fontId="11" fillId="18" borderId="83" xfId="0" applyNumberFormat="1" applyFont="1" applyFill="1" applyBorder="1" applyAlignment="1" applyProtection="1">
      <alignment horizontal="right" vertical="center"/>
      <protection locked="0"/>
    </xf>
    <xf numFmtId="202" fontId="10" fillId="18" borderId="84" xfId="0" applyNumberFormat="1" applyFont="1" applyFill="1" applyBorder="1" applyAlignment="1" applyProtection="1">
      <alignment horizontal="right" vertical="center"/>
      <protection locked="0"/>
    </xf>
    <xf numFmtId="200" fontId="10" fillId="18" borderId="85" xfId="0" applyNumberFormat="1" applyFont="1" applyFill="1" applyBorder="1" applyAlignment="1" applyProtection="1">
      <alignment horizontal="right" vertical="center"/>
      <protection locked="0"/>
    </xf>
    <xf numFmtId="49" fontId="10" fillId="25" borderId="86" xfId="0" applyNumberFormat="1" applyFont="1" applyFill="1" applyBorder="1" applyAlignment="1" applyProtection="1">
      <alignment vertical="center" wrapText="1"/>
      <protection locked="0"/>
    </xf>
    <xf numFmtId="49" fontId="10" fillId="25" borderId="73" xfId="0" applyNumberFormat="1" applyFont="1" applyFill="1" applyBorder="1" applyAlignment="1" applyProtection="1">
      <alignment vertical="center" wrapText="1"/>
      <protection locked="0"/>
    </xf>
    <xf numFmtId="49" fontId="10" fillId="25" borderId="73" xfId="0" applyNumberFormat="1" applyFont="1" applyFill="1" applyBorder="1" applyAlignment="1" applyProtection="1">
      <alignment horizontal="right" vertical="center" wrapText="1"/>
      <protection locked="0"/>
    </xf>
    <xf numFmtId="49" fontId="10" fillId="25" borderId="87" xfId="0" applyNumberFormat="1" applyFont="1" applyFill="1" applyBorder="1" applyAlignment="1" applyProtection="1">
      <alignment vertical="center" wrapText="1"/>
      <protection locked="0"/>
    </xf>
    <xf numFmtId="49" fontId="10" fillId="25" borderId="88" xfId="0" applyNumberFormat="1" applyFont="1" applyFill="1" applyBorder="1" applyAlignment="1" applyProtection="1">
      <alignment vertical="center" wrapText="1"/>
      <protection locked="0"/>
    </xf>
    <xf numFmtId="49" fontId="10" fillId="25" borderId="0" xfId="0" applyNumberFormat="1" applyFont="1" applyFill="1" applyBorder="1" applyAlignment="1" applyProtection="1">
      <alignment vertical="center" wrapText="1"/>
      <protection locked="0"/>
    </xf>
    <xf numFmtId="49" fontId="10" fillId="25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25" borderId="89" xfId="0" applyNumberFormat="1" applyFont="1" applyFill="1" applyBorder="1" applyAlignment="1" applyProtection="1">
      <alignment vertical="center" wrapText="1"/>
      <protection locked="0"/>
    </xf>
    <xf numFmtId="49" fontId="10" fillId="25" borderId="90" xfId="0" applyNumberFormat="1" applyFont="1" applyFill="1" applyBorder="1" applyAlignment="1" applyProtection="1">
      <alignment vertical="center" wrapText="1"/>
      <protection locked="0"/>
    </xf>
    <xf numFmtId="49" fontId="10" fillId="25" borderId="91" xfId="0" applyNumberFormat="1" applyFont="1" applyFill="1" applyBorder="1" applyAlignment="1" applyProtection="1">
      <alignment vertical="center" wrapText="1"/>
      <protection locked="0"/>
    </xf>
    <xf numFmtId="49" fontId="10" fillId="25" borderId="91" xfId="0" applyNumberFormat="1" applyFont="1" applyFill="1" applyBorder="1" applyAlignment="1" applyProtection="1">
      <alignment horizontal="right" vertical="center" wrapText="1"/>
      <protection locked="0"/>
    </xf>
    <xf numFmtId="49" fontId="10" fillId="25" borderId="92" xfId="0" applyNumberFormat="1" applyFont="1" applyFill="1" applyBorder="1" applyAlignment="1" applyProtection="1">
      <alignment vertical="center" wrapText="1"/>
      <protection locked="0"/>
    </xf>
    <xf numFmtId="0" fontId="11" fillId="25" borderId="93" xfId="0" applyNumberFormat="1" applyFont="1" applyFill="1" applyBorder="1" applyAlignment="1" applyProtection="1">
      <alignment vertical="center"/>
      <protection locked="0"/>
    </xf>
    <xf numFmtId="0" fontId="11" fillId="25" borderId="94" xfId="0" applyNumberFormat="1" applyFont="1" applyFill="1" applyBorder="1" applyAlignment="1" applyProtection="1">
      <alignment horizontal="left" vertical="center"/>
      <protection locked="0"/>
    </xf>
    <xf numFmtId="0" fontId="11" fillId="25" borderId="95" xfId="0" applyNumberFormat="1" applyFont="1" applyFill="1" applyBorder="1" applyAlignment="1" applyProtection="1">
      <alignment horizontal="left" vertical="center"/>
      <protection locked="0"/>
    </xf>
    <xf numFmtId="0" fontId="11" fillId="25" borderId="96" xfId="0" applyNumberFormat="1" applyFont="1" applyFill="1" applyBorder="1" applyAlignment="1" applyProtection="1">
      <alignment horizontal="left" vertical="center"/>
      <protection locked="0"/>
    </xf>
    <xf numFmtId="0" fontId="11" fillId="25" borderId="96" xfId="0" applyNumberFormat="1" applyFont="1" applyFill="1" applyBorder="1" applyAlignment="1" applyProtection="1">
      <alignment horizontal="right" vertical="center"/>
      <protection locked="0"/>
    </xf>
    <xf numFmtId="0" fontId="11" fillId="25" borderId="97" xfId="0" applyNumberFormat="1" applyFont="1" applyFill="1" applyBorder="1" applyAlignment="1" applyProtection="1">
      <alignment horizontal="left" vertical="center"/>
      <protection locked="0"/>
    </xf>
    <xf numFmtId="202" fontId="11" fillId="18" borderId="98" xfId="0" applyNumberFormat="1" applyFont="1" applyFill="1" applyBorder="1" applyAlignment="1" applyProtection="1">
      <alignment horizontal="right" vertical="center"/>
      <protection locked="0"/>
    </xf>
    <xf numFmtId="202" fontId="11" fillId="18" borderId="99" xfId="0" applyNumberFormat="1" applyFont="1" applyFill="1" applyBorder="1" applyAlignment="1" applyProtection="1">
      <alignment horizontal="right" vertical="center"/>
      <protection locked="0"/>
    </xf>
    <xf numFmtId="202" fontId="11" fillId="18" borderId="100" xfId="0" applyNumberFormat="1" applyFont="1" applyFill="1" applyBorder="1" applyAlignment="1" applyProtection="1">
      <alignment horizontal="right" vertical="center"/>
      <protection locked="0"/>
    </xf>
    <xf numFmtId="200" fontId="11" fillId="18" borderId="101" xfId="0" applyNumberFormat="1" applyFont="1" applyFill="1" applyBorder="1" applyAlignment="1" applyProtection="1">
      <alignment horizontal="right" vertical="center"/>
      <protection locked="0"/>
    </xf>
    <xf numFmtId="0" fontId="10" fillId="25" borderId="102" xfId="0" applyNumberFormat="1" applyFont="1" applyFill="1" applyBorder="1" applyAlignment="1" applyProtection="1">
      <alignment vertical="center"/>
      <protection locked="0"/>
    </xf>
    <xf numFmtId="0" fontId="10" fillId="25" borderId="103" xfId="0" applyNumberFormat="1" applyFont="1" applyFill="1" applyBorder="1" applyAlignment="1" applyProtection="1">
      <alignment horizontal="left" vertical="center"/>
      <protection locked="0"/>
    </xf>
    <xf numFmtId="0" fontId="10" fillId="25" borderId="104" xfId="0" applyNumberFormat="1" applyFont="1" applyFill="1" applyBorder="1" applyAlignment="1" applyProtection="1">
      <alignment horizontal="left" vertical="center"/>
      <protection locked="0"/>
    </xf>
    <xf numFmtId="0" fontId="10" fillId="25" borderId="105" xfId="0" applyNumberFormat="1" applyFont="1" applyFill="1" applyBorder="1" applyAlignment="1" applyProtection="1">
      <alignment horizontal="left" vertical="center"/>
      <protection locked="0"/>
    </xf>
    <xf numFmtId="0" fontId="10" fillId="25" borderId="105" xfId="0" applyNumberFormat="1" applyFont="1" applyFill="1" applyBorder="1" applyAlignment="1" applyProtection="1">
      <alignment horizontal="right" vertical="center"/>
      <protection locked="0"/>
    </xf>
    <xf numFmtId="0" fontId="10" fillId="25" borderId="106" xfId="0" applyNumberFormat="1" applyFont="1" applyFill="1" applyBorder="1" applyAlignment="1" applyProtection="1">
      <alignment horizontal="left" vertical="center"/>
      <protection locked="0"/>
    </xf>
    <xf numFmtId="202" fontId="10" fillId="18" borderId="107" xfId="0" applyNumberFormat="1" applyFont="1" applyFill="1" applyBorder="1" applyAlignment="1" applyProtection="1">
      <alignment horizontal="right" vertical="center"/>
      <protection locked="0"/>
    </xf>
    <xf numFmtId="202" fontId="10" fillId="18" borderId="108" xfId="0" applyNumberFormat="1" applyFont="1" applyFill="1" applyBorder="1" applyAlignment="1" applyProtection="1">
      <alignment horizontal="right" vertical="center"/>
      <protection locked="0"/>
    </xf>
    <xf numFmtId="202" fontId="10" fillId="18" borderId="109" xfId="0" applyNumberFormat="1" applyFont="1" applyFill="1" applyBorder="1" applyAlignment="1" applyProtection="1">
      <alignment horizontal="right" vertical="center"/>
      <protection locked="0"/>
    </xf>
    <xf numFmtId="200" fontId="10" fillId="18" borderId="110" xfId="0" applyNumberFormat="1" applyFont="1" applyFill="1" applyBorder="1" applyAlignment="1" applyProtection="1">
      <alignment horizontal="right" vertical="center"/>
      <protection locked="0"/>
    </xf>
    <xf numFmtId="0" fontId="11" fillId="25" borderId="17" xfId="0" applyNumberFormat="1" applyFont="1" applyFill="1" applyBorder="1" applyAlignment="1" applyProtection="1">
      <alignment vertical="center"/>
      <protection locked="0"/>
    </xf>
    <xf numFmtId="0" fontId="11" fillId="25" borderId="111" xfId="0" applyNumberFormat="1" applyFont="1" applyFill="1" applyBorder="1" applyAlignment="1" applyProtection="1">
      <alignment horizontal="left" vertical="center"/>
      <protection locked="0"/>
    </xf>
    <xf numFmtId="0" fontId="11" fillId="25" borderId="112" xfId="0" applyNumberFormat="1" applyFont="1" applyFill="1" applyBorder="1" applyAlignment="1" applyProtection="1">
      <alignment horizontal="left" vertical="center"/>
      <protection locked="0"/>
    </xf>
    <xf numFmtId="0" fontId="11" fillId="25" borderId="18" xfId="0" applyNumberFormat="1" applyFont="1" applyFill="1" applyBorder="1" applyAlignment="1" applyProtection="1">
      <alignment horizontal="left" vertical="center"/>
      <protection locked="0"/>
    </xf>
    <xf numFmtId="0" fontId="11" fillId="25" borderId="18" xfId="0" applyNumberFormat="1" applyFont="1" applyFill="1" applyBorder="1" applyAlignment="1" applyProtection="1">
      <alignment horizontal="right" vertical="center"/>
      <protection locked="0"/>
    </xf>
    <xf numFmtId="0" fontId="11" fillId="25" borderId="19" xfId="0" applyNumberFormat="1" applyFont="1" applyFill="1" applyBorder="1" applyAlignment="1" applyProtection="1">
      <alignment horizontal="left" vertical="center"/>
      <protection locked="0"/>
    </xf>
    <xf numFmtId="200" fontId="11" fillId="18" borderId="24" xfId="0" applyNumberFormat="1" applyFont="1" applyFill="1" applyBorder="1" applyAlignment="1" applyProtection="1">
      <alignment horizontal="right" vertical="center"/>
      <protection locked="0"/>
    </xf>
    <xf numFmtId="0" fontId="11" fillId="25" borderId="113" xfId="0" applyNumberFormat="1" applyFont="1" applyFill="1" applyBorder="1" applyAlignment="1" applyProtection="1">
      <alignment vertical="center"/>
      <protection locked="0"/>
    </xf>
    <xf numFmtId="0" fontId="11" fillId="25" borderId="114" xfId="0" applyNumberFormat="1" applyFont="1" applyFill="1" applyBorder="1" applyAlignment="1" applyProtection="1">
      <alignment horizontal="left" vertical="center"/>
      <protection locked="0"/>
    </xf>
    <xf numFmtId="0" fontId="11" fillId="25" borderId="115" xfId="0" applyNumberFormat="1" applyFont="1" applyFill="1" applyBorder="1" applyAlignment="1" applyProtection="1">
      <alignment horizontal="left" vertical="center"/>
      <protection locked="0"/>
    </xf>
    <xf numFmtId="0" fontId="11" fillId="25" borderId="26" xfId="0" applyNumberFormat="1" applyFont="1" applyFill="1" applyBorder="1" applyAlignment="1" applyProtection="1">
      <alignment horizontal="left" vertical="center"/>
      <protection locked="0"/>
    </xf>
    <xf numFmtId="0" fontId="11" fillId="25" borderId="116" xfId="0" applyNumberFormat="1" applyFont="1" applyFill="1" applyBorder="1" applyAlignment="1" applyProtection="1">
      <alignment horizontal="right" vertical="center"/>
      <protection locked="0"/>
    </xf>
    <xf numFmtId="0" fontId="11" fillId="25" borderId="117" xfId="0" applyNumberFormat="1" applyFont="1" applyFill="1" applyBorder="1" applyAlignment="1" applyProtection="1">
      <alignment horizontal="left" vertical="center"/>
      <protection locked="0"/>
    </xf>
    <xf numFmtId="202" fontId="11" fillId="18" borderId="118" xfId="0" applyNumberFormat="1" applyFont="1" applyFill="1" applyBorder="1" applyAlignment="1" applyProtection="1">
      <alignment horizontal="right" vertical="center"/>
      <protection locked="0"/>
    </xf>
    <xf numFmtId="202" fontId="11" fillId="18" borderId="119" xfId="0" applyNumberFormat="1" applyFont="1" applyFill="1" applyBorder="1" applyAlignment="1" applyProtection="1">
      <alignment horizontal="right" vertical="center"/>
      <protection locked="0"/>
    </xf>
    <xf numFmtId="202" fontId="11" fillId="18" borderId="120" xfId="0" applyNumberFormat="1" applyFont="1" applyFill="1" applyBorder="1" applyAlignment="1" applyProtection="1">
      <alignment horizontal="right" vertical="center"/>
      <protection locked="0"/>
    </xf>
    <xf numFmtId="200" fontId="11" fillId="18" borderId="121" xfId="0" applyNumberFormat="1" applyFont="1" applyFill="1" applyBorder="1" applyAlignment="1" applyProtection="1">
      <alignment horizontal="right" vertical="center"/>
      <protection locked="0"/>
    </xf>
    <xf numFmtId="0" fontId="11" fillId="25" borderId="25" xfId="0" applyNumberFormat="1" applyFont="1" applyFill="1" applyBorder="1" applyAlignment="1" applyProtection="1">
      <alignment vertical="center"/>
      <protection locked="0"/>
    </xf>
    <xf numFmtId="0" fontId="11" fillId="25" borderId="122" xfId="0" applyNumberFormat="1" applyFont="1" applyFill="1" applyBorder="1" applyAlignment="1" applyProtection="1">
      <alignment horizontal="left" vertical="center"/>
      <protection locked="0"/>
    </xf>
    <xf numFmtId="0" fontId="11" fillId="25" borderId="26" xfId="0" applyNumberFormat="1" applyFont="1" applyFill="1" applyBorder="1" applyAlignment="1" applyProtection="1">
      <alignment horizontal="right" vertical="center"/>
      <protection locked="0"/>
    </xf>
    <xf numFmtId="0" fontId="11" fillId="25" borderId="27" xfId="0" applyNumberFormat="1" applyFont="1" applyFill="1" applyBorder="1" applyAlignment="1" applyProtection="1">
      <alignment horizontal="left" vertical="center"/>
      <protection locked="0"/>
    </xf>
    <xf numFmtId="200" fontId="11" fillId="18" borderId="32" xfId="0" applyNumberFormat="1" applyFont="1" applyFill="1" applyBorder="1" applyAlignment="1" applyProtection="1">
      <alignment horizontal="right" vertical="center"/>
      <protection locked="0"/>
    </xf>
    <xf numFmtId="0" fontId="11" fillId="25" borderId="33" xfId="0" applyNumberFormat="1" applyFont="1" applyFill="1" applyBorder="1" applyAlignment="1" applyProtection="1">
      <alignment vertical="center"/>
      <protection locked="0"/>
    </xf>
    <xf numFmtId="0" fontId="11" fillId="25" borderId="123" xfId="0" applyNumberFormat="1" applyFont="1" applyFill="1" applyBorder="1" applyAlignment="1" applyProtection="1">
      <alignment horizontal="left" vertical="center"/>
      <protection locked="0"/>
    </xf>
    <xf numFmtId="0" fontId="11" fillId="25" borderId="124" xfId="0" applyNumberFormat="1" applyFont="1" applyFill="1" applyBorder="1" applyAlignment="1" applyProtection="1">
      <alignment horizontal="left" vertical="center"/>
      <protection locked="0"/>
    </xf>
    <xf numFmtId="0" fontId="11" fillId="25" borderId="34" xfId="0" applyNumberFormat="1" applyFont="1" applyFill="1" applyBorder="1" applyAlignment="1" applyProtection="1">
      <alignment horizontal="left" vertical="center"/>
      <protection locked="0"/>
    </xf>
    <xf numFmtId="0" fontId="11" fillId="25" borderId="34" xfId="0" applyNumberFormat="1" applyFont="1" applyFill="1" applyBorder="1" applyAlignment="1" applyProtection="1">
      <alignment horizontal="right" vertical="center"/>
      <protection locked="0"/>
    </xf>
    <xf numFmtId="0" fontId="11" fillId="25" borderId="35" xfId="0" applyNumberFormat="1" applyFont="1" applyFill="1" applyBorder="1" applyAlignment="1" applyProtection="1">
      <alignment horizontal="left" vertical="center"/>
      <protection locked="0"/>
    </xf>
    <xf numFmtId="200" fontId="11" fillId="18" borderId="40" xfId="0" applyNumberFormat="1" applyFont="1" applyFill="1" applyBorder="1" applyAlignment="1" applyProtection="1">
      <alignment horizontal="right" vertical="center"/>
      <protection locked="0"/>
    </xf>
    <xf numFmtId="0" fontId="10" fillId="25" borderId="41" xfId="0" applyNumberFormat="1" applyFont="1" applyFill="1" applyBorder="1" applyAlignment="1" applyProtection="1">
      <alignment vertical="center"/>
      <protection locked="0"/>
    </xf>
    <xf numFmtId="0" fontId="10" fillId="25" borderId="125" xfId="0" applyNumberFormat="1" applyFont="1" applyFill="1" applyBorder="1" applyAlignment="1" applyProtection="1">
      <alignment horizontal="left" vertical="center"/>
      <protection locked="0"/>
    </xf>
    <xf numFmtId="0" fontId="10" fillId="25" borderId="126" xfId="0" applyNumberFormat="1" applyFont="1" applyFill="1" applyBorder="1" applyAlignment="1" applyProtection="1">
      <alignment horizontal="left" vertical="center"/>
      <protection locked="0"/>
    </xf>
    <xf numFmtId="0" fontId="10" fillId="25" borderId="43" xfId="0" applyNumberFormat="1" applyFont="1" applyFill="1" applyBorder="1" applyAlignment="1" applyProtection="1">
      <alignment horizontal="left" vertical="center"/>
      <protection locked="0"/>
    </xf>
    <xf numFmtId="202" fontId="10" fillId="18" borderId="127" xfId="0" applyNumberFormat="1" applyFont="1" applyFill="1" applyBorder="1" applyAlignment="1" applyProtection="1">
      <alignment horizontal="right" vertical="center"/>
      <protection locked="0"/>
    </xf>
    <xf numFmtId="202" fontId="10" fillId="18" borderId="128" xfId="0" applyNumberFormat="1" applyFont="1" applyFill="1" applyBorder="1" applyAlignment="1" applyProtection="1">
      <alignment horizontal="right" vertical="center"/>
      <protection locked="0"/>
    </xf>
    <xf numFmtId="200" fontId="10" fillId="18" borderId="48" xfId="0" applyNumberFormat="1" applyFont="1" applyFill="1" applyBorder="1" applyAlignment="1" applyProtection="1">
      <alignment horizontal="right" vertical="center"/>
      <protection locked="0"/>
    </xf>
    <xf numFmtId="0" fontId="11" fillId="25" borderId="129" xfId="0" applyNumberFormat="1" applyFont="1" applyFill="1" applyBorder="1" applyAlignment="1" applyProtection="1">
      <alignment horizontal="left" vertical="center"/>
      <protection locked="0"/>
    </xf>
    <xf numFmtId="0" fontId="10" fillId="25" borderId="42" xfId="0" applyNumberFormat="1" applyFont="1" applyFill="1" applyBorder="1" applyAlignment="1" applyProtection="1">
      <alignment horizontal="left" vertical="center"/>
      <protection locked="0"/>
    </xf>
    <xf numFmtId="0" fontId="10" fillId="25" borderId="42" xfId="0" applyNumberFormat="1" applyFont="1" applyFill="1" applyBorder="1" applyAlignment="1" applyProtection="1">
      <alignment vertical="center" wrapText="1"/>
      <protection locked="0"/>
    </xf>
    <xf numFmtId="0" fontId="11" fillId="25" borderId="130" xfId="0" applyNumberFormat="1" applyFont="1" applyFill="1" applyBorder="1" applyAlignment="1" applyProtection="1">
      <alignment vertical="center"/>
      <protection locked="0"/>
    </xf>
    <xf numFmtId="0" fontId="11" fillId="25" borderId="131" xfId="0" applyNumberFormat="1" applyFont="1" applyFill="1" applyBorder="1" applyAlignment="1" applyProtection="1">
      <alignment horizontal="left" vertical="center"/>
      <protection locked="0"/>
    </xf>
    <xf numFmtId="0" fontId="11" fillId="25" borderId="132" xfId="0" applyNumberFormat="1" applyFont="1" applyFill="1" applyBorder="1" applyAlignment="1" applyProtection="1">
      <alignment horizontal="left" vertical="center"/>
      <protection locked="0"/>
    </xf>
    <xf numFmtId="0" fontId="11" fillId="25" borderId="133" xfId="0" applyNumberFormat="1" applyFont="1" applyFill="1" applyBorder="1" applyAlignment="1" applyProtection="1">
      <alignment horizontal="right" vertical="center"/>
      <protection locked="0"/>
    </xf>
    <xf numFmtId="0" fontId="11" fillId="25" borderId="134" xfId="0" applyNumberFormat="1" applyFont="1" applyFill="1" applyBorder="1" applyAlignment="1" applyProtection="1">
      <alignment horizontal="left" vertical="center"/>
      <protection locked="0"/>
    </xf>
    <xf numFmtId="202" fontId="11" fillId="18" borderId="135" xfId="0" applyNumberFormat="1" applyFont="1" applyFill="1" applyBorder="1" applyAlignment="1" applyProtection="1">
      <alignment horizontal="right" vertical="center"/>
      <protection locked="0"/>
    </xf>
    <xf numFmtId="202" fontId="11" fillId="18" borderId="136" xfId="0" applyNumberFormat="1" applyFont="1" applyFill="1" applyBorder="1" applyAlignment="1" applyProtection="1">
      <alignment horizontal="right" vertical="center"/>
      <protection locked="0"/>
    </xf>
    <xf numFmtId="202" fontId="11" fillId="18" borderId="137" xfId="0" applyNumberFormat="1" applyFont="1" applyFill="1" applyBorder="1" applyAlignment="1" applyProtection="1">
      <alignment horizontal="right" vertical="center"/>
      <protection locked="0"/>
    </xf>
    <xf numFmtId="200" fontId="11" fillId="18" borderId="138" xfId="0" applyNumberFormat="1" applyFont="1" applyFill="1" applyBorder="1" applyAlignment="1" applyProtection="1">
      <alignment horizontal="right" vertical="center"/>
      <protection locked="0"/>
    </xf>
    <xf numFmtId="0" fontId="11" fillId="25" borderId="50" xfId="0" applyNumberFormat="1" applyFont="1" applyFill="1" applyBorder="1" applyAlignment="1" applyProtection="1">
      <alignment horizontal="left" vertical="center"/>
      <protection locked="0"/>
    </xf>
    <xf numFmtId="0" fontId="11" fillId="25" borderId="43" xfId="0" applyNumberFormat="1" applyFont="1" applyFill="1" applyBorder="1" applyAlignment="1" applyProtection="1">
      <alignment horizontal="left" vertical="center"/>
      <protection locked="0"/>
    </xf>
    <xf numFmtId="202" fontId="11" fillId="18" borderId="127" xfId="0" applyNumberFormat="1" applyFont="1" applyFill="1" applyBorder="1" applyAlignment="1" applyProtection="1">
      <alignment horizontal="right" vertical="center"/>
      <protection locked="0"/>
    </xf>
    <xf numFmtId="202" fontId="11" fillId="18" borderId="128" xfId="0" applyNumberFormat="1" applyFont="1" applyFill="1" applyBorder="1" applyAlignment="1" applyProtection="1">
      <alignment horizontal="right" vertical="center"/>
      <protection locked="0"/>
    </xf>
    <xf numFmtId="202" fontId="11" fillId="18" borderId="46" xfId="0" applyNumberFormat="1" applyFont="1" applyFill="1" applyBorder="1" applyAlignment="1" applyProtection="1">
      <alignment horizontal="right" vertical="center"/>
      <protection locked="0"/>
    </xf>
    <xf numFmtId="200" fontId="11" fillId="18" borderId="48" xfId="0" applyNumberFormat="1" applyFont="1" applyFill="1" applyBorder="1" applyAlignment="1" applyProtection="1">
      <alignment horizontal="right" vertical="center"/>
      <protection locked="0"/>
    </xf>
    <xf numFmtId="0" fontId="10" fillId="25" borderId="42" xfId="0" applyNumberFormat="1" applyFont="1" applyFill="1" applyBorder="1" applyAlignment="1" applyProtection="1">
      <alignment horizontal="right" vertical="center"/>
      <protection locked="0"/>
    </xf>
    <xf numFmtId="0" fontId="11" fillId="25" borderId="41" xfId="0" applyNumberFormat="1" applyFont="1" applyFill="1" applyBorder="1" applyAlignment="1" applyProtection="1">
      <alignment vertical="center"/>
      <protection locked="0"/>
    </xf>
    <xf numFmtId="0" fontId="11" fillId="25" borderId="125" xfId="0" applyNumberFormat="1" applyFont="1" applyFill="1" applyBorder="1" applyAlignment="1" applyProtection="1">
      <alignment horizontal="left" vertical="center"/>
      <protection locked="0"/>
    </xf>
    <xf numFmtId="0" fontId="11" fillId="25" borderId="126" xfId="0" applyNumberFormat="1" applyFont="1" applyFill="1" applyBorder="1" applyAlignment="1" applyProtection="1">
      <alignment horizontal="left" vertical="center"/>
      <protection locked="0"/>
    </xf>
    <xf numFmtId="0" fontId="11" fillId="25" borderId="42" xfId="0" applyNumberFormat="1" applyFont="1" applyFill="1" applyBorder="1" applyAlignment="1" applyProtection="1">
      <alignment horizontal="left" vertical="center"/>
      <protection locked="0"/>
    </xf>
    <xf numFmtId="0" fontId="11" fillId="25" borderId="42" xfId="0" applyNumberFormat="1" applyFont="1" applyFill="1" applyBorder="1" applyAlignment="1" applyProtection="1">
      <alignment horizontal="right" vertical="center"/>
      <protection locked="0"/>
    </xf>
    <xf numFmtId="0" fontId="11" fillId="25" borderId="49" xfId="0" applyNumberFormat="1" applyFont="1" applyFill="1" applyBorder="1" applyAlignment="1" applyProtection="1">
      <alignment vertical="center"/>
      <protection locked="0"/>
    </xf>
    <xf numFmtId="0" fontId="11" fillId="25" borderId="139" xfId="0" applyNumberFormat="1" applyFont="1" applyFill="1" applyBorder="1" applyAlignment="1" applyProtection="1">
      <alignment horizontal="left" vertical="center"/>
      <protection locked="0"/>
    </xf>
    <xf numFmtId="0" fontId="11" fillId="25" borderId="140" xfId="0" applyNumberFormat="1" applyFont="1" applyFill="1" applyBorder="1" applyAlignment="1" applyProtection="1">
      <alignment horizontal="left" vertical="center"/>
      <protection locked="0"/>
    </xf>
    <xf numFmtId="0" fontId="11" fillId="25" borderId="50" xfId="0" applyNumberFormat="1" applyFont="1" applyFill="1" applyBorder="1" applyAlignment="1" applyProtection="1">
      <alignment horizontal="right" vertical="center"/>
      <protection locked="0"/>
    </xf>
    <xf numFmtId="0" fontId="11" fillId="25" borderId="51" xfId="0" applyNumberFormat="1" applyFont="1" applyFill="1" applyBorder="1" applyAlignment="1" applyProtection="1">
      <alignment horizontal="left" vertical="center"/>
      <protection locked="0"/>
    </xf>
    <xf numFmtId="202" fontId="11" fillId="18" borderId="141" xfId="0" applyNumberFormat="1" applyFont="1" applyFill="1" applyBorder="1" applyAlignment="1" applyProtection="1">
      <alignment horizontal="right" vertical="center"/>
      <protection locked="0"/>
    </xf>
    <xf numFmtId="200" fontId="11" fillId="18" borderId="56" xfId="0" applyNumberFormat="1" applyFont="1" applyFill="1" applyBorder="1" applyAlignment="1" applyProtection="1">
      <alignment horizontal="right" vertical="center"/>
      <protection locked="0"/>
    </xf>
    <xf numFmtId="0" fontId="11" fillId="25" borderId="142" xfId="0" applyNumberFormat="1" applyFont="1" applyFill="1" applyBorder="1" applyAlignment="1" applyProtection="1">
      <alignment horizontal="left" vertical="center"/>
      <protection locked="0"/>
    </xf>
    <xf numFmtId="0" fontId="10" fillId="25" borderId="75" xfId="0" applyNumberFormat="1" applyFont="1" applyFill="1" applyBorder="1" applyAlignment="1" applyProtection="1">
      <alignment horizontal="left" vertical="center"/>
      <protection locked="0"/>
    </xf>
    <xf numFmtId="0" fontId="10" fillId="25" borderId="65" xfId="0" applyNumberFormat="1" applyFont="1" applyFill="1" applyBorder="1" applyAlignment="1" applyProtection="1">
      <alignment vertical="center"/>
      <protection locked="0"/>
    </xf>
    <xf numFmtId="0" fontId="10" fillId="25" borderId="66" xfId="0" applyNumberFormat="1" applyFont="1" applyFill="1" applyBorder="1" applyAlignment="1" applyProtection="1">
      <alignment horizontal="left" vertical="center"/>
      <protection locked="0"/>
    </xf>
    <xf numFmtId="0" fontId="10" fillId="25" borderId="66" xfId="0" applyNumberFormat="1" applyFont="1" applyFill="1" applyBorder="1" applyAlignment="1" applyProtection="1">
      <alignment horizontal="right" vertical="center"/>
      <protection locked="0"/>
    </xf>
    <xf numFmtId="0" fontId="10" fillId="25" borderId="67" xfId="0" applyNumberFormat="1" applyFont="1" applyFill="1" applyBorder="1" applyAlignment="1" applyProtection="1">
      <alignment horizontal="left" vertical="center"/>
      <protection locked="0"/>
    </xf>
    <xf numFmtId="0" fontId="42" fillId="19" borderId="0" xfId="0" applyFont="1" applyFill="1" applyAlignment="1" applyProtection="1">
      <alignment horizontal="center" vertical="center"/>
      <protection locked="0"/>
    </xf>
    <xf numFmtId="0" fontId="19" fillId="19" borderId="0" xfId="0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horizontal="center" vertical="top"/>
      <protection locked="0"/>
    </xf>
    <xf numFmtId="49" fontId="12" fillId="0" borderId="0" xfId="0" applyNumberFormat="1" applyFont="1" applyFill="1" applyAlignment="1" applyProtection="1" quotePrefix="1">
      <alignment vertical="top"/>
      <protection locked="0"/>
    </xf>
    <xf numFmtId="49" fontId="11" fillId="25" borderId="112" xfId="0" applyNumberFormat="1" applyFont="1" applyFill="1" applyBorder="1" applyAlignment="1" applyProtection="1">
      <alignment horizontal="left" vertical="center"/>
      <protection locked="0"/>
    </xf>
    <xf numFmtId="202" fontId="11" fillId="18" borderId="143" xfId="0" applyNumberFormat="1" applyFont="1" applyFill="1" applyBorder="1" applyAlignment="1" applyProtection="1">
      <alignment horizontal="right" vertical="center"/>
      <protection locked="0"/>
    </xf>
    <xf numFmtId="49" fontId="11" fillId="25" borderId="122" xfId="0" applyNumberFormat="1" applyFont="1" applyFill="1" applyBorder="1" applyAlignment="1" applyProtection="1">
      <alignment horizontal="left" vertical="center"/>
      <protection locked="0"/>
    </xf>
    <xf numFmtId="202" fontId="11" fillId="18" borderId="144" xfId="0" applyNumberFormat="1" applyFont="1" applyFill="1" applyBorder="1" applyAlignment="1" applyProtection="1">
      <alignment horizontal="right" vertical="center"/>
      <protection locked="0"/>
    </xf>
    <xf numFmtId="49" fontId="11" fillId="25" borderId="130" xfId="0" applyNumberFormat="1" applyFont="1" applyFill="1" applyBorder="1" applyAlignment="1" applyProtection="1">
      <alignment vertical="center"/>
      <protection locked="0"/>
    </xf>
    <xf numFmtId="49" fontId="11" fillId="25" borderId="132" xfId="0" applyNumberFormat="1" applyFont="1" applyFill="1" applyBorder="1" applyAlignment="1" applyProtection="1">
      <alignment horizontal="left" vertical="center"/>
      <protection locked="0"/>
    </xf>
    <xf numFmtId="49" fontId="11" fillId="25" borderId="134" xfId="0" applyNumberFormat="1" applyFont="1" applyFill="1" applyBorder="1" applyAlignment="1" applyProtection="1">
      <alignment horizontal="left" vertical="center"/>
      <protection locked="0"/>
    </xf>
    <xf numFmtId="202" fontId="11" fillId="18" borderId="145" xfId="0" applyNumberFormat="1" applyFont="1" applyFill="1" applyBorder="1" applyAlignment="1" applyProtection="1">
      <alignment horizontal="right" vertical="center"/>
      <protection locked="0"/>
    </xf>
    <xf numFmtId="49" fontId="11" fillId="25" borderId="124" xfId="0" applyNumberFormat="1" applyFont="1" applyFill="1" applyBorder="1" applyAlignment="1" applyProtection="1">
      <alignment horizontal="left" vertical="center"/>
      <protection locked="0"/>
    </xf>
    <xf numFmtId="202" fontId="11" fillId="18" borderId="146" xfId="0" applyNumberFormat="1" applyFont="1" applyFill="1" applyBorder="1" applyAlignment="1" applyProtection="1">
      <alignment horizontal="right" vertical="center"/>
      <protection locked="0"/>
    </xf>
    <xf numFmtId="49" fontId="10" fillId="25" borderId="126" xfId="0" applyNumberFormat="1" applyFont="1" applyFill="1" applyBorder="1" applyAlignment="1" applyProtection="1">
      <alignment horizontal="left" vertical="center"/>
      <protection locked="0"/>
    </xf>
    <xf numFmtId="202" fontId="10" fillId="18" borderId="147" xfId="0" applyNumberFormat="1" applyFont="1" applyFill="1" applyBorder="1" applyAlignment="1" applyProtection="1">
      <alignment horizontal="right" vertical="center"/>
      <protection locked="0"/>
    </xf>
    <xf numFmtId="202" fontId="10" fillId="18" borderId="148" xfId="0" applyNumberFormat="1" applyFont="1" applyFill="1" applyBorder="1" applyAlignment="1" applyProtection="1">
      <alignment horizontal="right" vertical="center"/>
      <protection locked="0"/>
    </xf>
    <xf numFmtId="49" fontId="11" fillId="25" borderId="140" xfId="0" applyNumberFormat="1" applyFont="1" applyFill="1" applyBorder="1" applyAlignment="1" applyProtection="1">
      <alignment horizontal="left" vertical="center"/>
      <protection locked="0"/>
    </xf>
    <xf numFmtId="202" fontId="11" fillId="18" borderId="149" xfId="0" applyNumberFormat="1" applyFont="1" applyFill="1" applyBorder="1" applyAlignment="1" applyProtection="1">
      <alignment horizontal="right" vertical="center"/>
      <protection locked="0"/>
    </xf>
    <xf numFmtId="202" fontId="11" fillId="18" borderId="150" xfId="0" applyNumberFormat="1" applyFont="1" applyFill="1" applyBorder="1" applyAlignment="1" applyProtection="1">
      <alignment horizontal="right" vertical="center"/>
      <protection locked="0"/>
    </xf>
    <xf numFmtId="49" fontId="11" fillId="25" borderId="113" xfId="0" applyNumberFormat="1" applyFont="1" applyFill="1" applyBorder="1" applyAlignment="1" applyProtection="1">
      <alignment vertical="center"/>
      <protection locked="0"/>
    </xf>
    <xf numFmtId="49" fontId="11" fillId="25" borderId="115" xfId="0" applyNumberFormat="1" applyFont="1" applyFill="1" applyBorder="1" applyAlignment="1" applyProtection="1">
      <alignment horizontal="left" vertical="center"/>
      <protection locked="0"/>
    </xf>
    <xf numFmtId="49" fontId="11" fillId="25" borderId="117" xfId="0" applyNumberFormat="1" applyFont="1" applyFill="1" applyBorder="1" applyAlignment="1" applyProtection="1">
      <alignment horizontal="left" vertical="center"/>
      <protection locked="0"/>
    </xf>
    <xf numFmtId="202" fontId="11" fillId="18" borderId="151" xfId="0" applyNumberFormat="1" applyFont="1" applyFill="1" applyBorder="1" applyAlignment="1" applyProtection="1">
      <alignment horizontal="right" vertical="center"/>
      <protection locked="0"/>
    </xf>
    <xf numFmtId="202" fontId="11" fillId="18" borderId="152" xfId="0" applyNumberFormat="1" applyFont="1" applyFill="1" applyBorder="1" applyAlignment="1" applyProtection="1">
      <alignment horizontal="right" vertical="center"/>
      <protection locked="0"/>
    </xf>
    <xf numFmtId="202" fontId="11" fillId="18" borderId="153" xfId="0" applyNumberFormat="1" applyFont="1" applyFill="1" applyBorder="1" applyAlignment="1" applyProtection="1">
      <alignment horizontal="right" vertical="center"/>
      <protection locked="0"/>
    </xf>
    <xf numFmtId="202" fontId="11" fillId="18" borderId="154" xfId="0" applyNumberFormat="1" applyFont="1" applyFill="1" applyBorder="1" applyAlignment="1" applyProtection="1">
      <alignment horizontal="right" vertical="center"/>
      <protection locked="0"/>
    </xf>
    <xf numFmtId="200" fontId="10" fillId="18" borderId="48" xfId="0" applyNumberFormat="1" applyFont="1" applyFill="1" applyBorder="1" applyAlignment="1" applyProtection="1">
      <alignment horizontal="right" vertical="center"/>
      <protection locked="0"/>
    </xf>
    <xf numFmtId="49" fontId="10" fillId="25" borderId="74" xfId="0" applyNumberFormat="1" applyFont="1" applyFill="1" applyBorder="1" applyAlignment="1" applyProtection="1">
      <alignment horizontal="left" vertical="center"/>
      <protection locked="0"/>
    </xf>
    <xf numFmtId="0" fontId="10" fillId="25" borderId="155" xfId="0" applyNumberFormat="1" applyFont="1" applyFill="1" applyBorder="1" applyAlignment="1" applyProtection="1">
      <alignment horizontal="left" vertical="center"/>
      <protection locked="0"/>
    </xf>
    <xf numFmtId="49" fontId="10" fillId="25" borderId="156" xfId="0" applyNumberFormat="1" applyFont="1" applyFill="1" applyBorder="1" applyAlignment="1" applyProtection="1">
      <alignment horizontal="left" vertical="center"/>
      <protection locked="0"/>
    </xf>
    <xf numFmtId="49" fontId="11" fillId="25" borderId="76" xfId="0" applyNumberFormat="1" applyFont="1" applyFill="1" applyBorder="1" applyAlignment="1" applyProtection="1">
      <alignment horizontal="left" vertical="center"/>
      <protection locked="0"/>
    </xf>
    <xf numFmtId="202" fontId="10" fillId="18" borderId="157" xfId="0" applyNumberFormat="1" applyFont="1" applyFill="1" applyBorder="1" applyAlignment="1" applyProtection="1">
      <alignment horizontal="right" vertical="center"/>
      <protection locked="0"/>
    </xf>
    <xf numFmtId="200" fontId="10" fillId="18" borderId="80" xfId="0" applyNumberFormat="1" applyFont="1" applyFill="1" applyBorder="1" applyAlignment="1" applyProtection="1">
      <alignment horizontal="right" vertical="center"/>
      <protection locked="0"/>
    </xf>
    <xf numFmtId="203" fontId="10" fillId="18" borderId="80" xfId="0" applyNumberFormat="1" applyFont="1" applyFill="1" applyBorder="1" applyAlignment="1" applyProtection="1">
      <alignment horizontal="right" vertical="center"/>
      <protection locked="0"/>
    </xf>
    <xf numFmtId="202" fontId="11" fillId="18" borderId="158" xfId="0" applyNumberFormat="1" applyFont="1" applyFill="1" applyBorder="1" applyAlignment="1" applyProtection="1">
      <alignment horizontal="right" vertical="center"/>
      <protection locked="0"/>
    </xf>
    <xf numFmtId="202" fontId="11" fillId="18" borderId="69" xfId="0" applyNumberFormat="1" applyFont="1" applyFill="1" applyBorder="1" applyAlignment="1" applyProtection="1">
      <alignment horizontal="right" vertical="center"/>
      <protection locked="0"/>
    </xf>
    <xf numFmtId="202" fontId="11" fillId="18" borderId="70" xfId="0" applyNumberFormat="1" applyFont="1" applyFill="1" applyBorder="1" applyAlignment="1" applyProtection="1">
      <alignment horizontal="right" vertical="center"/>
      <protection locked="0"/>
    </xf>
    <xf numFmtId="200" fontId="11" fillId="18" borderId="72" xfId="0" applyNumberFormat="1" applyFont="1" applyFill="1" applyBorder="1" applyAlignment="1" applyProtection="1">
      <alignment horizontal="right" vertical="center"/>
      <protection locked="0"/>
    </xf>
    <xf numFmtId="202" fontId="11" fillId="18" borderId="159" xfId="0" applyNumberFormat="1" applyFont="1" applyFill="1" applyBorder="1" applyAlignment="1" applyProtection="1">
      <alignment horizontal="right" vertical="center"/>
      <protection locked="0"/>
    </xf>
    <xf numFmtId="197" fontId="11" fillId="19" borderId="0" xfId="0" applyNumberFormat="1" applyFont="1" applyFill="1" applyAlignment="1" applyProtection="1">
      <alignment vertical="center"/>
      <protection hidden="1"/>
    </xf>
    <xf numFmtId="202" fontId="11" fillId="18" borderId="160" xfId="0" applyNumberFormat="1" applyFont="1" applyFill="1" applyBorder="1" applyAlignment="1" applyProtection="1">
      <alignment horizontal="right" vertical="center"/>
      <protection locked="0"/>
    </xf>
    <xf numFmtId="200" fontId="11" fillId="18" borderId="161" xfId="0" applyNumberFormat="1" applyFont="1" applyFill="1" applyBorder="1" applyAlignment="1" applyProtection="1">
      <alignment horizontal="right" vertical="center"/>
      <protection locked="0"/>
    </xf>
    <xf numFmtId="202" fontId="11" fillId="18" borderId="162" xfId="0" applyNumberFormat="1" applyFont="1" applyFill="1" applyBorder="1" applyAlignment="1" applyProtection="1">
      <alignment horizontal="right" vertical="center"/>
      <protection locked="0"/>
    </xf>
    <xf numFmtId="200" fontId="11" fillId="18" borderId="163" xfId="0" applyNumberFormat="1" applyFont="1" applyFill="1" applyBorder="1" applyAlignment="1" applyProtection="1">
      <alignment horizontal="right" vertical="center"/>
      <protection locked="0"/>
    </xf>
    <xf numFmtId="49" fontId="11" fillId="25" borderId="133" xfId="0" applyNumberFormat="1" applyFont="1" applyFill="1" applyBorder="1" applyAlignment="1" applyProtection="1">
      <alignment horizontal="left" vertical="center"/>
      <protection locked="0"/>
    </xf>
    <xf numFmtId="49" fontId="11" fillId="25" borderId="133" xfId="0" applyNumberFormat="1" applyFont="1" applyFill="1" applyBorder="1" applyAlignment="1" applyProtection="1">
      <alignment horizontal="right" vertical="center"/>
      <protection locked="0"/>
    </xf>
    <xf numFmtId="202" fontId="11" fillId="18" borderId="164" xfId="0" applyNumberFormat="1" applyFont="1" applyFill="1" applyBorder="1" applyAlignment="1" applyProtection="1">
      <alignment horizontal="right" vertical="center"/>
      <protection locked="0"/>
    </xf>
    <xf numFmtId="200" fontId="11" fillId="18" borderId="165" xfId="0" applyNumberFormat="1" applyFont="1" applyFill="1" applyBorder="1" applyAlignment="1" applyProtection="1">
      <alignment horizontal="right" vertical="center"/>
      <protection locked="0"/>
    </xf>
    <xf numFmtId="202" fontId="11" fillId="18" borderId="166" xfId="0" applyNumberFormat="1" applyFont="1" applyFill="1" applyBorder="1" applyAlignment="1" applyProtection="1">
      <alignment horizontal="right" vertical="center"/>
      <protection locked="0"/>
    </xf>
    <xf numFmtId="200" fontId="11" fillId="18" borderId="167" xfId="0" applyNumberFormat="1" applyFont="1" applyFill="1" applyBorder="1" applyAlignment="1" applyProtection="1">
      <alignment horizontal="right" vertical="center"/>
      <protection locked="0"/>
    </xf>
    <xf numFmtId="49" fontId="10" fillId="25" borderId="41" xfId="0" applyNumberFormat="1" applyFont="1" applyFill="1" applyBorder="1" applyAlignment="1" applyProtection="1">
      <alignment vertical="center"/>
      <protection locked="0"/>
    </xf>
    <xf numFmtId="0" fontId="10" fillId="25" borderId="125" xfId="0" applyNumberFormat="1" applyFont="1" applyFill="1" applyBorder="1" applyAlignment="1" applyProtection="1">
      <alignment horizontal="left" vertical="center"/>
      <protection locked="0"/>
    </xf>
    <xf numFmtId="49" fontId="10" fillId="25" borderId="126" xfId="0" applyNumberFormat="1" applyFont="1" applyFill="1" applyBorder="1" applyAlignment="1" applyProtection="1">
      <alignment horizontal="left" vertical="center"/>
      <protection locked="0"/>
    </xf>
    <xf numFmtId="49" fontId="10" fillId="25" borderId="42" xfId="0" applyNumberFormat="1" applyFont="1" applyFill="1" applyBorder="1" applyAlignment="1" applyProtection="1">
      <alignment vertical="center"/>
      <protection locked="0"/>
    </xf>
    <xf numFmtId="49" fontId="10" fillId="25" borderId="43" xfId="0" applyNumberFormat="1" applyFont="1" applyFill="1" applyBorder="1" applyAlignment="1" applyProtection="1">
      <alignment horizontal="left" vertical="center"/>
      <protection locked="0"/>
    </xf>
    <xf numFmtId="202" fontId="10" fillId="18" borderId="168" xfId="0" applyNumberFormat="1" applyFont="1" applyFill="1" applyBorder="1" applyAlignment="1" applyProtection="1">
      <alignment horizontal="right" vertical="center"/>
      <protection locked="0"/>
    </xf>
    <xf numFmtId="200" fontId="10" fillId="18" borderId="169" xfId="0" applyNumberFormat="1" applyFont="1" applyFill="1" applyBorder="1" applyAlignment="1" applyProtection="1">
      <alignment horizontal="right" vertical="center"/>
      <protection locked="0"/>
    </xf>
    <xf numFmtId="202" fontId="11" fillId="18" borderId="170" xfId="0" applyNumberFormat="1" applyFont="1" applyFill="1" applyBorder="1" applyAlignment="1" applyProtection="1">
      <alignment horizontal="right" vertical="center"/>
      <protection locked="0"/>
    </xf>
    <xf numFmtId="200" fontId="11" fillId="18" borderId="171" xfId="0" applyNumberFormat="1" applyFont="1" applyFill="1" applyBorder="1" applyAlignment="1" applyProtection="1">
      <alignment horizontal="right" vertical="center"/>
      <protection locked="0"/>
    </xf>
    <xf numFmtId="49" fontId="10" fillId="25" borderId="34" xfId="0" applyNumberFormat="1" applyFont="1" applyFill="1" applyBorder="1" applyAlignment="1" applyProtection="1">
      <alignment horizontal="left" vertical="center"/>
      <protection locked="0"/>
    </xf>
    <xf numFmtId="200" fontId="10" fillId="18" borderId="169" xfId="0" applyNumberFormat="1" applyFont="1" applyFill="1" applyBorder="1" applyAlignment="1" applyProtection="1">
      <alignment horizontal="right" vertical="center"/>
      <protection locked="0"/>
    </xf>
    <xf numFmtId="49" fontId="11" fillId="25" borderId="50" xfId="0" applyNumberFormat="1" applyFont="1" applyFill="1" applyBorder="1" applyAlignment="1" applyProtection="1">
      <alignment vertical="center"/>
      <protection locked="0"/>
    </xf>
    <xf numFmtId="49" fontId="11" fillId="25" borderId="26" xfId="0" applyNumberFormat="1" applyFont="1" applyFill="1" applyBorder="1" applyAlignment="1" applyProtection="1">
      <alignment vertical="center"/>
      <protection locked="0"/>
    </xf>
    <xf numFmtId="1" fontId="11" fillId="25" borderId="131" xfId="0" applyNumberFormat="1" applyFont="1" applyFill="1" applyBorder="1" applyAlignment="1" applyProtection="1">
      <alignment horizontal="left" vertical="center"/>
      <protection locked="0"/>
    </xf>
    <xf numFmtId="49" fontId="11" fillId="25" borderId="34" xfId="0" applyNumberFormat="1" applyFont="1" applyFill="1" applyBorder="1" applyAlignment="1" applyProtection="1">
      <alignment vertical="center"/>
      <protection locked="0"/>
    </xf>
    <xf numFmtId="49" fontId="10" fillId="25" borderId="49" xfId="0" applyNumberFormat="1" applyFont="1" applyFill="1" applyBorder="1" applyAlignment="1" applyProtection="1">
      <alignment vertical="center"/>
      <protection locked="0"/>
    </xf>
    <xf numFmtId="49" fontId="10" fillId="25" borderId="34" xfId="0" applyNumberFormat="1" applyFont="1" applyFill="1" applyBorder="1" applyAlignment="1" applyProtection="1">
      <alignment vertical="center"/>
      <protection locked="0"/>
    </xf>
    <xf numFmtId="49" fontId="10" fillId="25" borderId="42" xfId="0" applyNumberFormat="1" applyFont="1" applyFill="1" applyBorder="1" applyAlignment="1" applyProtection="1">
      <alignment vertical="center"/>
      <protection locked="0"/>
    </xf>
    <xf numFmtId="49" fontId="11" fillId="25" borderId="116" xfId="0" applyNumberFormat="1" applyFont="1" applyFill="1" applyBorder="1" applyAlignment="1" applyProtection="1">
      <alignment horizontal="right" vertical="center"/>
      <protection locked="0"/>
    </xf>
    <xf numFmtId="202" fontId="11" fillId="18" borderId="172" xfId="0" applyNumberFormat="1" applyFont="1" applyFill="1" applyBorder="1" applyAlignment="1" applyProtection="1">
      <alignment horizontal="right" vertical="center"/>
      <protection locked="0"/>
    </xf>
    <xf numFmtId="200" fontId="11" fillId="18" borderId="173" xfId="0" applyNumberFormat="1" applyFont="1" applyFill="1" applyBorder="1" applyAlignment="1" applyProtection="1">
      <alignment horizontal="right" vertical="center"/>
      <protection locked="0"/>
    </xf>
    <xf numFmtId="49" fontId="11" fillId="25" borderId="33" xfId="0" applyNumberFormat="1" applyFont="1" applyFill="1" applyBorder="1" applyAlignment="1" applyProtection="1">
      <alignment vertical="center"/>
      <protection locked="0"/>
    </xf>
    <xf numFmtId="0" fontId="11" fillId="25" borderId="123" xfId="0" applyNumberFormat="1" applyFont="1" applyFill="1" applyBorder="1" applyAlignment="1" applyProtection="1">
      <alignment horizontal="left" vertical="center"/>
      <protection locked="0"/>
    </xf>
    <xf numFmtId="49" fontId="11" fillId="25" borderId="124" xfId="0" applyNumberFormat="1" applyFont="1" applyFill="1" applyBorder="1" applyAlignment="1" applyProtection="1">
      <alignment horizontal="left" vertical="center"/>
      <protection locked="0"/>
    </xf>
    <xf numFmtId="49" fontId="11" fillId="25" borderId="34" xfId="0" applyNumberFormat="1" applyFont="1" applyFill="1" applyBorder="1" applyAlignment="1" applyProtection="1">
      <alignment vertical="center"/>
      <protection locked="0"/>
    </xf>
    <xf numFmtId="49" fontId="11" fillId="25" borderId="35" xfId="0" applyNumberFormat="1" applyFont="1" applyFill="1" applyBorder="1" applyAlignment="1" applyProtection="1">
      <alignment horizontal="left" vertical="center"/>
      <protection locked="0"/>
    </xf>
    <xf numFmtId="200" fontId="11" fillId="18" borderId="167" xfId="0" applyNumberFormat="1" applyFont="1" applyFill="1" applyBorder="1" applyAlignment="1" applyProtection="1">
      <alignment horizontal="right" vertical="center"/>
      <protection locked="0"/>
    </xf>
    <xf numFmtId="49" fontId="11" fillId="25" borderId="41" xfId="0" applyNumberFormat="1" applyFont="1" applyFill="1" applyBorder="1" applyAlignment="1" applyProtection="1">
      <alignment vertical="center"/>
      <protection locked="0"/>
    </xf>
    <xf numFmtId="49" fontId="11" fillId="25" borderId="126" xfId="0" applyNumberFormat="1" applyFont="1" applyFill="1" applyBorder="1" applyAlignment="1" applyProtection="1">
      <alignment horizontal="left" vertical="center"/>
      <protection locked="0"/>
    </xf>
    <xf numFmtId="49" fontId="11" fillId="25" borderId="42" xfId="0" applyNumberFormat="1" applyFont="1" applyFill="1" applyBorder="1" applyAlignment="1" applyProtection="1">
      <alignment horizontal="right" vertical="center"/>
      <protection locked="0"/>
    </xf>
    <xf numFmtId="49" fontId="11" fillId="25" borderId="43" xfId="0" applyNumberFormat="1" applyFont="1" applyFill="1" applyBorder="1" applyAlignment="1" applyProtection="1">
      <alignment horizontal="left" vertical="center"/>
      <protection locked="0"/>
    </xf>
    <xf numFmtId="202" fontId="11" fillId="18" borderId="168" xfId="0" applyNumberFormat="1" applyFont="1" applyFill="1" applyBorder="1" applyAlignment="1" applyProtection="1">
      <alignment horizontal="right" vertical="center"/>
      <protection locked="0"/>
    </xf>
    <xf numFmtId="200" fontId="11" fillId="18" borderId="169" xfId="0" applyNumberFormat="1" applyFont="1" applyFill="1" applyBorder="1" applyAlignment="1" applyProtection="1">
      <alignment horizontal="right" vertical="center"/>
      <protection locked="0"/>
    </xf>
    <xf numFmtId="49" fontId="10" fillId="25" borderId="140" xfId="0" applyNumberFormat="1" applyFont="1" applyFill="1" applyBorder="1" applyAlignment="1" applyProtection="1">
      <alignment horizontal="left" vertical="center"/>
      <protection locked="0"/>
    </xf>
    <xf numFmtId="49" fontId="10" fillId="25" borderId="51" xfId="0" applyNumberFormat="1" applyFont="1" applyFill="1" applyBorder="1" applyAlignment="1" applyProtection="1">
      <alignment horizontal="left" vertical="center"/>
      <protection locked="0"/>
    </xf>
    <xf numFmtId="0" fontId="10" fillId="25" borderId="139" xfId="0" applyNumberFormat="1" applyFont="1" applyFill="1" applyBorder="1" applyAlignment="1" applyProtection="1">
      <alignment horizontal="left" vertical="center"/>
      <protection locked="0"/>
    </xf>
    <xf numFmtId="49" fontId="10" fillId="25" borderId="50" xfId="0" applyNumberFormat="1" applyFont="1" applyFill="1" applyBorder="1" applyAlignment="1" applyProtection="1">
      <alignment horizontal="left" vertical="center"/>
      <protection locked="0"/>
    </xf>
    <xf numFmtId="49" fontId="10" fillId="25" borderId="50" xfId="0" applyNumberFormat="1" applyFont="1" applyFill="1" applyBorder="1" applyAlignment="1" applyProtection="1">
      <alignment horizontal="right" vertical="center"/>
      <protection locked="0"/>
    </xf>
    <xf numFmtId="202" fontId="10" fillId="18" borderId="174" xfId="0" applyNumberFormat="1" applyFont="1" applyFill="1" applyBorder="1" applyAlignment="1" applyProtection="1">
      <alignment horizontal="right" vertical="center"/>
      <protection locked="0"/>
    </xf>
    <xf numFmtId="200" fontId="10" fillId="18" borderId="175" xfId="0" applyNumberFormat="1" applyFont="1" applyFill="1" applyBorder="1" applyAlignment="1" applyProtection="1">
      <alignment horizontal="right" vertical="center"/>
      <protection locked="0"/>
    </xf>
    <xf numFmtId="202" fontId="10" fillId="18" borderId="176" xfId="0" applyNumberFormat="1" applyFont="1" applyFill="1" applyBorder="1" applyAlignment="1" applyProtection="1">
      <alignment horizontal="right" vertical="center"/>
      <protection locked="0"/>
    </xf>
    <xf numFmtId="200" fontId="10" fillId="18" borderId="177" xfId="0" applyNumberFormat="1" applyFont="1" applyFill="1" applyBorder="1" applyAlignment="1" applyProtection="1">
      <alignment horizontal="right" vertical="center"/>
      <protection locked="0"/>
    </xf>
    <xf numFmtId="0" fontId="0" fillId="19" borderId="178" xfId="0" applyNumberFormat="1" applyFill="1" applyBorder="1" applyAlignment="1">
      <alignment/>
    </xf>
    <xf numFmtId="0" fontId="0" fillId="19" borderId="0" xfId="0" applyNumberFormat="1" applyFill="1" applyAlignment="1">
      <alignment/>
    </xf>
    <xf numFmtId="0" fontId="0" fillId="19" borderId="0" xfId="0" applyNumberFormat="1" applyFill="1" applyBorder="1" applyAlignment="1">
      <alignment/>
    </xf>
    <xf numFmtId="0" fontId="11" fillId="19" borderId="0" xfId="0" applyFont="1" applyFill="1" applyBorder="1" applyAlignment="1" applyProtection="1">
      <alignment vertical="center"/>
      <protection hidden="1"/>
    </xf>
    <xf numFmtId="0" fontId="0" fillId="0" borderId="0" xfId="0" applyNumberFormat="1" applyBorder="1" applyAlignment="1">
      <alignment/>
    </xf>
    <xf numFmtId="49" fontId="9" fillId="0" borderId="0" xfId="0" applyNumberFormat="1" applyFont="1" applyFill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vertical="top"/>
      <protection locked="0"/>
    </xf>
    <xf numFmtId="203" fontId="11" fillId="18" borderId="24" xfId="0" applyNumberFormat="1" applyFont="1" applyFill="1" applyBorder="1" applyAlignment="1" applyProtection="1">
      <alignment horizontal="right" vertical="center"/>
      <protection locked="0"/>
    </xf>
    <xf numFmtId="203" fontId="11" fillId="18" borderId="32" xfId="0" applyNumberFormat="1" applyFont="1" applyFill="1" applyBorder="1" applyAlignment="1" applyProtection="1">
      <alignment horizontal="right" vertical="center"/>
      <protection locked="0"/>
    </xf>
    <xf numFmtId="203" fontId="11" fillId="18" borderId="138" xfId="0" applyNumberFormat="1" applyFont="1" applyFill="1" applyBorder="1" applyAlignment="1" applyProtection="1">
      <alignment horizontal="right" vertical="center"/>
      <protection locked="0"/>
    </xf>
    <xf numFmtId="203" fontId="11" fillId="18" borderId="40" xfId="0" applyNumberFormat="1" applyFont="1" applyFill="1" applyBorder="1" applyAlignment="1" applyProtection="1">
      <alignment horizontal="right" vertical="center"/>
      <protection locked="0"/>
    </xf>
    <xf numFmtId="203" fontId="10" fillId="18" borderId="48" xfId="0" applyNumberFormat="1" applyFont="1" applyFill="1" applyBorder="1" applyAlignment="1" applyProtection="1">
      <alignment horizontal="right" vertical="center"/>
      <protection locked="0"/>
    </xf>
    <xf numFmtId="203" fontId="10" fillId="18" borderId="48" xfId="0" applyNumberFormat="1" applyFont="1" applyFill="1" applyBorder="1" applyAlignment="1" applyProtection="1">
      <alignment horizontal="right" vertical="center"/>
      <protection locked="0"/>
    </xf>
    <xf numFmtId="203" fontId="11" fillId="18" borderId="56" xfId="0" applyNumberFormat="1" applyFont="1" applyFill="1" applyBorder="1" applyAlignment="1" applyProtection="1">
      <alignment horizontal="right" vertical="center"/>
      <protection locked="0"/>
    </xf>
    <xf numFmtId="202" fontId="11" fillId="18" borderId="25" xfId="0" applyNumberFormat="1" applyFont="1" applyFill="1" applyBorder="1" applyAlignment="1" applyProtection="1">
      <alignment horizontal="right" vertical="center"/>
      <protection locked="0"/>
    </xf>
    <xf numFmtId="49" fontId="11" fillId="25" borderId="25" xfId="0" applyNumberFormat="1" applyFont="1" applyFill="1" applyBorder="1" applyAlignment="1" applyProtection="1">
      <alignment vertical="center"/>
      <protection locked="0"/>
    </xf>
    <xf numFmtId="0" fontId="11" fillId="25" borderId="114" xfId="0" applyNumberFormat="1" applyFont="1" applyFill="1" applyBorder="1" applyAlignment="1" applyProtection="1">
      <alignment horizontal="left" vertical="center"/>
      <protection locked="0"/>
    </xf>
    <xf numFmtId="49" fontId="11" fillId="25" borderId="122" xfId="0" applyNumberFormat="1" applyFont="1" applyFill="1" applyBorder="1" applyAlignment="1" applyProtection="1">
      <alignment horizontal="left" vertical="center"/>
      <protection locked="0"/>
    </xf>
    <xf numFmtId="49" fontId="11" fillId="25" borderId="27" xfId="0" applyNumberFormat="1" applyFont="1" applyFill="1" applyBorder="1" applyAlignment="1" applyProtection="1">
      <alignment horizontal="left" vertical="center"/>
      <protection locked="0"/>
    </xf>
    <xf numFmtId="203" fontId="11" fillId="18" borderId="32" xfId="0" applyNumberFormat="1" applyFont="1" applyFill="1" applyBorder="1" applyAlignment="1" applyProtection="1">
      <alignment horizontal="right" vertical="center"/>
      <protection locked="0"/>
    </xf>
    <xf numFmtId="49" fontId="11" fillId="25" borderId="130" xfId="0" applyNumberFormat="1" applyFont="1" applyFill="1" applyBorder="1" applyAlignment="1" applyProtection="1">
      <alignment vertical="center"/>
      <protection locked="0"/>
    </xf>
    <xf numFmtId="0" fontId="11" fillId="25" borderId="131" xfId="0" applyNumberFormat="1" applyFont="1" applyFill="1" applyBorder="1" applyAlignment="1" applyProtection="1">
      <alignment horizontal="left" vertical="center"/>
      <protection locked="0"/>
    </xf>
    <xf numFmtId="49" fontId="11" fillId="25" borderId="132" xfId="0" applyNumberFormat="1" applyFont="1" applyFill="1" applyBorder="1" applyAlignment="1" applyProtection="1">
      <alignment horizontal="left" vertical="center"/>
      <protection locked="0"/>
    </xf>
    <xf numFmtId="49" fontId="11" fillId="25" borderId="134" xfId="0" applyNumberFormat="1" applyFont="1" applyFill="1" applyBorder="1" applyAlignment="1" applyProtection="1">
      <alignment horizontal="left" vertical="center"/>
      <protection locked="0"/>
    </xf>
    <xf numFmtId="203" fontId="11" fillId="18" borderId="138" xfId="0" applyNumberFormat="1" applyFont="1" applyFill="1" applyBorder="1" applyAlignment="1" applyProtection="1">
      <alignment horizontal="right" vertical="center"/>
      <protection locked="0"/>
    </xf>
    <xf numFmtId="202" fontId="11" fillId="18" borderId="179" xfId="0" applyNumberFormat="1" applyFont="1" applyFill="1" applyBorder="1" applyAlignment="1" applyProtection="1">
      <alignment horizontal="right" vertical="center"/>
      <protection locked="0"/>
    </xf>
    <xf numFmtId="202" fontId="11" fillId="18" borderId="45" xfId="0" applyNumberFormat="1" applyFont="1" applyFill="1" applyBorder="1" applyAlignment="1" applyProtection="1">
      <alignment horizontal="right" vertical="center"/>
      <protection locked="0"/>
    </xf>
    <xf numFmtId="0" fontId="11" fillId="25" borderId="116" xfId="0" applyNumberFormat="1" applyFont="1" applyFill="1" applyBorder="1" applyAlignment="1" applyProtection="1">
      <alignment horizontal="left" vertical="center"/>
      <protection locked="0"/>
    </xf>
    <xf numFmtId="203" fontId="11" fillId="18" borderId="121" xfId="0" applyNumberFormat="1" applyFont="1" applyFill="1" applyBorder="1" applyAlignment="1" applyProtection="1">
      <alignment horizontal="right" vertical="center"/>
      <protection locked="0"/>
    </xf>
    <xf numFmtId="203" fontId="11" fillId="18" borderId="48" xfId="0" applyNumberFormat="1" applyFont="1" applyFill="1" applyBorder="1" applyAlignment="1" applyProtection="1">
      <alignment horizontal="right" vertical="center"/>
      <protection locked="0"/>
    </xf>
    <xf numFmtId="49" fontId="11" fillId="25" borderId="13" xfId="0" applyNumberFormat="1" applyFont="1" applyFill="1" applyBorder="1" applyAlignment="1" applyProtection="1">
      <alignment vertical="center"/>
      <protection locked="0"/>
    </xf>
    <xf numFmtId="49" fontId="11" fillId="25" borderId="88" xfId="0" applyNumberFormat="1" applyFont="1" applyFill="1" applyBorder="1" applyAlignment="1" applyProtection="1">
      <alignment horizontal="left" vertical="center"/>
      <protection locked="0"/>
    </xf>
    <xf numFmtId="49" fontId="11" fillId="25" borderId="89" xfId="0" applyNumberFormat="1" applyFont="1" applyFill="1" applyBorder="1" applyAlignment="1" applyProtection="1">
      <alignment horizontal="left" vertical="center"/>
      <protection locked="0"/>
    </xf>
    <xf numFmtId="202" fontId="11" fillId="18" borderId="180" xfId="0" applyNumberFormat="1" applyFont="1" applyFill="1" applyBorder="1" applyAlignment="1" applyProtection="1">
      <alignment horizontal="right" vertical="center"/>
      <protection locked="0"/>
    </xf>
    <xf numFmtId="202" fontId="11" fillId="18" borderId="181" xfId="0" applyNumberFormat="1" applyFont="1" applyFill="1" applyBorder="1" applyAlignment="1" applyProtection="1">
      <alignment horizontal="right" vertical="center"/>
      <protection locked="0"/>
    </xf>
    <xf numFmtId="49" fontId="11" fillId="25" borderId="49" xfId="0" applyNumberFormat="1" applyFont="1" applyFill="1" applyBorder="1" applyAlignment="1" applyProtection="1">
      <alignment vertical="center"/>
      <protection locked="0"/>
    </xf>
    <xf numFmtId="0" fontId="11" fillId="25" borderId="139" xfId="0" applyNumberFormat="1" applyFont="1" applyFill="1" applyBorder="1" applyAlignment="1" applyProtection="1">
      <alignment horizontal="left" vertical="center"/>
      <protection locked="0"/>
    </xf>
    <xf numFmtId="49" fontId="11" fillId="25" borderId="140" xfId="0" applyNumberFormat="1" applyFont="1" applyFill="1" applyBorder="1" applyAlignment="1" applyProtection="1">
      <alignment horizontal="left" vertical="center"/>
      <protection locked="0"/>
    </xf>
    <xf numFmtId="49" fontId="11" fillId="25" borderId="51" xfId="0" applyNumberFormat="1" applyFont="1" applyFill="1" applyBorder="1" applyAlignment="1" applyProtection="1">
      <alignment horizontal="left" vertical="center"/>
      <protection locked="0"/>
    </xf>
    <xf numFmtId="203" fontId="11" fillId="18" borderId="56" xfId="0" applyNumberFormat="1" applyFont="1" applyFill="1" applyBorder="1" applyAlignment="1" applyProtection="1">
      <alignment horizontal="right" vertical="center"/>
      <protection locked="0"/>
    </xf>
    <xf numFmtId="49" fontId="10" fillId="25" borderId="25" xfId="0" applyNumberFormat="1" applyFont="1" applyFill="1" applyBorder="1" applyAlignment="1" applyProtection="1">
      <alignment vertical="center"/>
      <protection locked="0"/>
    </xf>
    <xf numFmtId="49" fontId="10" fillId="25" borderId="122" xfId="0" applyNumberFormat="1" applyFont="1" applyFill="1" applyBorder="1" applyAlignment="1" applyProtection="1">
      <alignment horizontal="left" vertical="center"/>
      <protection locked="0"/>
    </xf>
    <xf numFmtId="49" fontId="10" fillId="25" borderId="27" xfId="0" applyNumberFormat="1" applyFont="1" applyFill="1" applyBorder="1" applyAlignment="1" applyProtection="1">
      <alignment horizontal="left" vertical="center"/>
      <protection locked="0"/>
    </xf>
    <xf numFmtId="49" fontId="11" fillId="25" borderId="41" xfId="0" applyNumberFormat="1" applyFont="1" applyFill="1" applyBorder="1" applyAlignment="1" applyProtection="1">
      <alignment vertical="center"/>
      <protection locked="0"/>
    </xf>
    <xf numFmtId="0" fontId="11" fillId="25" borderId="125" xfId="0" applyNumberFormat="1" applyFont="1" applyFill="1" applyBorder="1" applyAlignment="1" applyProtection="1">
      <alignment horizontal="left" vertical="center"/>
      <protection locked="0"/>
    </xf>
    <xf numFmtId="49" fontId="11" fillId="25" borderId="126" xfId="0" applyNumberFormat="1" applyFont="1" applyFill="1" applyBorder="1" applyAlignment="1" applyProtection="1">
      <alignment horizontal="left" vertical="center"/>
      <protection locked="0"/>
    </xf>
    <xf numFmtId="49" fontId="11" fillId="25" borderId="43" xfId="0" applyNumberFormat="1" applyFont="1" applyFill="1" applyBorder="1" applyAlignment="1" applyProtection="1">
      <alignment horizontal="left" vertical="center"/>
      <protection locked="0"/>
    </xf>
    <xf numFmtId="202" fontId="11" fillId="18" borderId="147" xfId="0" applyNumberFormat="1" applyFont="1" applyFill="1" applyBorder="1" applyAlignment="1" applyProtection="1">
      <alignment horizontal="right" vertical="center"/>
      <protection locked="0"/>
    </xf>
    <xf numFmtId="203" fontId="11" fillId="18" borderId="48" xfId="0" applyNumberFormat="1" applyFont="1" applyFill="1" applyBorder="1" applyAlignment="1" applyProtection="1">
      <alignment horizontal="right" vertical="center"/>
      <protection locked="0"/>
    </xf>
    <xf numFmtId="49" fontId="11" fillId="25" borderId="182" xfId="0" applyNumberFormat="1" applyFont="1" applyFill="1" applyBorder="1" applyAlignment="1" applyProtection="1">
      <alignment vertical="center"/>
      <protection locked="0"/>
    </xf>
    <xf numFmtId="0" fontId="11" fillId="25" borderId="183" xfId="0" applyNumberFormat="1" applyFont="1" applyFill="1" applyBorder="1" applyAlignment="1" applyProtection="1">
      <alignment horizontal="left" vertical="center"/>
      <protection locked="0"/>
    </xf>
    <xf numFmtId="49" fontId="11" fillId="25" borderId="184" xfId="0" applyNumberFormat="1" applyFont="1" applyFill="1" applyBorder="1" applyAlignment="1" applyProtection="1">
      <alignment horizontal="left" vertical="center"/>
      <protection locked="0"/>
    </xf>
    <xf numFmtId="49" fontId="11" fillId="25" borderId="185" xfId="0" applyNumberFormat="1" applyFont="1" applyFill="1" applyBorder="1" applyAlignment="1" applyProtection="1">
      <alignment horizontal="left" vertical="center"/>
      <protection locked="0"/>
    </xf>
    <xf numFmtId="203" fontId="11" fillId="18" borderId="40" xfId="0" applyNumberFormat="1" applyFont="1" applyFill="1" applyBorder="1" applyAlignment="1" applyProtection="1">
      <alignment horizontal="right" vertical="center"/>
      <protection locked="0"/>
    </xf>
    <xf numFmtId="49" fontId="10" fillId="25" borderId="33" xfId="0" applyNumberFormat="1" applyFont="1" applyFill="1" applyBorder="1" applyAlignment="1" applyProtection="1">
      <alignment vertical="center"/>
      <protection locked="0"/>
    </xf>
    <xf numFmtId="49" fontId="10" fillId="25" borderId="124" xfId="0" applyNumberFormat="1" applyFont="1" applyFill="1" applyBorder="1" applyAlignment="1" applyProtection="1">
      <alignment horizontal="left" vertical="center"/>
      <protection locked="0"/>
    </xf>
    <xf numFmtId="49" fontId="10" fillId="25" borderId="35" xfId="0" applyNumberFormat="1" applyFont="1" applyFill="1" applyBorder="1" applyAlignment="1" applyProtection="1">
      <alignment horizontal="left" vertical="center"/>
      <protection locked="0"/>
    </xf>
    <xf numFmtId="202" fontId="10" fillId="18" borderId="149" xfId="0" applyNumberFormat="1" applyFont="1" applyFill="1" applyBorder="1" applyAlignment="1" applyProtection="1">
      <alignment horizontal="right" vertical="center"/>
      <protection locked="0"/>
    </xf>
    <xf numFmtId="202" fontId="10" fillId="18" borderId="53" xfId="0" applyNumberFormat="1" applyFont="1" applyFill="1" applyBorder="1" applyAlignment="1" applyProtection="1">
      <alignment horizontal="right" vertical="center"/>
      <protection locked="0"/>
    </xf>
    <xf numFmtId="202" fontId="10" fillId="18" borderId="158" xfId="0" applyNumberFormat="1" applyFont="1" applyFill="1" applyBorder="1" applyAlignment="1" applyProtection="1">
      <alignment horizontal="right" vertical="center"/>
      <protection locked="0"/>
    </xf>
    <xf numFmtId="203" fontId="10" fillId="18" borderId="72" xfId="0" applyNumberFormat="1" applyFont="1" applyFill="1" applyBorder="1" applyAlignment="1" applyProtection="1">
      <alignment horizontal="right" vertical="center"/>
      <protection locked="0"/>
    </xf>
    <xf numFmtId="197" fontId="11" fillId="19" borderId="0" xfId="0" applyNumberFormat="1" applyFont="1" applyFill="1" applyBorder="1" applyAlignment="1" applyProtection="1">
      <alignment vertical="center"/>
      <protection hidden="1"/>
    </xf>
    <xf numFmtId="49" fontId="10" fillId="25" borderId="186" xfId="0" applyNumberFormat="1" applyFont="1" applyFill="1" applyBorder="1" applyAlignment="1" applyProtection="1">
      <alignment vertical="center"/>
      <protection locked="0"/>
    </xf>
    <xf numFmtId="49" fontId="10" fillId="25" borderId="187" xfId="0" applyNumberFormat="1" applyFont="1" applyFill="1" applyBorder="1" applyAlignment="1" applyProtection="1">
      <alignment horizontal="left" vertical="center"/>
      <protection locked="0"/>
    </xf>
    <xf numFmtId="49" fontId="10" fillId="25" borderId="187" xfId="0" applyNumberFormat="1" applyFont="1" applyFill="1" applyBorder="1" applyAlignment="1" applyProtection="1">
      <alignment horizontal="right" vertical="center"/>
      <protection locked="0"/>
    </xf>
    <xf numFmtId="49" fontId="10" fillId="25" borderId="188" xfId="0" applyNumberFormat="1" applyFont="1" applyFill="1" applyBorder="1" applyAlignment="1" applyProtection="1">
      <alignment horizontal="left" vertical="center"/>
      <protection locked="0"/>
    </xf>
    <xf numFmtId="202" fontId="10" fillId="18" borderId="189" xfId="0" applyNumberFormat="1" applyFont="1" applyFill="1" applyBorder="1" applyAlignment="1" applyProtection="1">
      <alignment horizontal="right" vertical="center"/>
      <protection locked="0"/>
    </xf>
    <xf numFmtId="202" fontId="10" fillId="18" borderId="190" xfId="0" applyNumberFormat="1" applyFont="1" applyFill="1" applyBorder="1" applyAlignment="1" applyProtection="1">
      <alignment horizontal="right" vertical="center"/>
      <protection locked="0"/>
    </xf>
    <xf numFmtId="202" fontId="10" fillId="18" borderId="191" xfId="0" applyNumberFormat="1" applyFont="1" applyFill="1" applyBorder="1" applyAlignment="1" applyProtection="1">
      <alignment horizontal="right" vertical="center"/>
      <protection locked="0"/>
    </xf>
    <xf numFmtId="49" fontId="10" fillId="25" borderId="192" xfId="0" applyNumberFormat="1" applyFont="1" applyFill="1" applyBorder="1" applyAlignment="1" applyProtection="1">
      <alignment vertical="center"/>
      <protection locked="0"/>
    </xf>
    <xf numFmtId="49" fontId="10" fillId="25" borderId="193" xfId="0" applyNumberFormat="1" applyFont="1" applyFill="1" applyBorder="1" applyAlignment="1" applyProtection="1">
      <alignment horizontal="left" vertical="center"/>
      <protection locked="0"/>
    </xf>
    <xf numFmtId="49" fontId="10" fillId="25" borderId="193" xfId="0" applyNumberFormat="1" applyFont="1" applyFill="1" applyBorder="1" applyAlignment="1" applyProtection="1">
      <alignment horizontal="right" vertical="center"/>
      <protection locked="0"/>
    </xf>
    <xf numFmtId="49" fontId="10" fillId="25" borderId="194" xfId="0" applyNumberFormat="1" applyFont="1" applyFill="1" applyBorder="1" applyAlignment="1" applyProtection="1">
      <alignment horizontal="left" vertical="center"/>
      <protection locked="0"/>
    </xf>
    <xf numFmtId="202" fontId="10" fillId="18" borderId="195" xfId="0" applyNumberFormat="1" applyFont="1" applyFill="1" applyBorder="1" applyAlignment="1" applyProtection="1">
      <alignment horizontal="right" vertical="center"/>
      <protection locked="0"/>
    </xf>
    <xf numFmtId="202" fontId="10" fillId="18" borderId="196" xfId="0" applyNumberFormat="1" applyFont="1" applyFill="1" applyBorder="1" applyAlignment="1" applyProtection="1">
      <alignment horizontal="right" vertical="center"/>
      <protection locked="0"/>
    </xf>
    <xf numFmtId="202" fontId="10" fillId="18" borderId="197" xfId="0" applyNumberFormat="1" applyFont="1" applyFill="1" applyBorder="1" applyAlignment="1" applyProtection="1">
      <alignment horizontal="right" vertical="center"/>
      <protection locked="0"/>
    </xf>
    <xf numFmtId="0" fontId="11" fillId="25" borderId="26" xfId="0" applyNumberFormat="1" applyFont="1" applyFill="1" applyBorder="1" applyAlignment="1" applyProtection="1">
      <alignment vertical="center"/>
      <protection locked="0"/>
    </xf>
    <xf numFmtId="0" fontId="11" fillId="25" borderId="26" xfId="0" applyNumberFormat="1" applyFont="1" applyFill="1" applyBorder="1" applyAlignment="1" applyProtection="1">
      <alignment vertical="center" wrapText="1"/>
      <protection locked="0"/>
    </xf>
    <xf numFmtId="0" fontId="10" fillId="25" borderId="42" xfId="0" applyNumberFormat="1" applyFont="1" applyFill="1" applyBorder="1" applyAlignment="1" applyProtection="1">
      <alignment vertical="center"/>
      <protection locked="0"/>
    </xf>
    <xf numFmtId="49" fontId="11" fillId="25" borderId="26" xfId="0" applyNumberFormat="1" applyFont="1" applyFill="1" applyBorder="1" applyAlignment="1" applyProtection="1">
      <alignment horizontal="left" vertical="center" wrapText="1"/>
      <protection locked="0"/>
    </xf>
    <xf numFmtId="49" fontId="11" fillId="25" borderId="42" xfId="0" applyNumberFormat="1" applyFont="1" applyFill="1" applyBorder="1" applyAlignment="1" applyProtection="1">
      <alignment horizontal="left" vertical="center"/>
      <protection locked="0"/>
    </xf>
    <xf numFmtId="49" fontId="11" fillId="25" borderId="74" xfId="0" applyNumberFormat="1" applyFont="1" applyFill="1" applyBorder="1" applyAlignment="1" applyProtection="1">
      <alignment vertical="center"/>
      <protection locked="0"/>
    </xf>
    <xf numFmtId="0" fontId="11" fillId="25" borderId="155" xfId="0" applyNumberFormat="1" applyFont="1" applyFill="1" applyBorder="1" applyAlignment="1" applyProtection="1">
      <alignment horizontal="left" vertical="center"/>
      <protection locked="0"/>
    </xf>
    <xf numFmtId="49" fontId="11" fillId="25" borderId="156" xfId="0" applyNumberFormat="1" applyFont="1" applyFill="1" applyBorder="1" applyAlignment="1" applyProtection="1">
      <alignment horizontal="left" vertical="center"/>
      <protection locked="0"/>
    </xf>
    <xf numFmtId="202" fontId="11" fillId="18" borderId="77" xfId="0" applyNumberFormat="1" applyFont="1" applyFill="1" applyBorder="1" applyAlignment="1" applyProtection="1">
      <alignment horizontal="right" vertical="center"/>
      <protection locked="0"/>
    </xf>
    <xf numFmtId="202" fontId="11" fillId="18" borderId="79" xfId="0" applyNumberFormat="1" applyFont="1" applyFill="1" applyBorder="1" applyAlignment="1" applyProtection="1">
      <alignment horizontal="right" vertical="center"/>
      <protection locked="0"/>
    </xf>
    <xf numFmtId="202" fontId="11" fillId="18" borderId="138" xfId="0" applyNumberFormat="1" applyFont="1" applyFill="1" applyBorder="1" applyAlignment="1" applyProtection="1">
      <alignment horizontal="right" vertical="center"/>
      <protection locked="0"/>
    </xf>
    <xf numFmtId="0" fontId="10" fillId="25" borderId="66" xfId="0" applyNumberFormat="1" applyFont="1" applyFill="1" applyBorder="1" applyAlignment="1" applyProtection="1">
      <alignment vertical="center"/>
      <protection locked="0"/>
    </xf>
    <xf numFmtId="0" fontId="10" fillId="25" borderId="193" xfId="0" applyNumberFormat="1" applyFont="1" applyFill="1" applyBorder="1" applyAlignment="1" applyProtection="1">
      <alignment vertical="center"/>
      <protection locked="0"/>
    </xf>
    <xf numFmtId="0" fontId="11" fillId="25" borderId="198" xfId="0" applyNumberFormat="1" applyFont="1" applyFill="1" applyBorder="1" applyAlignment="1" applyProtection="1">
      <alignment horizontal="left" vertical="center"/>
      <protection locked="0"/>
    </xf>
    <xf numFmtId="49" fontId="11" fillId="25" borderId="199" xfId="0" applyNumberFormat="1" applyFont="1" applyFill="1" applyBorder="1" applyAlignment="1" applyProtection="1">
      <alignment horizontal="left" vertical="center"/>
      <protection locked="0"/>
    </xf>
    <xf numFmtId="0" fontId="11" fillId="25" borderId="58" xfId="0" applyNumberFormat="1" applyFont="1" applyFill="1" applyBorder="1" applyAlignment="1" applyProtection="1">
      <alignment horizontal="left" vertical="center"/>
      <protection locked="0"/>
    </xf>
    <xf numFmtId="49" fontId="10" fillId="25" borderId="193" xfId="0" applyNumberFormat="1" applyFont="1" applyFill="1" applyBorder="1" applyAlignment="1" applyProtection="1">
      <alignment vertical="center"/>
      <protection locked="0"/>
    </xf>
    <xf numFmtId="49" fontId="11" fillId="25" borderId="42" xfId="0" applyNumberFormat="1" applyFont="1" applyFill="1" applyBorder="1" applyAlignment="1" applyProtection="1">
      <alignment vertical="center"/>
      <protection locked="0"/>
    </xf>
    <xf numFmtId="49" fontId="11" fillId="25" borderId="75" xfId="0" applyNumberFormat="1" applyFont="1" applyFill="1" applyBorder="1" applyAlignment="1" applyProtection="1">
      <alignment horizontal="left" vertical="center"/>
      <protection locked="0"/>
    </xf>
    <xf numFmtId="49" fontId="11" fillId="25" borderId="75" xfId="0" applyNumberFormat="1" applyFont="1" applyFill="1" applyBorder="1" applyAlignment="1" applyProtection="1">
      <alignment horizontal="right" vertical="center"/>
      <protection locked="0"/>
    </xf>
    <xf numFmtId="202" fontId="10" fillId="18" borderId="200" xfId="0" applyNumberFormat="1" applyFont="1" applyFill="1" applyBorder="1" applyAlignment="1" applyProtection="1">
      <alignment horizontal="right" vertical="center"/>
      <protection locked="0"/>
    </xf>
    <xf numFmtId="49" fontId="10" fillId="25" borderId="201" xfId="0" applyNumberFormat="1" applyFont="1" applyFill="1" applyBorder="1" applyAlignment="1" applyProtection="1">
      <alignment horizontal="left" vertical="center"/>
      <protection locked="0"/>
    </xf>
    <xf numFmtId="49" fontId="10" fillId="25" borderId="202" xfId="0" applyNumberFormat="1" applyFont="1" applyFill="1" applyBorder="1" applyAlignment="1" applyProtection="1">
      <alignment horizontal="left" vertical="center"/>
      <protection locked="0"/>
    </xf>
    <xf numFmtId="202" fontId="10" fillId="18" borderId="203" xfId="0" applyNumberFormat="1" applyFont="1" applyFill="1" applyBorder="1" applyAlignment="1" applyProtection="1">
      <alignment horizontal="right" vertical="center"/>
      <protection locked="0"/>
    </xf>
    <xf numFmtId="202" fontId="10" fillId="18" borderId="204" xfId="0" applyNumberFormat="1" applyFont="1" applyFill="1" applyBorder="1" applyAlignment="1" applyProtection="1">
      <alignment horizontal="right" vertical="center"/>
      <protection locked="0"/>
    </xf>
    <xf numFmtId="202" fontId="10" fillId="18" borderId="205" xfId="0" applyNumberFormat="1" applyFont="1" applyFill="1" applyBorder="1" applyAlignment="1" applyProtection="1">
      <alignment horizontal="right" vertical="center"/>
      <protection locked="0"/>
    </xf>
    <xf numFmtId="202" fontId="10" fillId="18" borderId="206" xfId="0" applyNumberFormat="1" applyFont="1" applyFill="1" applyBorder="1" applyAlignment="1" applyProtection="1">
      <alignment horizontal="right" vertical="center"/>
      <protection locked="0"/>
    </xf>
    <xf numFmtId="202" fontId="10" fillId="18" borderId="207" xfId="0" applyNumberFormat="1" applyFont="1" applyFill="1" applyBorder="1" applyAlignment="1" applyProtection="1">
      <alignment horizontal="right" vertical="center"/>
      <protection locked="0"/>
    </xf>
    <xf numFmtId="202" fontId="10" fillId="18" borderId="208" xfId="0" applyNumberFormat="1" applyFont="1" applyFill="1" applyBorder="1" applyAlignment="1" applyProtection="1">
      <alignment horizontal="right" vertical="center"/>
      <protection locked="0"/>
    </xf>
    <xf numFmtId="0" fontId="11" fillId="25" borderId="50" xfId="0" applyNumberFormat="1" applyFont="1" applyFill="1" applyBorder="1" applyAlignment="1" applyProtection="1">
      <alignment vertical="center"/>
      <protection locked="0"/>
    </xf>
    <xf numFmtId="202" fontId="11" fillId="18" borderId="209" xfId="0" applyNumberFormat="1" applyFont="1" applyFill="1" applyBorder="1" applyAlignment="1" applyProtection="1">
      <alignment horizontal="right" vertical="center"/>
      <protection locked="0"/>
    </xf>
    <xf numFmtId="202" fontId="11" fillId="18" borderId="210" xfId="0" applyNumberFormat="1" applyFont="1" applyFill="1" applyBorder="1" applyAlignment="1" applyProtection="1">
      <alignment horizontal="right" vertical="center"/>
      <protection locked="0"/>
    </xf>
    <xf numFmtId="0" fontId="0" fillId="25" borderId="26" xfId="0" applyFill="1" applyBorder="1" applyAlignment="1">
      <alignment/>
    </xf>
    <xf numFmtId="49" fontId="11" fillId="25" borderId="27" xfId="0" applyNumberFormat="1" applyFont="1" applyFill="1" applyBorder="1" applyAlignment="1" applyProtection="1">
      <alignment vertical="center"/>
      <protection locked="0"/>
    </xf>
    <xf numFmtId="0" fontId="11" fillId="25" borderId="58" xfId="0" applyNumberFormat="1" applyFont="1" applyFill="1" applyBorder="1" applyAlignment="1" applyProtection="1">
      <alignment vertical="center"/>
      <protection locked="0"/>
    </xf>
    <xf numFmtId="202" fontId="11" fillId="18" borderId="211" xfId="0" applyNumberFormat="1" applyFont="1" applyFill="1" applyBorder="1" applyAlignment="1" applyProtection="1">
      <alignment horizontal="right" vertical="center"/>
      <protection locked="0"/>
    </xf>
    <xf numFmtId="202" fontId="11" fillId="18" borderId="212" xfId="0" applyNumberFormat="1" applyFont="1" applyFill="1" applyBorder="1" applyAlignment="1" applyProtection="1">
      <alignment horizontal="right" vertical="center"/>
      <protection locked="0"/>
    </xf>
    <xf numFmtId="202" fontId="10" fillId="18" borderId="213" xfId="0" applyNumberFormat="1" applyFont="1" applyFill="1" applyBorder="1" applyAlignment="1" applyProtection="1">
      <alignment horizontal="right" vertical="center"/>
      <protection locked="0"/>
    </xf>
    <xf numFmtId="202" fontId="10" fillId="18" borderId="214" xfId="0" applyNumberFormat="1" applyFont="1" applyFill="1" applyBorder="1" applyAlignment="1" applyProtection="1">
      <alignment horizontal="right" vertical="center"/>
      <protection locked="0"/>
    </xf>
    <xf numFmtId="49" fontId="11" fillId="0" borderId="11" xfId="0" applyNumberFormat="1" applyFont="1" applyFill="1" applyBorder="1" applyAlignment="1" applyProtection="1">
      <alignment horizontal="right" vertical="center"/>
      <protection locked="0"/>
    </xf>
    <xf numFmtId="49" fontId="11" fillId="25" borderId="215" xfId="0" applyNumberFormat="1" applyFont="1" applyFill="1" applyBorder="1" applyAlignment="1" applyProtection="1">
      <alignment horizontal="center" vertical="center" wrapText="1"/>
      <protection locked="0"/>
    </xf>
    <xf numFmtId="49" fontId="11" fillId="25" borderId="216" xfId="0" applyNumberFormat="1" applyFont="1" applyFill="1" applyBorder="1" applyAlignment="1" applyProtection="1">
      <alignment horizontal="center" vertical="center" wrapText="1"/>
      <protection locked="0"/>
    </xf>
    <xf numFmtId="200" fontId="10" fillId="18" borderId="190" xfId="0" applyNumberFormat="1" applyFont="1" applyFill="1" applyBorder="1" applyAlignment="1" applyProtection="1">
      <alignment horizontal="right" vertical="center"/>
      <protection locked="0"/>
    </xf>
    <xf numFmtId="202" fontId="10" fillId="18" borderId="217" xfId="0" applyNumberFormat="1" applyFont="1" applyFill="1" applyBorder="1" applyAlignment="1" applyProtection="1">
      <alignment horizontal="right" vertical="center"/>
      <protection locked="0"/>
    </xf>
    <xf numFmtId="200" fontId="10" fillId="18" borderId="218" xfId="0" applyNumberFormat="1" applyFont="1" applyFill="1" applyBorder="1" applyAlignment="1" applyProtection="1">
      <alignment horizontal="right" vertical="center"/>
      <protection locked="0"/>
    </xf>
    <xf numFmtId="200" fontId="10" fillId="18" borderId="196" xfId="0" applyNumberFormat="1" applyFont="1" applyFill="1" applyBorder="1" applyAlignment="1" applyProtection="1">
      <alignment horizontal="right" vertical="center"/>
      <protection locked="0"/>
    </xf>
    <xf numFmtId="202" fontId="10" fillId="18" borderId="219" xfId="0" applyNumberFormat="1" applyFont="1" applyFill="1" applyBorder="1" applyAlignment="1" applyProtection="1">
      <alignment horizontal="right" vertical="center"/>
      <protection locked="0"/>
    </xf>
    <xf numFmtId="200" fontId="10" fillId="18" borderId="220" xfId="0" applyNumberFormat="1" applyFont="1" applyFill="1" applyBorder="1" applyAlignment="1" applyProtection="1">
      <alignment horizontal="right" vertical="center"/>
      <protection locked="0"/>
    </xf>
    <xf numFmtId="200" fontId="11" fillId="18" borderId="141" xfId="0" applyNumberFormat="1" applyFont="1" applyFill="1" applyBorder="1" applyAlignment="1" applyProtection="1">
      <alignment horizontal="right" vertical="center"/>
      <protection locked="0"/>
    </xf>
    <xf numFmtId="202" fontId="11" fillId="18" borderId="221" xfId="0" applyNumberFormat="1" applyFont="1" applyFill="1" applyBorder="1" applyAlignment="1" applyProtection="1">
      <alignment horizontal="right" vertical="center"/>
      <protection locked="0"/>
    </xf>
    <xf numFmtId="200" fontId="11" fillId="18" borderId="170" xfId="0" applyNumberFormat="1" applyFont="1" applyFill="1" applyBorder="1" applyAlignment="1" applyProtection="1">
      <alignment horizontal="right" vertical="center"/>
      <protection locked="0"/>
    </xf>
    <xf numFmtId="200" fontId="11" fillId="18" borderId="30" xfId="0" applyNumberFormat="1" applyFont="1" applyFill="1" applyBorder="1" applyAlignment="1" applyProtection="1">
      <alignment horizontal="right" vertical="center"/>
      <protection locked="0"/>
    </xf>
    <xf numFmtId="202" fontId="11" fillId="18" borderId="222" xfId="0" applyNumberFormat="1" applyFont="1" applyFill="1" applyBorder="1" applyAlignment="1" applyProtection="1">
      <alignment horizontal="right" vertical="center"/>
      <protection locked="0"/>
    </xf>
    <xf numFmtId="200" fontId="11" fillId="18" borderId="162" xfId="0" applyNumberFormat="1" applyFont="1" applyFill="1" applyBorder="1" applyAlignment="1" applyProtection="1">
      <alignment horizontal="right" vertical="center"/>
      <protection locked="0"/>
    </xf>
    <xf numFmtId="49" fontId="11" fillId="25" borderId="26" xfId="0" applyNumberFormat="1" applyFont="1" applyFill="1" applyBorder="1" applyAlignment="1" applyProtection="1">
      <alignment vertical="center" wrapText="1"/>
      <protection locked="0"/>
    </xf>
    <xf numFmtId="200" fontId="10" fillId="18" borderId="46" xfId="0" applyNumberFormat="1" applyFont="1" applyFill="1" applyBorder="1" applyAlignment="1" applyProtection="1">
      <alignment horizontal="right" vertical="center"/>
      <protection locked="0"/>
    </xf>
    <xf numFmtId="202" fontId="10" fillId="18" borderId="223" xfId="0" applyNumberFormat="1" applyFont="1" applyFill="1" applyBorder="1" applyAlignment="1" applyProtection="1">
      <alignment horizontal="right" vertical="center"/>
      <protection locked="0"/>
    </xf>
    <xf numFmtId="200" fontId="10" fillId="18" borderId="168" xfId="0" applyNumberFormat="1" applyFont="1" applyFill="1" applyBorder="1" applyAlignment="1" applyProtection="1">
      <alignment horizontal="right" vertical="center"/>
      <protection locked="0"/>
    </xf>
    <xf numFmtId="200" fontId="11" fillId="18" borderId="38" xfId="0" applyNumberFormat="1" applyFont="1" applyFill="1" applyBorder="1" applyAlignment="1" applyProtection="1">
      <alignment horizontal="right" vertical="center"/>
      <protection locked="0"/>
    </xf>
    <xf numFmtId="202" fontId="11" fillId="18" borderId="224" xfId="0" applyNumberFormat="1" applyFont="1" applyFill="1" applyBorder="1" applyAlignment="1" applyProtection="1">
      <alignment horizontal="right" vertical="center"/>
      <protection locked="0"/>
    </xf>
    <xf numFmtId="200" fontId="11" fillId="18" borderId="137" xfId="0" applyNumberFormat="1" applyFont="1" applyFill="1" applyBorder="1" applyAlignment="1" applyProtection="1">
      <alignment horizontal="right" vertical="center"/>
      <protection locked="0"/>
    </xf>
    <xf numFmtId="200" fontId="19" fillId="18" borderId="30" xfId="0" applyNumberFormat="1" applyFont="1" applyFill="1" applyBorder="1" applyAlignment="1" applyProtection="1">
      <alignment horizontal="right" vertical="center"/>
      <protection locked="0"/>
    </xf>
    <xf numFmtId="200" fontId="11" fillId="18" borderId="46" xfId="0" applyNumberFormat="1" applyFont="1" applyFill="1" applyBorder="1" applyAlignment="1" applyProtection="1">
      <alignment horizontal="right" vertical="center"/>
      <protection locked="0"/>
    </xf>
    <xf numFmtId="202" fontId="11" fillId="18" borderId="223" xfId="0" applyNumberFormat="1" applyFont="1" applyFill="1" applyBorder="1" applyAlignment="1" applyProtection="1">
      <alignment horizontal="right" vertical="center"/>
      <protection locked="0"/>
    </xf>
    <xf numFmtId="200" fontId="11" fillId="18" borderId="168" xfId="0" applyNumberFormat="1" applyFont="1" applyFill="1" applyBorder="1" applyAlignment="1" applyProtection="1">
      <alignment horizontal="right" vertical="center"/>
      <protection locked="0"/>
    </xf>
    <xf numFmtId="200" fontId="11" fillId="18" borderId="79" xfId="0" applyNumberFormat="1" applyFont="1" applyFill="1" applyBorder="1" applyAlignment="1" applyProtection="1">
      <alignment horizontal="right" vertical="center"/>
      <protection locked="0"/>
    </xf>
    <xf numFmtId="202" fontId="11" fillId="18" borderId="84" xfId="0" applyNumberFormat="1" applyFont="1" applyFill="1" applyBorder="1" applyAlignment="1" applyProtection="1">
      <alignment horizontal="right" vertical="center"/>
      <protection locked="0"/>
    </xf>
    <xf numFmtId="200" fontId="11" fillId="18" borderId="225" xfId="0" applyNumberFormat="1" applyFont="1" applyFill="1" applyBorder="1" applyAlignment="1" applyProtection="1">
      <alignment horizontal="right" vertical="center"/>
      <protection locked="0"/>
    </xf>
    <xf numFmtId="202" fontId="10" fillId="18" borderId="85" xfId="0" applyNumberFormat="1" applyFont="1" applyFill="1" applyBorder="1" applyAlignment="1" applyProtection="1">
      <alignment horizontal="right" vertical="center"/>
      <protection locked="0"/>
    </xf>
    <xf numFmtId="200" fontId="10" fillId="18" borderId="176" xfId="0" applyNumberFormat="1" applyFont="1" applyFill="1" applyBorder="1" applyAlignment="1" applyProtection="1">
      <alignment horizontal="right" vertical="center"/>
      <protection locked="0"/>
    </xf>
    <xf numFmtId="200" fontId="11" fillId="18" borderId="62" xfId="0" applyNumberFormat="1" applyFont="1" applyFill="1" applyBorder="1" applyAlignment="1" applyProtection="1">
      <alignment horizontal="right" vertical="center"/>
      <protection locked="0"/>
    </xf>
    <xf numFmtId="202" fontId="11" fillId="18" borderId="226" xfId="0" applyNumberFormat="1" applyFont="1" applyFill="1" applyBorder="1" applyAlignment="1" applyProtection="1">
      <alignment horizontal="right" vertical="center"/>
      <protection locked="0"/>
    </xf>
    <xf numFmtId="200" fontId="11" fillId="18" borderId="227" xfId="0" applyNumberFormat="1" applyFont="1" applyFill="1" applyBorder="1" applyAlignment="1" applyProtection="1">
      <alignment horizontal="right" vertical="center"/>
      <protection locked="0"/>
    </xf>
    <xf numFmtId="202" fontId="10" fillId="18" borderId="219" xfId="0" applyNumberFormat="1" applyFont="1" applyFill="1" applyBorder="1" applyAlignment="1" applyProtection="1">
      <alignment horizontal="right" vertical="center"/>
      <protection locked="0"/>
    </xf>
    <xf numFmtId="202" fontId="10" fillId="18" borderId="84" xfId="0" applyNumberFormat="1" applyFont="1" applyFill="1" applyBorder="1" applyAlignment="1" applyProtection="1">
      <alignment horizontal="right" vertical="center"/>
      <protection locked="0"/>
    </xf>
    <xf numFmtId="49" fontId="11" fillId="25" borderId="17" xfId="0" applyNumberFormat="1" applyFont="1" applyFill="1" applyBorder="1" applyAlignment="1" applyProtection="1">
      <alignment horizontal="left" vertical="center"/>
      <protection locked="0"/>
    </xf>
    <xf numFmtId="0" fontId="11" fillId="25" borderId="18" xfId="0" applyNumberFormat="1" applyFont="1" applyFill="1" applyBorder="1" applyAlignment="1" applyProtection="1">
      <alignment vertical="center"/>
      <protection locked="0"/>
    </xf>
    <xf numFmtId="0" fontId="11" fillId="25" borderId="19" xfId="0" applyNumberFormat="1" applyFont="1" applyFill="1" applyBorder="1" applyAlignment="1" applyProtection="1">
      <alignment vertical="center"/>
      <protection locked="0"/>
    </xf>
    <xf numFmtId="49" fontId="11" fillId="25" borderId="25" xfId="0" applyNumberFormat="1" applyFont="1" applyFill="1" applyBorder="1" applyAlignment="1" applyProtection="1">
      <alignment horizontal="left" vertical="center"/>
      <protection locked="0"/>
    </xf>
    <xf numFmtId="0" fontId="11" fillId="25" borderId="27" xfId="0" applyNumberFormat="1" applyFont="1" applyFill="1" applyBorder="1" applyAlignment="1" applyProtection="1">
      <alignment vertical="center"/>
      <protection locked="0"/>
    </xf>
    <xf numFmtId="0" fontId="11" fillId="25" borderId="27" xfId="0" applyNumberFormat="1" applyFont="1" applyFill="1" applyBorder="1" applyAlignment="1" applyProtection="1">
      <alignment vertical="center" wrapText="1"/>
      <protection locked="0"/>
    </xf>
    <xf numFmtId="0" fontId="11" fillId="2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25" borderId="133" xfId="0" applyNumberFormat="1" applyFont="1" applyFill="1" applyBorder="1" applyAlignment="1" applyProtection="1">
      <alignment vertical="center"/>
      <protection locked="0"/>
    </xf>
    <xf numFmtId="0" fontId="11" fillId="25" borderId="134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NumberFormat="1" applyFont="1" applyFill="1" applyAlignment="1" applyProtection="1" quotePrefix="1">
      <alignment vertical="top"/>
      <protection locked="0"/>
    </xf>
    <xf numFmtId="49" fontId="10" fillId="25" borderId="49" xfId="0" applyNumberFormat="1" applyFont="1" applyFill="1" applyBorder="1" applyAlignment="1" applyProtection="1">
      <alignment horizontal="centerContinuous" vertical="center" wrapText="1"/>
      <protection locked="0"/>
    </xf>
    <xf numFmtId="49" fontId="10" fillId="25" borderId="139" xfId="0" applyNumberFormat="1" applyFont="1" applyFill="1" applyBorder="1" applyAlignment="1" applyProtection="1">
      <alignment horizontal="centerContinuous" vertical="center" wrapText="1"/>
      <protection locked="0"/>
    </xf>
    <xf numFmtId="0" fontId="10" fillId="25" borderId="228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25" borderId="229" xfId="0" applyNumberFormat="1" applyFont="1" applyFill="1" applyBorder="1" applyAlignment="1" applyProtection="1">
      <alignment vertical="center"/>
      <protection locked="0"/>
    </xf>
    <xf numFmtId="49" fontId="11" fillId="25" borderId="230" xfId="0" applyNumberFormat="1" applyFont="1" applyFill="1" applyBorder="1" applyAlignment="1" applyProtection="1">
      <alignment horizontal="left" vertical="center"/>
      <protection locked="0"/>
    </xf>
    <xf numFmtId="49" fontId="11" fillId="25" borderId="230" xfId="0" applyNumberFormat="1" applyFont="1" applyFill="1" applyBorder="1" applyAlignment="1" applyProtection="1">
      <alignment horizontal="right" vertical="center"/>
      <protection locked="0"/>
    </xf>
    <xf numFmtId="49" fontId="11" fillId="25" borderId="231" xfId="0" applyNumberFormat="1" applyFont="1" applyFill="1" applyBorder="1" applyAlignment="1" applyProtection="1">
      <alignment horizontal="left" vertical="center"/>
      <protection locked="0"/>
    </xf>
    <xf numFmtId="202" fontId="11" fillId="18" borderId="232" xfId="0" applyNumberFormat="1" applyFont="1" applyFill="1" applyBorder="1" applyAlignment="1" applyProtection="1">
      <alignment horizontal="right" vertical="center"/>
      <protection locked="0"/>
    </xf>
    <xf numFmtId="202" fontId="11" fillId="18" borderId="233" xfId="0" applyNumberFormat="1" applyFont="1" applyFill="1" applyBorder="1" applyAlignment="1" applyProtection="1">
      <alignment horizontal="right" vertical="center"/>
      <protection locked="0"/>
    </xf>
    <xf numFmtId="200" fontId="11" fillId="18" borderId="234" xfId="0" applyNumberFormat="1" applyFont="1" applyFill="1" applyBorder="1" applyAlignment="1" applyProtection="1">
      <alignment horizontal="right" vertical="center"/>
      <protection locked="0"/>
    </xf>
    <xf numFmtId="49" fontId="11" fillId="25" borderId="182" xfId="0" applyNumberFormat="1" applyFont="1" applyFill="1" applyBorder="1" applyAlignment="1" applyProtection="1">
      <alignment vertical="center"/>
      <protection locked="0"/>
    </xf>
    <xf numFmtId="49" fontId="11" fillId="25" borderId="235" xfId="0" applyNumberFormat="1" applyFont="1" applyFill="1" applyBorder="1" applyAlignment="1" applyProtection="1">
      <alignment horizontal="left" vertical="center"/>
      <protection locked="0"/>
    </xf>
    <xf numFmtId="49" fontId="11" fillId="25" borderId="236" xfId="0" applyNumberFormat="1" applyFont="1" applyFill="1" applyBorder="1" applyAlignment="1" applyProtection="1">
      <alignment horizontal="left" vertical="center"/>
      <protection locked="0"/>
    </xf>
    <xf numFmtId="49" fontId="11" fillId="25" borderId="237" xfId="0" applyNumberFormat="1" applyFont="1" applyFill="1" applyBorder="1" applyAlignment="1" applyProtection="1">
      <alignment vertical="center"/>
      <protection locked="0"/>
    </xf>
    <xf numFmtId="49" fontId="11" fillId="25" borderId="238" xfId="0" applyNumberFormat="1" applyFont="1" applyFill="1" applyBorder="1" applyAlignment="1" applyProtection="1">
      <alignment horizontal="left" vertical="center"/>
      <protection locked="0"/>
    </xf>
    <xf numFmtId="49" fontId="11" fillId="25" borderId="239" xfId="0" applyNumberFormat="1" applyFont="1" applyFill="1" applyBorder="1" applyAlignment="1" applyProtection="1">
      <alignment horizontal="left" vertical="center"/>
      <protection locked="0"/>
    </xf>
    <xf numFmtId="49" fontId="11" fillId="25" borderId="239" xfId="0" applyNumberFormat="1" applyFont="1" applyFill="1" applyBorder="1" applyAlignment="1" applyProtection="1">
      <alignment horizontal="right" vertical="center"/>
      <protection locked="0"/>
    </xf>
    <xf numFmtId="49" fontId="11" fillId="25" borderId="240" xfId="0" applyNumberFormat="1" applyFont="1" applyFill="1" applyBorder="1" applyAlignment="1" applyProtection="1">
      <alignment horizontal="left" vertical="center"/>
      <protection locked="0"/>
    </xf>
    <xf numFmtId="202" fontId="11" fillId="18" borderId="241" xfId="0" applyNumberFormat="1" applyFont="1" applyFill="1" applyBorder="1" applyAlignment="1" applyProtection="1">
      <alignment horizontal="right" vertical="center"/>
      <protection locked="0"/>
    </xf>
    <xf numFmtId="202" fontId="11" fillId="18" borderId="242" xfId="0" applyNumberFormat="1" applyFont="1" applyFill="1" applyBorder="1" applyAlignment="1" applyProtection="1">
      <alignment horizontal="right" vertical="center"/>
      <protection locked="0"/>
    </xf>
    <xf numFmtId="200" fontId="11" fillId="18" borderId="20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Alignment="1">
      <alignment/>
    </xf>
    <xf numFmtId="0" fontId="16" fillId="19" borderId="0" xfId="0" applyFont="1" applyFill="1" applyAlignment="1" applyProtection="1">
      <alignment horizontal="left" vertical="center" wrapText="1"/>
      <protection hidden="1"/>
    </xf>
    <xf numFmtId="0" fontId="46" fillId="19" borderId="0" xfId="0" applyFont="1" applyFill="1" applyAlignment="1" applyProtection="1">
      <alignment horizontal="left" vertical="center" wrapText="1"/>
      <protection locked="0"/>
    </xf>
    <xf numFmtId="0" fontId="47" fillId="24" borderId="243" xfId="0" applyFont="1" applyFill="1" applyBorder="1" applyAlignment="1" applyProtection="1">
      <alignment horizontal="center" vertical="center" wrapText="1"/>
      <protection hidden="1"/>
    </xf>
    <xf numFmtId="22" fontId="46" fillId="19" borderId="0" xfId="0" applyNumberFormat="1" applyFont="1" applyFill="1" applyAlignment="1" applyProtection="1">
      <alignment horizontal="left" vertical="center" wrapText="1"/>
      <protection locked="0"/>
    </xf>
    <xf numFmtId="0" fontId="48" fillId="19" borderId="0" xfId="0" applyFont="1" applyFill="1" applyAlignment="1" applyProtection="1">
      <alignment horizontal="center" vertical="center" wrapText="1"/>
      <protection hidden="1"/>
    </xf>
    <xf numFmtId="0" fontId="16" fillId="18" borderId="55" xfId="0" applyFont="1" applyFill="1" applyBorder="1" applyAlignment="1" applyProtection="1">
      <alignment horizontal="left" vertical="center" wrapText="1"/>
      <protection locked="0"/>
    </xf>
    <xf numFmtId="0" fontId="49" fillId="4" borderId="55" xfId="0" applyFont="1" applyFill="1" applyBorder="1" applyAlignment="1" applyProtection="1">
      <alignment horizontal="center" vertical="center" wrapText="1"/>
      <protection hidden="1"/>
    </xf>
    <xf numFmtId="0" fontId="16" fillId="18" borderId="31" xfId="0" applyFont="1" applyFill="1" applyBorder="1" applyAlignment="1" applyProtection="1">
      <alignment horizontal="left" vertical="center" wrapText="1"/>
      <protection locked="0"/>
    </xf>
    <xf numFmtId="0" fontId="49" fillId="4" borderId="31" xfId="0" applyFont="1" applyFill="1" applyBorder="1" applyAlignment="1" applyProtection="1">
      <alignment horizontal="center" vertical="center" wrapText="1"/>
      <protection hidden="1"/>
    </xf>
    <xf numFmtId="0" fontId="16" fillId="18" borderId="39" xfId="0" applyFont="1" applyFill="1" applyBorder="1" applyAlignment="1" applyProtection="1">
      <alignment horizontal="left" vertical="center" wrapText="1"/>
      <protection locked="0"/>
    </xf>
    <xf numFmtId="0" fontId="49" fillId="4" borderId="39" xfId="0" applyFont="1" applyFill="1" applyBorder="1" applyAlignment="1" applyProtection="1">
      <alignment horizontal="center" vertical="center" wrapText="1"/>
      <protection hidden="1"/>
    </xf>
    <xf numFmtId="0" fontId="11" fillId="25" borderId="133" xfId="0" applyNumberFormat="1" applyFont="1" applyFill="1" applyBorder="1" applyAlignment="1" applyProtection="1">
      <alignment horizontal="left" vertical="center"/>
      <protection locked="0"/>
    </xf>
    <xf numFmtId="0" fontId="10" fillId="25" borderId="13" xfId="0" applyNumberFormat="1" applyFont="1" applyFill="1" applyBorder="1" applyAlignment="1" applyProtection="1">
      <alignment vertical="center"/>
      <protection locked="0"/>
    </xf>
    <xf numFmtId="0" fontId="10" fillId="25" borderId="142" xfId="0" applyNumberFormat="1" applyFont="1" applyFill="1" applyBorder="1" applyAlignment="1" applyProtection="1">
      <alignment horizontal="left" vertical="center"/>
      <protection locked="0"/>
    </xf>
    <xf numFmtId="0" fontId="10" fillId="25" borderId="88" xfId="0" applyNumberFormat="1" applyFont="1" applyFill="1" applyBorder="1" applyAlignment="1" applyProtection="1">
      <alignment horizontal="left" vertical="center"/>
      <protection locked="0"/>
    </xf>
    <xf numFmtId="0" fontId="10" fillId="25" borderId="0" xfId="0" applyNumberFormat="1" applyFont="1" applyFill="1" applyBorder="1" applyAlignment="1" applyProtection="1">
      <alignment horizontal="left" vertical="center"/>
      <protection locked="0"/>
    </xf>
    <xf numFmtId="0" fontId="10" fillId="25" borderId="0" xfId="0" applyNumberFormat="1" applyFont="1" applyFill="1" applyBorder="1" applyAlignment="1" applyProtection="1">
      <alignment vertical="center" wrapText="1"/>
      <protection locked="0"/>
    </xf>
    <xf numFmtId="0" fontId="10" fillId="25" borderId="89" xfId="0" applyNumberFormat="1" applyFont="1" applyFill="1" applyBorder="1" applyAlignment="1" applyProtection="1">
      <alignment horizontal="left" vertical="center"/>
      <protection locked="0"/>
    </xf>
    <xf numFmtId="202" fontId="10" fillId="18" borderId="244" xfId="0" applyNumberFormat="1" applyFont="1" applyFill="1" applyBorder="1" applyAlignment="1" applyProtection="1">
      <alignment horizontal="right" vertical="center"/>
      <protection locked="0"/>
    </xf>
    <xf numFmtId="202" fontId="10" fillId="18" borderId="181" xfId="0" applyNumberFormat="1" applyFont="1" applyFill="1" applyBorder="1" applyAlignment="1" applyProtection="1">
      <alignment horizontal="right" vertical="center"/>
      <protection locked="0"/>
    </xf>
    <xf numFmtId="202" fontId="10" fillId="18" borderId="245" xfId="0" applyNumberFormat="1" applyFont="1" applyFill="1" applyBorder="1" applyAlignment="1" applyProtection="1">
      <alignment horizontal="right" vertical="center"/>
      <protection locked="0"/>
    </xf>
    <xf numFmtId="200" fontId="10" fillId="18" borderId="246" xfId="0" applyNumberFormat="1" applyFont="1" applyFill="1" applyBorder="1" applyAlignment="1" applyProtection="1">
      <alignment horizontal="right" vertical="center"/>
      <protection locked="0"/>
    </xf>
    <xf numFmtId="49" fontId="11" fillId="25" borderId="133" xfId="0" applyNumberFormat="1" applyFont="1" applyFill="1" applyBorder="1" applyAlignment="1" applyProtection="1">
      <alignment vertical="center"/>
      <protection locked="0"/>
    </xf>
    <xf numFmtId="49" fontId="11" fillId="25" borderId="0" xfId="0" applyNumberFormat="1" applyFont="1" applyFill="1" applyBorder="1" applyAlignment="1" applyProtection="1">
      <alignment horizontal="left" vertical="center"/>
      <protection locked="0"/>
    </xf>
    <xf numFmtId="49" fontId="11" fillId="25" borderId="0" xfId="0" applyNumberFormat="1" applyFont="1" applyFill="1" applyBorder="1" applyAlignment="1" applyProtection="1">
      <alignment horizontal="right" vertical="center"/>
      <protection locked="0"/>
    </xf>
    <xf numFmtId="202" fontId="11" fillId="18" borderId="244" xfId="0" applyNumberFormat="1" applyFont="1" applyFill="1" applyBorder="1" applyAlignment="1" applyProtection="1">
      <alignment horizontal="right" vertical="center"/>
      <protection locked="0"/>
    </xf>
    <xf numFmtId="202" fontId="11" fillId="18" borderId="247" xfId="0" applyNumberFormat="1" applyFont="1" applyFill="1" applyBorder="1" applyAlignment="1" applyProtection="1">
      <alignment horizontal="right" vertical="center"/>
      <protection locked="0"/>
    </xf>
    <xf numFmtId="200" fontId="11" fillId="18" borderId="12" xfId="0" applyNumberFormat="1" applyFont="1" applyFill="1" applyBorder="1" applyAlignment="1" applyProtection="1">
      <alignment horizontal="right" vertical="center"/>
      <protection locked="0"/>
    </xf>
    <xf numFmtId="200" fontId="11" fillId="18" borderId="245" xfId="0" applyNumberFormat="1" applyFont="1" applyFill="1" applyBorder="1" applyAlignment="1" applyProtection="1">
      <alignment horizontal="right" vertical="center"/>
      <protection locked="0"/>
    </xf>
    <xf numFmtId="202" fontId="11" fillId="18" borderId="248" xfId="0" applyNumberFormat="1" applyFont="1" applyFill="1" applyBorder="1" applyAlignment="1" applyProtection="1">
      <alignment horizontal="right" vertical="center"/>
      <protection locked="0"/>
    </xf>
    <xf numFmtId="200" fontId="11" fillId="18" borderId="247" xfId="0" applyNumberFormat="1" applyFont="1" applyFill="1" applyBorder="1" applyAlignment="1" applyProtection="1">
      <alignment horizontal="right" vertical="center"/>
      <protection locked="0"/>
    </xf>
    <xf numFmtId="0" fontId="0" fillId="0" borderId="88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10" fillId="25" borderId="4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9" xfId="0" applyBorder="1" applyAlignment="1">
      <alignment horizontal="center" vertical="center" wrapText="1"/>
    </xf>
    <xf numFmtId="0" fontId="0" fillId="0" borderId="25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251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49" fontId="10" fillId="25" borderId="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Border="1" applyAlignment="1">
      <alignment horizontal="center" vertical="center" wrapText="1"/>
    </xf>
    <xf numFmtId="0" fontId="16" fillId="0" borderId="0" xfId="0" applyFont="1" applyFill="1" applyAlignment="1" applyProtection="1">
      <alignment horizontal="left" vertical="top" wrapText="1"/>
      <protection locked="0"/>
    </xf>
    <xf numFmtId="49" fontId="10" fillId="25" borderId="252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3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4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5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46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6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7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73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49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0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42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1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16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29" xfId="0" applyNumberFormat="1" applyFont="1" applyFill="1" applyBorder="1" applyAlignment="1" applyProtection="1">
      <alignment horizontal="center" vertical="center" wrapText="1"/>
      <protection locked="0"/>
    </xf>
    <xf numFmtId="49" fontId="11" fillId="25" borderId="258" xfId="0" applyNumberFormat="1" applyFont="1" applyFill="1" applyBorder="1" applyAlignment="1" applyProtection="1">
      <alignment vertical="center" wrapText="1"/>
      <protection locked="0"/>
    </xf>
    <xf numFmtId="49" fontId="11" fillId="25" borderId="73" xfId="0" applyNumberFormat="1" applyFont="1" applyFill="1" applyBorder="1" applyAlignment="1" applyProtection="1">
      <alignment vertical="center" wrapText="1"/>
      <protection locked="0"/>
    </xf>
    <xf numFmtId="49" fontId="11" fillId="25" borderId="87" xfId="0" applyNumberFormat="1" applyFont="1" applyFill="1" applyBorder="1" applyAlignment="1" applyProtection="1">
      <alignment vertical="center" wrapText="1"/>
      <protection locked="0"/>
    </xf>
    <xf numFmtId="49" fontId="11" fillId="25" borderId="13" xfId="0" applyNumberFormat="1" applyFont="1" applyFill="1" applyBorder="1" applyAlignment="1" applyProtection="1">
      <alignment vertical="center" wrapText="1"/>
      <protection locked="0"/>
    </xf>
    <xf numFmtId="49" fontId="11" fillId="25" borderId="0" xfId="0" applyNumberFormat="1" applyFont="1" applyFill="1" applyBorder="1" applyAlignment="1" applyProtection="1">
      <alignment vertical="center" wrapText="1"/>
      <protection locked="0"/>
    </xf>
    <xf numFmtId="49" fontId="11" fillId="25" borderId="89" xfId="0" applyNumberFormat="1" applyFont="1" applyFill="1" applyBorder="1" applyAlignment="1" applyProtection="1">
      <alignment vertical="center" wrapText="1"/>
      <protection locked="0"/>
    </xf>
    <xf numFmtId="49" fontId="11" fillId="25" borderId="259" xfId="0" applyNumberFormat="1" applyFont="1" applyFill="1" applyBorder="1" applyAlignment="1" applyProtection="1">
      <alignment vertical="center" wrapText="1"/>
      <protection locked="0"/>
    </xf>
    <xf numFmtId="49" fontId="11" fillId="25" borderId="91" xfId="0" applyNumberFormat="1" applyFont="1" applyFill="1" applyBorder="1" applyAlignment="1" applyProtection="1">
      <alignment vertical="center" wrapText="1"/>
      <protection locked="0"/>
    </xf>
    <xf numFmtId="49" fontId="11" fillId="25" borderId="92" xfId="0" applyNumberFormat="1" applyFont="1" applyFill="1" applyBorder="1" applyAlignment="1" applyProtection="1">
      <alignment vertical="center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49" fontId="10" fillId="25" borderId="260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45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1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8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9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2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73" xfId="0" applyNumberFormat="1" applyFont="1" applyFill="1" applyBorder="1" applyAlignment="1" applyProtection="1">
      <alignment vertical="center" wrapText="1"/>
      <protection locked="0"/>
    </xf>
    <xf numFmtId="49" fontId="10" fillId="25" borderId="0" xfId="0" applyNumberFormat="1" applyFont="1" applyFill="1" applyBorder="1" applyAlignment="1" applyProtection="1">
      <alignment vertical="center" wrapText="1"/>
      <protection locked="0"/>
    </xf>
    <xf numFmtId="49" fontId="10" fillId="25" borderId="91" xfId="0" applyNumberFormat="1" applyFont="1" applyFill="1" applyBorder="1" applyAlignment="1" applyProtection="1">
      <alignment vertical="center" wrapText="1"/>
      <protection locked="0"/>
    </xf>
    <xf numFmtId="49" fontId="10" fillId="25" borderId="263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44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4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5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81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6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7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37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39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8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9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70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79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80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71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54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44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34" xfId="0" applyNumberFormat="1" applyFont="1" applyFill="1" applyBorder="1" applyAlignment="1" applyProtection="1">
      <alignment horizontal="left" vertical="center" wrapText="1"/>
      <protection locked="0"/>
    </xf>
    <xf numFmtId="0" fontId="10" fillId="25" borderId="34" xfId="0" applyNumberFormat="1" applyFont="1" applyFill="1" applyBorder="1" applyAlignment="1" applyProtection="1">
      <alignment horizontal="left" vertical="center"/>
      <protection locked="0"/>
    </xf>
    <xf numFmtId="0" fontId="11" fillId="25" borderId="50" xfId="0" applyNumberFormat="1" applyFont="1" applyFill="1" applyBorder="1" applyAlignment="1" applyProtection="1">
      <alignment horizontal="left" vertical="center" wrapText="1"/>
      <protection locked="0"/>
    </xf>
    <xf numFmtId="0" fontId="11" fillId="25" borderId="50" xfId="0" applyNumberFormat="1" applyFont="1" applyFill="1" applyBorder="1" applyAlignment="1" applyProtection="1">
      <alignment horizontal="left" vertical="center"/>
      <protection locked="0"/>
    </xf>
    <xf numFmtId="0" fontId="11" fillId="25" borderId="26" xfId="0" applyNumberFormat="1" applyFont="1" applyFill="1" applyBorder="1" applyAlignment="1" applyProtection="1">
      <alignment horizontal="left" vertical="center" wrapText="1"/>
      <protection locked="0"/>
    </xf>
    <xf numFmtId="0" fontId="11" fillId="25" borderId="26" xfId="0" applyNumberFormat="1" applyFont="1" applyFill="1" applyBorder="1" applyAlignment="1" applyProtection="1">
      <alignment horizontal="left" vertical="center"/>
      <protection locked="0"/>
    </xf>
    <xf numFmtId="0" fontId="11" fillId="25" borderId="18" xfId="0" applyNumberFormat="1" applyFont="1" applyFill="1" applyBorder="1" applyAlignment="1" applyProtection="1">
      <alignment horizontal="left" vertical="center" wrapText="1"/>
      <protection locked="0"/>
    </xf>
    <xf numFmtId="0" fontId="11" fillId="25" borderId="18" xfId="0" applyNumberFormat="1" applyFont="1" applyFill="1" applyBorder="1" applyAlignment="1" applyProtection="1">
      <alignment horizontal="left" vertical="center"/>
      <protection locked="0"/>
    </xf>
    <xf numFmtId="0" fontId="11" fillId="25" borderId="34" xfId="0" applyNumberFormat="1" applyFont="1" applyFill="1" applyBorder="1" applyAlignment="1" applyProtection="1">
      <alignment horizontal="left" vertical="center" wrapText="1"/>
      <protection locked="0"/>
    </xf>
    <xf numFmtId="0" fontId="11" fillId="25" borderId="34" xfId="0" applyNumberFormat="1" applyFont="1" applyFill="1" applyBorder="1" applyAlignment="1" applyProtection="1">
      <alignment horizontal="left" vertical="center"/>
      <protection locked="0"/>
    </xf>
    <xf numFmtId="49" fontId="10" fillId="25" borderId="66" xfId="0" applyNumberFormat="1" applyFont="1" applyFill="1" applyBorder="1" applyAlignment="1" applyProtection="1">
      <alignment horizontal="left" vertical="center" wrapText="1"/>
      <protection locked="0"/>
    </xf>
    <xf numFmtId="49" fontId="10" fillId="25" borderId="66" xfId="0" applyNumberFormat="1" applyFont="1" applyFill="1" applyBorder="1" applyAlignment="1" applyProtection="1">
      <alignment horizontal="left" vertical="center"/>
      <protection locked="0"/>
    </xf>
    <xf numFmtId="49" fontId="11" fillId="25" borderId="26" xfId="0" applyNumberFormat="1" applyFont="1" applyFill="1" applyBorder="1" applyAlignment="1" applyProtection="1">
      <alignment horizontal="left" vertical="center"/>
      <protection locked="0"/>
    </xf>
    <xf numFmtId="49" fontId="10" fillId="25" borderId="260" xfId="0" applyNumberFormat="1" applyFont="1" applyFill="1" applyBorder="1" applyAlignment="1" applyProtection="1">
      <alignment horizontal="center" wrapText="1"/>
      <protection locked="0"/>
    </xf>
    <xf numFmtId="49" fontId="10" fillId="25" borderId="245" xfId="0" applyNumberFormat="1" applyFont="1" applyFill="1" applyBorder="1" applyAlignment="1" applyProtection="1">
      <alignment horizontal="center" wrapText="1"/>
      <protection locked="0"/>
    </xf>
    <xf numFmtId="49" fontId="10" fillId="25" borderId="261" xfId="0" applyNumberFormat="1" applyFont="1" applyFill="1" applyBorder="1" applyAlignment="1" applyProtection="1">
      <alignment horizontal="center" wrapText="1"/>
      <protection locked="0"/>
    </xf>
    <xf numFmtId="49" fontId="10" fillId="25" borderId="42" xfId="0" applyNumberFormat="1" applyFont="1" applyFill="1" applyBorder="1" applyAlignment="1" applyProtection="1">
      <alignment horizontal="left" vertical="center" wrapText="1"/>
      <protection locked="0"/>
    </xf>
    <xf numFmtId="0" fontId="10" fillId="25" borderId="42" xfId="0" applyNumberFormat="1" applyFont="1" applyFill="1" applyBorder="1" applyAlignment="1" applyProtection="1">
      <alignment horizontal="left" vertical="center"/>
      <protection locked="0"/>
    </xf>
    <xf numFmtId="0" fontId="10" fillId="0" borderId="245" xfId="0" applyFont="1" applyBorder="1" applyAlignment="1">
      <alignment horizontal="center" vertical="center" wrapText="1"/>
    </xf>
    <xf numFmtId="0" fontId="10" fillId="0" borderId="261" xfId="0" applyFont="1" applyBorder="1" applyAlignment="1">
      <alignment horizontal="center" vertical="center" wrapText="1"/>
    </xf>
    <xf numFmtId="49" fontId="10" fillId="25" borderId="258" xfId="0" applyNumberFormat="1" applyFont="1" applyFill="1" applyBorder="1" applyAlignment="1" applyProtection="1">
      <alignment horizontal="center" vertical="center" textRotation="90"/>
      <protection locked="0"/>
    </xf>
    <xf numFmtId="49" fontId="10" fillId="25" borderId="249" xfId="0" applyNumberFormat="1" applyFont="1" applyFill="1" applyBorder="1" applyAlignment="1" applyProtection="1">
      <alignment horizontal="center" vertical="center" textRotation="90"/>
      <protection locked="0"/>
    </xf>
    <xf numFmtId="49" fontId="10" fillId="25" borderId="13" xfId="0" applyNumberFormat="1" applyFont="1" applyFill="1" applyBorder="1" applyAlignment="1" applyProtection="1">
      <alignment horizontal="center" vertical="center" textRotation="90"/>
      <protection locked="0"/>
    </xf>
    <xf numFmtId="49" fontId="10" fillId="25" borderId="142" xfId="0" applyNumberFormat="1" applyFont="1" applyFill="1" applyBorder="1" applyAlignment="1" applyProtection="1">
      <alignment horizontal="center" vertical="center" textRotation="90"/>
      <protection locked="0"/>
    </xf>
    <xf numFmtId="49" fontId="10" fillId="25" borderId="259" xfId="0" applyNumberFormat="1" applyFont="1" applyFill="1" applyBorder="1" applyAlignment="1" applyProtection="1">
      <alignment horizontal="center" vertical="center" textRotation="90"/>
      <protection locked="0"/>
    </xf>
    <xf numFmtId="49" fontId="10" fillId="25" borderId="262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67" xfId="0" applyBorder="1" applyAlignment="1">
      <alignment horizontal="center" vertical="center" wrapText="1"/>
    </xf>
    <xf numFmtId="0" fontId="0" fillId="0" borderId="269" xfId="0" applyBorder="1" applyAlignment="1">
      <alignment horizontal="center" vertical="center" wrapText="1"/>
    </xf>
    <xf numFmtId="0" fontId="0" fillId="0" borderId="239" xfId="0" applyBorder="1" applyAlignment="1">
      <alignment horizontal="center" vertical="center" wrapText="1"/>
    </xf>
    <xf numFmtId="0" fontId="0" fillId="0" borderId="268" xfId="0" applyBorder="1" applyAlignment="1">
      <alignment horizontal="center" vertical="center" wrapText="1"/>
    </xf>
    <xf numFmtId="0" fontId="0" fillId="0" borderId="237" xfId="0" applyBorder="1" applyAlignment="1">
      <alignment horizontal="center" vertical="center" wrapText="1"/>
    </xf>
    <xf numFmtId="0" fontId="10" fillId="25" borderId="75" xfId="0" applyNumberFormat="1" applyFont="1" applyFill="1" applyBorder="1" applyAlignment="1" applyProtection="1">
      <alignment horizontal="left" vertical="center"/>
      <protection locked="0"/>
    </xf>
    <xf numFmtId="0" fontId="11" fillId="25" borderId="42" xfId="0" applyNumberFormat="1" applyFont="1" applyFill="1" applyBorder="1" applyAlignment="1" applyProtection="1">
      <alignment horizontal="left" vertical="center"/>
      <protection locked="0"/>
    </xf>
    <xf numFmtId="49" fontId="10" fillId="25" borderId="193" xfId="0" applyNumberFormat="1" applyFont="1" applyFill="1" applyBorder="1" applyAlignment="1" applyProtection="1">
      <alignment horizontal="left" vertical="center" wrapText="1"/>
      <protection locked="0"/>
    </xf>
    <xf numFmtId="49" fontId="11" fillId="25" borderId="75" xfId="0" applyNumberFormat="1" applyFont="1" applyFill="1" applyBorder="1" applyAlignment="1" applyProtection="1">
      <alignment horizontal="left" vertical="center" wrapText="1"/>
      <protection locked="0"/>
    </xf>
    <xf numFmtId="49" fontId="10" fillId="25" borderId="272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73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74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75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76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77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87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40" xfId="0" applyNumberFormat="1" applyFont="1" applyFill="1" applyBorder="1" applyAlignment="1" applyProtection="1">
      <alignment horizontal="center" vertical="center" wrapText="1"/>
      <protection locked="0"/>
    </xf>
    <xf numFmtId="49" fontId="11" fillId="25" borderId="26" xfId="0" applyNumberFormat="1" applyFont="1" applyFill="1" applyBorder="1" applyAlignment="1" applyProtection="1">
      <alignment horizontal="left" vertical="center" wrapText="1"/>
      <protection locked="0"/>
    </xf>
    <xf numFmtId="49" fontId="10" fillId="25" borderId="88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1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4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2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73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89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91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92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270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256" xfId="0" applyNumberFormat="1" applyFont="1" applyFill="1" applyBorder="1" applyAlignment="1" applyProtection="1">
      <alignment horizontal="center" vertical="center" wrapText="1"/>
      <protection locked="0"/>
    </xf>
    <xf numFmtId="49" fontId="13" fillId="25" borderId="148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21" fillId="25" borderId="148" xfId="0" applyFont="1" applyFill="1" applyBorder="1" applyAlignment="1">
      <alignment horizontal="center" vertical="center" textRotation="90" wrapText="1" shrinkToFi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">
    <dxf>
      <font>
        <color rgb="FFC0C0C0"/>
      </font>
      <border/>
    </dxf>
    <dxf>
      <font>
        <color rgb="FFFF0000"/>
      </font>
      <border/>
    </dxf>
    <dxf>
      <font>
        <color rgb="FFFFFF99"/>
      </font>
      <fill>
        <patternFill>
          <bgColor rgb="FFFF0000"/>
        </patternFill>
      </fill>
      <border/>
    </dxf>
    <dxf>
      <font>
        <color rgb="FFC0C0C0"/>
      </font>
      <fill>
        <patternFill>
          <bgColor rgb="FF0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57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5622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28670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171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476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200025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3781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086225"/>
          <a:ext cx="809625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200025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44862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B10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200025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47910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200025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50958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31"/>
  <sheetViews>
    <sheetView showGridLine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177</v>
      </c>
      <c r="D3" s="5"/>
      <c r="E3" s="5"/>
      <c r="F3" s="5"/>
      <c r="G3" s="5"/>
    </row>
    <row r="4" spans="2:7" s="4" customFormat="1" ht="36" customHeight="1">
      <c r="B4" s="3"/>
      <c r="C4" s="7" t="s">
        <v>175</v>
      </c>
      <c r="D4" s="7"/>
      <c r="E4" s="7"/>
      <c r="F4" s="7"/>
      <c r="G4" s="7"/>
    </row>
    <row r="5" spans="4:8" s="4" customFormat="1" ht="18" customHeight="1">
      <c r="D5" s="4" t="s">
        <v>174</v>
      </c>
      <c r="G5" s="3"/>
      <c r="H5" s="3"/>
    </row>
    <row r="6" spans="3:9" s="4" customFormat="1" ht="18" customHeight="1">
      <c r="C6" s="8" t="s">
        <v>161</v>
      </c>
      <c r="D6" s="9"/>
      <c r="E6" s="9" t="s">
        <v>117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162</v>
      </c>
      <c r="D8" s="9"/>
      <c r="E8" s="11" t="s">
        <v>178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163</v>
      </c>
      <c r="D10" s="9"/>
      <c r="E10" s="11" t="s">
        <v>179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164</v>
      </c>
      <c r="D12" s="9"/>
      <c r="E12" s="11" t="s">
        <v>180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18" customHeight="1">
      <c r="C14" s="8" t="s">
        <v>165</v>
      </c>
      <c r="D14" s="9"/>
      <c r="E14" s="11" t="s">
        <v>181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18" customHeight="1">
      <c r="C16" s="8" t="s">
        <v>166</v>
      </c>
      <c r="D16" s="9"/>
      <c r="E16" s="11" t="s">
        <v>182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167</v>
      </c>
      <c r="D18" s="9"/>
      <c r="E18" s="11" t="s">
        <v>183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18" customHeight="1">
      <c r="C20" s="8" t="s">
        <v>168</v>
      </c>
      <c r="D20" s="9"/>
      <c r="E20" s="11" t="s">
        <v>184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18" customHeight="1">
      <c r="C22" s="8" t="s">
        <v>169</v>
      </c>
      <c r="D22" s="9"/>
      <c r="E22" s="11" t="s">
        <v>185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170</v>
      </c>
      <c r="D24" s="9"/>
      <c r="E24" s="11" t="s">
        <v>186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171</v>
      </c>
      <c r="D26" s="9"/>
      <c r="E26" s="11" t="s">
        <v>187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18" customHeight="1">
      <c r="C28" s="8" t="s">
        <v>172</v>
      </c>
      <c r="D28" s="9"/>
      <c r="E28" s="11" t="s">
        <v>188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18" customHeight="1">
      <c r="C30" s="8" t="s">
        <v>173</v>
      </c>
      <c r="D30" s="9"/>
      <c r="E30" s="11" t="s">
        <v>61</v>
      </c>
      <c r="G30" s="6"/>
      <c r="H30" s="3"/>
    </row>
    <row r="31" ht="30" customHeight="1">
      <c r="G3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3"/>
  <dimension ref="A1:AP205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33.375" style="26" customWidth="1"/>
    <col min="9" max="9" width="1.12109375" style="26" customWidth="1"/>
    <col min="10" max="16" width="12.25390625" style="26" customWidth="1"/>
    <col min="17" max="39" width="1.75390625" style="26" customWidth="1"/>
    <col min="40" max="40" width="4.625" style="26" customWidth="1"/>
    <col min="41" max="16384" width="9.125" style="26" customWidth="1"/>
  </cols>
  <sheetData>
    <row r="1" spans="1:17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CONCATENATE(C1,P1)</f>
        <v>#REF!</v>
      </c>
      <c r="F1" s="18">
        <v>9</v>
      </c>
      <c r="G1" s="19"/>
      <c r="H1" s="19"/>
      <c r="I1" s="19"/>
      <c r="K1" s="21"/>
      <c r="L1" s="21"/>
      <c r="M1" s="21"/>
      <c r="N1" s="21"/>
      <c r="O1" s="21"/>
      <c r="P1" s="22"/>
      <c r="Q1" s="23"/>
    </row>
    <row r="2" spans="1:3" ht="12.75">
      <c r="A2" s="20" t="s">
        <v>97</v>
      </c>
      <c r="B2" s="24"/>
      <c r="C2" s="25"/>
    </row>
    <row r="3" spans="1:16" s="28" customFormat="1" ht="15.75">
      <c r="A3" s="20" t="s">
        <v>97</v>
      </c>
      <c r="B3" s="27" t="s">
        <v>111</v>
      </c>
      <c r="D3" s="29" t="s">
        <v>72</v>
      </c>
      <c r="E3" s="29"/>
      <c r="F3" s="29"/>
      <c r="G3" s="30"/>
      <c r="H3" s="30" t="s">
        <v>505</v>
      </c>
      <c r="I3" s="31"/>
      <c r="J3" s="29"/>
      <c r="K3" s="29"/>
      <c r="L3" s="29"/>
      <c r="M3" s="29"/>
      <c r="N3" s="29"/>
      <c r="O3" s="29"/>
      <c r="P3" s="29"/>
    </row>
    <row r="4" spans="1:16" s="28" customFormat="1" ht="15.75" hidden="1">
      <c r="A4" s="20" t="s">
        <v>97</v>
      </c>
      <c r="B4" s="33">
        <f>COUNTA(Datova_oblast)</f>
        <v>254</v>
      </c>
      <c r="D4" s="34" t="e">
        <f>IF(D1=" ?","",CONCATENATE("Tab. ",E1,":"))</f>
        <v>#REF!</v>
      </c>
      <c r="E4" s="29"/>
      <c r="F4" s="29"/>
      <c r="G4" s="29"/>
      <c r="H4" s="29" t="str">
        <f>IF(H3="Zadejte název tabulky","",H3)</f>
        <v>Běžné a kapitálové výdaje kapitoly 700-Obce a DSO; KÚ (část: 31–32–vzdělávání) – podle paragrafů</v>
      </c>
      <c r="I4" s="31"/>
      <c r="J4" s="29"/>
      <c r="K4" s="29"/>
      <c r="L4" s="29"/>
      <c r="M4" s="29"/>
      <c r="N4" s="29"/>
      <c r="O4" s="29"/>
      <c r="P4" s="29"/>
    </row>
    <row r="5" spans="1:16" s="28" customFormat="1" ht="15.75">
      <c r="A5" s="20" t="str">
        <f>IF(D5="","odstr","OK")</f>
        <v>odstr</v>
      </c>
      <c r="B5" s="35">
        <v>0</v>
      </c>
      <c r="D5" s="24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28" customFormat="1" ht="21" customHeight="1" hidden="1">
      <c r="A6" s="20" t="str">
        <f>IF(COUNTBLANK(C6:IV6)=254,"odstr","OK")</f>
        <v>odstr</v>
      </c>
      <c r="B6" s="38" t="s">
        <v>99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s="28" customFormat="1" ht="21" customHeight="1" hidden="1">
      <c r="A7" s="20" t="str">
        <f>IF(COUNTBLANK(C7:IV7)=254,"odstr","OK")</f>
        <v>odstr</v>
      </c>
      <c r="B7" s="38" t="s">
        <v>100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41" customFormat="1" ht="21" customHeight="1" thickBot="1">
      <c r="A8" s="20" t="s">
        <v>97</v>
      </c>
      <c r="B8" s="20"/>
      <c r="D8" s="42" t="s">
        <v>511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5" t="s">
        <v>190</v>
      </c>
      <c r="Q8" s="20"/>
    </row>
    <row r="9" spans="1:17" ht="6.75" customHeight="1">
      <c r="A9" s="20" t="s">
        <v>97</v>
      </c>
      <c r="C9" s="46"/>
      <c r="D9" s="593" t="s">
        <v>445</v>
      </c>
      <c r="E9" s="573"/>
      <c r="F9" s="138"/>
      <c r="G9" s="597" t="s">
        <v>446</v>
      </c>
      <c r="H9" s="597"/>
      <c r="I9" s="141"/>
      <c r="J9" s="571" t="s">
        <v>506</v>
      </c>
      <c r="K9" s="572"/>
      <c r="L9" s="606"/>
      <c r="M9" s="593" t="s">
        <v>507</v>
      </c>
      <c r="N9" s="572"/>
      <c r="O9" s="659"/>
      <c r="P9" s="656" t="s">
        <v>508</v>
      </c>
      <c r="Q9" s="47"/>
    </row>
    <row r="10" spans="1:17" ht="6.75" customHeight="1">
      <c r="A10" s="20" t="s">
        <v>97</v>
      </c>
      <c r="C10" s="46"/>
      <c r="D10" s="594"/>
      <c r="E10" s="576"/>
      <c r="F10" s="142"/>
      <c r="G10" s="598"/>
      <c r="H10" s="598"/>
      <c r="I10" s="145"/>
      <c r="J10" s="610"/>
      <c r="K10" s="608"/>
      <c r="L10" s="609"/>
      <c r="M10" s="607"/>
      <c r="N10" s="608"/>
      <c r="O10" s="660"/>
      <c r="P10" s="657"/>
      <c r="Q10" s="47"/>
    </row>
    <row r="11" spans="1:17" ht="9" customHeight="1">
      <c r="A11" s="20" t="s">
        <v>97</v>
      </c>
      <c r="C11" s="46"/>
      <c r="D11" s="594"/>
      <c r="E11" s="576"/>
      <c r="F11" s="142"/>
      <c r="G11" s="598"/>
      <c r="H11" s="598"/>
      <c r="I11" s="145"/>
      <c r="J11" s="617" t="s">
        <v>509</v>
      </c>
      <c r="K11" s="616" t="s">
        <v>0</v>
      </c>
      <c r="L11" s="611" t="s">
        <v>1</v>
      </c>
      <c r="M11" s="612" t="s">
        <v>509</v>
      </c>
      <c r="N11" s="616" t="s">
        <v>0</v>
      </c>
      <c r="O11" s="653" t="s">
        <v>1</v>
      </c>
      <c r="P11" s="657"/>
      <c r="Q11" s="47"/>
    </row>
    <row r="12" spans="1:17" ht="9" customHeight="1">
      <c r="A12" s="20" t="s">
        <v>97</v>
      </c>
      <c r="C12" s="46"/>
      <c r="D12" s="594"/>
      <c r="E12" s="576"/>
      <c r="F12" s="142"/>
      <c r="G12" s="598"/>
      <c r="H12" s="598"/>
      <c r="I12" s="145"/>
      <c r="J12" s="601"/>
      <c r="K12" s="591"/>
      <c r="L12" s="569"/>
      <c r="M12" s="613"/>
      <c r="N12" s="591"/>
      <c r="O12" s="654"/>
      <c r="P12" s="657"/>
      <c r="Q12" s="47"/>
    </row>
    <row r="13" spans="1:17" ht="9" customHeight="1" thickBot="1">
      <c r="A13" s="20" t="s">
        <v>97</v>
      </c>
      <c r="C13" s="46"/>
      <c r="D13" s="595"/>
      <c r="E13" s="596"/>
      <c r="F13" s="146"/>
      <c r="G13" s="599"/>
      <c r="H13" s="599"/>
      <c r="I13" s="149"/>
      <c r="J13" s="602"/>
      <c r="K13" s="592"/>
      <c r="L13" s="570"/>
      <c r="M13" s="614"/>
      <c r="N13" s="592"/>
      <c r="O13" s="655"/>
      <c r="P13" s="658"/>
      <c r="Q13" s="47"/>
    </row>
    <row r="14" spans="1:17" ht="14.25" thickBot="1" thickTop="1">
      <c r="A14" s="51" t="e">
        <f>IF(COUNTBLANK(C14:IV14)=254,"odstr",IF(AND($A$1="TISK",SUM(J14:P14)=0),"odstr","OK"))</f>
        <v>#REF!</v>
      </c>
      <c r="B14" s="22" t="s">
        <v>101</v>
      </c>
      <c r="C14" s="52"/>
      <c r="D14" s="398"/>
      <c r="E14" s="399" t="s">
        <v>448</v>
      </c>
      <c r="F14" s="399"/>
      <c r="G14" s="399"/>
      <c r="H14" s="400"/>
      <c r="I14" s="401"/>
      <c r="J14" s="402" t="s">
        <v>2</v>
      </c>
      <c r="K14" s="403" t="s">
        <v>2</v>
      </c>
      <c r="L14" s="404" t="s">
        <v>2</v>
      </c>
      <c r="M14" s="435" t="s">
        <v>2</v>
      </c>
      <c r="N14" s="403" t="s">
        <v>2</v>
      </c>
      <c r="O14" s="436" t="s">
        <v>2</v>
      </c>
      <c r="P14" s="437" t="s">
        <v>2</v>
      </c>
      <c r="Q14" s="47"/>
    </row>
    <row r="15" spans="1:17" ht="12.75" customHeight="1">
      <c r="A15" s="51" t="e">
        <f>IF(COUNTBLANK(C15:IV15)=254,"odstr",IF(AND($A$1="TISK",SUM(J15:P15)=0),"odstr","OK"))</f>
        <v>#REF!</v>
      </c>
      <c r="B15" s="22" t="s">
        <v>101</v>
      </c>
      <c r="C15" s="52"/>
      <c r="D15" s="405"/>
      <c r="E15" s="406"/>
      <c r="F15" s="406"/>
      <c r="G15" s="406" t="s">
        <v>3</v>
      </c>
      <c r="H15" s="407"/>
      <c r="I15" s="408"/>
      <c r="J15" s="409">
        <v>25974027.39227001</v>
      </c>
      <c r="K15" s="410">
        <v>10990284.10822</v>
      </c>
      <c r="L15" s="411">
        <v>36964311.50049</v>
      </c>
      <c r="M15" s="438">
        <v>80044916.58419001</v>
      </c>
      <c r="N15" s="410">
        <v>3244099.4856000002</v>
      </c>
      <c r="O15" s="439">
        <v>83289016.06978999</v>
      </c>
      <c r="P15" s="440">
        <v>120253327.57027999</v>
      </c>
      <c r="Q15" s="47"/>
    </row>
    <row r="16" spans="1:42" ht="12.75">
      <c r="A16" s="51" t="e">
        <f>IF(COUNTBLANK(C16:IV16)=254,"odstr",IF(AND($A$1="TISK",SUM(J16:P16)=0),"odstr","OK"))</f>
        <v>#REF!</v>
      </c>
      <c r="B16" s="22" t="s">
        <v>101</v>
      </c>
      <c r="C16" s="52"/>
      <c r="D16" s="90"/>
      <c r="E16" s="231">
        <v>3111</v>
      </c>
      <c r="F16" s="260"/>
      <c r="G16" s="441" t="s">
        <v>450</v>
      </c>
      <c r="H16" s="92"/>
      <c r="I16" s="93"/>
      <c r="J16" s="94">
        <v>4904135.804930001</v>
      </c>
      <c r="K16" s="235">
        <v>3329087.80176</v>
      </c>
      <c r="L16" s="235">
        <v>8233223.606690001</v>
      </c>
      <c r="M16" s="261">
        <v>10659492.405</v>
      </c>
      <c r="N16" s="235">
        <v>150</v>
      </c>
      <c r="O16" s="235">
        <v>10659642.405</v>
      </c>
      <c r="P16" s="442">
        <v>18892866.01169</v>
      </c>
      <c r="Q16" s="47"/>
      <c r="AN16" s="283"/>
      <c r="AP16" s="283"/>
    </row>
    <row r="17" spans="1:42" ht="12.75">
      <c r="A17" s="51" t="e">
        <f>IF(COUNTBLANK(C17:IV17)=254,"odstr",IF(AND($A$1="TISK",SUM(J17:P17)=0),"odstr","OK"))</f>
        <v>#REF!</v>
      </c>
      <c r="B17" s="22" t="s">
        <v>101</v>
      </c>
      <c r="C17" s="52"/>
      <c r="D17" s="62"/>
      <c r="E17" s="178">
        <v>3112</v>
      </c>
      <c r="F17" s="249"/>
      <c r="G17" s="412" t="s">
        <v>451</v>
      </c>
      <c r="H17" s="64"/>
      <c r="I17" s="65"/>
      <c r="J17" s="66">
        <v>69616.38497</v>
      </c>
      <c r="K17" s="68">
        <v>747.26206</v>
      </c>
      <c r="L17" s="68">
        <v>70363.64703</v>
      </c>
      <c r="M17" s="250">
        <v>257659.9275</v>
      </c>
      <c r="N17" s="68">
        <v>6617.2418</v>
      </c>
      <c r="O17" s="68">
        <v>264277.1693</v>
      </c>
      <c r="P17" s="443">
        <v>334640.81633</v>
      </c>
      <c r="Q17" s="47"/>
      <c r="AN17" s="283"/>
      <c r="AP17" s="283"/>
    </row>
    <row r="18" spans="1:42" ht="12.75">
      <c r="A18" s="51" t="e">
        <f>IF(COUNTBLANK(C18:IV18)=254,"odstr",IF(AND($A$1="TISK",SUM(J18:P18)=0),"odstr","OK"))</f>
        <v>#REF!</v>
      </c>
      <c r="B18" s="22" t="s">
        <v>101</v>
      </c>
      <c r="C18" s="52"/>
      <c r="D18" s="62"/>
      <c r="E18" s="178">
        <v>3113</v>
      </c>
      <c r="F18" s="249"/>
      <c r="G18" s="412" t="s">
        <v>452</v>
      </c>
      <c r="H18" s="64"/>
      <c r="I18" s="65"/>
      <c r="J18" s="66">
        <v>13405222.723779999</v>
      </c>
      <c r="K18" s="68">
        <v>6718651.23569</v>
      </c>
      <c r="L18" s="68">
        <v>20123873.959469996</v>
      </c>
      <c r="M18" s="250">
        <v>27140728.660099998</v>
      </c>
      <c r="N18" s="68">
        <v>15100.713</v>
      </c>
      <c r="O18" s="68">
        <v>27155829.373099998</v>
      </c>
      <c r="P18" s="443">
        <v>47279703.332569994</v>
      </c>
      <c r="Q18" s="47"/>
      <c r="AN18" s="283"/>
      <c r="AP18" s="283"/>
    </row>
    <row r="19" spans="1:40" ht="12.75">
      <c r="A19" s="51" t="e">
        <f>IF(COUNTBLANK(C19:IV19)=254,"odstr",IF(AND($A$1="TISK",SUM(J19:P19)=0),"odstr","OK"))</f>
        <v>#REF!</v>
      </c>
      <c r="B19" s="22" t="s">
        <v>101</v>
      </c>
      <c r="C19" s="52"/>
      <c r="D19" s="62"/>
      <c r="E19" s="178">
        <v>3114</v>
      </c>
      <c r="F19" s="249"/>
      <c r="G19" s="412" t="s">
        <v>453</v>
      </c>
      <c r="H19" s="64"/>
      <c r="I19" s="65"/>
      <c r="J19" s="66">
        <v>574746.9537999999</v>
      </c>
      <c r="K19" s="68">
        <v>49088.138450000006</v>
      </c>
      <c r="L19" s="68">
        <v>623835.0922499999</v>
      </c>
      <c r="M19" s="250">
        <v>3201394.0257</v>
      </c>
      <c r="N19" s="68">
        <v>31878.93509</v>
      </c>
      <c r="O19" s="68">
        <v>3233272.96079</v>
      </c>
      <c r="P19" s="443">
        <v>3857108.0530399997</v>
      </c>
      <c r="Q19" s="47"/>
      <c r="AN19" s="283"/>
    </row>
    <row r="20" spans="1:40" ht="12.75">
      <c r="A20" s="51" t="e">
        <f>IF(COUNTBLANK(C20:IV20)=254,"odstr",IF(AND($A$1="TISK",SUM(J20:P20)=0),"odstr","OK"))</f>
        <v>#REF!</v>
      </c>
      <c r="B20" s="22" t="s">
        <v>101</v>
      </c>
      <c r="C20" s="52"/>
      <c r="D20" s="62"/>
      <c r="E20" s="178">
        <v>3117</v>
      </c>
      <c r="F20" s="249"/>
      <c r="G20" s="412" t="s">
        <v>4</v>
      </c>
      <c r="H20" s="63"/>
      <c r="I20" s="65"/>
      <c r="J20" s="66">
        <v>413321.58528999996</v>
      </c>
      <c r="K20" s="68">
        <v>98893.83825</v>
      </c>
      <c r="L20" s="68">
        <v>512215.42354</v>
      </c>
      <c r="M20" s="250">
        <v>3771508.14703</v>
      </c>
      <c r="N20" s="68">
        <v>0</v>
      </c>
      <c r="O20" s="68">
        <v>3771508.14703</v>
      </c>
      <c r="P20" s="443">
        <v>4283723.57057</v>
      </c>
      <c r="Q20" s="47"/>
      <c r="AN20" s="283"/>
    </row>
    <row r="21" spans="1:40" ht="12.75">
      <c r="A21" s="51" t="e">
        <f>IF(COUNTBLANK(C21:IV21)=254,"odstr",IF(AND($A$1="TISK",SUM(J21:P21)=0),"odstr","OK"))</f>
        <v>#REF!</v>
      </c>
      <c r="B21" s="22" t="s">
        <v>101</v>
      </c>
      <c r="C21" s="52"/>
      <c r="D21" s="62"/>
      <c r="E21" s="178">
        <v>3118</v>
      </c>
      <c r="F21" s="249"/>
      <c r="G21" s="412" t="s">
        <v>5</v>
      </c>
      <c r="H21" s="64"/>
      <c r="I21" s="65"/>
      <c r="J21" s="66">
        <v>373.784</v>
      </c>
      <c r="K21" s="68">
        <v>0</v>
      </c>
      <c r="L21" s="68">
        <v>373.784</v>
      </c>
      <c r="M21" s="250">
        <v>11358.452</v>
      </c>
      <c r="N21" s="68">
        <v>0</v>
      </c>
      <c r="O21" s="68">
        <v>11358.452</v>
      </c>
      <c r="P21" s="443">
        <v>11732.235999999999</v>
      </c>
      <c r="Q21" s="47"/>
      <c r="AN21" s="283"/>
    </row>
    <row r="22" spans="1:40" ht="12.75">
      <c r="A22" s="51" t="e">
        <f>IF(COUNTBLANK(C22:IV22)=254,"odstr",IF(AND($A$1="TISK",SUM(J22:P22)=0),"odstr","OK"))</f>
        <v>#REF!</v>
      </c>
      <c r="B22" s="22" t="s">
        <v>101</v>
      </c>
      <c r="C22" s="52"/>
      <c r="D22" s="62"/>
      <c r="E22" s="178">
        <v>3119</v>
      </c>
      <c r="F22" s="249"/>
      <c r="G22" s="412" t="s">
        <v>6</v>
      </c>
      <c r="H22" s="64"/>
      <c r="I22" s="65"/>
      <c r="J22" s="66">
        <v>518675.5938600001</v>
      </c>
      <c r="K22" s="68">
        <v>270153.66347</v>
      </c>
      <c r="L22" s="68">
        <v>788829.2573300002</v>
      </c>
      <c r="M22" s="250">
        <v>223.69201</v>
      </c>
      <c r="N22" s="68">
        <v>2166</v>
      </c>
      <c r="O22" s="68">
        <v>2389.69201</v>
      </c>
      <c r="P22" s="443">
        <v>791218.9493400002</v>
      </c>
      <c r="Q22" s="47"/>
      <c r="AN22" s="283"/>
    </row>
    <row r="23" spans="1:40" ht="12.75">
      <c r="A23" s="51" t="e">
        <f>IF(COUNTBLANK(C23:IV23)=254,"odstr",IF(AND($A$1="TISK",SUM(J23:P23)=0),"odstr","OK"))</f>
        <v>#REF!</v>
      </c>
      <c r="B23" s="22" t="s">
        <v>101</v>
      </c>
      <c r="C23" s="52"/>
      <c r="D23" s="62"/>
      <c r="E23" s="178">
        <v>3121</v>
      </c>
      <c r="F23" s="249"/>
      <c r="G23" s="412" t="s">
        <v>454</v>
      </c>
      <c r="H23" s="64"/>
      <c r="I23" s="65"/>
      <c r="J23" s="66">
        <v>1329579.7346200002</v>
      </c>
      <c r="K23" s="68">
        <v>47155.29275</v>
      </c>
      <c r="L23" s="68">
        <v>1376735.0273700003</v>
      </c>
      <c r="M23" s="250">
        <v>5432207.36825</v>
      </c>
      <c r="N23" s="68">
        <v>516679.01080999995</v>
      </c>
      <c r="O23" s="68">
        <v>5948886.37906</v>
      </c>
      <c r="P23" s="443">
        <v>7325621.40643</v>
      </c>
      <c r="Q23" s="47"/>
      <c r="AN23" s="283"/>
    </row>
    <row r="24" spans="1:40" ht="12.75">
      <c r="A24" s="51" t="e">
        <f>IF(COUNTBLANK(C24:IV24)=254,"odstr",IF(AND($A$1="TISK",SUM(J24:P24)=0),"odstr","OK"))</f>
        <v>#REF!</v>
      </c>
      <c r="B24" s="22" t="s">
        <v>101</v>
      </c>
      <c r="C24" s="52"/>
      <c r="D24" s="62"/>
      <c r="E24" s="178">
        <v>3122</v>
      </c>
      <c r="F24" s="249"/>
      <c r="G24" s="412" t="s">
        <v>455</v>
      </c>
      <c r="H24" s="64"/>
      <c r="I24" s="65"/>
      <c r="J24" s="66">
        <v>1413365.23489</v>
      </c>
      <c r="K24" s="68">
        <v>85089.28209000001</v>
      </c>
      <c r="L24" s="68">
        <v>1498454.51698</v>
      </c>
      <c r="M24" s="250">
        <v>9614558.40654</v>
      </c>
      <c r="N24" s="68">
        <v>1207726.3314399999</v>
      </c>
      <c r="O24" s="68">
        <v>10822284.73798</v>
      </c>
      <c r="P24" s="443">
        <v>12320739.25496</v>
      </c>
      <c r="Q24" s="47"/>
      <c r="AN24" s="283"/>
    </row>
    <row r="25" spans="1:40" ht="12.75">
      <c r="A25" s="51" t="e">
        <f>IF(COUNTBLANK(C25:IV25)=254,"odstr",IF(AND($A$1="TISK",SUM(J25:P25)=0),"odstr","OK"))</f>
        <v>#REF!</v>
      </c>
      <c r="B25" s="22" t="s">
        <v>101</v>
      </c>
      <c r="C25" s="52"/>
      <c r="D25" s="62"/>
      <c r="E25" s="178">
        <v>3123</v>
      </c>
      <c r="F25" s="249"/>
      <c r="G25" s="412" t="s">
        <v>456</v>
      </c>
      <c r="H25" s="64"/>
      <c r="I25" s="65"/>
      <c r="J25" s="66">
        <v>1149882.65985</v>
      </c>
      <c r="K25" s="68">
        <v>38747.2296</v>
      </c>
      <c r="L25" s="68">
        <v>1188629.88945</v>
      </c>
      <c r="M25" s="250">
        <v>7869642.333740001</v>
      </c>
      <c r="N25" s="68">
        <v>662019.8949300001</v>
      </c>
      <c r="O25" s="68">
        <v>8531662.228670001</v>
      </c>
      <c r="P25" s="443">
        <v>9720292.118120002</v>
      </c>
      <c r="Q25" s="47"/>
      <c r="AN25" s="283"/>
    </row>
    <row r="26" spans="1:40" ht="12.75">
      <c r="A26" s="51" t="e">
        <f>IF(COUNTBLANK(C26:IV26)=254,"odstr",IF(AND($A$1="TISK",SUM(J26:P26)=0),"odstr","OK"))</f>
        <v>#REF!</v>
      </c>
      <c r="B26" s="22" t="s">
        <v>101</v>
      </c>
      <c r="C26" s="52"/>
      <c r="D26" s="62"/>
      <c r="E26" s="178">
        <v>3124</v>
      </c>
      <c r="F26" s="249"/>
      <c r="G26" s="412" t="s">
        <v>457</v>
      </c>
      <c r="H26" s="64"/>
      <c r="I26" s="65"/>
      <c r="J26" s="66">
        <v>148153.85402</v>
      </c>
      <c r="K26" s="68">
        <v>10825.94943</v>
      </c>
      <c r="L26" s="68">
        <v>158979.80345</v>
      </c>
      <c r="M26" s="250">
        <v>781789.3284000001</v>
      </c>
      <c r="N26" s="68">
        <v>27128.68668</v>
      </c>
      <c r="O26" s="68">
        <v>808918.0150800002</v>
      </c>
      <c r="P26" s="443">
        <v>967897.8185300002</v>
      </c>
      <c r="Q26" s="47"/>
      <c r="AN26" s="283"/>
    </row>
    <row r="27" spans="1:40" ht="12.75">
      <c r="A27" s="51" t="e">
        <f>IF(COUNTBLANK(C27:IV27)=254,"odstr",IF(AND($A$1="TISK",SUM(J27:P27)=0),"odstr","OK"))</f>
        <v>#REF!</v>
      </c>
      <c r="B27" s="22" t="s">
        <v>101</v>
      </c>
      <c r="C27" s="52"/>
      <c r="D27" s="62"/>
      <c r="E27" s="178">
        <v>3125</v>
      </c>
      <c r="F27" s="249"/>
      <c r="G27" s="412" t="s">
        <v>7</v>
      </c>
      <c r="H27" s="64"/>
      <c r="I27" s="65"/>
      <c r="J27" s="66">
        <v>15827.56758</v>
      </c>
      <c r="K27" s="68">
        <v>428</v>
      </c>
      <c r="L27" s="68">
        <v>16255.56758</v>
      </c>
      <c r="M27" s="250">
        <v>56921.177990000004</v>
      </c>
      <c r="N27" s="68">
        <v>20160.548</v>
      </c>
      <c r="O27" s="68">
        <v>77081.72599</v>
      </c>
      <c r="P27" s="443">
        <v>93337.29357000001</v>
      </c>
      <c r="Q27" s="47"/>
      <c r="AN27" s="283"/>
    </row>
    <row r="28" spans="1:40" ht="12.75">
      <c r="A28" s="51" t="e">
        <f>IF(COUNTBLANK(C28:IV28)=254,"odstr",IF(AND($A$1="TISK",SUM(J28:P28)=0),"odstr","OK"))</f>
        <v>#REF!</v>
      </c>
      <c r="B28" s="22" t="s">
        <v>101</v>
      </c>
      <c r="C28" s="52"/>
      <c r="D28" s="62"/>
      <c r="E28" s="178">
        <v>3126</v>
      </c>
      <c r="F28" s="249"/>
      <c r="G28" s="412" t="s">
        <v>458</v>
      </c>
      <c r="H28" s="64"/>
      <c r="I28" s="65"/>
      <c r="J28" s="66">
        <v>300455.449</v>
      </c>
      <c r="K28" s="68">
        <v>0</v>
      </c>
      <c r="L28" s="68">
        <v>300455.449</v>
      </c>
      <c r="M28" s="250">
        <v>301010.75852</v>
      </c>
      <c r="N28" s="68">
        <v>11529</v>
      </c>
      <c r="O28" s="68">
        <v>312539.75852</v>
      </c>
      <c r="P28" s="443">
        <v>612995.2075199999</v>
      </c>
      <c r="Q28" s="47"/>
      <c r="AN28" s="283"/>
    </row>
    <row r="29" spans="1:40" ht="12.75">
      <c r="A29" s="51" t="e">
        <f>IF(COUNTBLANK(C29:IV29)=254,"odstr",IF(AND($A$1="TISK",SUM(J29:P29)=0),"odstr","OK"))</f>
        <v>#REF!</v>
      </c>
      <c r="B29" s="22" t="s">
        <v>101</v>
      </c>
      <c r="C29" s="52"/>
      <c r="D29" s="62"/>
      <c r="E29" s="178">
        <v>3128</v>
      </c>
      <c r="F29" s="249"/>
      <c r="G29" s="412" t="s">
        <v>459</v>
      </c>
      <c r="H29" s="64"/>
      <c r="I29" s="65"/>
      <c r="J29" s="66">
        <v>4756.1</v>
      </c>
      <c r="K29" s="68">
        <v>0</v>
      </c>
      <c r="L29" s="68">
        <v>4756.1</v>
      </c>
      <c r="M29" s="250">
        <v>75571.55</v>
      </c>
      <c r="N29" s="68">
        <v>7132.710929999999</v>
      </c>
      <c r="O29" s="68">
        <v>82704.26093</v>
      </c>
      <c r="P29" s="443">
        <v>87460.36093000001</v>
      </c>
      <c r="Q29" s="47"/>
      <c r="AN29" s="283"/>
    </row>
    <row r="30" spans="1:40" ht="12.75">
      <c r="A30" s="51" t="e">
        <f>IF(COUNTBLANK(C30:IV30)=254,"odstr",IF(AND($A$1="TISK",SUM(J30:P30)=0),"odstr","OK"))</f>
        <v>#REF!</v>
      </c>
      <c r="B30" s="22" t="s">
        <v>101</v>
      </c>
      <c r="C30" s="52"/>
      <c r="D30" s="62"/>
      <c r="E30" s="178">
        <v>3129</v>
      </c>
      <c r="F30" s="249"/>
      <c r="G30" s="412" t="s">
        <v>460</v>
      </c>
      <c r="H30" s="63"/>
      <c r="I30" s="65"/>
      <c r="J30" s="66">
        <v>23.5</v>
      </c>
      <c r="K30" s="68">
        <v>0</v>
      </c>
      <c r="L30" s="68">
        <v>23.5</v>
      </c>
      <c r="M30" s="250">
        <v>40</v>
      </c>
      <c r="N30" s="68">
        <v>0</v>
      </c>
      <c r="O30" s="68">
        <v>40</v>
      </c>
      <c r="P30" s="443">
        <v>63.5</v>
      </c>
      <c r="Q30" s="47"/>
      <c r="AN30" s="283"/>
    </row>
    <row r="31" spans="1:40" ht="12.75">
      <c r="A31" s="51" t="e">
        <f>IF(COUNTBLANK(C31:IV31)=254,"odstr",IF(AND($A$1="TISK",SUM(J31:P31)=0),"odstr","OK"))</f>
        <v>#REF!</v>
      </c>
      <c r="B31" s="22" t="s">
        <v>101</v>
      </c>
      <c r="C31" s="52"/>
      <c r="D31" s="62"/>
      <c r="E31" s="178">
        <v>3131</v>
      </c>
      <c r="F31" s="249"/>
      <c r="G31" s="412" t="s">
        <v>461</v>
      </c>
      <c r="H31" s="412"/>
      <c r="I31" s="65"/>
      <c r="J31" s="66">
        <v>4621.72308</v>
      </c>
      <c r="K31" s="68">
        <v>500</v>
      </c>
      <c r="L31" s="68">
        <v>5121.72308</v>
      </c>
      <c r="M31" s="250">
        <v>25</v>
      </c>
      <c r="N31" s="68">
        <v>0</v>
      </c>
      <c r="O31" s="68">
        <v>25</v>
      </c>
      <c r="P31" s="443">
        <v>5146.72308</v>
      </c>
      <c r="Q31" s="47"/>
      <c r="AN31" s="283"/>
    </row>
    <row r="32" spans="1:40" ht="12.75">
      <c r="A32" s="51" t="e">
        <f>IF(COUNTBLANK(C32:IV32)=254,"odstr",IF(AND($A$1="TISK",SUM(J32:P32)=0),"odstr","OK"))</f>
        <v>#REF!</v>
      </c>
      <c r="B32" s="22" t="s">
        <v>101</v>
      </c>
      <c r="C32" s="52"/>
      <c r="D32" s="62"/>
      <c r="E32" s="178">
        <v>3132</v>
      </c>
      <c r="F32" s="249"/>
      <c r="G32" s="412" t="s">
        <v>462</v>
      </c>
      <c r="H32" s="412"/>
      <c r="I32" s="65"/>
      <c r="J32" s="66">
        <v>37.468</v>
      </c>
      <c r="K32" s="68">
        <v>0</v>
      </c>
      <c r="L32" s="68">
        <v>37.468</v>
      </c>
      <c r="M32" s="250">
        <v>0</v>
      </c>
      <c r="N32" s="68">
        <v>0</v>
      </c>
      <c r="O32" s="68">
        <v>0</v>
      </c>
      <c r="P32" s="443">
        <v>37.468</v>
      </c>
      <c r="Q32" s="47"/>
      <c r="AN32" s="283"/>
    </row>
    <row r="33" spans="1:40" ht="12.75" customHeight="1">
      <c r="A33" s="51" t="e">
        <f>IF(COUNTBLANK(C33:IV33)=254,"odstr",IF(AND($A$1="TISK",SUM(J33:P33)=0),"odstr","OK"))</f>
        <v>#REF!</v>
      </c>
      <c r="B33" s="22" t="s">
        <v>101</v>
      </c>
      <c r="C33" s="52"/>
      <c r="D33" s="62"/>
      <c r="E33" s="178">
        <v>3139</v>
      </c>
      <c r="F33" s="249"/>
      <c r="G33" s="412" t="s">
        <v>8</v>
      </c>
      <c r="H33" s="444"/>
      <c r="I33" s="65"/>
      <c r="J33" s="66">
        <v>45</v>
      </c>
      <c r="K33" s="68">
        <v>0</v>
      </c>
      <c r="L33" s="68">
        <v>45</v>
      </c>
      <c r="M33" s="250">
        <v>0</v>
      </c>
      <c r="N33" s="68">
        <v>0</v>
      </c>
      <c r="O33" s="68">
        <v>0</v>
      </c>
      <c r="P33" s="443">
        <v>45</v>
      </c>
      <c r="Q33" s="47"/>
      <c r="AN33" s="283"/>
    </row>
    <row r="34" spans="1:40" ht="12.75">
      <c r="A34" s="51" t="e">
        <f>IF(COUNTBLANK(C34:IV34)=254,"odstr",IF(AND($A$1="TISK",SUM(J34:P34)=0),"odstr","OK"))</f>
        <v>#REF!</v>
      </c>
      <c r="B34" s="22" t="s">
        <v>101</v>
      </c>
      <c r="C34" s="52"/>
      <c r="D34" s="62"/>
      <c r="E34" s="178">
        <v>3141</v>
      </c>
      <c r="F34" s="249"/>
      <c r="G34" s="412" t="s">
        <v>463</v>
      </c>
      <c r="H34" s="64"/>
      <c r="I34" s="65"/>
      <c r="J34" s="66">
        <v>434590.40777000005</v>
      </c>
      <c r="K34" s="68">
        <v>120993.84774</v>
      </c>
      <c r="L34" s="68">
        <v>555584.25551</v>
      </c>
      <c r="M34" s="250">
        <v>2035230.712</v>
      </c>
      <c r="N34" s="68">
        <v>0</v>
      </c>
      <c r="O34" s="68">
        <v>2035230.712</v>
      </c>
      <c r="P34" s="443">
        <v>2590814.96751</v>
      </c>
      <c r="Q34" s="47"/>
      <c r="AN34" s="283"/>
    </row>
    <row r="35" spans="1:40" ht="12.75">
      <c r="A35" s="51" t="e">
        <f>IF(COUNTBLANK(C35:IV35)=254,"odstr",IF(AND($A$1="TISK",SUM(J35:P35)=0),"odstr","OK"))</f>
        <v>#REF!</v>
      </c>
      <c r="B35" s="22" t="s">
        <v>101</v>
      </c>
      <c r="C35" s="52"/>
      <c r="D35" s="62"/>
      <c r="E35" s="178">
        <v>3142</v>
      </c>
      <c r="F35" s="249"/>
      <c r="G35" s="412" t="s">
        <v>464</v>
      </c>
      <c r="H35" s="64"/>
      <c r="I35" s="65"/>
      <c r="J35" s="66">
        <v>99866.914</v>
      </c>
      <c r="K35" s="68">
        <v>0</v>
      </c>
      <c r="L35" s="68">
        <v>99866.914</v>
      </c>
      <c r="M35" s="250">
        <v>426288.1567</v>
      </c>
      <c r="N35" s="68">
        <v>7220</v>
      </c>
      <c r="O35" s="68">
        <v>433508.1567</v>
      </c>
      <c r="P35" s="443">
        <v>533375.0707</v>
      </c>
      <c r="Q35" s="47"/>
      <c r="AN35" s="283"/>
    </row>
    <row r="36" spans="1:40" ht="12.75">
      <c r="A36" s="51" t="e">
        <f>IF(COUNTBLANK(C36:IV36)=254,"odstr",IF(AND($A$1="TISK",SUM(J36:P36)=0),"odstr","OK"))</f>
        <v>#REF!</v>
      </c>
      <c r="B36" s="22" t="s">
        <v>101</v>
      </c>
      <c r="C36" s="52"/>
      <c r="D36" s="62"/>
      <c r="E36" s="178">
        <v>3143</v>
      </c>
      <c r="F36" s="249"/>
      <c r="G36" s="412" t="s">
        <v>465</v>
      </c>
      <c r="H36" s="64"/>
      <c r="I36" s="65"/>
      <c r="J36" s="66">
        <v>21662.326960000002</v>
      </c>
      <c r="K36" s="68">
        <v>6263.39374</v>
      </c>
      <c r="L36" s="68">
        <v>27925.7207</v>
      </c>
      <c r="M36" s="250">
        <v>1248057.224</v>
      </c>
      <c r="N36" s="68">
        <v>0</v>
      </c>
      <c r="O36" s="68">
        <v>1248057.224</v>
      </c>
      <c r="P36" s="443">
        <v>1275982.9446999999</v>
      </c>
      <c r="Q36" s="47"/>
      <c r="AN36" s="283"/>
    </row>
    <row r="37" spans="1:40" ht="12.75">
      <c r="A37" s="51" t="e">
        <f>IF(COUNTBLANK(C37:IV37)=254,"odstr",IF(AND($A$1="TISK",SUM(J37:P37)=0),"odstr","OK"))</f>
        <v>#REF!</v>
      </c>
      <c r="B37" s="22" t="s">
        <v>101</v>
      </c>
      <c r="C37" s="52"/>
      <c r="D37" s="62"/>
      <c r="E37" s="178">
        <v>3144</v>
      </c>
      <c r="F37" s="249"/>
      <c r="G37" s="412" t="s">
        <v>9</v>
      </c>
      <c r="H37" s="64"/>
      <c r="I37" s="65"/>
      <c r="J37" s="66">
        <v>22102.428780000002</v>
      </c>
      <c r="K37" s="68">
        <v>1451.999</v>
      </c>
      <c r="L37" s="68">
        <v>23554.42778</v>
      </c>
      <c r="M37" s="250">
        <v>0</v>
      </c>
      <c r="N37" s="68">
        <v>0</v>
      </c>
      <c r="O37" s="68">
        <v>0</v>
      </c>
      <c r="P37" s="443">
        <v>23554.42778</v>
      </c>
      <c r="Q37" s="47"/>
      <c r="AN37" s="283"/>
    </row>
    <row r="38" spans="1:40" ht="12.75">
      <c r="A38" s="51" t="e">
        <f>IF(COUNTBLANK(C38:IV38)=254,"odstr",IF(AND($A$1="TISK",SUM(J38:P38)=0),"odstr","OK"))</f>
        <v>#REF!</v>
      </c>
      <c r="B38" s="22" t="s">
        <v>101</v>
      </c>
      <c r="C38" s="52"/>
      <c r="D38" s="62"/>
      <c r="E38" s="178">
        <v>3145</v>
      </c>
      <c r="F38" s="249"/>
      <c r="G38" s="412" t="s">
        <v>466</v>
      </c>
      <c r="H38" s="64"/>
      <c r="I38" s="65"/>
      <c r="J38" s="66">
        <v>0</v>
      </c>
      <c r="K38" s="68">
        <v>0</v>
      </c>
      <c r="L38" s="68">
        <v>0</v>
      </c>
      <c r="M38" s="250">
        <v>69088.82220000001</v>
      </c>
      <c r="N38" s="68">
        <v>0</v>
      </c>
      <c r="O38" s="68">
        <v>69088.82220000001</v>
      </c>
      <c r="P38" s="443">
        <v>69088.82220000001</v>
      </c>
      <c r="Q38" s="47"/>
      <c r="AN38" s="283"/>
    </row>
    <row r="39" spans="1:40" ht="12.75">
      <c r="A39" s="51" t="e">
        <f>IF(COUNTBLANK(C39:IV39)=254,"odstr",IF(AND($A$1="TISK",SUM(J39:P39)=0),"odstr","OK"))</f>
        <v>#REF!</v>
      </c>
      <c r="B39" s="22" t="s">
        <v>101</v>
      </c>
      <c r="C39" s="52"/>
      <c r="D39" s="62"/>
      <c r="E39" s="178">
        <v>3146</v>
      </c>
      <c r="F39" s="249"/>
      <c r="G39" s="412" t="s">
        <v>467</v>
      </c>
      <c r="H39" s="64"/>
      <c r="I39" s="65"/>
      <c r="J39" s="66">
        <v>78762.623</v>
      </c>
      <c r="K39" s="68">
        <v>4569.1</v>
      </c>
      <c r="L39" s="68">
        <v>83331.72300000001</v>
      </c>
      <c r="M39" s="250">
        <v>556059.71323</v>
      </c>
      <c r="N39" s="68">
        <v>4653.94713</v>
      </c>
      <c r="O39" s="68">
        <v>560713.66036</v>
      </c>
      <c r="P39" s="443">
        <v>644045.38336</v>
      </c>
      <c r="Q39" s="47"/>
      <c r="AN39" s="283"/>
    </row>
    <row r="40" spans="1:40" ht="12.75">
      <c r="A40" s="51" t="e">
        <f>IF(COUNTBLANK(C40:IV40)=254,"odstr",IF(AND($A$1="TISK",SUM(J40:P40)=0),"odstr","OK"))</f>
        <v>#REF!</v>
      </c>
      <c r="B40" s="22" t="s">
        <v>101</v>
      </c>
      <c r="C40" s="52"/>
      <c r="D40" s="62"/>
      <c r="E40" s="178">
        <v>3147</v>
      </c>
      <c r="F40" s="249"/>
      <c r="G40" s="412" t="s">
        <v>468</v>
      </c>
      <c r="H40" s="64"/>
      <c r="I40" s="65"/>
      <c r="J40" s="66">
        <v>60585.638</v>
      </c>
      <c r="K40" s="68">
        <v>2237.88298</v>
      </c>
      <c r="L40" s="68">
        <v>62823.52098</v>
      </c>
      <c r="M40" s="250">
        <v>519578.48</v>
      </c>
      <c r="N40" s="68">
        <v>29123.582100000003</v>
      </c>
      <c r="O40" s="68">
        <v>548702.0621</v>
      </c>
      <c r="P40" s="443">
        <v>611525.58308</v>
      </c>
      <c r="Q40" s="47"/>
      <c r="AN40" s="283"/>
    </row>
    <row r="41" spans="1:40" ht="12.75">
      <c r="A41" s="51" t="e">
        <f>IF(COUNTBLANK(C41:IV41)=254,"odstr",IF(AND($A$1="TISK",SUM(J41:P41)=0),"odstr","OK"))</f>
        <v>#REF!</v>
      </c>
      <c r="B41" s="22" t="s">
        <v>101</v>
      </c>
      <c r="C41" s="52"/>
      <c r="D41" s="62"/>
      <c r="E41" s="178">
        <v>3149</v>
      </c>
      <c r="F41" s="249"/>
      <c r="G41" s="412" t="s">
        <v>10</v>
      </c>
      <c r="H41" s="306"/>
      <c r="I41" s="445" t="e">
        <v>#N/A</v>
      </c>
      <c r="J41" s="66">
        <v>92096.43316000002</v>
      </c>
      <c r="K41" s="68">
        <v>64729.89432</v>
      </c>
      <c r="L41" s="68">
        <v>156826.32748</v>
      </c>
      <c r="M41" s="250">
        <v>116282.80537999999</v>
      </c>
      <c r="N41" s="68">
        <v>3991.10133</v>
      </c>
      <c r="O41" s="68">
        <v>120273.90671</v>
      </c>
      <c r="P41" s="443">
        <v>277100.23419</v>
      </c>
      <c r="Q41" s="47"/>
      <c r="AN41" s="283"/>
    </row>
    <row r="42" spans="1:40" ht="12.75">
      <c r="A42" s="51" t="e">
        <f>IF(COUNTBLANK(C42:IV42)=254,"odstr",IF(AND($A$1="TISK",SUM(J42:P42)=0),"odstr","OK"))</f>
        <v>#REF!</v>
      </c>
      <c r="B42" s="22" t="s">
        <v>101</v>
      </c>
      <c r="C42" s="52"/>
      <c r="D42" s="62"/>
      <c r="E42" s="178">
        <v>3150</v>
      </c>
      <c r="F42" s="249"/>
      <c r="G42" s="412" t="s">
        <v>469</v>
      </c>
      <c r="H42" s="64"/>
      <c r="I42" s="65"/>
      <c r="J42" s="66">
        <v>105978.24945999999</v>
      </c>
      <c r="K42" s="68">
        <v>0</v>
      </c>
      <c r="L42" s="68">
        <v>105978.24945999999</v>
      </c>
      <c r="M42" s="250">
        <v>355006.87492000003</v>
      </c>
      <c r="N42" s="68">
        <v>110813.14313</v>
      </c>
      <c r="O42" s="68">
        <v>465820.01805</v>
      </c>
      <c r="P42" s="443">
        <v>571798.26751</v>
      </c>
      <c r="Q42" s="47"/>
      <c r="AN42" s="283"/>
    </row>
    <row r="43" spans="1:40" ht="12.75">
      <c r="A43" s="51" t="e">
        <f>IF(COUNTBLANK(C43:IV43)=254,"odstr",IF(AND($A$1="TISK",SUM(J43:P43)=0),"odstr","OK"))</f>
        <v>#REF!</v>
      </c>
      <c r="B43" s="22" t="s">
        <v>101</v>
      </c>
      <c r="C43" s="52"/>
      <c r="D43" s="62"/>
      <c r="E43" s="178">
        <v>3211</v>
      </c>
      <c r="F43" s="249"/>
      <c r="G43" s="412" t="s">
        <v>470</v>
      </c>
      <c r="H43" s="64"/>
      <c r="I43" s="65"/>
      <c r="J43" s="66">
        <v>12200.99799</v>
      </c>
      <c r="K43" s="68">
        <v>0</v>
      </c>
      <c r="L43" s="68">
        <v>12200.99799</v>
      </c>
      <c r="M43" s="250">
        <v>1420</v>
      </c>
      <c r="N43" s="68">
        <v>580</v>
      </c>
      <c r="O43" s="68">
        <v>2000</v>
      </c>
      <c r="P43" s="443">
        <v>14200.99799</v>
      </c>
      <c r="Q43" s="47"/>
      <c r="AN43" s="283"/>
    </row>
    <row r="44" spans="1:40" ht="12.75">
      <c r="A44" s="51" t="e">
        <f>IF(COUNTBLANK(C44:IV44)=254,"odstr",IF(AND($A$1="TISK",SUM(J44:P44)=0),"odstr","OK"))</f>
        <v>#REF!</v>
      </c>
      <c r="B44" s="22" t="s">
        <v>101</v>
      </c>
      <c r="C44" s="52"/>
      <c r="D44" s="62"/>
      <c r="E44" s="178">
        <v>3212</v>
      </c>
      <c r="F44" s="249"/>
      <c r="G44" s="412" t="s">
        <v>471</v>
      </c>
      <c r="H44" s="64"/>
      <c r="I44" s="65"/>
      <c r="J44" s="66">
        <v>40</v>
      </c>
      <c r="K44" s="68">
        <v>0</v>
      </c>
      <c r="L44" s="68">
        <v>40</v>
      </c>
      <c r="M44" s="250">
        <v>60</v>
      </c>
      <c r="N44" s="68">
        <v>0</v>
      </c>
      <c r="O44" s="68">
        <v>60</v>
      </c>
      <c r="P44" s="443">
        <v>100</v>
      </c>
      <c r="Q44" s="47"/>
      <c r="AN44" s="283"/>
    </row>
    <row r="45" spans="1:40" ht="12.75">
      <c r="A45" s="51" t="e">
        <f>IF(COUNTBLANK(C45:IV45)=254,"odstr",IF(AND($A$1="TISK",SUM(J45:P45)=0),"odstr","OK"))</f>
        <v>#REF!</v>
      </c>
      <c r="B45" s="22" t="s">
        <v>101</v>
      </c>
      <c r="C45" s="52"/>
      <c r="D45" s="62"/>
      <c r="E45" s="178">
        <v>3213</v>
      </c>
      <c r="F45" s="249"/>
      <c r="G45" s="412" t="s">
        <v>11</v>
      </c>
      <c r="H45" s="64"/>
      <c r="I45" s="65"/>
      <c r="J45" s="66">
        <v>96.75</v>
      </c>
      <c r="K45" s="68">
        <v>0</v>
      </c>
      <c r="L45" s="68">
        <v>96.75</v>
      </c>
      <c r="M45" s="250">
        <v>0</v>
      </c>
      <c r="N45" s="68">
        <v>0</v>
      </c>
      <c r="O45" s="68">
        <v>0</v>
      </c>
      <c r="P45" s="443">
        <v>96.75</v>
      </c>
      <c r="Q45" s="47"/>
      <c r="AN45" s="283"/>
    </row>
    <row r="46" spans="1:40" ht="12.75">
      <c r="A46" s="51" t="e">
        <f>IF(COUNTBLANK(C46:IV46)=254,"odstr",IF(AND($A$1="TISK",SUM(J46:P46)=0),"odstr","OK"))</f>
        <v>#REF!</v>
      </c>
      <c r="B46" s="22" t="s">
        <v>101</v>
      </c>
      <c r="C46" s="52"/>
      <c r="D46" s="62"/>
      <c r="E46" s="178">
        <v>3214</v>
      </c>
      <c r="F46" s="249"/>
      <c r="G46" s="412" t="s">
        <v>12</v>
      </c>
      <c r="H46" s="64"/>
      <c r="I46" s="65"/>
      <c r="J46" s="66">
        <v>41.5</v>
      </c>
      <c r="K46" s="68">
        <v>0</v>
      </c>
      <c r="L46" s="68">
        <v>41.5</v>
      </c>
      <c r="M46" s="250">
        <v>0</v>
      </c>
      <c r="N46" s="68">
        <v>0</v>
      </c>
      <c r="O46" s="68">
        <v>0</v>
      </c>
      <c r="P46" s="443">
        <v>41.5</v>
      </c>
      <c r="Q46" s="47"/>
      <c r="AN46" s="283"/>
    </row>
    <row r="47" spans="1:40" ht="12.75">
      <c r="A47" s="51" t="e">
        <f>IF(COUNTBLANK(C47:IV47)=254,"odstr",IF(AND($A$1="TISK",SUM(J47:P47)=0),"odstr","OK"))</f>
        <v>#REF!</v>
      </c>
      <c r="B47" s="22" t="s">
        <v>101</v>
      </c>
      <c r="C47" s="52"/>
      <c r="D47" s="62"/>
      <c r="E47" s="178">
        <v>3221</v>
      </c>
      <c r="F47" s="249"/>
      <c r="G47" s="412" t="s">
        <v>472</v>
      </c>
      <c r="H47" s="64"/>
      <c r="I47" s="65"/>
      <c r="J47" s="66"/>
      <c r="K47" s="68"/>
      <c r="L47" s="68">
        <v>0</v>
      </c>
      <c r="M47" s="250"/>
      <c r="N47" s="68"/>
      <c r="O47" s="68">
        <v>0</v>
      </c>
      <c r="P47" s="443">
        <v>0</v>
      </c>
      <c r="Q47" s="47"/>
      <c r="AN47" s="283"/>
    </row>
    <row r="48" spans="1:40" ht="12.75">
      <c r="A48" s="51" t="e">
        <f>IF(COUNTBLANK(C48:IV48)=254,"odstr",IF(AND($A$1="TISK",SUM(J48:P48)=0),"odstr","OK"))</f>
        <v>#REF!</v>
      </c>
      <c r="B48" s="22" t="s">
        <v>101</v>
      </c>
      <c r="C48" s="52"/>
      <c r="D48" s="62"/>
      <c r="E48" s="178">
        <v>3229</v>
      </c>
      <c r="F48" s="249"/>
      <c r="G48" s="412" t="s">
        <v>13</v>
      </c>
      <c r="H48" s="64"/>
      <c r="I48" s="65"/>
      <c r="J48" s="66">
        <v>1927.213</v>
      </c>
      <c r="K48" s="68">
        <v>0</v>
      </c>
      <c r="L48" s="68">
        <v>1927.213</v>
      </c>
      <c r="M48" s="250">
        <v>0</v>
      </c>
      <c r="N48" s="68">
        <v>0</v>
      </c>
      <c r="O48" s="68">
        <v>0</v>
      </c>
      <c r="P48" s="443">
        <v>1927.213</v>
      </c>
      <c r="Q48" s="47"/>
      <c r="AN48" s="283"/>
    </row>
    <row r="49" spans="1:40" ht="12.75">
      <c r="A49" s="51" t="e">
        <f>IF(COUNTBLANK(C49:IV49)=254,"odstr",IF(AND($A$1="TISK",SUM(J49:P49)=0),"odstr","OK"))</f>
        <v>#REF!</v>
      </c>
      <c r="B49" s="22" t="s">
        <v>101</v>
      </c>
      <c r="C49" s="52"/>
      <c r="D49" s="62"/>
      <c r="E49" s="178">
        <v>3231</v>
      </c>
      <c r="F49" s="249"/>
      <c r="G49" s="412" t="s">
        <v>473</v>
      </c>
      <c r="H49" s="64"/>
      <c r="I49" s="65"/>
      <c r="J49" s="66">
        <v>541906.4498800001</v>
      </c>
      <c r="K49" s="68">
        <v>113575.92760000001</v>
      </c>
      <c r="L49" s="68">
        <v>655482.3774800001</v>
      </c>
      <c r="M49" s="250">
        <v>3437271.9885699996</v>
      </c>
      <c r="N49" s="68">
        <v>22596.99822</v>
      </c>
      <c r="O49" s="68">
        <v>3459868.9867899995</v>
      </c>
      <c r="P49" s="443">
        <v>4115351.36427</v>
      </c>
      <c r="Q49" s="47"/>
      <c r="AN49" s="283"/>
    </row>
    <row r="50" spans="1:40" ht="12.75">
      <c r="A50" s="51" t="e">
        <f>IF(COUNTBLANK(C50:IV50)=254,"odstr",IF(AND($A$1="TISK",SUM(J50:P50)=0),"odstr","OK"))</f>
        <v>#REF!</v>
      </c>
      <c r="B50" s="22" t="s">
        <v>101</v>
      </c>
      <c r="C50" s="52"/>
      <c r="D50" s="62"/>
      <c r="E50" s="178">
        <v>3239</v>
      </c>
      <c r="F50" s="249"/>
      <c r="G50" s="412" t="s">
        <v>14</v>
      </c>
      <c r="H50" s="64"/>
      <c r="I50" s="65"/>
      <c r="J50" s="66">
        <v>3681.9377400000003</v>
      </c>
      <c r="K50" s="68">
        <v>0</v>
      </c>
      <c r="L50" s="68">
        <v>3681.9377400000003</v>
      </c>
      <c r="M50" s="250">
        <v>895</v>
      </c>
      <c r="N50" s="68">
        <v>0</v>
      </c>
      <c r="O50" s="68">
        <v>895</v>
      </c>
      <c r="P50" s="443">
        <v>4576.93774</v>
      </c>
      <c r="Q50" s="47"/>
      <c r="AN50" s="283"/>
    </row>
    <row r="51" spans="1:40" ht="12.75">
      <c r="A51" s="51" t="e">
        <f>IF(COUNTBLANK(C51:IV51)=254,"odstr",IF(AND($A$1="TISK",SUM(J51:P51)=0),"odstr","OK"))</f>
        <v>#REF!</v>
      </c>
      <c r="B51" s="22" t="s">
        <v>101</v>
      </c>
      <c r="C51" s="52"/>
      <c r="D51" s="62"/>
      <c r="E51" s="178">
        <v>3261</v>
      </c>
      <c r="F51" s="249"/>
      <c r="G51" s="412" t="s">
        <v>474</v>
      </c>
      <c r="H51" s="64"/>
      <c r="I51" s="65"/>
      <c r="J51" s="66"/>
      <c r="K51" s="68"/>
      <c r="L51" s="68">
        <v>0</v>
      </c>
      <c r="M51" s="250"/>
      <c r="N51" s="68"/>
      <c r="O51" s="68">
        <v>0</v>
      </c>
      <c r="P51" s="443">
        <v>0</v>
      </c>
      <c r="Q51" s="47"/>
      <c r="AN51" s="283"/>
    </row>
    <row r="52" spans="1:40" ht="12.75">
      <c r="A52" s="51" t="e">
        <f>IF(COUNTBLANK(C52:IV52)=254,"odstr",IF(AND($A$1="TISK",SUM(J52:P52)=0),"odstr","OK"))</f>
        <v>#REF!</v>
      </c>
      <c r="B52" s="22" t="s">
        <v>101</v>
      </c>
      <c r="C52" s="52"/>
      <c r="D52" s="62"/>
      <c r="E52" s="178">
        <v>3262</v>
      </c>
      <c r="F52" s="249"/>
      <c r="G52" s="412" t="s">
        <v>475</v>
      </c>
      <c r="H52" s="64"/>
      <c r="I52" s="65"/>
      <c r="J52" s="66"/>
      <c r="K52" s="68"/>
      <c r="L52" s="68">
        <v>0</v>
      </c>
      <c r="M52" s="250"/>
      <c r="N52" s="68"/>
      <c r="O52" s="68">
        <v>0</v>
      </c>
      <c r="P52" s="443">
        <v>0</v>
      </c>
      <c r="Q52" s="47"/>
      <c r="AN52" s="283"/>
    </row>
    <row r="53" spans="1:40" ht="12.75">
      <c r="A53" s="51" t="e">
        <f>IF(COUNTBLANK(C53:IV53)=254,"odstr",IF(AND($A$1="TISK",SUM(J53:P53)=0),"odstr","OK"))</f>
        <v>#REF!</v>
      </c>
      <c r="B53" s="22" t="s">
        <v>101</v>
      </c>
      <c r="C53" s="52"/>
      <c r="D53" s="62"/>
      <c r="E53" s="178">
        <v>3269</v>
      </c>
      <c r="F53" s="249"/>
      <c r="G53" s="412" t="s">
        <v>476</v>
      </c>
      <c r="H53" s="64"/>
      <c r="I53" s="65"/>
      <c r="J53" s="66">
        <v>19.319</v>
      </c>
      <c r="K53" s="68">
        <v>0</v>
      </c>
      <c r="L53" s="68">
        <v>19.319</v>
      </c>
      <c r="M53" s="250">
        <v>24751.61153</v>
      </c>
      <c r="N53" s="68">
        <v>737.975</v>
      </c>
      <c r="O53" s="68">
        <v>25489.586529999997</v>
      </c>
      <c r="P53" s="443">
        <v>25508.905529999996</v>
      </c>
      <c r="Q53" s="47"/>
      <c r="AN53" s="283"/>
    </row>
    <row r="54" spans="1:40" ht="12.75">
      <c r="A54" s="51" t="e">
        <f>IF(COUNTBLANK(C54:IV54)=254,"odstr",IF(AND($A$1="TISK",SUM(J54:P54)=0),"odstr","OK"))</f>
        <v>#REF!</v>
      </c>
      <c r="B54" s="22" t="s">
        <v>101</v>
      </c>
      <c r="C54" s="52"/>
      <c r="D54" s="62"/>
      <c r="E54" s="178">
        <v>3280</v>
      </c>
      <c r="F54" s="249"/>
      <c r="G54" s="412" t="s">
        <v>15</v>
      </c>
      <c r="H54" s="64"/>
      <c r="I54" s="65"/>
      <c r="J54" s="66"/>
      <c r="K54" s="68"/>
      <c r="L54" s="68">
        <v>0</v>
      </c>
      <c r="M54" s="250"/>
      <c r="N54" s="68"/>
      <c r="O54" s="68">
        <v>0</v>
      </c>
      <c r="P54" s="443">
        <v>0</v>
      </c>
      <c r="Q54" s="47"/>
      <c r="AN54" s="283"/>
    </row>
    <row r="55" spans="1:40" ht="12.75">
      <c r="A55" s="51" t="e">
        <f>IF(COUNTBLANK(C55:IV55)=254,"odstr",IF(AND($A$1="TISK",SUM(J55:P55)=0),"odstr","OK"))</f>
        <v>#REF!</v>
      </c>
      <c r="B55" s="22" t="s">
        <v>101</v>
      </c>
      <c r="C55" s="52"/>
      <c r="D55" s="62"/>
      <c r="E55" s="178">
        <v>3291</v>
      </c>
      <c r="F55" s="249"/>
      <c r="G55" s="412" t="s">
        <v>477</v>
      </c>
      <c r="H55" s="64"/>
      <c r="I55" s="65"/>
      <c r="J55" s="66">
        <v>872.92141</v>
      </c>
      <c r="K55" s="68">
        <v>0</v>
      </c>
      <c r="L55" s="68">
        <v>872.92141</v>
      </c>
      <c r="M55" s="250">
        <v>844.498</v>
      </c>
      <c r="N55" s="68">
        <v>0</v>
      </c>
      <c r="O55" s="68">
        <v>844.498</v>
      </c>
      <c r="P55" s="443">
        <v>1717.41941</v>
      </c>
      <c r="Q55" s="47"/>
      <c r="AN55" s="283"/>
    </row>
    <row r="56" spans="1:40" ht="12.75">
      <c r="A56" s="51" t="e">
        <f>IF(COUNTBLANK(C56:IV56)=254,"odstr",IF(AND($A$1="TISK",SUM(J56:P56)=0),"odstr","OK"))</f>
        <v>#REF!</v>
      </c>
      <c r="B56" s="22" t="s">
        <v>101</v>
      </c>
      <c r="C56" s="52"/>
      <c r="D56" s="62"/>
      <c r="E56" s="178">
        <v>3292</v>
      </c>
      <c r="F56" s="249"/>
      <c r="G56" s="412" t="s">
        <v>478</v>
      </c>
      <c r="H56" s="64"/>
      <c r="I56" s="65"/>
      <c r="J56" s="66">
        <v>174.88567</v>
      </c>
      <c r="K56" s="68">
        <v>0</v>
      </c>
      <c r="L56" s="68">
        <v>174.88567</v>
      </c>
      <c r="M56" s="250">
        <v>1696.696</v>
      </c>
      <c r="N56" s="68">
        <v>0</v>
      </c>
      <c r="O56" s="68">
        <v>1696.696</v>
      </c>
      <c r="P56" s="443">
        <v>1871.58167</v>
      </c>
      <c r="Q56" s="47"/>
      <c r="AN56" s="283"/>
    </row>
    <row r="57" spans="1:40" ht="12.75">
      <c r="A57" s="51" t="e">
        <f>IF(COUNTBLANK(C57:IV57)=254,"odstr",IF(AND($A$1="TISK",SUM(J57:P57)=0),"odstr","OK"))</f>
        <v>#REF!</v>
      </c>
      <c r="B57" s="22" t="s">
        <v>101</v>
      </c>
      <c r="C57" s="52"/>
      <c r="D57" s="62"/>
      <c r="E57" s="178">
        <v>3293</v>
      </c>
      <c r="F57" s="249"/>
      <c r="G57" s="412" t="s">
        <v>479</v>
      </c>
      <c r="H57" s="64"/>
      <c r="I57" s="65"/>
      <c r="J57" s="66">
        <v>0</v>
      </c>
      <c r="K57" s="68">
        <v>0</v>
      </c>
      <c r="L57" s="68">
        <v>0</v>
      </c>
      <c r="M57" s="250">
        <v>541.365</v>
      </c>
      <c r="N57" s="68">
        <v>0</v>
      </c>
      <c r="O57" s="68">
        <v>541.365</v>
      </c>
      <c r="P57" s="443">
        <v>541.365</v>
      </c>
      <c r="Q57" s="47"/>
      <c r="AN57" s="283"/>
    </row>
    <row r="58" spans="1:40" ht="13.5" thickBot="1">
      <c r="A58" s="51" t="e">
        <f>IF(COUNTBLANK(C58:IV58)=254,"odstr",IF(AND($A$1="TISK",SUM(J58:P58)=0),"odstr","OK"))</f>
        <v>#REF!</v>
      </c>
      <c r="B58" s="22" t="s">
        <v>101</v>
      </c>
      <c r="C58" s="52"/>
      <c r="D58" s="99"/>
      <c r="E58" s="425">
        <v>3299</v>
      </c>
      <c r="F58" s="426"/>
      <c r="G58" s="446" t="s">
        <v>480</v>
      </c>
      <c r="H58" s="101"/>
      <c r="I58" s="102"/>
      <c r="J58" s="103">
        <v>244579.27478</v>
      </c>
      <c r="K58" s="105">
        <v>27094.36929</v>
      </c>
      <c r="L58" s="105">
        <v>271673.64407</v>
      </c>
      <c r="M58" s="447">
        <v>2077711.4038800003</v>
      </c>
      <c r="N58" s="105">
        <v>556093.66601</v>
      </c>
      <c r="O58" s="105">
        <v>2633805.0698900004</v>
      </c>
      <c r="P58" s="448">
        <v>2905478.7139600003</v>
      </c>
      <c r="Q58" s="47"/>
      <c r="AN58" s="283"/>
    </row>
    <row r="59" spans="1:17" ht="15.75" thickBot="1">
      <c r="A59" s="51" t="e">
        <f>IF(COUNTBLANK(C59:IV59)=254,"odstr",IF(AND($A$1="TISK",SUM(J59:P59)=0),"odstr","OK"))</f>
        <v>#REF!</v>
      </c>
      <c r="B59" s="22" t="s">
        <v>101</v>
      </c>
      <c r="C59" s="52"/>
      <c r="D59" s="108"/>
      <c r="E59" s="109" t="s">
        <v>16</v>
      </c>
      <c r="F59" s="109"/>
      <c r="G59" s="109"/>
      <c r="H59" s="110"/>
      <c r="I59" s="111"/>
      <c r="J59" s="112">
        <v>25974027.39227001</v>
      </c>
      <c r="K59" s="114">
        <v>10990284.10822</v>
      </c>
      <c r="L59" s="116">
        <v>36964311.50049</v>
      </c>
      <c r="M59" s="395">
        <v>80044916.58419001</v>
      </c>
      <c r="N59" s="114">
        <v>3244099.4856000002</v>
      </c>
      <c r="O59" s="449">
        <v>83289016.06978999</v>
      </c>
      <c r="P59" s="450">
        <v>120253327.57027999</v>
      </c>
      <c r="Q59" s="47"/>
    </row>
    <row r="60" spans="1:16" ht="12.75" customHeight="1">
      <c r="A60" s="51" t="s">
        <v>97</v>
      </c>
      <c r="B60" s="51" t="s">
        <v>102</v>
      </c>
      <c r="D60" s="117" t="s">
        <v>54</v>
      </c>
      <c r="E60" s="118"/>
      <c r="F60" s="118"/>
      <c r="G60" s="118"/>
      <c r="H60" s="118"/>
      <c r="I60" s="117"/>
      <c r="J60" s="117"/>
      <c r="K60" s="117"/>
      <c r="L60" s="117"/>
      <c r="M60" s="117"/>
      <c r="N60" s="117"/>
      <c r="O60" s="117"/>
      <c r="P60" s="119" t="s">
        <v>58</v>
      </c>
    </row>
    <row r="61" spans="1:16" ht="12.75" customHeight="1">
      <c r="A61" s="51" t="str">
        <f>IF(COUNTBLANK(D61:E61)=2,"odstr","OK")</f>
        <v>OK</v>
      </c>
      <c r="B61" s="51"/>
      <c r="D61" s="120" t="s">
        <v>207</v>
      </c>
      <c r="E61" s="564" t="s">
        <v>94</v>
      </c>
      <c r="F61" s="564"/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16" ht="12.75">
      <c r="A62" s="51" t="str">
        <f>IF(COUNTBLANK(D62:E62)=2,"odstr","OK")</f>
        <v>odstr</v>
      </c>
      <c r="B62" s="51"/>
      <c r="D62" s="120"/>
      <c r="E62" s="564"/>
      <c r="F62" s="564"/>
      <c r="G62" s="564"/>
      <c r="H62" s="564"/>
      <c r="I62" s="564"/>
      <c r="J62" s="564"/>
      <c r="K62" s="564"/>
      <c r="L62" s="564"/>
      <c r="M62" s="564"/>
      <c r="N62" s="564"/>
      <c r="O62" s="564"/>
      <c r="P62" s="564"/>
    </row>
    <row r="63" spans="1:15" ht="12.75">
      <c r="A63" s="51" t="s">
        <v>102</v>
      </c>
      <c r="B63" s="51"/>
      <c r="L63" s="71"/>
      <c r="M63" s="71"/>
      <c r="N63" s="71"/>
      <c r="O63" s="71"/>
    </row>
    <row r="64" spans="1:2" ht="12.75">
      <c r="A64" s="51"/>
      <c r="B64" s="51"/>
    </row>
    <row r="65" spans="1:2" ht="12.75">
      <c r="A65" s="51"/>
      <c r="B65" s="51"/>
    </row>
    <row r="66" spans="1:15" ht="12.75">
      <c r="A66" s="51"/>
      <c r="B66" s="51"/>
      <c r="L66" s="71"/>
      <c r="M66" s="71"/>
      <c r="N66" s="71"/>
      <c r="O66" s="71"/>
    </row>
    <row r="67" spans="1:2" ht="12.75">
      <c r="A67" s="51"/>
      <c r="B67" s="51"/>
    </row>
    <row r="68" spans="1:16" ht="12.75">
      <c r="A68" s="51"/>
      <c r="B68" s="51"/>
      <c r="J68" s="71"/>
      <c r="K68" s="71"/>
      <c r="L68" s="71"/>
      <c r="M68" s="71"/>
      <c r="N68" s="71"/>
      <c r="O68" s="71"/>
      <c r="P68" s="7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</sheetData>
  <sheetProtection sheet="1" objects="1" scenarios="1"/>
  <mergeCells count="13">
    <mergeCell ref="M9:O10"/>
    <mergeCell ref="K11:K13"/>
    <mergeCell ref="L11:L13"/>
    <mergeCell ref="M11:M13"/>
    <mergeCell ref="N11:N13"/>
    <mergeCell ref="E61:P61"/>
    <mergeCell ref="E62:P62"/>
    <mergeCell ref="D9:E13"/>
    <mergeCell ref="G9:H13"/>
    <mergeCell ref="J9:L10"/>
    <mergeCell ref="J11:J13"/>
    <mergeCell ref="O11:O13"/>
    <mergeCell ref="P9:P13"/>
  </mergeCells>
  <conditionalFormatting sqref="G8">
    <cfRule type="expression" priority="1" dxfId="2" stopIfTrue="1">
      <formula>Q8=" "</formula>
    </cfRule>
  </conditionalFormatting>
  <conditionalFormatting sqref="P60">
    <cfRule type="expression" priority="2" dxfId="2" stopIfTrue="1">
      <formula>Q60=" "</formula>
    </cfRule>
  </conditionalFormatting>
  <conditionalFormatting sqref="B58:B59 A2:A47 B14:B47 A58:A62 A48:B57">
    <cfRule type="cellIs" priority="3" dxfId="1" operator="equal" stopIfTrue="1">
      <formula>"odstr"</formula>
    </cfRule>
  </conditionalFormatting>
  <conditionalFormatting sqref="C1:E1">
    <cfRule type="cellIs" priority="4" dxfId="0" operator="equal" stopIfTrue="1">
      <formula>"nezadána"</formula>
    </cfRule>
  </conditionalFormatting>
  <conditionalFormatting sqref="B1">
    <cfRule type="cellIs" priority="5" dxfId="2" operator="equal" stopIfTrue="1">
      <formula>"FUNKCE"</formula>
    </cfRule>
  </conditionalFormatting>
  <conditionalFormatting sqref="P1 F1:I1">
    <cfRule type="cellIs" priority="6" dxfId="3" operator="notEqual" stopIfTrue="1">
      <formula>""</formula>
    </cfRule>
  </conditionalFormatting>
  <conditionalFormatting sqref="B4">
    <cfRule type="expression" priority="7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P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A1:S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38.25390625" style="26" customWidth="1"/>
    <col min="9" max="9" width="1.12109375" style="26" customWidth="1"/>
    <col min="10" max="10" width="11.375" style="26" customWidth="1"/>
    <col min="11" max="11" width="7.375" style="26" customWidth="1"/>
    <col min="12" max="12" width="11.00390625" style="26" customWidth="1"/>
    <col min="13" max="13" width="8.75390625" style="26" customWidth="1"/>
    <col min="14" max="14" width="11.75390625" style="26" customWidth="1"/>
    <col min="15" max="15" width="7.375" style="26" customWidth="1"/>
    <col min="16" max="16" width="11.25390625" style="26" customWidth="1"/>
    <col min="17" max="17" width="7.375" style="26" customWidth="1"/>
    <col min="18" max="19" width="1.75390625" style="26" customWidth="1"/>
    <col min="20" max="20" width="4.25390625" style="26" customWidth="1"/>
    <col min="21" max="21" width="11.25390625" style="26" customWidth="1"/>
    <col min="22" max="38" width="1.75390625" style="26" customWidth="1"/>
    <col min="39" max="16384" width="9.125" style="26" customWidth="1"/>
  </cols>
  <sheetData>
    <row r="1" spans="1:18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CONCATENATE(C1,Q1)</f>
        <v>#REF!</v>
      </c>
      <c r="F1" s="18">
        <v>10</v>
      </c>
      <c r="G1" s="19"/>
      <c r="H1" s="19"/>
      <c r="I1" s="19"/>
      <c r="P1" s="21"/>
      <c r="Q1" s="22"/>
      <c r="R1" s="23"/>
    </row>
    <row r="2" spans="1:3" ht="12.75">
      <c r="A2" s="20" t="s">
        <v>97</v>
      </c>
      <c r="B2" s="24"/>
      <c r="C2" s="25"/>
    </row>
    <row r="3" spans="1:17" s="28" customFormat="1" ht="15.75">
      <c r="A3" s="20" t="s">
        <v>97</v>
      </c>
      <c r="B3" s="27" t="s">
        <v>112</v>
      </c>
      <c r="D3" s="29" t="s">
        <v>71</v>
      </c>
      <c r="E3" s="29"/>
      <c r="F3" s="29"/>
      <c r="G3" s="29"/>
      <c r="H3" s="30" t="s">
        <v>17</v>
      </c>
      <c r="I3" s="31"/>
      <c r="J3" s="29"/>
      <c r="K3" s="29"/>
      <c r="L3" s="29"/>
      <c r="M3" s="29"/>
      <c r="N3" s="29"/>
      <c r="O3" s="29"/>
      <c r="P3" s="29"/>
      <c r="Q3" s="29"/>
    </row>
    <row r="4" spans="1:17" s="28" customFormat="1" ht="15.75" hidden="1">
      <c r="A4" s="20" t="s">
        <v>97</v>
      </c>
      <c r="B4" s="33">
        <f>COUNTA(Datova_oblast)</f>
        <v>559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Výdaje kapitol 333-MŠMT a 700-Obce a DSO; KÚ  (vzdělávání) – podle paragrafů</v>
      </c>
      <c r="I4" s="31"/>
      <c r="J4" s="29"/>
      <c r="K4" s="29"/>
      <c r="L4" s="29"/>
      <c r="M4" s="29"/>
      <c r="N4" s="29"/>
      <c r="O4" s="29"/>
      <c r="P4" s="29"/>
      <c r="Q4" s="29"/>
    </row>
    <row r="5" spans="1:17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28" customFormat="1" ht="21" customHeight="1" hidden="1">
      <c r="A6" s="20" t="str">
        <f>IF(COUNTBLANK(C6:IV6)=254,"odstr","OK")</f>
        <v>odstr</v>
      </c>
      <c r="B6" s="38" t="s">
        <v>99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s="28" customFormat="1" ht="21" customHeight="1" hidden="1">
      <c r="A7" s="20" t="str">
        <f>IF(COUNTBLANK(C7:IV7)=254,"odstr","OK")</f>
        <v>odstr</v>
      </c>
      <c r="B7" s="38" t="s">
        <v>100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s="41" customFormat="1" ht="21" customHeight="1" thickBot="1">
      <c r="A8" s="20" t="s">
        <v>97</v>
      </c>
      <c r="B8" s="20"/>
      <c r="D8" s="42" t="s">
        <v>511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451"/>
      <c r="R8" s="20"/>
    </row>
    <row r="9" spans="1:18" ht="7.5" customHeight="1">
      <c r="A9" s="20" t="s">
        <v>97</v>
      </c>
      <c r="C9" s="46"/>
      <c r="D9" s="664" t="s">
        <v>445</v>
      </c>
      <c r="E9" s="665"/>
      <c r="F9" s="139"/>
      <c r="G9" s="597" t="s">
        <v>446</v>
      </c>
      <c r="H9" s="597"/>
      <c r="I9" s="141"/>
      <c r="J9" s="571" t="s">
        <v>197</v>
      </c>
      <c r="K9" s="573"/>
      <c r="L9" s="562" t="s">
        <v>18</v>
      </c>
      <c r="M9" s="573"/>
      <c r="N9" s="562" t="s">
        <v>26</v>
      </c>
      <c r="O9" s="573"/>
      <c r="P9" s="562" t="s">
        <v>200</v>
      </c>
      <c r="Q9" s="606"/>
      <c r="R9" s="47"/>
    </row>
    <row r="10" spans="1:18" ht="7.5" customHeight="1">
      <c r="A10" s="20" t="s">
        <v>97</v>
      </c>
      <c r="C10" s="46"/>
      <c r="D10" s="666"/>
      <c r="E10" s="667"/>
      <c r="F10" s="143"/>
      <c r="G10" s="598"/>
      <c r="H10" s="598"/>
      <c r="I10" s="145"/>
      <c r="J10" s="574"/>
      <c r="K10" s="576"/>
      <c r="L10" s="662"/>
      <c r="M10" s="576"/>
      <c r="N10" s="662"/>
      <c r="O10" s="576"/>
      <c r="P10" s="662"/>
      <c r="Q10" s="670"/>
      <c r="R10" s="47"/>
    </row>
    <row r="11" spans="1:18" ht="7.5" customHeight="1">
      <c r="A11" s="20" t="s">
        <v>97</v>
      </c>
      <c r="C11" s="46"/>
      <c r="D11" s="666"/>
      <c r="E11" s="667"/>
      <c r="F11" s="143"/>
      <c r="G11" s="598"/>
      <c r="H11" s="598"/>
      <c r="I11" s="145"/>
      <c r="J11" s="574"/>
      <c r="K11" s="576"/>
      <c r="L11" s="662"/>
      <c r="M11" s="576"/>
      <c r="N11" s="662"/>
      <c r="O11" s="576"/>
      <c r="P11" s="662"/>
      <c r="Q11" s="670"/>
      <c r="R11" s="47"/>
    </row>
    <row r="12" spans="1:18" ht="7.5" customHeight="1">
      <c r="A12" s="20" t="s">
        <v>97</v>
      </c>
      <c r="C12" s="46"/>
      <c r="D12" s="666"/>
      <c r="E12" s="667"/>
      <c r="F12" s="143"/>
      <c r="G12" s="598"/>
      <c r="H12" s="598"/>
      <c r="I12" s="145"/>
      <c r="J12" s="577"/>
      <c r="K12" s="579"/>
      <c r="L12" s="663"/>
      <c r="M12" s="579"/>
      <c r="N12" s="663"/>
      <c r="O12" s="579"/>
      <c r="P12" s="663"/>
      <c r="Q12" s="671"/>
      <c r="R12" s="47"/>
    </row>
    <row r="13" spans="1:18" ht="27" customHeight="1" thickBot="1">
      <c r="A13" s="20" t="s">
        <v>97</v>
      </c>
      <c r="B13" s="20" t="s">
        <v>159</v>
      </c>
      <c r="C13" s="46"/>
      <c r="D13" s="668"/>
      <c r="E13" s="669"/>
      <c r="F13" s="147"/>
      <c r="G13" s="599"/>
      <c r="H13" s="599"/>
      <c r="I13" s="149"/>
      <c r="J13" s="48" t="s">
        <v>190</v>
      </c>
      <c r="K13" s="452" t="s">
        <v>19</v>
      </c>
      <c r="L13" s="133" t="s">
        <v>190</v>
      </c>
      <c r="M13" s="50" t="s">
        <v>19</v>
      </c>
      <c r="N13" s="133" t="s">
        <v>190</v>
      </c>
      <c r="O13" s="452" t="s">
        <v>19</v>
      </c>
      <c r="P13" s="133" t="s">
        <v>190</v>
      </c>
      <c r="Q13" s="453" t="s">
        <v>19</v>
      </c>
      <c r="R13" s="47"/>
    </row>
    <row r="14" spans="1:18" ht="14.25" thickBot="1" thickTop="1">
      <c r="A14" s="51" t="e">
        <f>IF(COUNTBLANK(C14:IV14)=254,"odstr",IF(AND($A$1="TISK",SUM(J14:Q14)=0),"odstr","OK"))</f>
        <v>#REF!</v>
      </c>
      <c r="B14" s="22" t="s">
        <v>101</v>
      </c>
      <c r="C14" s="52"/>
      <c r="D14" s="398"/>
      <c r="E14" s="399" t="s">
        <v>448</v>
      </c>
      <c r="F14" s="399"/>
      <c r="G14" s="399"/>
      <c r="H14" s="400"/>
      <c r="I14" s="401"/>
      <c r="J14" s="402">
        <v>139792232.30067998</v>
      </c>
      <c r="K14" s="454">
        <v>0.9981862010816701</v>
      </c>
      <c r="L14" s="455">
        <v>-86942824.38761999</v>
      </c>
      <c r="M14" s="454">
        <v>-0.9999645149724482</v>
      </c>
      <c r="N14" s="455">
        <v>122860955.81133999</v>
      </c>
      <c r="O14" s="454">
        <v>0.9869119123816225</v>
      </c>
      <c r="P14" s="455">
        <v>175710363.72439998</v>
      </c>
      <c r="Q14" s="456">
        <v>0.9894123338043846</v>
      </c>
      <c r="R14" s="47"/>
    </row>
    <row r="15" spans="1:18" ht="12.75">
      <c r="A15" s="51" t="e">
        <f>IF(COUNTBLANK(C15:IV15)=254,"odstr",IF(AND($A$1="TISK",SUM(J15:Q15)=0),"odstr","OK"))</f>
        <v>#REF!</v>
      </c>
      <c r="B15" s="22" t="s">
        <v>101</v>
      </c>
      <c r="C15" s="52"/>
      <c r="D15" s="405"/>
      <c r="E15" s="406"/>
      <c r="F15" s="406"/>
      <c r="G15" s="406" t="s">
        <v>449</v>
      </c>
      <c r="H15" s="407"/>
      <c r="I15" s="408"/>
      <c r="J15" s="409">
        <v>125097633.08208999</v>
      </c>
      <c r="K15" s="457">
        <v>0.8932594399232057</v>
      </c>
      <c r="L15" s="458">
        <v>-86504499.73445</v>
      </c>
      <c r="M15" s="457">
        <v>-0.9949231662206126</v>
      </c>
      <c r="N15" s="458">
        <v>120253327.57027999</v>
      </c>
      <c r="O15" s="457">
        <v>0.9659654745391836</v>
      </c>
      <c r="P15" s="458">
        <v>158846460.91792</v>
      </c>
      <c r="Q15" s="459">
        <v>0.8944529183257365</v>
      </c>
      <c r="R15" s="47"/>
    </row>
    <row r="16" spans="1:18" ht="12.75">
      <c r="A16" s="51" t="e">
        <f>IF(COUNTBLANK(C16:IV16)=254,"odstr",IF(AND($A$1="TISK",SUM(J16:Q16)=0),"odstr","OK"))</f>
        <v>#REF!</v>
      </c>
      <c r="B16" s="22" t="s">
        <v>101</v>
      </c>
      <c r="C16" s="52"/>
      <c r="D16" s="90"/>
      <c r="E16" s="231">
        <v>3111</v>
      </c>
      <c r="F16" s="260"/>
      <c r="G16" s="91" t="s">
        <v>450</v>
      </c>
      <c r="H16" s="92"/>
      <c r="I16" s="93"/>
      <c r="J16" s="94">
        <v>67102.877</v>
      </c>
      <c r="K16" s="460">
        <v>0.00047914798105670395</v>
      </c>
      <c r="L16" s="461">
        <v>-2786.877</v>
      </c>
      <c r="M16" s="460">
        <v>3.2052997210770256E-05</v>
      </c>
      <c r="N16" s="461">
        <v>18892866.01169</v>
      </c>
      <c r="O16" s="460">
        <v>0.15176175704345088</v>
      </c>
      <c r="P16" s="461">
        <v>18957182.01169</v>
      </c>
      <c r="Q16" s="462">
        <v>0.10674651909525407</v>
      </c>
      <c r="R16" s="47"/>
    </row>
    <row r="17" spans="1:18" ht="12.75">
      <c r="A17" s="51" t="e">
        <f>IF(COUNTBLANK(C17:IV17)=254,"odstr",IF(AND($A$1="TISK",SUM(J17:Q17)=0),"odstr","OK"))</f>
        <v>#REF!</v>
      </c>
      <c r="B17" s="22" t="s">
        <v>101</v>
      </c>
      <c r="C17" s="52"/>
      <c r="D17" s="62"/>
      <c r="E17" s="178">
        <v>3112</v>
      </c>
      <c r="F17" s="249"/>
      <c r="G17" s="63" t="s">
        <v>451</v>
      </c>
      <c r="H17" s="64"/>
      <c r="I17" s="65"/>
      <c r="J17" s="66">
        <v>25876</v>
      </c>
      <c r="K17" s="463">
        <v>0.00018476753474852163</v>
      </c>
      <c r="L17" s="464">
        <v>0</v>
      </c>
      <c r="M17" s="463">
        <v>0</v>
      </c>
      <c r="N17" s="464">
        <v>334640.81633</v>
      </c>
      <c r="O17" s="463">
        <v>0.002688087568782406</v>
      </c>
      <c r="P17" s="464">
        <v>360516.81633</v>
      </c>
      <c r="Q17" s="465">
        <v>0.0020300440853919816</v>
      </c>
      <c r="R17" s="47"/>
    </row>
    <row r="18" spans="1:18" ht="12.75">
      <c r="A18" s="51" t="e">
        <f>IF(COUNTBLANK(C18:IV18)=254,"odstr",IF(AND($A$1="TISK",SUM(J18:Q18)=0),"odstr","OK"))</f>
        <v>#REF!</v>
      </c>
      <c r="B18" s="22" t="s">
        <v>101</v>
      </c>
      <c r="C18" s="52"/>
      <c r="D18" s="62"/>
      <c r="E18" s="178">
        <v>3113</v>
      </c>
      <c r="F18" s="249"/>
      <c r="G18" s="63" t="s">
        <v>452</v>
      </c>
      <c r="H18" s="64"/>
      <c r="I18" s="65"/>
      <c r="J18" s="66">
        <v>379753.5885</v>
      </c>
      <c r="K18" s="463">
        <v>0.0027116298639298783</v>
      </c>
      <c r="L18" s="464">
        <v>-129656.2701</v>
      </c>
      <c r="M18" s="463">
        <v>-0.0014912290940268173</v>
      </c>
      <c r="N18" s="464">
        <v>47279703.332569994</v>
      </c>
      <c r="O18" s="463">
        <v>0.3797862561352111</v>
      </c>
      <c r="P18" s="464">
        <v>47529800.65097</v>
      </c>
      <c r="Q18" s="465">
        <v>0.2676368655243017</v>
      </c>
      <c r="R18" s="47"/>
    </row>
    <row r="19" spans="1:18" ht="12.75">
      <c r="A19" s="51" t="e">
        <f>IF(COUNTBLANK(C19:IV19)=254,"odstr",IF(AND($A$1="TISK",SUM(J19:Q19)=0),"odstr","OK"))</f>
        <v>#REF!</v>
      </c>
      <c r="B19" s="22" t="s">
        <v>101</v>
      </c>
      <c r="C19" s="52"/>
      <c r="D19" s="62"/>
      <c r="E19" s="178">
        <v>3114</v>
      </c>
      <c r="F19" s="249"/>
      <c r="G19" s="63" t="s">
        <v>453</v>
      </c>
      <c r="H19" s="64"/>
      <c r="I19" s="65"/>
      <c r="J19" s="66">
        <v>351018.134</v>
      </c>
      <c r="K19" s="463">
        <v>0.002506444399103657</v>
      </c>
      <c r="L19" s="464">
        <v>0</v>
      </c>
      <c r="M19" s="463">
        <v>0</v>
      </c>
      <c r="N19" s="464">
        <v>3857108.0530399997</v>
      </c>
      <c r="O19" s="463">
        <v>0.03098320259475723</v>
      </c>
      <c r="P19" s="464">
        <v>4208126.187039999</v>
      </c>
      <c r="Q19" s="465">
        <v>0.02369565382149635</v>
      </c>
      <c r="R19" s="47"/>
    </row>
    <row r="20" spans="1:18" ht="12.75">
      <c r="A20" s="51" t="e">
        <f>IF(COUNTBLANK(C20:IV20)=254,"odstr",IF(AND($A$1="TISK",SUM(J20:Q20)=0),"odstr","OK"))</f>
        <v>#REF!</v>
      </c>
      <c r="B20" s="22" t="s">
        <v>101</v>
      </c>
      <c r="C20" s="52"/>
      <c r="D20" s="62"/>
      <c r="E20" s="178">
        <v>3117</v>
      </c>
      <c r="F20" s="249"/>
      <c r="G20" s="63" t="s">
        <v>4</v>
      </c>
      <c r="H20" s="64"/>
      <c r="I20" s="65"/>
      <c r="J20" s="66">
        <v>0</v>
      </c>
      <c r="K20" s="463">
        <v>0</v>
      </c>
      <c r="L20" s="464">
        <v>0</v>
      </c>
      <c r="M20" s="463">
        <v>0</v>
      </c>
      <c r="N20" s="464">
        <v>4283723.57057</v>
      </c>
      <c r="O20" s="463">
        <v>0.034410100371002166</v>
      </c>
      <c r="P20" s="464">
        <v>4283723.57057</v>
      </c>
      <c r="Q20" s="465">
        <v>0.024121337213656655</v>
      </c>
      <c r="R20" s="47"/>
    </row>
    <row r="21" spans="1:18" ht="12.75" customHeight="1">
      <c r="A21" s="51" t="e">
        <f>IF(COUNTBLANK(C21:IV21)=254,"odstr",IF(AND($A$1="TISK",SUM(J21:Q21)=0),"odstr","OK"))</f>
        <v>#REF!</v>
      </c>
      <c r="B21" s="22" t="s">
        <v>101</v>
      </c>
      <c r="C21" s="52"/>
      <c r="D21" s="62"/>
      <c r="E21" s="178">
        <v>3118</v>
      </c>
      <c r="F21" s="249"/>
      <c r="G21" s="63" t="s">
        <v>5</v>
      </c>
      <c r="H21" s="64"/>
      <c r="I21" s="65"/>
      <c r="J21" s="66">
        <v>0</v>
      </c>
      <c r="K21" s="463">
        <v>0</v>
      </c>
      <c r="L21" s="464">
        <v>0</v>
      </c>
      <c r="M21" s="463">
        <v>0</v>
      </c>
      <c r="N21" s="464">
        <v>11732.235999999999</v>
      </c>
      <c r="O21" s="463">
        <v>9.424217312009394E-05</v>
      </c>
      <c r="P21" s="464">
        <v>11732.235999999999</v>
      </c>
      <c r="Q21" s="465">
        <v>6.606337130865476E-05</v>
      </c>
      <c r="R21" s="47"/>
    </row>
    <row r="22" spans="1:18" ht="12.75" customHeight="1">
      <c r="A22" s="51" t="e">
        <f>IF(COUNTBLANK(C22:IV22)=254,"odstr",IF(AND($A$1="TISK",SUM(J22:Q22)=0),"odstr","OK"))</f>
        <v>#REF!</v>
      </c>
      <c r="B22" s="22" t="s">
        <v>101</v>
      </c>
      <c r="C22" s="52"/>
      <c r="D22" s="62"/>
      <c r="E22" s="178">
        <v>3119</v>
      </c>
      <c r="F22" s="249"/>
      <c r="G22" s="63" t="s">
        <v>6</v>
      </c>
      <c r="H22" s="466"/>
      <c r="I22" s="65"/>
      <c r="J22" s="66">
        <v>0</v>
      </c>
      <c r="K22" s="463">
        <v>0</v>
      </c>
      <c r="L22" s="464">
        <v>0</v>
      </c>
      <c r="M22" s="463">
        <v>0</v>
      </c>
      <c r="N22" s="464">
        <v>791218.9493400002</v>
      </c>
      <c r="O22" s="463">
        <v>0.006355667683432139</v>
      </c>
      <c r="P22" s="464">
        <v>791218.9493400002</v>
      </c>
      <c r="Q22" s="465">
        <v>0.004455296606434795</v>
      </c>
      <c r="R22" s="47"/>
    </row>
    <row r="23" spans="1:18" ht="12.75">
      <c r="A23" s="51" t="e">
        <f>IF(COUNTBLANK(C23:IV23)=254,"odstr",IF(AND($A$1="TISK",SUM(J23:Q23)=0),"odstr","OK"))</f>
        <v>#REF!</v>
      </c>
      <c r="B23" s="22" t="s">
        <v>101</v>
      </c>
      <c r="C23" s="52"/>
      <c r="D23" s="62"/>
      <c r="E23" s="178">
        <v>3121</v>
      </c>
      <c r="F23" s="249"/>
      <c r="G23" s="63" t="s">
        <v>454</v>
      </c>
      <c r="H23" s="64"/>
      <c r="I23" s="65"/>
      <c r="J23" s="66">
        <v>314369.77072</v>
      </c>
      <c r="K23" s="463">
        <v>0.0022447568223601935</v>
      </c>
      <c r="L23" s="464">
        <v>-1453.9873799999998</v>
      </c>
      <c r="M23" s="463">
        <v>-1.6722895712884045E-05</v>
      </c>
      <c r="N23" s="464">
        <v>7325621.40643</v>
      </c>
      <c r="O23" s="463">
        <v>0.05884491931436107</v>
      </c>
      <c r="P23" s="464">
        <v>7638537.18977</v>
      </c>
      <c r="Q23" s="465">
        <v>0.04301204975954658</v>
      </c>
      <c r="R23" s="47"/>
    </row>
    <row r="24" spans="1:18" ht="12.75">
      <c r="A24" s="51" t="e">
        <f>IF(COUNTBLANK(C24:IV24)=254,"odstr",IF(AND($A$1="TISK",SUM(J24:Q24)=0),"odstr","OK"))</f>
        <v>#REF!</v>
      </c>
      <c r="B24" s="22" t="s">
        <v>101</v>
      </c>
      <c r="C24" s="52"/>
      <c r="D24" s="62"/>
      <c r="E24" s="178">
        <v>3122</v>
      </c>
      <c r="F24" s="249"/>
      <c r="G24" s="63" t="s">
        <v>455</v>
      </c>
      <c r="H24" s="64"/>
      <c r="I24" s="65"/>
      <c r="J24" s="66">
        <v>185703.34549</v>
      </c>
      <c r="K24" s="463">
        <v>0.0013260144280700377</v>
      </c>
      <c r="L24" s="464">
        <v>-76713.74349</v>
      </c>
      <c r="M24" s="463">
        <v>-0.0008823157269275662</v>
      </c>
      <c r="N24" s="464">
        <v>12320739.25496</v>
      </c>
      <c r="O24" s="463">
        <v>0.09896947536969745</v>
      </c>
      <c r="P24" s="464">
        <v>12429728.85696</v>
      </c>
      <c r="Q24" s="465">
        <v>0.06999090307621236</v>
      </c>
      <c r="R24" s="47"/>
    </row>
    <row r="25" spans="1:18" ht="12.75">
      <c r="A25" s="51" t="e">
        <f>IF(COUNTBLANK(C25:IV25)=254,"odstr",IF(AND($A$1="TISK",SUM(J25:Q25)=0),"odstr","OK"))</f>
        <v>#REF!</v>
      </c>
      <c r="B25" s="22" t="s">
        <v>101</v>
      </c>
      <c r="C25" s="52"/>
      <c r="D25" s="62"/>
      <c r="E25" s="178">
        <v>3123</v>
      </c>
      <c r="F25" s="249"/>
      <c r="G25" s="63" t="s">
        <v>456</v>
      </c>
      <c r="H25" s="64"/>
      <c r="I25" s="65"/>
      <c r="J25" s="66">
        <v>16765.161</v>
      </c>
      <c r="K25" s="463">
        <v>0.00011971160409769901</v>
      </c>
      <c r="L25" s="464">
        <v>-3004.161</v>
      </c>
      <c r="M25" s="463">
        <v>-3.455206819450761E-05</v>
      </c>
      <c r="N25" s="464">
        <v>9720292.11812</v>
      </c>
      <c r="O25" s="463">
        <v>0.07808072157547374</v>
      </c>
      <c r="P25" s="464">
        <v>9734053.11812</v>
      </c>
      <c r="Q25" s="465">
        <v>0.054811748202178184</v>
      </c>
      <c r="R25" s="47"/>
    </row>
    <row r="26" spans="1:18" ht="12.75">
      <c r="A26" s="51" t="e">
        <f>IF(COUNTBLANK(C26:IV26)=254,"odstr",IF(AND($A$1="TISK",SUM(J26:Q26)=0),"odstr","OK"))</f>
        <v>#REF!</v>
      </c>
      <c r="B26" s="22" t="s">
        <v>101</v>
      </c>
      <c r="C26" s="52"/>
      <c r="D26" s="62"/>
      <c r="E26" s="178">
        <v>3124</v>
      </c>
      <c r="F26" s="249"/>
      <c r="G26" s="63" t="s">
        <v>457</v>
      </c>
      <c r="H26" s="64"/>
      <c r="I26" s="65"/>
      <c r="J26" s="66">
        <v>214977.18819999998</v>
      </c>
      <c r="K26" s="463">
        <v>0.0015350442530098535</v>
      </c>
      <c r="L26" s="464">
        <v>0</v>
      </c>
      <c r="M26" s="463">
        <v>0</v>
      </c>
      <c r="N26" s="464">
        <v>967897.8185300002</v>
      </c>
      <c r="O26" s="463">
        <v>0.007774885689008093</v>
      </c>
      <c r="P26" s="464">
        <v>1182875.00673</v>
      </c>
      <c r="Q26" s="465">
        <v>0.006660683503241112</v>
      </c>
      <c r="R26" s="47"/>
    </row>
    <row r="27" spans="1:18" ht="12.75">
      <c r="A27" s="51" t="e">
        <f>IF(COUNTBLANK(C27:IV27)=254,"odstr",IF(AND($A$1="TISK",SUM(J27:Q27)=0),"odstr","OK"))</f>
        <v>#REF!</v>
      </c>
      <c r="B27" s="22" t="s">
        <v>101</v>
      </c>
      <c r="C27" s="52"/>
      <c r="D27" s="62"/>
      <c r="E27" s="178">
        <v>3125</v>
      </c>
      <c r="F27" s="249"/>
      <c r="G27" s="63" t="s">
        <v>7</v>
      </c>
      <c r="H27" s="64"/>
      <c r="I27" s="65"/>
      <c r="J27" s="66">
        <v>0</v>
      </c>
      <c r="K27" s="463">
        <v>0</v>
      </c>
      <c r="L27" s="464">
        <v>0</v>
      </c>
      <c r="M27" s="463">
        <v>0</v>
      </c>
      <c r="N27" s="464">
        <v>93337.29357</v>
      </c>
      <c r="O27" s="463">
        <v>0.0007497555776396735</v>
      </c>
      <c r="P27" s="464">
        <v>93337.29357</v>
      </c>
      <c r="Q27" s="465">
        <v>0.0005255755409335291</v>
      </c>
      <c r="R27" s="47"/>
    </row>
    <row r="28" spans="1:18" ht="12.75">
      <c r="A28" s="51" t="e">
        <f>IF(COUNTBLANK(C28:IV28)=254,"odstr",IF(AND($A$1="TISK",SUM(J28:Q28)=0),"odstr","OK"))</f>
        <v>#REF!</v>
      </c>
      <c r="B28" s="22" t="s">
        <v>101</v>
      </c>
      <c r="C28" s="52"/>
      <c r="D28" s="62"/>
      <c r="E28" s="178">
        <v>3126</v>
      </c>
      <c r="F28" s="249"/>
      <c r="G28" s="63" t="s">
        <v>458</v>
      </c>
      <c r="H28" s="64"/>
      <c r="I28" s="65"/>
      <c r="J28" s="66">
        <v>63059</v>
      </c>
      <c r="K28" s="463">
        <v>0.00045027268409750443</v>
      </c>
      <c r="L28" s="464">
        <v>0</v>
      </c>
      <c r="M28" s="463">
        <v>0</v>
      </c>
      <c r="N28" s="464">
        <v>612995.2075199999</v>
      </c>
      <c r="O28" s="463">
        <v>0.004924040095075462</v>
      </c>
      <c r="P28" s="464">
        <v>676054.2075199999</v>
      </c>
      <c r="Q28" s="465">
        <v>0.0038068122850726917</v>
      </c>
      <c r="R28" s="47"/>
    </row>
    <row r="29" spans="1:18" ht="12.75">
      <c r="A29" s="51" t="e">
        <f>IF(COUNTBLANK(C29:IV29)=254,"odstr",IF(AND($A$1="TISK",SUM(J29:Q29)=0),"odstr","OK"))</f>
        <v>#REF!</v>
      </c>
      <c r="B29" s="22" t="s">
        <v>101</v>
      </c>
      <c r="C29" s="52"/>
      <c r="D29" s="62"/>
      <c r="E29" s="178">
        <v>3128</v>
      </c>
      <c r="F29" s="249"/>
      <c r="G29" s="63" t="s">
        <v>459</v>
      </c>
      <c r="H29" s="64"/>
      <c r="I29" s="65"/>
      <c r="J29" s="66">
        <v>70000</v>
      </c>
      <c r="K29" s="463">
        <v>0.0004998348829956915</v>
      </c>
      <c r="L29" s="464">
        <v>-70000</v>
      </c>
      <c r="M29" s="463">
        <v>-0.0008050982532612376</v>
      </c>
      <c r="N29" s="464">
        <v>87460.36093000001</v>
      </c>
      <c r="O29" s="463">
        <v>0.0007025476197300295</v>
      </c>
      <c r="P29" s="464">
        <v>87460.36093000001</v>
      </c>
      <c r="Q29" s="465">
        <v>0.0004924829588245201</v>
      </c>
      <c r="R29" s="47"/>
    </row>
    <row r="30" spans="1:18" ht="12.75">
      <c r="A30" s="51" t="e">
        <f>IF(COUNTBLANK(C30:IV30)=254,"odstr",IF(AND($A$1="TISK",SUM(J30:Q30)=0),"odstr","OK"))</f>
        <v>#REF!</v>
      </c>
      <c r="B30" s="22" t="s">
        <v>101</v>
      </c>
      <c r="C30" s="52"/>
      <c r="D30" s="62"/>
      <c r="E30" s="178">
        <v>3129</v>
      </c>
      <c r="F30" s="249"/>
      <c r="G30" s="63" t="s">
        <v>460</v>
      </c>
      <c r="H30" s="64"/>
      <c r="I30" s="65"/>
      <c r="J30" s="66">
        <v>0</v>
      </c>
      <c r="K30" s="463">
        <v>0</v>
      </c>
      <c r="L30" s="464">
        <v>0</v>
      </c>
      <c r="M30" s="463">
        <v>0</v>
      </c>
      <c r="N30" s="464">
        <v>63.5</v>
      </c>
      <c r="O30" s="463">
        <v>5.10079919388424E-07</v>
      </c>
      <c r="P30" s="464">
        <v>63.5</v>
      </c>
      <c r="Q30" s="465">
        <v>3.5756390155291605E-07</v>
      </c>
      <c r="R30" s="47"/>
    </row>
    <row r="31" spans="1:18" ht="12.75">
      <c r="A31" s="51" t="e">
        <f>IF(COUNTBLANK(C31:IV31)=254,"odstr",IF(AND($A$1="TISK",SUM(J31:Q31)=0),"odstr","OK"))</f>
        <v>#REF!</v>
      </c>
      <c r="B31" s="22" t="s">
        <v>101</v>
      </c>
      <c r="C31" s="52"/>
      <c r="D31" s="62"/>
      <c r="E31" s="178">
        <v>3131</v>
      </c>
      <c r="F31" s="249"/>
      <c r="G31" s="63" t="s">
        <v>461</v>
      </c>
      <c r="H31" s="64"/>
      <c r="I31" s="65"/>
      <c r="J31" s="66">
        <v>894789.91746</v>
      </c>
      <c r="K31" s="463">
        <v>0.006389245909990623</v>
      </c>
      <c r="L31" s="464">
        <v>0</v>
      </c>
      <c r="M31" s="463">
        <v>0</v>
      </c>
      <c r="N31" s="464">
        <v>5146.72308</v>
      </c>
      <c r="O31" s="463">
        <v>4.134236368127466E-05</v>
      </c>
      <c r="P31" s="464">
        <v>899936.64054</v>
      </c>
      <c r="Q31" s="465">
        <v>0.00506747805262845</v>
      </c>
      <c r="R31" s="47"/>
    </row>
    <row r="32" spans="1:18" ht="12.75">
      <c r="A32" s="51" t="e">
        <f>IF(COUNTBLANK(C32:IV32)=254,"odstr",IF(AND($A$1="TISK",SUM(J32:Q32)=0),"odstr","OK"))</f>
        <v>#REF!</v>
      </c>
      <c r="B32" s="22" t="s">
        <v>101</v>
      </c>
      <c r="C32" s="52"/>
      <c r="D32" s="62"/>
      <c r="E32" s="178">
        <v>3132</v>
      </c>
      <c r="F32" s="249"/>
      <c r="G32" s="63" t="s">
        <v>462</v>
      </c>
      <c r="H32" s="64"/>
      <c r="I32" s="65"/>
      <c r="J32" s="66">
        <v>303198.5</v>
      </c>
      <c r="K32" s="463">
        <v>0.0021649883824567027</v>
      </c>
      <c r="L32" s="464">
        <v>0</v>
      </c>
      <c r="M32" s="463">
        <v>0</v>
      </c>
      <c r="N32" s="464">
        <v>37.468</v>
      </c>
      <c r="O32" s="463">
        <v>3.009712507030783E-07</v>
      </c>
      <c r="P32" s="464">
        <v>303235.968</v>
      </c>
      <c r="Q32" s="465">
        <v>0.0017074997765237038</v>
      </c>
      <c r="R32" s="47"/>
    </row>
    <row r="33" spans="1:18" ht="12.75" customHeight="1">
      <c r="A33" s="51" t="e">
        <f>IF(COUNTBLANK(C33:IV33)=254,"odstr",IF(AND($A$1="TISK",SUM(J33:Q33)=0),"odstr","OK"))</f>
        <v>#REF!</v>
      </c>
      <c r="B33" s="22" t="s">
        <v>101</v>
      </c>
      <c r="C33" s="52"/>
      <c r="D33" s="62"/>
      <c r="E33" s="178">
        <v>3139</v>
      </c>
      <c r="F33" s="249"/>
      <c r="G33" s="63" t="s">
        <v>8</v>
      </c>
      <c r="H33" s="466"/>
      <c r="I33" s="65"/>
      <c r="J33" s="66">
        <v>0</v>
      </c>
      <c r="K33" s="463">
        <v>0</v>
      </c>
      <c r="L33" s="464">
        <v>0</v>
      </c>
      <c r="M33" s="463">
        <v>0</v>
      </c>
      <c r="N33" s="464">
        <v>45</v>
      </c>
      <c r="O33" s="463">
        <v>3.614739586217178E-07</v>
      </c>
      <c r="P33" s="464">
        <v>45</v>
      </c>
      <c r="Q33" s="465">
        <v>2.5339174125797197E-07</v>
      </c>
      <c r="R33" s="47"/>
    </row>
    <row r="34" spans="1:18" ht="12.75">
      <c r="A34" s="51" t="e">
        <f>IF(COUNTBLANK(C34:IV34)=254,"odstr",IF(AND($A$1="TISK",SUM(J34:Q34)=0),"odstr","OK"))</f>
        <v>#REF!</v>
      </c>
      <c r="B34" s="22" t="s">
        <v>101</v>
      </c>
      <c r="C34" s="52"/>
      <c r="D34" s="62"/>
      <c r="E34" s="178">
        <v>3141</v>
      </c>
      <c r="F34" s="249"/>
      <c r="G34" s="63" t="s">
        <v>463</v>
      </c>
      <c r="H34" s="64"/>
      <c r="I34" s="65"/>
      <c r="J34" s="66">
        <v>18131</v>
      </c>
      <c r="K34" s="463">
        <v>0.00012946437519421262</v>
      </c>
      <c r="L34" s="464">
        <v>0</v>
      </c>
      <c r="M34" s="463">
        <v>0</v>
      </c>
      <c r="N34" s="464">
        <v>2590814.96751</v>
      </c>
      <c r="O34" s="463">
        <v>0.020811380941383042</v>
      </c>
      <c r="P34" s="464">
        <v>2608945.96751</v>
      </c>
      <c r="Q34" s="465">
        <v>0.014690785812340517</v>
      </c>
      <c r="R34" s="47"/>
    </row>
    <row r="35" spans="1:18" ht="12.75">
      <c r="A35" s="51" t="e">
        <f>IF(COUNTBLANK(C35:IV35)=254,"odstr",IF(AND($A$1="TISK",SUM(J35:Q35)=0),"odstr","OK"))</f>
        <v>#REF!</v>
      </c>
      <c r="B35" s="22" t="s">
        <v>101</v>
      </c>
      <c r="C35" s="52"/>
      <c r="D35" s="62"/>
      <c r="E35" s="178">
        <v>3142</v>
      </c>
      <c r="F35" s="249"/>
      <c r="G35" s="63" t="s">
        <v>464</v>
      </c>
      <c r="H35" s="64"/>
      <c r="I35" s="65"/>
      <c r="J35" s="66">
        <v>68580</v>
      </c>
      <c r="K35" s="463">
        <v>0.0004896953753692075</v>
      </c>
      <c r="L35" s="464">
        <v>0</v>
      </c>
      <c r="M35" s="463">
        <v>0</v>
      </c>
      <c r="N35" s="464">
        <v>533375.0707</v>
      </c>
      <c r="O35" s="463">
        <v>0.004284471071912614</v>
      </c>
      <c r="P35" s="464">
        <v>601955.0707</v>
      </c>
      <c r="Q35" s="465">
        <v>0.0033895654116386366</v>
      </c>
      <c r="R35" s="47"/>
    </row>
    <row r="36" spans="1:18" ht="12.75">
      <c r="A36" s="51" t="e">
        <f>IF(COUNTBLANK(C36:IV36)=254,"odstr",IF(AND($A$1="TISK",SUM(J36:Q36)=0),"odstr","OK"))</f>
        <v>#REF!</v>
      </c>
      <c r="B36" s="22" t="s">
        <v>101</v>
      </c>
      <c r="C36" s="52"/>
      <c r="D36" s="62"/>
      <c r="E36" s="178">
        <v>3143</v>
      </c>
      <c r="F36" s="249"/>
      <c r="G36" s="63" t="s">
        <v>465</v>
      </c>
      <c r="H36" s="64"/>
      <c r="I36" s="65"/>
      <c r="J36" s="66">
        <v>79419</v>
      </c>
      <c r="K36" s="463">
        <v>0.000567091236751926</v>
      </c>
      <c r="L36" s="464">
        <v>0</v>
      </c>
      <c r="M36" s="463">
        <v>0</v>
      </c>
      <c r="N36" s="464">
        <v>1275982.9446999999</v>
      </c>
      <c r="O36" s="463">
        <v>0.010249657914544564</v>
      </c>
      <c r="P36" s="464">
        <v>1355401.9446999999</v>
      </c>
      <c r="Q36" s="465">
        <v>0.007632170197154987</v>
      </c>
      <c r="R36" s="47"/>
    </row>
    <row r="37" spans="1:18" ht="12.75">
      <c r="A37" s="51" t="e">
        <f>IF(COUNTBLANK(C37:IV37)=254,"odstr",IF(AND($A$1="TISK",SUM(J37:Q37)=0),"odstr","OK"))</f>
        <v>#REF!</v>
      </c>
      <c r="B37" s="22" t="s">
        <v>101</v>
      </c>
      <c r="C37" s="52"/>
      <c r="D37" s="62"/>
      <c r="E37" s="178">
        <v>3144</v>
      </c>
      <c r="F37" s="249"/>
      <c r="G37" s="63" t="s">
        <v>9</v>
      </c>
      <c r="H37" s="64"/>
      <c r="I37" s="65"/>
      <c r="J37" s="66">
        <v>0</v>
      </c>
      <c r="K37" s="463">
        <v>0</v>
      </c>
      <c r="L37" s="464">
        <v>0</v>
      </c>
      <c r="M37" s="463">
        <v>0</v>
      </c>
      <c r="N37" s="464">
        <v>23554.42778</v>
      </c>
      <c r="O37" s="463">
        <v>0.00018920693894902135</v>
      </c>
      <c r="P37" s="464">
        <v>23554.42778</v>
      </c>
      <c r="Q37" s="465">
        <v>0.00013263327710020774</v>
      </c>
      <c r="R37" s="47"/>
    </row>
    <row r="38" spans="1:18" ht="12.75">
      <c r="A38" s="51" t="e">
        <f>IF(COUNTBLANK(C38:IV38)=254,"odstr",IF(AND($A$1="TISK",SUM(J38:Q38)=0),"odstr","OK"))</f>
        <v>#REF!</v>
      </c>
      <c r="B38" s="22" t="s">
        <v>101</v>
      </c>
      <c r="C38" s="52"/>
      <c r="D38" s="62"/>
      <c r="E38" s="178">
        <v>3145</v>
      </c>
      <c r="F38" s="249"/>
      <c r="G38" s="63" t="s">
        <v>466</v>
      </c>
      <c r="H38" s="64"/>
      <c r="I38" s="65"/>
      <c r="J38" s="66">
        <v>61528</v>
      </c>
      <c r="K38" s="463">
        <v>0.0004393405811565558</v>
      </c>
      <c r="L38" s="464">
        <v>0</v>
      </c>
      <c r="M38" s="463">
        <v>0</v>
      </c>
      <c r="N38" s="464">
        <v>69088.82220000001</v>
      </c>
      <c r="O38" s="463">
        <v>0.0005549735568254672</v>
      </c>
      <c r="P38" s="464">
        <v>130616.82220000001</v>
      </c>
      <c r="Q38" s="465">
        <v>0.0007354938669964652</v>
      </c>
      <c r="R38" s="47"/>
    </row>
    <row r="39" spans="1:18" ht="12.75" customHeight="1">
      <c r="A39" s="51" t="e">
        <f>IF(COUNTBLANK(C39:IV39)=254,"odstr",IF(AND($A$1="TISK",SUM(J39:Q39)=0),"odstr","OK"))</f>
        <v>#REF!</v>
      </c>
      <c r="B39" s="22" t="s">
        <v>101</v>
      </c>
      <c r="C39" s="52"/>
      <c r="D39" s="62"/>
      <c r="E39" s="178">
        <v>3146</v>
      </c>
      <c r="F39" s="249"/>
      <c r="G39" s="63" t="s">
        <v>467</v>
      </c>
      <c r="H39" s="466"/>
      <c r="I39" s="65"/>
      <c r="J39" s="66">
        <v>217663.628</v>
      </c>
      <c r="K39" s="463">
        <v>0.001554226771911396</v>
      </c>
      <c r="L39" s="464">
        <v>-851.628</v>
      </c>
      <c r="M39" s="463">
        <v>9.79491736040516E-06</v>
      </c>
      <c r="N39" s="464">
        <v>644045.38336</v>
      </c>
      <c r="O39" s="463">
        <v>0.0051734585390040225</v>
      </c>
      <c r="P39" s="464">
        <v>860857.38336</v>
      </c>
      <c r="Q39" s="465">
        <v>0.004847425585430487</v>
      </c>
      <c r="R39" s="47"/>
    </row>
    <row r="40" spans="1:18" ht="12.75">
      <c r="A40" s="51" t="e">
        <f>IF(COUNTBLANK(C40:IV40)=254,"odstr",IF(AND($A$1="TISK",SUM(J40:Q40)=0),"odstr","OK"))</f>
        <v>#REF!</v>
      </c>
      <c r="B40" s="22" t="s">
        <v>101</v>
      </c>
      <c r="C40" s="52"/>
      <c r="D40" s="62"/>
      <c r="E40" s="178">
        <v>3147</v>
      </c>
      <c r="F40" s="249"/>
      <c r="G40" s="63" t="s">
        <v>468</v>
      </c>
      <c r="H40" s="64"/>
      <c r="I40" s="65"/>
      <c r="J40" s="66">
        <v>45458</v>
      </c>
      <c r="K40" s="463">
        <v>0.00032459277301740205</v>
      </c>
      <c r="L40" s="464">
        <v>0</v>
      </c>
      <c r="M40" s="463">
        <v>0</v>
      </c>
      <c r="N40" s="464">
        <v>611525.58308</v>
      </c>
      <c r="O40" s="463">
        <v>0.004912234962541817</v>
      </c>
      <c r="P40" s="464">
        <v>656983.58308</v>
      </c>
      <c r="Q40" s="465">
        <v>0.003699426979878727</v>
      </c>
      <c r="R40" s="47"/>
    </row>
    <row r="41" spans="1:18" ht="12.75" customHeight="1">
      <c r="A41" s="51" t="e">
        <f>IF(COUNTBLANK(C41:IV41)=254,"odstr",IF(AND($A$1="TISK",SUM(J41:Q41)=0),"odstr","OK"))</f>
        <v>#REF!</v>
      </c>
      <c r="B41" s="22" t="s">
        <v>101</v>
      </c>
      <c r="C41" s="52"/>
      <c r="D41" s="62"/>
      <c r="E41" s="178">
        <v>3149</v>
      </c>
      <c r="F41" s="249"/>
      <c r="G41" s="63" t="s">
        <v>10</v>
      </c>
      <c r="H41" s="466"/>
      <c r="I41" s="65"/>
      <c r="J41" s="66">
        <v>0</v>
      </c>
      <c r="K41" s="463">
        <v>0</v>
      </c>
      <c r="L41" s="464">
        <v>0</v>
      </c>
      <c r="M41" s="463">
        <v>0</v>
      </c>
      <c r="N41" s="464">
        <v>277100.23419</v>
      </c>
      <c r="O41" s="463">
        <v>0.002225878190836986</v>
      </c>
      <c r="P41" s="464">
        <v>277100.23419</v>
      </c>
      <c r="Q41" s="465">
        <v>0.001560331352097687</v>
      </c>
      <c r="R41" s="47"/>
    </row>
    <row r="42" spans="1:18" ht="12.75">
      <c r="A42" s="51" t="e">
        <f>IF(COUNTBLANK(C42:IV42)=254,"odstr",IF(AND($A$1="TISK",SUM(J42:Q42)=0),"odstr","OK"))</f>
        <v>#REF!</v>
      </c>
      <c r="B42" s="22" t="s">
        <v>101</v>
      </c>
      <c r="C42" s="52"/>
      <c r="D42" s="62"/>
      <c r="E42" s="178">
        <v>3150</v>
      </c>
      <c r="F42" s="249"/>
      <c r="G42" s="63" t="s">
        <v>469</v>
      </c>
      <c r="H42" s="64"/>
      <c r="I42" s="65"/>
      <c r="J42" s="66">
        <v>69936.3662</v>
      </c>
      <c r="K42" s="463">
        <v>0.0004993805059531548</v>
      </c>
      <c r="L42" s="464">
        <v>-8242.04862</v>
      </c>
      <c r="M42" s="463">
        <v>-9.479512781794562E-05</v>
      </c>
      <c r="N42" s="464">
        <v>571798.26751</v>
      </c>
      <c r="O42" s="463">
        <v>0.0045931151842195485</v>
      </c>
      <c r="P42" s="464">
        <v>633492.5850900001</v>
      </c>
      <c r="Q42" s="465">
        <v>0.0035671508713326465</v>
      </c>
      <c r="R42" s="47"/>
    </row>
    <row r="43" spans="1:18" ht="12.75">
      <c r="A43" s="51" t="e">
        <f>IF(COUNTBLANK(C43:IV43)=254,"odstr",IF(AND($A$1="TISK",SUM(J43:Q43)=0),"odstr","OK"))</f>
        <v>#REF!</v>
      </c>
      <c r="B43" s="22" t="s">
        <v>101</v>
      </c>
      <c r="C43" s="52"/>
      <c r="D43" s="62"/>
      <c r="E43" s="178">
        <v>3211</v>
      </c>
      <c r="F43" s="249"/>
      <c r="G43" s="63" t="s">
        <v>470</v>
      </c>
      <c r="H43" s="64"/>
      <c r="I43" s="65"/>
      <c r="J43" s="66">
        <v>21337735.62678</v>
      </c>
      <c r="K43" s="463">
        <v>0.15236206557720827</v>
      </c>
      <c r="L43" s="464">
        <v>0</v>
      </c>
      <c r="M43" s="463">
        <v>0</v>
      </c>
      <c r="N43" s="464">
        <v>14200.99799</v>
      </c>
      <c r="O43" s="463">
        <v>0.00011407313244054129</v>
      </c>
      <c r="P43" s="464">
        <v>21351936.62477</v>
      </c>
      <c r="Q43" s="465">
        <v>0.12023120890178524</v>
      </c>
      <c r="R43" s="47"/>
    </row>
    <row r="44" spans="1:18" ht="12.75">
      <c r="A44" s="51" t="e">
        <f>IF(COUNTBLANK(C44:IV44)=254,"odstr",IF(AND($A$1="TISK",SUM(J44:Q44)=0),"odstr","OK"))</f>
        <v>#REF!</v>
      </c>
      <c r="B44" s="22" t="s">
        <v>101</v>
      </c>
      <c r="C44" s="52"/>
      <c r="D44" s="62"/>
      <c r="E44" s="178">
        <v>3212</v>
      </c>
      <c r="F44" s="249"/>
      <c r="G44" s="63" t="s">
        <v>471</v>
      </c>
      <c r="H44" s="64"/>
      <c r="I44" s="65"/>
      <c r="J44" s="66">
        <v>10212060.54437</v>
      </c>
      <c r="K44" s="463">
        <v>0.07291920124771566</v>
      </c>
      <c r="L44" s="464">
        <v>0</v>
      </c>
      <c r="M44" s="463">
        <v>0</v>
      </c>
      <c r="N44" s="464">
        <v>100</v>
      </c>
      <c r="O44" s="463">
        <v>8.032754636038173E-07</v>
      </c>
      <c r="P44" s="464">
        <v>10212160.54437</v>
      </c>
      <c r="Q44" s="465">
        <v>0.05750393649653052</v>
      </c>
      <c r="R44" s="47"/>
    </row>
    <row r="45" spans="1:18" ht="12.75">
      <c r="A45" s="51" t="e">
        <f>IF(COUNTBLANK(C45:IV45)=254,"odstr",IF(AND($A$1="TISK",SUM(J45:Q45)=0),"odstr","OK"))</f>
        <v>#REF!</v>
      </c>
      <c r="B45" s="22" t="s">
        <v>101</v>
      </c>
      <c r="C45" s="52"/>
      <c r="D45" s="62"/>
      <c r="E45" s="178">
        <v>3213</v>
      </c>
      <c r="F45" s="249"/>
      <c r="G45" s="63" t="s">
        <v>11</v>
      </c>
      <c r="H45" s="64"/>
      <c r="I45" s="65"/>
      <c r="J45" s="66">
        <v>0</v>
      </c>
      <c r="K45" s="463">
        <v>0</v>
      </c>
      <c r="L45" s="464">
        <v>0</v>
      </c>
      <c r="M45" s="463">
        <v>0</v>
      </c>
      <c r="N45" s="464">
        <v>96.75</v>
      </c>
      <c r="O45" s="463">
        <v>7.771690110366932E-07</v>
      </c>
      <c r="P45" s="464">
        <v>96.75</v>
      </c>
      <c r="Q45" s="465">
        <v>5.447922437046398E-07</v>
      </c>
      <c r="R45" s="47"/>
    </row>
    <row r="46" spans="1:18" ht="12.75">
      <c r="A46" s="51" t="e">
        <f>IF(COUNTBLANK(C46:IV46)=254,"odstr",IF(AND($A$1="TISK",SUM(J46:Q46)=0),"odstr","OK"))</f>
        <v>#REF!</v>
      </c>
      <c r="B46" s="22" t="s">
        <v>101</v>
      </c>
      <c r="C46" s="52"/>
      <c r="D46" s="62"/>
      <c r="E46" s="178">
        <v>3214</v>
      </c>
      <c r="F46" s="249"/>
      <c r="G46" s="63" t="s">
        <v>12</v>
      </c>
      <c r="H46" s="64"/>
      <c r="I46" s="65"/>
      <c r="J46" s="66">
        <v>0</v>
      </c>
      <c r="K46" s="463">
        <v>0</v>
      </c>
      <c r="L46" s="464">
        <v>0</v>
      </c>
      <c r="M46" s="463">
        <v>0</v>
      </c>
      <c r="N46" s="464">
        <v>41.5</v>
      </c>
      <c r="O46" s="463">
        <v>3.333593173955842E-07</v>
      </c>
      <c r="P46" s="464">
        <v>41.5</v>
      </c>
      <c r="Q46" s="465">
        <v>2.3368349471568528E-07</v>
      </c>
      <c r="R46" s="47"/>
    </row>
    <row r="47" spans="1:18" ht="12.75">
      <c r="A47" s="51" t="e">
        <f>IF(COUNTBLANK(C47:IV47)=254,"odstr",IF(AND($A$1="TISK",SUM(J47:Q47)=0),"odstr","OK"))</f>
        <v>#REF!</v>
      </c>
      <c r="B47" s="22" t="s">
        <v>101</v>
      </c>
      <c r="C47" s="52"/>
      <c r="D47" s="62"/>
      <c r="E47" s="178">
        <v>3221</v>
      </c>
      <c r="F47" s="249"/>
      <c r="G47" s="63" t="s">
        <v>472</v>
      </c>
      <c r="H47" s="64"/>
      <c r="I47" s="65"/>
      <c r="J47" s="66">
        <v>155937.945</v>
      </c>
      <c r="K47" s="463">
        <v>0.0011134746356237654</v>
      </c>
      <c r="L47" s="464">
        <v>0</v>
      </c>
      <c r="M47" s="463">
        <v>0</v>
      </c>
      <c r="N47" s="464">
        <v>0</v>
      </c>
      <c r="O47" s="463">
        <v>0</v>
      </c>
      <c r="P47" s="464">
        <v>155937.945</v>
      </c>
      <c r="Q47" s="465">
        <v>0.0008780752758164415</v>
      </c>
      <c r="R47" s="47"/>
    </row>
    <row r="48" spans="1:18" ht="12.75">
      <c r="A48" s="51" t="e">
        <f>IF(COUNTBLANK(C48:IV48)=254,"odstr",IF(AND($A$1="TISK",SUM(J48:Q48)=0),"odstr","OK"))</f>
        <v>#REF!</v>
      </c>
      <c r="B48" s="22" t="s">
        <v>101</v>
      </c>
      <c r="C48" s="52"/>
      <c r="D48" s="62"/>
      <c r="E48" s="178">
        <v>3229</v>
      </c>
      <c r="F48" s="249"/>
      <c r="G48" s="63" t="s">
        <v>13</v>
      </c>
      <c r="H48" s="64"/>
      <c r="I48" s="65"/>
      <c r="J48" s="66">
        <v>0</v>
      </c>
      <c r="K48" s="463">
        <v>0</v>
      </c>
      <c r="L48" s="464">
        <v>0</v>
      </c>
      <c r="M48" s="463">
        <v>0</v>
      </c>
      <c r="N48" s="464">
        <v>1927.213</v>
      </c>
      <c r="O48" s="463">
        <v>1.5480829160383034E-05</v>
      </c>
      <c r="P48" s="464">
        <v>1927.213</v>
      </c>
      <c r="Q48" s="465">
        <v>1.0851996840999999E-05</v>
      </c>
      <c r="R48" s="47"/>
    </row>
    <row r="49" spans="1:18" ht="12.75">
      <c r="A49" s="51" t="e">
        <f>IF(COUNTBLANK(C49:IV49)=254,"odstr",IF(AND($A$1="TISK",SUM(J49:Q49)=0),"odstr","OK"))</f>
        <v>#REF!</v>
      </c>
      <c r="B49" s="22" t="s">
        <v>101</v>
      </c>
      <c r="C49" s="52"/>
      <c r="D49" s="62"/>
      <c r="E49" s="178">
        <v>3231</v>
      </c>
      <c r="F49" s="249"/>
      <c r="G49" s="63" t="s">
        <v>473</v>
      </c>
      <c r="H49" s="64"/>
      <c r="I49" s="65"/>
      <c r="J49" s="66">
        <v>13144</v>
      </c>
      <c r="K49" s="463">
        <v>9.385471002993384E-05</v>
      </c>
      <c r="L49" s="464">
        <v>0</v>
      </c>
      <c r="M49" s="463">
        <v>0</v>
      </c>
      <c r="N49" s="464">
        <v>4115351.36427</v>
      </c>
      <c r="O49" s="463">
        <v>0.03305760775026586</v>
      </c>
      <c r="P49" s="464">
        <v>4128495.36427</v>
      </c>
      <c r="Q49" s="465">
        <v>0.023247258425063123</v>
      </c>
      <c r="R49" s="47"/>
    </row>
    <row r="50" spans="1:18" ht="12.75">
      <c r="A50" s="51" t="e">
        <f>IF(COUNTBLANK(C50:IV50)=254,"odstr",IF(AND($A$1="TISK",SUM(J50:Q50)=0),"odstr","OK"))</f>
        <v>#REF!</v>
      </c>
      <c r="B50" s="22" t="s">
        <v>101</v>
      </c>
      <c r="C50" s="52"/>
      <c r="D50" s="62"/>
      <c r="E50" s="178">
        <v>3239</v>
      </c>
      <c r="F50" s="249"/>
      <c r="G50" s="63" t="s">
        <v>14</v>
      </c>
      <c r="H50" s="64"/>
      <c r="I50" s="65"/>
      <c r="J50" s="66">
        <v>0</v>
      </c>
      <c r="K50" s="463">
        <v>0</v>
      </c>
      <c r="L50" s="464">
        <v>0</v>
      </c>
      <c r="M50" s="463">
        <v>0</v>
      </c>
      <c r="N50" s="464">
        <v>4576.93774</v>
      </c>
      <c r="O50" s="463">
        <v>3.676541784984308E-05</v>
      </c>
      <c r="P50" s="464">
        <v>4576.93774</v>
      </c>
      <c r="Q50" s="465">
        <v>2.577240496817616E-05</v>
      </c>
      <c r="R50" s="47"/>
    </row>
    <row r="51" spans="1:18" ht="12.75" customHeight="1">
      <c r="A51" s="51" t="e">
        <f>IF(COUNTBLANK(C51:IV51)=254,"odstr",IF(AND($A$1="TISK",SUM(J51:Q51)=0),"odstr","OK"))</f>
        <v>#REF!</v>
      </c>
      <c r="B51" s="22" t="s">
        <v>101</v>
      </c>
      <c r="C51" s="52"/>
      <c r="D51" s="62"/>
      <c r="E51" s="178">
        <v>3261</v>
      </c>
      <c r="F51" s="249"/>
      <c r="G51" s="63" t="s">
        <v>474</v>
      </c>
      <c r="H51" s="466"/>
      <c r="I51" s="65"/>
      <c r="J51" s="66">
        <v>361953.86119000014</v>
      </c>
      <c r="K51" s="463">
        <v>0.0025845309408248926</v>
      </c>
      <c r="L51" s="464">
        <v>0</v>
      </c>
      <c r="M51" s="463">
        <v>0</v>
      </c>
      <c r="N51" s="464">
        <v>0</v>
      </c>
      <c r="O51" s="463">
        <v>0</v>
      </c>
      <c r="P51" s="464">
        <v>361953.86119000014</v>
      </c>
      <c r="Q51" s="465">
        <v>0.0020381359809328982</v>
      </c>
      <c r="R51" s="47"/>
    </row>
    <row r="52" spans="1:18" ht="12.75">
      <c r="A52" s="51" t="e">
        <f>IF(COUNTBLANK(C52:IV52)=254,"odstr",IF(AND($A$1="TISK",SUM(J52:Q52)=0),"odstr","OK"))</f>
        <v>#REF!</v>
      </c>
      <c r="B52" s="22" t="s">
        <v>101</v>
      </c>
      <c r="C52" s="52"/>
      <c r="D52" s="62"/>
      <c r="E52" s="178">
        <v>3262</v>
      </c>
      <c r="F52" s="249"/>
      <c r="G52" s="63" t="s">
        <v>475</v>
      </c>
      <c r="H52" s="64"/>
      <c r="I52" s="65"/>
      <c r="J52" s="66">
        <v>369039.34235999984</v>
      </c>
      <c r="K52" s="463">
        <v>0.0026351248072759635</v>
      </c>
      <c r="L52" s="464">
        <v>0</v>
      </c>
      <c r="M52" s="463">
        <v>0</v>
      </c>
      <c r="N52" s="464">
        <v>0</v>
      </c>
      <c r="O52" s="463">
        <v>0</v>
      </c>
      <c r="P52" s="464">
        <v>369039.34235999984</v>
      </c>
      <c r="Q52" s="465">
        <v>0.002078033812295494</v>
      </c>
      <c r="R52" s="47"/>
    </row>
    <row r="53" spans="1:18" ht="12.75">
      <c r="A53" s="51" t="e">
        <f>IF(COUNTBLANK(C53:IV53)=254,"odstr",IF(AND($A$1="TISK",SUM(J53:Q53)=0),"odstr","OK"))</f>
        <v>#REF!</v>
      </c>
      <c r="B53" s="22" t="s">
        <v>101</v>
      </c>
      <c r="C53" s="52"/>
      <c r="D53" s="62"/>
      <c r="E53" s="178">
        <v>3269</v>
      </c>
      <c r="F53" s="249"/>
      <c r="G53" s="63" t="s">
        <v>476</v>
      </c>
      <c r="H53" s="64"/>
      <c r="I53" s="65"/>
      <c r="J53" s="66">
        <v>1763.84774</v>
      </c>
      <c r="K53" s="463">
        <v>1.2594751839215927E-05</v>
      </c>
      <c r="L53" s="464">
        <v>0</v>
      </c>
      <c r="M53" s="463">
        <v>0</v>
      </c>
      <c r="N53" s="464">
        <v>25508.905529999996</v>
      </c>
      <c r="O53" s="463">
        <v>0.00020490677915636725</v>
      </c>
      <c r="P53" s="464">
        <v>27272.753269999997</v>
      </c>
      <c r="Q53" s="465">
        <v>0.00015357089866631886</v>
      </c>
      <c r="R53" s="47"/>
    </row>
    <row r="54" spans="1:18" ht="12.75">
      <c r="A54" s="51" t="e">
        <f>IF(COUNTBLANK(C54:IV54)=254,"odstr",IF(AND($A$1="TISK",SUM(J54:Q54)=0),"odstr","OK"))</f>
        <v>#REF!</v>
      </c>
      <c r="B54" s="22" t="s">
        <v>101</v>
      </c>
      <c r="C54" s="52"/>
      <c r="D54" s="62"/>
      <c r="E54" s="178">
        <v>3280</v>
      </c>
      <c r="F54" s="249"/>
      <c r="G54" s="63" t="s">
        <v>15</v>
      </c>
      <c r="H54" s="64"/>
      <c r="I54" s="65"/>
      <c r="J54" s="66">
        <v>0</v>
      </c>
      <c r="K54" s="463">
        <v>0</v>
      </c>
      <c r="L54" s="464">
        <v>0</v>
      </c>
      <c r="M54" s="463">
        <v>0</v>
      </c>
      <c r="N54" s="464">
        <v>0</v>
      </c>
      <c r="O54" s="463">
        <v>0</v>
      </c>
      <c r="P54" s="464">
        <v>0</v>
      </c>
      <c r="Q54" s="465">
        <v>0</v>
      </c>
      <c r="R54" s="47"/>
    </row>
    <row r="55" spans="1:18" ht="12.75">
      <c r="A55" s="51" t="e">
        <f>IF(COUNTBLANK(C55:IV55)=254,"odstr",IF(AND($A$1="TISK",SUM(J55:Q55)=0),"odstr","OK"))</f>
        <v>#REF!</v>
      </c>
      <c r="B55" s="22" t="s">
        <v>101</v>
      </c>
      <c r="C55" s="52"/>
      <c r="D55" s="62"/>
      <c r="E55" s="178">
        <v>3291</v>
      </c>
      <c r="F55" s="249"/>
      <c r="G55" s="63" t="s">
        <v>477</v>
      </c>
      <c r="H55" s="64"/>
      <c r="I55" s="65"/>
      <c r="J55" s="66">
        <v>14159.371420000001</v>
      </c>
      <c r="K55" s="463">
        <v>0.00010110496795726055</v>
      </c>
      <c r="L55" s="464">
        <v>0</v>
      </c>
      <c r="M55" s="463">
        <v>0</v>
      </c>
      <c r="N55" s="464">
        <v>1717.41941</v>
      </c>
      <c r="O55" s="463">
        <v>1.3795608727699445E-05</v>
      </c>
      <c r="P55" s="464">
        <v>15876.790830000002</v>
      </c>
      <c r="Q55" s="465">
        <v>8.94010594222734E-05</v>
      </c>
      <c r="R55" s="47"/>
    </row>
    <row r="56" spans="1:18" ht="12.75">
      <c r="A56" s="51" t="e">
        <f>IF(COUNTBLANK(C56:IV56)=254,"odstr",IF(AND($A$1="TISK",SUM(J56:Q56)=0),"odstr","OK"))</f>
        <v>#REF!</v>
      </c>
      <c r="B56" s="22" t="s">
        <v>101</v>
      </c>
      <c r="C56" s="52"/>
      <c r="D56" s="62"/>
      <c r="E56" s="178">
        <v>3292</v>
      </c>
      <c r="F56" s="249"/>
      <c r="G56" s="63" t="s">
        <v>478</v>
      </c>
      <c r="H56" s="64"/>
      <c r="I56" s="65"/>
      <c r="J56" s="66">
        <v>13198.5</v>
      </c>
      <c r="K56" s="463">
        <v>9.424386718883764E-05</v>
      </c>
      <c r="L56" s="464">
        <v>-1690</v>
      </c>
      <c r="M56" s="463">
        <v>-1.9437372114449877E-05</v>
      </c>
      <c r="N56" s="464">
        <v>1871.58167</v>
      </c>
      <c r="O56" s="463">
        <v>1.5033956336416567E-05</v>
      </c>
      <c r="P56" s="464">
        <v>13380.08167</v>
      </c>
      <c r="Q56" s="465">
        <v>7.534227094522608E-05</v>
      </c>
      <c r="R56" s="47"/>
    </row>
    <row r="57" spans="1:18" ht="12.75">
      <c r="A57" s="51" t="e">
        <f>IF(COUNTBLANK(C57:IV57)=254,"odstr",IF(AND($A$1="TISK",SUM(J57:Q57)=0),"odstr","OK"))</f>
        <v>#REF!</v>
      </c>
      <c r="B57" s="22" t="s">
        <v>101</v>
      </c>
      <c r="C57" s="52"/>
      <c r="D57" s="62"/>
      <c r="E57" s="178">
        <v>3293</v>
      </c>
      <c r="F57" s="249"/>
      <c r="G57" s="63" t="s">
        <v>479</v>
      </c>
      <c r="H57" s="64"/>
      <c r="I57" s="65"/>
      <c r="J57" s="66">
        <v>16837.6</v>
      </c>
      <c r="K57" s="463">
        <v>0.00012022885465611792</v>
      </c>
      <c r="L57" s="464">
        <v>-3123.078</v>
      </c>
      <c r="M57" s="463">
        <v>-3.591978060855142E-05</v>
      </c>
      <c r="N57" s="464">
        <v>541.365</v>
      </c>
      <c r="O57" s="463">
        <v>4.348652213538806E-06</v>
      </c>
      <c r="P57" s="464">
        <v>14255.886999999999</v>
      </c>
      <c r="Q57" s="465">
        <v>8.027386733570858E-05</v>
      </c>
      <c r="R57" s="47"/>
    </row>
    <row r="58" spans="1:18" ht="12.75">
      <c r="A58" s="51" t="e">
        <f>IF(COUNTBLANK(C58:IV58)=254,"odstr",IF(AND($A$1="TISK",SUM(J58:Q58)=0),"odstr","OK"))</f>
        <v>#REF!</v>
      </c>
      <c r="B58" s="22" t="s">
        <v>101</v>
      </c>
      <c r="C58" s="52"/>
      <c r="D58" s="62"/>
      <c r="E58" s="178">
        <v>3299</v>
      </c>
      <c r="F58" s="249"/>
      <c r="G58" s="73" t="s">
        <v>480</v>
      </c>
      <c r="H58" s="64"/>
      <c r="I58" s="65"/>
      <c r="J58" s="66">
        <v>89154472.96666</v>
      </c>
      <c r="K58" s="463">
        <v>0.6366073651976148</v>
      </c>
      <c r="L58" s="464">
        <v>-86206977.94086</v>
      </c>
      <c r="M58" s="463">
        <v>-0.9915012479873775</v>
      </c>
      <c r="N58" s="464">
        <v>2905478.7139600003</v>
      </c>
      <c r="O58" s="463">
        <v>0.02333899760947242</v>
      </c>
      <c r="P58" s="464">
        <v>5852973.73975999</v>
      </c>
      <c r="Q58" s="465">
        <v>0.03295767127677707</v>
      </c>
      <c r="R58" s="47"/>
    </row>
    <row r="59" spans="1:18" ht="12.75">
      <c r="A59" s="51" t="e">
        <f>IF(COUNTBLANK(C59:IV59)=254,"odstr",IF(AND($A$1="TISK",SUM(J59:Q59)=0),"odstr","OK"))</f>
        <v>#REF!</v>
      </c>
      <c r="B59" s="22" t="s">
        <v>101</v>
      </c>
      <c r="C59" s="52"/>
      <c r="D59" s="81"/>
      <c r="E59" s="414"/>
      <c r="F59" s="82"/>
      <c r="G59" s="82" t="s">
        <v>481</v>
      </c>
      <c r="H59" s="83"/>
      <c r="I59" s="84"/>
      <c r="J59" s="203">
        <v>182571.36776999998</v>
      </c>
      <c r="K59" s="467">
        <v>0.0013036505463954473</v>
      </c>
      <c r="L59" s="468">
        <v>0</v>
      </c>
      <c r="M59" s="467">
        <v>0</v>
      </c>
      <c r="N59" s="468">
        <v>0</v>
      </c>
      <c r="O59" s="467" t="s">
        <v>204</v>
      </c>
      <c r="P59" s="468">
        <v>182571.36776999998</v>
      </c>
      <c r="Q59" s="469">
        <v>0.0010280461507353308</v>
      </c>
      <c r="R59" s="47"/>
    </row>
    <row r="60" spans="1:18" ht="12.75">
      <c r="A60" s="51" t="e">
        <f>IF(COUNTBLANK(C60:IV60)=254,"odstr",IF(AND($A$1="TISK",SUM(J60:Q60)=0),"odstr","OK"))</f>
        <v>#REF!</v>
      </c>
      <c r="B60" s="22" t="s">
        <v>101</v>
      </c>
      <c r="C60" s="52"/>
      <c r="D60" s="62"/>
      <c r="E60" s="178">
        <v>3314</v>
      </c>
      <c r="F60" s="249"/>
      <c r="G60" s="63" t="s">
        <v>482</v>
      </c>
      <c r="H60" s="64"/>
      <c r="I60" s="65"/>
      <c r="J60" s="66">
        <v>151213.947</v>
      </c>
      <c r="K60" s="463">
        <v>0.0010797429358008813</v>
      </c>
      <c r="L60" s="464">
        <v>0</v>
      </c>
      <c r="M60" s="463">
        <v>0</v>
      </c>
      <c r="N60" s="464">
        <v>0</v>
      </c>
      <c r="O60" s="463" t="s">
        <v>204</v>
      </c>
      <c r="P60" s="464">
        <v>151213.947</v>
      </c>
      <c r="Q60" s="465">
        <v>0.000851474785173793</v>
      </c>
      <c r="R60" s="47"/>
    </row>
    <row r="61" spans="1:18" ht="12.75">
      <c r="A61" s="51" t="e">
        <f>IF(COUNTBLANK(C61:IV61)=254,"odstr",IF(AND($A$1="TISK",SUM(J61:Q61)=0),"odstr","OK"))</f>
        <v>#REF!</v>
      </c>
      <c r="B61" s="22" t="s">
        <v>101</v>
      </c>
      <c r="C61" s="52"/>
      <c r="D61" s="62"/>
      <c r="E61" s="178">
        <v>3315</v>
      </c>
      <c r="F61" s="249"/>
      <c r="G61" s="63" t="s">
        <v>483</v>
      </c>
      <c r="H61" s="64"/>
      <c r="I61" s="65"/>
      <c r="J61" s="66">
        <v>31357.420769999997</v>
      </c>
      <c r="K61" s="470">
        <v>0.00022390761059456593</v>
      </c>
      <c r="L61" s="471">
        <v>0</v>
      </c>
      <c r="M61" s="472">
        <v>0</v>
      </c>
      <c r="N61" s="471">
        <v>0</v>
      </c>
      <c r="O61" s="472" t="s">
        <v>204</v>
      </c>
      <c r="P61" s="464">
        <v>31357.420769999997</v>
      </c>
      <c r="Q61" s="465">
        <v>0.00017657136556153768</v>
      </c>
      <c r="R61" s="47"/>
    </row>
    <row r="62" spans="1:18" ht="12.75">
      <c r="A62" s="51" t="e">
        <f>IF(COUNTBLANK(C62:IV62)=254,"odstr",IF(AND($A$1="TISK",SUM(J62:Q62)=0),"odstr","OK"))</f>
        <v>#REF!</v>
      </c>
      <c r="B62" s="22" t="s">
        <v>101</v>
      </c>
      <c r="C62" s="52"/>
      <c r="D62" s="81"/>
      <c r="E62" s="414"/>
      <c r="F62" s="82"/>
      <c r="G62" s="82" t="s">
        <v>484</v>
      </c>
      <c r="H62" s="83"/>
      <c r="I62" s="84"/>
      <c r="J62" s="203">
        <v>3415808.36947</v>
      </c>
      <c r="K62" s="467">
        <v>0.024390573952710586</v>
      </c>
      <c r="L62" s="468">
        <v>-115640.53038</v>
      </c>
      <c r="M62" s="467">
        <v>-0.0013300284145020154</v>
      </c>
      <c r="N62" s="468">
        <v>2505138.1552399998</v>
      </c>
      <c r="O62" s="467" t="s">
        <v>204</v>
      </c>
      <c r="P62" s="468">
        <v>5805305.99433</v>
      </c>
      <c r="Q62" s="469">
        <v>0.03268925765419158</v>
      </c>
      <c r="R62" s="47"/>
    </row>
    <row r="63" spans="1:18" ht="12.75">
      <c r="A63" s="51" t="e">
        <f>IF(COUNTBLANK(C63:IV63)=254,"odstr",IF(AND($A$1="TISK",SUM(J63:Q63)=0),"odstr","OK"))</f>
        <v>#REF!</v>
      </c>
      <c r="B63" s="22" t="s">
        <v>101</v>
      </c>
      <c r="C63" s="52"/>
      <c r="D63" s="90"/>
      <c r="E63" s="231">
        <v>3411</v>
      </c>
      <c r="F63" s="260"/>
      <c r="G63" s="91" t="s">
        <v>485</v>
      </c>
      <c r="H63" s="92"/>
      <c r="I63" s="93"/>
      <c r="J63" s="94">
        <v>813612.66819</v>
      </c>
      <c r="K63" s="460">
        <v>0.0058095998972651575</v>
      </c>
      <c r="L63" s="461">
        <v>0</v>
      </c>
      <c r="M63" s="460">
        <v>0</v>
      </c>
      <c r="N63" s="461">
        <v>0</v>
      </c>
      <c r="O63" s="460" t="s">
        <v>204</v>
      </c>
      <c r="P63" s="461">
        <v>813612.66819</v>
      </c>
      <c r="Q63" s="462">
        <v>0.004581394015604637</v>
      </c>
      <c r="R63" s="47"/>
    </row>
    <row r="64" spans="1:18" ht="12.75">
      <c r="A64" s="51" t="e">
        <f>IF(COUNTBLANK(C64:IV64)=254,"odstr",IF(AND($A$1="TISK",SUM(J64:Q64)=0),"odstr","OK"))</f>
        <v>#REF!</v>
      </c>
      <c r="B64" s="22" t="s">
        <v>101</v>
      </c>
      <c r="C64" s="52"/>
      <c r="D64" s="62"/>
      <c r="E64" s="178">
        <v>3419</v>
      </c>
      <c r="F64" s="249"/>
      <c r="G64" s="63" t="s">
        <v>486</v>
      </c>
      <c r="H64" s="64"/>
      <c r="I64" s="65"/>
      <c r="J64" s="66">
        <v>2302462.11378</v>
      </c>
      <c r="K64" s="463">
        <v>0.01644072687490341</v>
      </c>
      <c r="L64" s="464">
        <v>-88655.72838</v>
      </c>
      <c r="M64" s="463">
        <v>-0.0010196653151477247</v>
      </c>
      <c r="N64" s="464">
        <v>0</v>
      </c>
      <c r="O64" s="463" t="s">
        <v>204</v>
      </c>
      <c r="P64" s="464">
        <v>2213806.3853999996</v>
      </c>
      <c r="Q64" s="465">
        <v>0.01246578344010051</v>
      </c>
      <c r="R64" s="47"/>
    </row>
    <row r="65" spans="1:18" ht="12.75" customHeight="1">
      <c r="A65" s="51" t="e">
        <f>IF(COUNTBLANK(C65:IV65)=254,"odstr",IF(AND($A$1="TISK",SUM(J65:Q65)=0),"odstr","OK"))</f>
        <v>#REF!</v>
      </c>
      <c r="B65" s="22" t="s">
        <v>101</v>
      </c>
      <c r="C65" s="52"/>
      <c r="D65" s="62"/>
      <c r="E65" s="178">
        <v>3421</v>
      </c>
      <c r="F65" s="249"/>
      <c r="G65" s="661" t="s">
        <v>487</v>
      </c>
      <c r="H65" s="661" t="e">
        <v>#N/A</v>
      </c>
      <c r="I65" s="65"/>
      <c r="J65" s="76">
        <v>299733.5875</v>
      </c>
      <c r="K65" s="470">
        <v>0.0021402471805420198</v>
      </c>
      <c r="L65" s="471">
        <v>-26984.802</v>
      </c>
      <c r="M65" s="473">
        <v>0.0003103630993542907</v>
      </c>
      <c r="N65" s="471">
        <v>2505138.1552399998</v>
      </c>
      <c r="O65" s="472" t="s">
        <v>204</v>
      </c>
      <c r="P65" s="464">
        <v>2777886.9407399995</v>
      </c>
      <c r="Q65" s="465">
        <v>0.015642080198486428</v>
      </c>
      <c r="R65" s="47"/>
    </row>
    <row r="66" spans="1:18" ht="12.75">
      <c r="A66" s="51" t="e">
        <f>IF(COUNTBLANK(C66:IV66)=254,"odstr",IF(AND($A$1="TISK",SUM(J66:Q66)=0),"odstr","OK"))</f>
        <v>#REF!</v>
      </c>
      <c r="B66" s="22" t="s">
        <v>101</v>
      </c>
      <c r="C66" s="52"/>
      <c r="D66" s="81"/>
      <c r="E66" s="414"/>
      <c r="F66" s="82"/>
      <c r="G66" s="82" t="s">
        <v>488</v>
      </c>
      <c r="H66" s="83"/>
      <c r="I66" s="84"/>
      <c r="J66" s="203">
        <v>12104.3</v>
      </c>
      <c r="K66" s="467">
        <v>8.643073391778212E-05</v>
      </c>
      <c r="L66" s="468">
        <v>-1610.3</v>
      </c>
      <c r="M66" s="467">
        <v>-1.8520710246093867E-05</v>
      </c>
      <c r="N66" s="468">
        <v>0</v>
      </c>
      <c r="O66" s="467" t="s">
        <v>204</v>
      </c>
      <c r="P66" s="468">
        <v>10494</v>
      </c>
      <c r="Q66" s="469">
        <v>5.909095406135907E-05</v>
      </c>
      <c r="R66" s="47"/>
    </row>
    <row r="67" spans="1:18" ht="12.75">
      <c r="A67" s="51" t="e">
        <f>IF(COUNTBLANK(C67:IV67)=254,"odstr",IF(AND($A$1="TISK",SUM(J67:Q67)=0),"odstr","OK"))</f>
        <v>#REF!</v>
      </c>
      <c r="B67" s="22" t="s">
        <v>101</v>
      </c>
      <c r="C67" s="52"/>
      <c r="D67" s="321"/>
      <c r="E67" s="226">
        <v>3541</v>
      </c>
      <c r="F67" s="322"/>
      <c r="G67" s="416" t="s">
        <v>489</v>
      </c>
      <c r="H67" s="323"/>
      <c r="I67" s="324"/>
      <c r="J67" s="220">
        <v>12104.3</v>
      </c>
      <c r="K67" s="474">
        <v>8.643073391778212E-05</v>
      </c>
      <c r="L67" s="475">
        <v>-1610.3</v>
      </c>
      <c r="M67" s="474">
        <v>-1.8520710246093867E-05</v>
      </c>
      <c r="N67" s="475"/>
      <c r="O67" s="474" t="s">
        <v>204</v>
      </c>
      <c r="P67" s="475">
        <v>10494</v>
      </c>
      <c r="Q67" s="476">
        <v>5.909095406135907E-05</v>
      </c>
      <c r="R67" s="47"/>
    </row>
    <row r="68" spans="1:18" ht="12.75">
      <c r="A68" s="51" t="e">
        <f>IF(COUNTBLANK(C68:IV68)=254,"odstr",IF(AND($A$1="TISK",SUM(J68:Q68)=0),"odstr","OK"))</f>
        <v>#REF!</v>
      </c>
      <c r="B68" s="22" t="s">
        <v>101</v>
      </c>
      <c r="C68" s="52"/>
      <c r="D68" s="81"/>
      <c r="E68" s="414"/>
      <c r="F68" s="82"/>
      <c r="G68" s="82" t="s">
        <v>21</v>
      </c>
      <c r="H68" s="83"/>
      <c r="I68" s="84"/>
      <c r="J68" s="203">
        <v>11084115.18135</v>
      </c>
      <c r="K68" s="467">
        <v>0.07914610592544065</v>
      </c>
      <c r="L68" s="468">
        <v>-321073.82279000006</v>
      </c>
      <c r="M68" s="467">
        <v>-0.003692799627087674</v>
      </c>
      <c r="N68" s="468">
        <v>102490.08582000001</v>
      </c>
      <c r="O68" s="467" t="s">
        <v>204</v>
      </c>
      <c r="P68" s="468">
        <v>10865531.44438</v>
      </c>
      <c r="Q68" s="469">
        <v>0.061183020719659906</v>
      </c>
      <c r="R68" s="47"/>
    </row>
    <row r="69" spans="1:18" ht="13.5" customHeight="1" thickBot="1">
      <c r="A69" s="51" t="e">
        <f>IF(COUNTBLANK(C69:IV69)=254,"odstr",IF(AND($A$1="TISK",SUM(J69:Q69)=0),"odstr","OK"))</f>
        <v>#REF!</v>
      </c>
      <c r="B69" s="22" t="s">
        <v>101</v>
      </c>
      <c r="C69" s="52"/>
      <c r="D69" s="417"/>
      <c r="E69" s="418">
        <v>3809</v>
      </c>
      <c r="F69" s="419"/>
      <c r="G69" s="652" t="s">
        <v>491</v>
      </c>
      <c r="H69" s="652" t="e">
        <v>#N/A</v>
      </c>
      <c r="I69" s="274"/>
      <c r="J69" s="420">
        <v>11084115.18135</v>
      </c>
      <c r="K69" s="477">
        <v>0.07914610592544065</v>
      </c>
      <c r="L69" s="478">
        <v>-321073.82279000006</v>
      </c>
      <c r="M69" s="477">
        <v>-0.003692799627087674</v>
      </c>
      <c r="N69" s="478">
        <v>102490.08582000001</v>
      </c>
      <c r="O69" s="477" t="s">
        <v>204</v>
      </c>
      <c r="P69" s="478">
        <v>10865531.44438</v>
      </c>
      <c r="Q69" s="479">
        <v>0.061183020719659906</v>
      </c>
      <c r="R69" s="47"/>
    </row>
    <row r="70" spans="1:18" ht="13.5" thickBot="1">
      <c r="A70" s="51" t="e">
        <f>IF(COUNTBLANK(C70:IV70)=254,"odstr",IF(AND($A$1="TISK",SUM(J70:Q70)=0),"odstr","OK"))</f>
        <v>#REF!</v>
      </c>
      <c r="B70" s="22" t="s">
        <v>101</v>
      </c>
      <c r="C70" s="52"/>
      <c r="D70" s="108"/>
      <c r="E70" s="423" t="s">
        <v>492</v>
      </c>
      <c r="F70" s="109"/>
      <c r="G70" s="109"/>
      <c r="H70" s="110"/>
      <c r="I70" s="111"/>
      <c r="J70" s="112">
        <v>141103.499</v>
      </c>
      <c r="K70" s="131">
        <v>0.0010075492987563954</v>
      </c>
      <c r="L70" s="480">
        <v>0</v>
      </c>
      <c r="M70" s="131">
        <v>0</v>
      </c>
      <c r="N70" s="480">
        <v>1629339.8978799996</v>
      </c>
      <c r="O70" s="131" t="s">
        <v>204</v>
      </c>
      <c r="P70" s="480">
        <v>1770443.3968799997</v>
      </c>
      <c r="Q70" s="481">
        <v>0.009969238558535598</v>
      </c>
      <c r="R70" s="47"/>
    </row>
    <row r="71" spans="1:18" ht="12.75" customHeight="1">
      <c r="A71" s="51" t="e">
        <f>IF(COUNTBLANK(C71:IV71)=254,"odstr",IF(AND($A$1="TISK",SUM(J71:Q71)=0),"odstr","OK"))</f>
        <v>#REF!</v>
      </c>
      <c r="B71" s="22" t="s">
        <v>101</v>
      </c>
      <c r="C71" s="52"/>
      <c r="D71" s="405"/>
      <c r="E71" s="424"/>
      <c r="F71" s="406"/>
      <c r="G71" s="651" t="s">
        <v>493</v>
      </c>
      <c r="H71" s="651"/>
      <c r="I71" s="408"/>
      <c r="J71" s="409">
        <v>141103.499</v>
      </c>
      <c r="K71" s="457">
        <v>0.0010075492987563954</v>
      </c>
      <c r="L71" s="458">
        <v>0</v>
      </c>
      <c r="M71" s="457">
        <v>0</v>
      </c>
      <c r="N71" s="458">
        <v>1629339.8978799996</v>
      </c>
      <c r="O71" s="457" t="s">
        <v>204</v>
      </c>
      <c r="P71" s="458">
        <v>1770443.3968799997</v>
      </c>
      <c r="Q71" s="459">
        <v>0.009969238558535598</v>
      </c>
      <c r="R71" s="47"/>
    </row>
    <row r="72" spans="1:18" ht="12.75">
      <c r="A72" s="51" t="e">
        <f>IF(COUNTBLANK(C72:IV72)=254,"odstr",IF(AND($A$1="TISK",SUM(J72:Q72)=0),"odstr","OK"))</f>
        <v>#REF!</v>
      </c>
      <c r="B72" s="22" t="s">
        <v>101</v>
      </c>
      <c r="C72" s="52"/>
      <c r="D72" s="90"/>
      <c r="E72" s="231">
        <v>4313</v>
      </c>
      <c r="F72" s="260"/>
      <c r="G72" s="91" t="s">
        <v>22</v>
      </c>
      <c r="H72" s="92"/>
      <c r="I72" s="93"/>
      <c r="J72" s="94">
        <v>0</v>
      </c>
      <c r="K72" s="460">
        <v>0</v>
      </c>
      <c r="L72" s="461">
        <v>0</v>
      </c>
      <c r="M72" s="460">
        <v>0</v>
      </c>
      <c r="N72" s="461">
        <v>0</v>
      </c>
      <c r="O72" s="460" t="s">
        <v>204</v>
      </c>
      <c r="P72" s="461">
        <v>0</v>
      </c>
      <c r="Q72" s="462">
        <v>0</v>
      </c>
      <c r="R72" s="47"/>
    </row>
    <row r="73" spans="1:18" ht="13.5" thickBot="1">
      <c r="A73" s="51" t="e">
        <f>IF(COUNTBLANK(C73:IV73)=254,"odstr",IF(AND($A$1="TISK",SUM(J73:Q73)=0),"odstr","OK"))</f>
        <v>#REF!</v>
      </c>
      <c r="B73" s="22" t="s">
        <v>101</v>
      </c>
      <c r="C73" s="52"/>
      <c r="D73" s="99"/>
      <c r="E73" s="425">
        <v>4322</v>
      </c>
      <c r="F73" s="426"/>
      <c r="G73" s="100" t="s">
        <v>494</v>
      </c>
      <c r="H73" s="101"/>
      <c r="I73" s="102"/>
      <c r="J73" s="103">
        <v>141103.499</v>
      </c>
      <c r="K73" s="482">
        <v>0.0010075492987563954</v>
      </c>
      <c r="L73" s="483">
        <v>0</v>
      </c>
      <c r="M73" s="482">
        <v>0</v>
      </c>
      <c r="N73" s="483">
        <v>1629339.8978799996</v>
      </c>
      <c r="O73" s="482" t="s">
        <v>204</v>
      </c>
      <c r="P73" s="483">
        <v>1770443.3968799997</v>
      </c>
      <c r="Q73" s="484">
        <v>0.009969238558535598</v>
      </c>
      <c r="R73" s="47"/>
    </row>
    <row r="74" spans="1:18" ht="13.5" thickBot="1">
      <c r="A74" s="51" t="e">
        <f>IF(COUNTBLANK(C74:IV74)=254,"odstr",IF(AND($A$1="TISK",SUM(J74:Q74)=0),"odstr","OK"))</f>
        <v>#REF!</v>
      </c>
      <c r="B74" s="22" t="s">
        <v>101</v>
      </c>
      <c r="C74" s="52"/>
      <c r="D74" s="108"/>
      <c r="E74" s="423" t="s">
        <v>495</v>
      </c>
      <c r="F74" s="109"/>
      <c r="G74" s="109"/>
      <c r="H74" s="110"/>
      <c r="I74" s="111"/>
      <c r="J74" s="112">
        <v>8119.312</v>
      </c>
      <c r="K74" s="131">
        <v>5.79759337646502E-05</v>
      </c>
      <c r="L74" s="480">
        <v>-2736.5119999999997</v>
      </c>
      <c r="M74" s="131">
        <v>-3.147372901754879E-05</v>
      </c>
      <c r="N74" s="480" t="s">
        <v>20</v>
      </c>
      <c r="O74" s="131" t="s">
        <v>204</v>
      </c>
      <c r="P74" s="480">
        <v>5382.8</v>
      </c>
      <c r="Q74" s="481">
        <v>3.031015699652026E-05</v>
      </c>
      <c r="R74" s="47"/>
    </row>
    <row r="75" spans="1:18" ht="12.75">
      <c r="A75" s="51" t="e">
        <f>IF(COUNTBLANK(C75:IV75)=254,"odstr",IF(AND($A$1="TISK",SUM(J75:Q75)=0),"odstr","OK"))</f>
        <v>#REF!</v>
      </c>
      <c r="B75" s="22" t="s">
        <v>101</v>
      </c>
      <c r="C75" s="52"/>
      <c r="D75" s="405"/>
      <c r="E75" s="424"/>
      <c r="F75" s="406"/>
      <c r="G75" s="406" t="s">
        <v>496</v>
      </c>
      <c r="H75" s="407"/>
      <c r="I75" s="408"/>
      <c r="J75" s="409">
        <v>0</v>
      </c>
      <c r="K75" s="457">
        <v>0</v>
      </c>
      <c r="L75" s="458">
        <v>0</v>
      </c>
      <c r="M75" s="457">
        <v>0</v>
      </c>
      <c r="N75" s="485" t="s">
        <v>20</v>
      </c>
      <c r="O75" s="457" t="s">
        <v>204</v>
      </c>
      <c r="P75" s="458">
        <v>0</v>
      </c>
      <c r="Q75" s="459">
        <v>0</v>
      </c>
      <c r="R75" s="47"/>
    </row>
    <row r="76" spans="1:18" ht="13.5" thickBot="1">
      <c r="A76" s="51" t="e">
        <f>IF(COUNTBLANK(C76:IV76)=254,"odstr",IF(AND($A$1="TISK",SUM(J76:Q76)=0),"odstr","OK"))</f>
        <v>#REF!</v>
      </c>
      <c r="B76" s="22" t="s">
        <v>101</v>
      </c>
      <c r="C76" s="52"/>
      <c r="D76" s="417"/>
      <c r="E76" s="418">
        <v>5299</v>
      </c>
      <c r="F76" s="419"/>
      <c r="G76" s="416" t="s">
        <v>497</v>
      </c>
      <c r="H76" s="431"/>
      <c r="I76" s="274"/>
      <c r="J76" s="420">
        <v>0</v>
      </c>
      <c r="K76" s="477">
        <v>0</v>
      </c>
      <c r="L76" s="478">
        <v>0</v>
      </c>
      <c r="M76" s="477">
        <v>0</v>
      </c>
      <c r="N76" s="486" t="s">
        <v>20</v>
      </c>
      <c r="O76" s="477" t="s">
        <v>204</v>
      </c>
      <c r="P76" s="478">
        <v>0</v>
      </c>
      <c r="Q76" s="479">
        <v>0</v>
      </c>
      <c r="R76" s="47"/>
    </row>
    <row r="77" spans="1:18" ht="12.75">
      <c r="A77" s="51" t="e">
        <f>IF(COUNTBLANK(C77:IV77)=254,"odstr",IF(AND($A$1="TISK",SUM(J77:Q77)=0),"odstr","OK"))</f>
        <v>#REF!</v>
      </c>
      <c r="B77" s="22" t="s">
        <v>101</v>
      </c>
      <c r="C77" s="52"/>
      <c r="D77" s="405"/>
      <c r="E77" s="424"/>
      <c r="F77" s="406"/>
      <c r="G77" s="406" t="s">
        <v>498</v>
      </c>
      <c r="H77" s="407"/>
      <c r="I77" s="408"/>
      <c r="J77" s="409">
        <v>8119.312</v>
      </c>
      <c r="K77" s="457">
        <v>5.79759337646502E-05</v>
      </c>
      <c r="L77" s="458">
        <v>-2736.5119999999997</v>
      </c>
      <c r="M77" s="457">
        <v>-3.147372901754879E-05</v>
      </c>
      <c r="N77" s="458" t="s">
        <v>20</v>
      </c>
      <c r="O77" s="457" t="s">
        <v>204</v>
      </c>
      <c r="P77" s="458">
        <v>5382.8</v>
      </c>
      <c r="Q77" s="459">
        <v>3.031015699652026E-05</v>
      </c>
      <c r="R77" s="47"/>
    </row>
    <row r="78" spans="1:18" ht="13.5" thickBot="1">
      <c r="A78" s="51" t="e">
        <f>IF(COUNTBLANK(C78:IV78)=254,"odstr",IF(AND($A$1="TISK",SUM(J78:Q78)=0),"odstr","OK"))</f>
        <v>#REF!</v>
      </c>
      <c r="B78" s="22" t="s">
        <v>101</v>
      </c>
      <c r="C78" s="52"/>
      <c r="D78" s="417"/>
      <c r="E78" s="418">
        <v>5399</v>
      </c>
      <c r="F78" s="419"/>
      <c r="G78" s="430" t="s">
        <v>499</v>
      </c>
      <c r="H78" s="431"/>
      <c r="I78" s="274"/>
      <c r="J78" s="420">
        <v>8119.312</v>
      </c>
      <c r="K78" s="477">
        <v>5.79759337646502E-05</v>
      </c>
      <c r="L78" s="478">
        <v>-2736.5119999999997</v>
      </c>
      <c r="M78" s="477">
        <v>-3.147372901754879E-05</v>
      </c>
      <c r="N78" s="478" t="s">
        <v>20</v>
      </c>
      <c r="O78" s="477" t="s">
        <v>204</v>
      </c>
      <c r="P78" s="478">
        <v>5382.8</v>
      </c>
      <c r="Q78" s="479">
        <v>3.031015699652026E-05</v>
      </c>
      <c r="R78" s="47"/>
    </row>
    <row r="79" spans="1:18" ht="13.5" thickBot="1">
      <c r="A79" s="51" t="e">
        <f>IF(COUNTBLANK(C79:IV79)=254,"odstr",IF(AND($A$1="TISK",SUM(J79:Q79)=0),"odstr","OK"))</f>
        <v>#REF!</v>
      </c>
      <c r="B79" s="22" t="s">
        <v>101</v>
      </c>
      <c r="C79" s="52"/>
      <c r="D79" s="108"/>
      <c r="E79" s="423" t="s">
        <v>500</v>
      </c>
      <c r="F79" s="109"/>
      <c r="G79" s="109"/>
      <c r="H79" s="110"/>
      <c r="I79" s="111"/>
      <c r="J79" s="112">
        <v>104792.9222</v>
      </c>
      <c r="K79" s="131">
        <v>0.0007482736858087658</v>
      </c>
      <c r="L79" s="480">
        <v>-348.766</v>
      </c>
      <c r="M79" s="131">
        <v>-4.011298534241554E-06</v>
      </c>
      <c r="N79" s="480" t="s">
        <v>20</v>
      </c>
      <c r="O79" s="131" t="s">
        <v>204</v>
      </c>
      <c r="P79" s="480">
        <v>104444.1562</v>
      </c>
      <c r="Q79" s="481">
        <v>0.000588117480083058</v>
      </c>
      <c r="R79" s="47"/>
    </row>
    <row r="80" spans="1:18" ht="12.75">
      <c r="A80" s="51" t="e">
        <f>IF(COUNTBLANK(C80:IV80)=254,"odstr",IF(AND($A$1="TISK",SUM(J80:Q80)=0),"odstr","OK"))</f>
        <v>#REF!</v>
      </c>
      <c r="B80" s="22" t="s">
        <v>101</v>
      </c>
      <c r="C80" s="52"/>
      <c r="D80" s="405"/>
      <c r="E80" s="424"/>
      <c r="F80" s="406"/>
      <c r="G80" s="406" t="s">
        <v>501</v>
      </c>
      <c r="H80" s="407"/>
      <c r="I80" s="408"/>
      <c r="J80" s="409">
        <v>104792.9222</v>
      </c>
      <c r="K80" s="457">
        <v>0.0007482736858087658</v>
      </c>
      <c r="L80" s="458">
        <v>-348.766</v>
      </c>
      <c r="M80" s="457">
        <v>-4.011298534241554E-06</v>
      </c>
      <c r="N80" s="458" t="s">
        <v>20</v>
      </c>
      <c r="O80" s="457" t="s">
        <v>204</v>
      </c>
      <c r="P80" s="458">
        <v>104444.1562</v>
      </c>
      <c r="Q80" s="459">
        <v>0.000588117480083058</v>
      </c>
      <c r="R80" s="47"/>
    </row>
    <row r="81" spans="1:18" ht="12.75">
      <c r="A81" s="51" t="e">
        <f>IF(COUNTBLANK(C81:IV81)=254,"odstr",IF(AND($A$1="TISK",SUM(J81:Q81)=0),"odstr","OK"))</f>
        <v>#REF!</v>
      </c>
      <c r="B81" s="22" t="s">
        <v>101</v>
      </c>
      <c r="C81" s="52"/>
      <c r="D81" s="90"/>
      <c r="E81" s="231">
        <v>6221</v>
      </c>
      <c r="F81" s="260"/>
      <c r="G81" s="91" t="s">
        <v>502</v>
      </c>
      <c r="H81" s="92"/>
      <c r="I81" s="93"/>
      <c r="J81" s="94">
        <v>7476.096</v>
      </c>
      <c r="K81" s="460">
        <v>5.338305099177939E-05</v>
      </c>
      <c r="L81" s="461">
        <v>-348.766</v>
      </c>
      <c r="M81" s="460">
        <v>-4.011298534241554E-06</v>
      </c>
      <c r="N81" s="461" t="s">
        <v>20</v>
      </c>
      <c r="O81" s="460" t="s">
        <v>204</v>
      </c>
      <c r="P81" s="461">
        <v>7127.33</v>
      </c>
      <c r="Q81" s="462">
        <v>4.013347909378181E-05</v>
      </c>
      <c r="R81" s="47"/>
    </row>
    <row r="82" spans="1:18" ht="12.75">
      <c r="A82" s="51" t="e">
        <f>IF(COUNTBLANK(C82:IV82)=254,"odstr",IF(AND($A$1="TISK",SUM(J82:Q82)=0),"odstr","OK"))</f>
        <v>#REF!</v>
      </c>
      <c r="B82" s="22" t="s">
        <v>101</v>
      </c>
      <c r="C82" s="52"/>
      <c r="D82" s="366"/>
      <c r="E82" s="237">
        <v>6222</v>
      </c>
      <c r="F82" s="367"/>
      <c r="G82" s="544" t="s">
        <v>503</v>
      </c>
      <c r="H82" s="545"/>
      <c r="I82" s="368"/>
      <c r="J82" s="546">
        <v>96840.8262</v>
      </c>
      <c r="K82" s="549">
        <v>0.0006914917576126157</v>
      </c>
      <c r="L82" s="550">
        <v>0</v>
      </c>
      <c r="M82" s="549">
        <v>0</v>
      </c>
      <c r="N82" s="550" t="s">
        <v>20</v>
      </c>
      <c r="O82" s="549" t="s">
        <v>204</v>
      </c>
      <c r="P82" s="550">
        <v>96840.8262</v>
      </c>
      <c r="Q82" s="551">
        <v>0.0005453036794595252</v>
      </c>
      <c r="R82" s="47"/>
    </row>
    <row r="83" spans="1:18" ht="13.5" thickBot="1">
      <c r="A83" s="51" t="e">
        <f>IF(COUNTBLANK(C83:IV83)=254,"odstr",IF(AND($A$1="TISK",SUM(J83:Q83)=0),"odstr","OK"))</f>
        <v>#REF!</v>
      </c>
      <c r="B83" s="22" t="s">
        <v>101</v>
      </c>
      <c r="C83" s="52"/>
      <c r="D83" s="99"/>
      <c r="E83" s="425">
        <v>6229</v>
      </c>
      <c r="F83" s="426"/>
      <c r="G83" s="100" t="s">
        <v>515</v>
      </c>
      <c r="H83" s="101"/>
      <c r="I83" s="102"/>
      <c r="J83" s="103">
        <v>476</v>
      </c>
      <c r="K83" s="482">
        <v>3.3988772043707024E-06</v>
      </c>
      <c r="L83" s="483">
        <v>0</v>
      </c>
      <c r="M83" s="482">
        <v>0</v>
      </c>
      <c r="N83" s="483" t="s">
        <v>20</v>
      </c>
      <c r="O83" s="482" t="s">
        <v>204</v>
      </c>
      <c r="P83" s="483">
        <v>476</v>
      </c>
      <c r="Q83" s="484">
        <v>2.6803215297509926E-06</v>
      </c>
      <c r="R83" s="47"/>
    </row>
    <row r="84" spans="1:17" ht="13.5" thickBot="1">
      <c r="A84" s="51" t="s">
        <v>97</v>
      </c>
      <c r="B84" s="51" t="s">
        <v>102</v>
      </c>
      <c r="D84" s="108"/>
      <c r="E84" s="109" t="s">
        <v>23</v>
      </c>
      <c r="F84" s="109"/>
      <c r="G84" s="109"/>
      <c r="H84" s="110"/>
      <c r="I84" s="111"/>
      <c r="J84" s="112">
        <v>140046248.03388</v>
      </c>
      <c r="K84" s="131">
        <v>1</v>
      </c>
      <c r="L84" s="480">
        <v>-86945909.66561998</v>
      </c>
      <c r="M84" s="131">
        <v>-1</v>
      </c>
      <c r="N84" s="480">
        <v>124490295.70921999</v>
      </c>
      <c r="O84" s="131">
        <v>1</v>
      </c>
      <c r="P84" s="480">
        <v>177590634.07748002</v>
      </c>
      <c r="Q84" s="481">
        <v>1</v>
      </c>
    </row>
    <row r="85" spans="1:17" ht="12.75" customHeight="1">
      <c r="A85" s="51" t="str">
        <f>IF(COUNTBLANK(D85:E85)=2,"odstr","OK")</f>
        <v>OK</v>
      </c>
      <c r="B85" s="51"/>
      <c r="D85" s="117" t="s">
        <v>54</v>
      </c>
      <c r="E85" s="118"/>
      <c r="F85" s="118"/>
      <c r="G85" s="118"/>
      <c r="H85" s="118"/>
      <c r="I85" s="117"/>
      <c r="J85" s="117"/>
      <c r="K85" s="117"/>
      <c r="L85" s="117"/>
      <c r="M85" s="117"/>
      <c r="N85" s="117"/>
      <c r="O85" s="117"/>
      <c r="P85" s="117"/>
      <c r="Q85" s="119" t="s">
        <v>57</v>
      </c>
    </row>
    <row r="86" spans="1:17" ht="12.75" customHeight="1">
      <c r="A86" s="51" t="str">
        <f>IF(COUNTBLANK(D86:E86)=2,"odstr","OK")</f>
        <v>OK</v>
      </c>
      <c r="B86" s="51"/>
      <c r="D86" s="120" t="s">
        <v>207</v>
      </c>
      <c r="E86" s="564" t="s">
        <v>94</v>
      </c>
      <c r="F86" s="564"/>
      <c r="G86" s="564"/>
      <c r="H86" s="564"/>
      <c r="I86" s="564"/>
      <c r="J86" s="564"/>
      <c r="K86" s="564"/>
      <c r="L86" s="564"/>
      <c r="M86" s="564"/>
      <c r="N86" s="564"/>
      <c r="O86" s="564"/>
      <c r="P86" s="564"/>
      <c r="Q86" s="564"/>
    </row>
    <row r="87" spans="1:17" ht="12.75">
      <c r="A87" s="51" t="s">
        <v>102</v>
      </c>
      <c r="B87" s="51"/>
      <c r="D87" s="120" t="s">
        <v>24</v>
      </c>
      <c r="E87" s="564" t="s">
        <v>25</v>
      </c>
      <c r="F87" s="564"/>
      <c r="G87" s="564"/>
      <c r="H87" s="564"/>
      <c r="I87" s="564"/>
      <c r="J87" s="564"/>
      <c r="K87" s="564"/>
      <c r="L87" s="564"/>
      <c r="M87" s="564"/>
      <c r="N87" s="564"/>
      <c r="O87" s="564"/>
      <c r="P87" s="564"/>
      <c r="Q87" s="564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18" ht="12.75">
      <c r="A91" s="51"/>
      <c r="B91" s="51"/>
      <c r="J91" s="71"/>
      <c r="K91" s="71"/>
      <c r="L91" s="71"/>
      <c r="M91" s="71"/>
      <c r="N91" s="71"/>
      <c r="O91" s="71"/>
      <c r="P91" s="71"/>
      <c r="Q91" s="71"/>
      <c r="R91" s="71"/>
    </row>
    <row r="92" spans="1:19" ht="12.75">
      <c r="A92" s="51"/>
      <c r="B92" s="5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 sheet="1" objects="1" scenarios="1"/>
  <mergeCells count="11">
    <mergeCell ref="G69:H69"/>
    <mergeCell ref="G65:H65"/>
    <mergeCell ref="E87:Q87"/>
    <mergeCell ref="L9:M12"/>
    <mergeCell ref="N9:O12"/>
    <mergeCell ref="E86:Q86"/>
    <mergeCell ref="D9:E13"/>
    <mergeCell ref="G9:H13"/>
    <mergeCell ref="J9:K12"/>
    <mergeCell ref="P9:Q12"/>
    <mergeCell ref="G71:H71"/>
  </mergeCells>
  <conditionalFormatting sqref="G8">
    <cfRule type="expression" priority="1" dxfId="2" stopIfTrue="1">
      <formula>R8=" "</formula>
    </cfRule>
  </conditionalFormatting>
  <conditionalFormatting sqref="Q85">
    <cfRule type="expression" priority="2" dxfId="2" stopIfTrue="1">
      <formula>R85=" "</formula>
    </cfRule>
  </conditionalFormatting>
  <conditionalFormatting sqref="G3">
    <cfRule type="expression" priority="3" dxfId="2" stopIfTrue="1">
      <formula>D1=" ?"</formula>
    </cfRule>
  </conditionalFormatting>
  <conditionalFormatting sqref="B14:B83 A2:A86">
    <cfRule type="cellIs" priority="4" dxfId="1" operator="equal" stopIfTrue="1">
      <formula>"odstr"</formula>
    </cfRule>
  </conditionalFormatting>
  <conditionalFormatting sqref="C1:E1">
    <cfRule type="cellIs" priority="5" dxfId="0" operator="equal" stopIfTrue="1">
      <formula>"nezadána"</formula>
    </cfRule>
  </conditionalFormatting>
  <conditionalFormatting sqref="B1">
    <cfRule type="cellIs" priority="6" dxfId="2" operator="equal" stopIfTrue="1">
      <formula>"FUNKCE"</formula>
    </cfRule>
  </conditionalFormatting>
  <conditionalFormatting sqref="Q1 F1:I1">
    <cfRule type="cellIs" priority="7" dxfId="3" operator="notEqual" stopIfTrue="1">
      <formula>""</formula>
    </cfRule>
  </conditionalFormatting>
  <conditionalFormatting sqref="B4">
    <cfRule type="expression" priority="8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Q1">
      <formula1>"a,b,c,d,e,f,g,h,i,j,k,l,m,a,o,p"</formula1>
    </dataValidation>
  </dataValidation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/>
  <dimension ref="A1:AN199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31.625" style="26" customWidth="1"/>
    <col min="9" max="9" width="1.12109375" style="26" customWidth="1"/>
    <col min="10" max="11" width="12.75390625" style="26" customWidth="1"/>
    <col min="12" max="15" width="1.75390625" style="26" customWidth="1"/>
    <col min="16" max="16" width="10.00390625" style="26" customWidth="1"/>
    <col min="17" max="17" width="9.25390625" style="26" customWidth="1"/>
    <col min="18" max="35" width="1.75390625" style="26" customWidth="1"/>
    <col min="36" max="16384" width="9.125" style="26" customWidth="1"/>
  </cols>
  <sheetData>
    <row r="1" spans="1:12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CONCATENATE(C1,K1)</f>
        <v>#REF!</v>
      </c>
      <c r="F1" s="18">
        <v>11</v>
      </c>
      <c r="G1" s="19"/>
      <c r="H1" s="19"/>
      <c r="I1" s="19"/>
      <c r="J1" s="21"/>
      <c r="K1" s="22"/>
      <c r="L1" s="23"/>
    </row>
    <row r="2" spans="1:3" ht="12.75">
      <c r="A2" s="20" t="s">
        <v>97</v>
      </c>
      <c r="B2" s="24"/>
      <c r="C2" s="25"/>
    </row>
    <row r="3" spans="1:11" s="28" customFormat="1" ht="15.75">
      <c r="A3" s="20" t="s">
        <v>97</v>
      </c>
      <c r="B3" s="27" t="s">
        <v>113</v>
      </c>
      <c r="D3" s="29" t="s">
        <v>70</v>
      </c>
      <c r="E3" s="29"/>
      <c r="F3" s="29"/>
      <c r="G3" s="29"/>
      <c r="H3" s="30" t="s">
        <v>27</v>
      </c>
      <c r="I3" s="31"/>
      <c r="J3" s="29"/>
      <c r="K3" s="29"/>
    </row>
    <row r="4" spans="1:11" s="28" customFormat="1" ht="15.75" hidden="1">
      <c r="A4" s="20" t="s">
        <v>97</v>
      </c>
      <c r="B4" s="33">
        <f>COUNTA(Datova_oblast)</f>
        <v>48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Poskytnuté dotace církevním školám – podle paragrafů</v>
      </c>
      <c r="I4" s="31"/>
      <c r="J4" s="29"/>
      <c r="K4" s="29"/>
    </row>
    <row r="5" spans="1:11" s="28" customFormat="1" ht="15.75">
      <c r="A5" s="20" t="str">
        <f>IF(D5="","odstr","OK")</f>
        <v>odstr</v>
      </c>
      <c r="B5" s="35">
        <v>0</v>
      </c>
      <c r="D5" s="246"/>
      <c r="E5" s="37"/>
      <c r="F5" s="37"/>
      <c r="G5" s="37"/>
      <c r="H5" s="37"/>
      <c r="I5" s="37"/>
      <c r="J5" s="37"/>
      <c r="K5" s="37"/>
    </row>
    <row r="6" spans="1:11" s="28" customFormat="1" ht="21" customHeight="1" hidden="1">
      <c r="A6" s="20" t="str">
        <f>IF(COUNTBLANK(C6:IV6)=254,"odstr","OK")</f>
        <v>odstr</v>
      </c>
      <c r="B6" s="38" t="s">
        <v>99</v>
      </c>
      <c r="D6" s="39"/>
      <c r="E6" s="39"/>
      <c r="F6" s="39"/>
      <c r="G6" s="39"/>
      <c r="H6" s="39"/>
      <c r="I6" s="39"/>
      <c r="J6" s="39"/>
      <c r="K6" s="39"/>
    </row>
    <row r="7" spans="1:11" s="28" customFormat="1" ht="21" customHeight="1" hidden="1">
      <c r="A7" s="20" t="str">
        <f>IF(COUNTBLANK(C7:IV7)=254,"odstr","OK")</f>
        <v>odstr</v>
      </c>
      <c r="B7" s="38" t="s">
        <v>100</v>
      </c>
      <c r="D7" s="40"/>
      <c r="E7" s="40"/>
      <c r="F7" s="40"/>
      <c r="G7" s="40"/>
      <c r="H7" s="40"/>
      <c r="I7" s="40"/>
      <c r="J7" s="40"/>
      <c r="K7" s="40"/>
    </row>
    <row r="8" spans="1:12" s="41" customFormat="1" ht="21" customHeight="1" thickBot="1">
      <c r="A8" s="20" t="s">
        <v>97</v>
      </c>
      <c r="B8" s="20"/>
      <c r="D8" s="42" t="s">
        <v>511</v>
      </c>
      <c r="E8" s="43"/>
      <c r="F8" s="43"/>
      <c r="G8" s="43"/>
      <c r="H8" s="43"/>
      <c r="I8" s="44"/>
      <c r="J8" s="44"/>
      <c r="K8" s="45" t="s">
        <v>190</v>
      </c>
      <c r="L8" s="20"/>
    </row>
    <row r="9" spans="1:12" ht="8.25" customHeight="1">
      <c r="A9" s="20" t="s">
        <v>97</v>
      </c>
      <c r="C9" s="46"/>
      <c r="D9" s="664" t="s">
        <v>445</v>
      </c>
      <c r="E9" s="665"/>
      <c r="F9" s="139"/>
      <c r="G9" s="597" t="s">
        <v>446</v>
      </c>
      <c r="H9" s="597"/>
      <c r="I9" s="141"/>
      <c r="J9" s="590" t="s">
        <v>30</v>
      </c>
      <c r="K9" s="568" t="s">
        <v>28</v>
      </c>
      <c r="L9" s="47"/>
    </row>
    <row r="10" spans="1:12" ht="8.25" customHeight="1">
      <c r="A10" s="20" t="s">
        <v>97</v>
      </c>
      <c r="C10" s="46"/>
      <c r="D10" s="666"/>
      <c r="E10" s="667"/>
      <c r="F10" s="143"/>
      <c r="G10" s="598"/>
      <c r="H10" s="598"/>
      <c r="I10" s="145"/>
      <c r="J10" s="591"/>
      <c r="K10" s="569"/>
      <c r="L10" s="47"/>
    </row>
    <row r="11" spans="1:12" ht="8.25" customHeight="1">
      <c r="A11" s="20" t="s">
        <v>97</v>
      </c>
      <c r="C11" s="46"/>
      <c r="D11" s="666"/>
      <c r="E11" s="667"/>
      <c r="F11" s="143"/>
      <c r="G11" s="598"/>
      <c r="H11" s="598"/>
      <c r="I11" s="145"/>
      <c r="J11" s="591"/>
      <c r="K11" s="569"/>
      <c r="L11" s="47"/>
    </row>
    <row r="12" spans="1:12" ht="8.25" customHeight="1">
      <c r="A12" s="20" t="s">
        <v>97</v>
      </c>
      <c r="C12" s="46"/>
      <c r="D12" s="666"/>
      <c r="E12" s="667"/>
      <c r="F12" s="143"/>
      <c r="G12" s="598"/>
      <c r="H12" s="598"/>
      <c r="I12" s="145"/>
      <c r="J12" s="591"/>
      <c r="K12" s="569"/>
      <c r="L12" s="47"/>
    </row>
    <row r="13" spans="1:12" ht="8.25" customHeight="1" thickBot="1">
      <c r="A13" s="20" t="s">
        <v>97</v>
      </c>
      <c r="C13" s="46"/>
      <c r="D13" s="668"/>
      <c r="E13" s="669"/>
      <c r="F13" s="147"/>
      <c r="G13" s="599"/>
      <c r="H13" s="599"/>
      <c r="I13" s="149"/>
      <c r="J13" s="592"/>
      <c r="K13" s="570"/>
      <c r="L13" s="47"/>
    </row>
    <row r="14" spans="1:40" ht="13.5" thickTop="1">
      <c r="A14" s="51" t="e">
        <f>IF(COUNTBLANK(C14:IV14)=254,"odstr",IF(AND($A$1="TISK",SUM(J14:K14)=0),"odstr","OK"))</f>
        <v>#REF!</v>
      </c>
      <c r="B14" s="22" t="s">
        <v>101</v>
      </c>
      <c r="C14" s="52"/>
      <c r="D14" s="487"/>
      <c r="E14" s="171">
        <v>3111</v>
      </c>
      <c r="F14" s="247"/>
      <c r="G14" s="412" t="s">
        <v>450</v>
      </c>
      <c r="H14" s="488"/>
      <c r="I14" s="489"/>
      <c r="J14" s="59">
        <v>64316</v>
      </c>
      <c r="K14" s="61">
        <v>64302</v>
      </c>
      <c r="L14" s="47"/>
      <c r="AM14" s="71"/>
      <c r="AN14" s="71"/>
    </row>
    <row r="15" spans="1:40" ht="12.75">
      <c r="A15" s="51" t="e">
        <f>IF(COUNTBLANK(C15:IV15)=254,"odstr",IF(AND($A$1="TISK",SUM(J15:K15)=0),"odstr","OK"))</f>
        <v>#REF!</v>
      </c>
      <c r="B15" s="22" t="s">
        <v>101</v>
      </c>
      <c r="C15" s="52"/>
      <c r="D15" s="490"/>
      <c r="E15" s="178">
        <v>3112</v>
      </c>
      <c r="F15" s="249"/>
      <c r="G15" s="412" t="s">
        <v>451</v>
      </c>
      <c r="H15" s="412"/>
      <c r="I15" s="491" t="e">
        <v>#N/A</v>
      </c>
      <c r="J15" s="68">
        <v>10324</v>
      </c>
      <c r="K15" s="70">
        <v>10324</v>
      </c>
      <c r="L15" s="47"/>
      <c r="Q15" s="283"/>
      <c r="AM15" s="71"/>
      <c r="AN15" s="71"/>
    </row>
    <row r="16" spans="1:40" ht="12.75">
      <c r="A16" s="51" t="e">
        <f>IF(COUNTBLANK(C16:IV16)=254,"odstr",IF(AND($A$1="TISK",SUM(J16:K16)=0),"odstr","OK"))</f>
        <v>#REF!</v>
      </c>
      <c r="B16" s="22" t="s">
        <v>101</v>
      </c>
      <c r="C16" s="52"/>
      <c r="D16" s="490"/>
      <c r="E16" s="178">
        <v>3113</v>
      </c>
      <c r="F16" s="249"/>
      <c r="G16" s="412" t="s">
        <v>452</v>
      </c>
      <c r="H16" s="412"/>
      <c r="I16" s="491" t="e">
        <v>#N/A</v>
      </c>
      <c r="J16" s="68">
        <v>247039</v>
      </c>
      <c r="K16" s="70">
        <v>247039</v>
      </c>
      <c r="L16" s="47"/>
      <c r="AM16" s="71"/>
      <c r="AN16" s="71"/>
    </row>
    <row r="17" spans="1:40" ht="12.75">
      <c r="A17" s="51" t="e">
        <f>IF(COUNTBLANK(C17:IV17)=254,"odstr",IF(AND($A$1="TISK",SUM(J17:K17)=0),"odstr","OK"))</f>
        <v>#REF!</v>
      </c>
      <c r="B17" s="22" t="s">
        <v>101</v>
      </c>
      <c r="C17" s="52"/>
      <c r="D17" s="490"/>
      <c r="E17" s="178">
        <v>3114</v>
      </c>
      <c r="F17" s="249"/>
      <c r="G17" s="412" t="s">
        <v>453</v>
      </c>
      <c r="H17" s="412"/>
      <c r="I17" s="491" t="e">
        <v>#N/A</v>
      </c>
      <c r="J17" s="68">
        <v>76185</v>
      </c>
      <c r="K17" s="70">
        <v>76185</v>
      </c>
      <c r="L17" s="47"/>
      <c r="Q17" s="283"/>
      <c r="AM17" s="71"/>
      <c r="AN17" s="71"/>
    </row>
    <row r="18" spans="1:40" ht="12.75">
      <c r="A18" s="51" t="e">
        <f>IF(COUNTBLANK(C18:IV18)=254,"odstr",IF(AND($A$1="TISK",SUM(J18:K18)=0),"odstr","OK"))</f>
        <v>#REF!</v>
      </c>
      <c r="B18" s="22" t="s">
        <v>101</v>
      </c>
      <c r="C18" s="52"/>
      <c r="D18" s="490"/>
      <c r="E18" s="178">
        <v>3121</v>
      </c>
      <c r="F18" s="249"/>
      <c r="G18" s="412" t="s">
        <v>454</v>
      </c>
      <c r="H18" s="412"/>
      <c r="I18" s="491" t="e">
        <v>#N/A</v>
      </c>
      <c r="J18" s="68">
        <v>312710</v>
      </c>
      <c r="K18" s="70">
        <v>312710</v>
      </c>
      <c r="L18" s="47"/>
      <c r="AM18" s="71"/>
      <c r="AN18" s="71"/>
    </row>
    <row r="19" spans="1:40" ht="12.75">
      <c r="A19" s="51" t="e">
        <f>IF(COUNTBLANK(C19:IV19)=254,"odstr",IF(AND($A$1="TISK",SUM(J19:K19)=0),"odstr","OK"))</f>
        <v>#REF!</v>
      </c>
      <c r="B19" s="22" t="s">
        <v>101</v>
      </c>
      <c r="C19" s="52"/>
      <c r="D19" s="490"/>
      <c r="E19" s="178">
        <v>3122</v>
      </c>
      <c r="F19" s="249"/>
      <c r="G19" s="412" t="s">
        <v>455</v>
      </c>
      <c r="H19" s="412"/>
      <c r="I19" s="491" t="e">
        <v>#N/A</v>
      </c>
      <c r="J19" s="68">
        <v>106785</v>
      </c>
      <c r="K19" s="70">
        <v>106785</v>
      </c>
      <c r="L19" s="47"/>
      <c r="Q19" s="283"/>
      <c r="AM19" s="71"/>
      <c r="AN19" s="71"/>
    </row>
    <row r="20" spans="1:40" ht="12.75">
      <c r="A20" s="51" t="e">
        <f>IF(COUNTBLANK(C20:IV20)=254,"odstr",IF(AND($A$1="TISK",SUM(J20:K20)=0),"odstr","OK"))</f>
        <v>#REF!</v>
      </c>
      <c r="B20" s="22" t="s">
        <v>101</v>
      </c>
      <c r="C20" s="52"/>
      <c r="D20" s="490"/>
      <c r="E20" s="178">
        <v>3123</v>
      </c>
      <c r="F20" s="249"/>
      <c r="G20" s="412" t="s">
        <v>456</v>
      </c>
      <c r="H20" s="412"/>
      <c r="I20" s="491" t="e">
        <v>#N/A</v>
      </c>
      <c r="J20" s="68">
        <v>13761</v>
      </c>
      <c r="K20" s="70">
        <v>13761</v>
      </c>
      <c r="L20" s="47"/>
      <c r="AM20" s="71"/>
      <c r="AN20" s="71"/>
    </row>
    <row r="21" spans="1:40" ht="12.75">
      <c r="A21" s="51" t="e">
        <f>IF(COUNTBLANK(C21:IV21)=254,"odstr",IF(AND($A$1="TISK",SUM(J21:K21)=0),"odstr","OK"))</f>
        <v>#REF!</v>
      </c>
      <c r="B21" s="22" t="s">
        <v>101</v>
      </c>
      <c r="C21" s="52"/>
      <c r="D21" s="490"/>
      <c r="E21" s="178">
        <v>3124</v>
      </c>
      <c r="F21" s="249"/>
      <c r="G21" s="412" t="s">
        <v>457</v>
      </c>
      <c r="H21" s="412"/>
      <c r="I21" s="491" t="e">
        <v>#N/A</v>
      </c>
      <c r="J21" s="68">
        <v>23753</v>
      </c>
      <c r="K21" s="70">
        <v>23753</v>
      </c>
      <c r="L21" s="47"/>
      <c r="AM21" s="71"/>
      <c r="AN21" s="71"/>
    </row>
    <row r="22" spans="1:40" ht="12.75">
      <c r="A22" s="51" t="e">
        <f>IF(COUNTBLANK(C22:IV22)=254,"odstr",IF(AND($A$1="TISK",SUM(J22:K22)=0),"odstr","OK"))</f>
        <v>#REF!</v>
      </c>
      <c r="B22" s="22" t="s">
        <v>101</v>
      </c>
      <c r="C22" s="52"/>
      <c r="D22" s="490"/>
      <c r="E22" s="178">
        <v>3126</v>
      </c>
      <c r="F22" s="249"/>
      <c r="G22" s="412" t="s">
        <v>458</v>
      </c>
      <c r="H22" s="412"/>
      <c r="I22" s="491" t="e">
        <v>#N/A</v>
      </c>
      <c r="J22" s="68">
        <v>38664</v>
      </c>
      <c r="K22" s="70">
        <v>38664</v>
      </c>
      <c r="L22" s="47"/>
      <c r="AM22" s="71"/>
      <c r="AN22" s="71"/>
    </row>
    <row r="23" spans="1:40" ht="12.75">
      <c r="A23" s="51" t="e">
        <f>IF(COUNTBLANK(C23:IV23)=254,"odstr",IF(AND($A$1="TISK",SUM(J23:K23)=0),"odstr","OK"))</f>
        <v>#REF!</v>
      </c>
      <c r="B23" s="22" t="s">
        <v>101</v>
      </c>
      <c r="C23" s="52"/>
      <c r="D23" s="490"/>
      <c r="E23" s="178">
        <v>3141</v>
      </c>
      <c r="F23" s="249"/>
      <c r="G23" s="412" t="s">
        <v>463</v>
      </c>
      <c r="H23" s="412"/>
      <c r="I23" s="491" t="e">
        <v>#N/A</v>
      </c>
      <c r="J23" s="68">
        <v>18005</v>
      </c>
      <c r="K23" s="70">
        <v>18005</v>
      </c>
      <c r="L23" s="47"/>
      <c r="AM23" s="71"/>
      <c r="AN23" s="71"/>
    </row>
    <row r="24" spans="1:40" ht="12.75">
      <c r="A24" s="51" t="e">
        <f>IF(COUNTBLANK(C24:IV24)=254,"odstr",IF(AND($A$1="TISK",SUM(J24:K24)=0),"odstr","OK"))</f>
        <v>#REF!</v>
      </c>
      <c r="B24" s="22" t="s">
        <v>101</v>
      </c>
      <c r="C24" s="52"/>
      <c r="D24" s="490"/>
      <c r="E24" s="178">
        <v>3142</v>
      </c>
      <c r="F24" s="249"/>
      <c r="G24" s="412" t="s">
        <v>464</v>
      </c>
      <c r="H24" s="412"/>
      <c r="I24" s="491" t="e">
        <v>#N/A</v>
      </c>
      <c r="J24" s="68">
        <v>41936</v>
      </c>
      <c r="K24" s="70">
        <v>41936</v>
      </c>
      <c r="L24" s="47"/>
      <c r="AM24" s="71"/>
      <c r="AN24" s="71"/>
    </row>
    <row r="25" spans="1:40" ht="12.75">
      <c r="A25" s="51" t="e">
        <f>IF(COUNTBLANK(C25:IV25)=254,"odstr",IF(AND($A$1="TISK",SUM(J25:K25)=0),"odstr","OK"))</f>
        <v>#REF!</v>
      </c>
      <c r="B25" s="22" t="s">
        <v>101</v>
      </c>
      <c r="C25" s="52"/>
      <c r="D25" s="490"/>
      <c r="E25" s="178">
        <v>3143</v>
      </c>
      <c r="F25" s="249"/>
      <c r="G25" s="412" t="s">
        <v>465</v>
      </c>
      <c r="H25" s="412"/>
      <c r="I25" s="491" t="e">
        <v>#N/A</v>
      </c>
      <c r="J25" s="68">
        <v>67023</v>
      </c>
      <c r="K25" s="70">
        <v>67023</v>
      </c>
      <c r="L25" s="47"/>
      <c r="AM25" s="71"/>
      <c r="AN25" s="71"/>
    </row>
    <row r="26" spans="1:40" ht="12.75">
      <c r="A26" s="51" t="e">
        <f>IF(COUNTBLANK(C26:IV26)=254,"odstr",IF(AND($A$1="TISK",SUM(J26:K26)=0),"odstr","OK"))</f>
        <v>#REF!</v>
      </c>
      <c r="B26" s="22" t="s">
        <v>101</v>
      </c>
      <c r="C26" s="52"/>
      <c r="D26" s="490"/>
      <c r="E26" s="178">
        <v>3145</v>
      </c>
      <c r="F26" s="249"/>
      <c r="G26" s="412" t="s">
        <v>466</v>
      </c>
      <c r="H26" s="412"/>
      <c r="I26" s="491" t="e">
        <v>#N/A</v>
      </c>
      <c r="J26" s="68">
        <v>3336</v>
      </c>
      <c r="K26" s="70">
        <v>3336</v>
      </c>
      <c r="L26" s="47"/>
      <c r="AM26" s="71"/>
      <c r="AN26" s="71"/>
    </row>
    <row r="27" spans="1:40" ht="12.75" customHeight="1">
      <c r="A27" s="51" t="e">
        <f>IF(COUNTBLANK(C27:IV27)=254,"odstr",IF(AND($A$1="TISK",SUM(J27:K27)=0),"odstr","OK"))</f>
        <v>#REF!</v>
      </c>
      <c r="B27" s="22" t="s">
        <v>101</v>
      </c>
      <c r="C27" s="52"/>
      <c r="D27" s="490"/>
      <c r="E27" s="178">
        <v>3146</v>
      </c>
      <c r="F27" s="249"/>
      <c r="G27" s="412" t="s">
        <v>467</v>
      </c>
      <c r="H27" s="413"/>
      <c r="I27" s="492" t="e">
        <v>#N/A</v>
      </c>
      <c r="J27" s="68">
        <v>5404</v>
      </c>
      <c r="K27" s="70">
        <v>5404</v>
      </c>
      <c r="L27" s="47"/>
      <c r="AM27" s="71"/>
      <c r="AN27" s="71"/>
    </row>
    <row r="28" spans="1:40" ht="12.75">
      <c r="A28" s="51" t="e">
        <f>IF(COUNTBLANK(C28:IV28)=254,"odstr",IF(AND($A$1="TISK",SUM(J28:K28)=0),"odstr","OK"))</f>
        <v>#REF!</v>
      </c>
      <c r="B28" s="22" t="s">
        <v>101</v>
      </c>
      <c r="C28" s="52"/>
      <c r="D28" s="490"/>
      <c r="E28" s="178">
        <v>3147</v>
      </c>
      <c r="F28" s="249"/>
      <c r="G28" s="412" t="s">
        <v>468</v>
      </c>
      <c r="H28" s="413"/>
      <c r="I28" s="492"/>
      <c r="J28" s="68">
        <v>45458</v>
      </c>
      <c r="K28" s="70">
        <v>45458</v>
      </c>
      <c r="L28" s="47"/>
      <c r="AM28" s="71"/>
      <c r="AN28" s="71"/>
    </row>
    <row r="29" spans="1:40" ht="12.75">
      <c r="A29" s="51" t="e">
        <f>IF(COUNTBLANK(C29:IV29)=254,"odstr",IF(AND($A$1="TISK",SUM(J29:K29)=0),"odstr","OK"))</f>
        <v>#REF!</v>
      </c>
      <c r="B29" s="22" t="s">
        <v>101</v>
      </c>
      <c r="C29" s="52"/>
      <c r="D29" s="490"/>
      <c r="E29" s="178">
        <v>3150</v>
      </c>
      <c r="F29" s="249"/>
      <c r="G29" s="412" t="s">
        <v>469</v>
      </c>
      <c r="H29" s="412"/>
      <c r="I29" s="491" t="e">
        <v>#N/A</v>
      </c>
      <c r="J29" s="68">
        <v>58500</v>
      </c>
      <c r="K29" s="70">
        <v>58500</v>
      </c>
      <c r="L29" s="47"/>
      <c r="AM29" s="71"/>
      <c r="AN29" s="71"/>
    </row>
    <row r="30" spans="1:40" ht="12.75">
      <c r="A30" s="51" t="e">
        <f>IF(COUNTBLANK(C30:IV30)=254,"odstr",IF(AND($A$1="TISK",SUM(J30:K30)=0),"odstr","OK"))</f>
        <v>#REF!</v>
      </c>
      <c r="B30" s="22" t="s">
        <v>101</v>
      </c>
      <c r="C30" s="52"/>
      <c r="D30" s="490"/>
      <c r="E30" s="178">
        <v>3231</v>
      </c>
      <c r="F30" s="249"/>
      <c r="G30" s="412" t="s">
        <v>473</v>
      </c>
      <c r="H30" s="412"/>
      <c r="I30" s="491" t="e">
        <v>#N/A</v>
      </c>
      <c r="J30" s="68">
        <v>11559</v>
      </c>
      <c r="K30" s="70">
        <v>11559</v>
      </c>
      <c r="L30" s="47"/>
      <c r="AM30" s="71"/>
      <c r="AN30" s="71"/>
    </row>
    <row r="31" spans="1:40" ht="12.75">
      <c r="A31" s="51" t="e">
        <f>IF(COUNTBLANK(C31:IV31)=254,"odstr",IF(AND($A$1="TISK",SUM(J31:K31)=0),"odstr","OK"))</f>
        <v>#REF!</v>
      </c>
      <c r="B31" s="22" t="s">
        <v>101</v>
      </c>
      <c r="C31" s="52"/>
      <c r="D31" s="490"/>
      <c r="E31" s="178">
        <v>3292</v>
      </c>
      <c r="F31" s="249"/>
      <c r="G31" s="412" t="s">
        <v>478</v>
      </c>
      <c r="H31" s="412"/>
      <c r="I31" s="491" t="e">
        <v>#N/A</v>
      </c>
      <c r="J31" s="68">
        <v>0</v>
      </c>
      <c r="K31" s="68">
        <v>0</v>
      </c>
      <c r="L31" s="47"/>
      <c r="Q31" s="283"/>
      <c r="AM31" s="71"/>
      <c r="AN31" s="71"/>
    </row>
    <row r="32" spans="1:40" ht="12.75">
      <c r="A32" s="51" t="e">
        <f>IF(COUNTBLANK(C32:IV32)=254,"odstr",IF(AND($A$1="TISK",SUM(J32:K32)=0),"odstr","OK"))</f>
        <v>#REF!</v>
      </c>
      <c r="B32" s="22" t="s">
        <v>101</v>
      </c>
      <c r="C32" s="52"/>
      <c r="D32" s="493"/>
      <c r="E32" s="178">
        <v>3293</v>
      </c>
      <c r="F32" s="249"/>
      <c r="G32" s="412" t="s">
        <v>479</v>
      </c>
      <c r="H32" s="412"/>
      <c r="I32" s="491"/>
      <c r="J32" s="68">
        <v>0</v>
      </c>
      <c r="K32" s="70">
        <v>0</v>
      </c>
      <c r="L32" s="47"/>
      <c r="AM32" s="71"/>
      <c r="AN32" s="71"/>
    </row>
    <row r="33" spans="1:40" ht="12.75">
      <c r="A33" s="51" t="e">
        <f>IF(COUNTBLANK(C33:IV33)=254,"odstr",IF(AND($A$1="TISK",SUM(J33:K33)=0),"odstr","OK"))</f>
        <v>#REF!</v>
      </c>
      <c r="B33" s="22" t="s">
        <v>101</v>
      </c>
      <c r="C33" s="52"/>
      <c r="D33" s="493"/>
      <c r="E33" s="178">
        <v>3299</v>
      </c>
      <c r="F33" s="249"/>
      <c r="G33" s="412" t="s">
        <v>480</v>
      </c>
      <c r="H33" s="412"/>
      <c r="I33" s="491"/>
      <c r="J33" s="68">
        <v>25695.389</v>
      </c>
      <c r="K33" s="70">
        <v>25663.972</v>
      </c>
      <c r="L33" s="47"/>
      <c r="AM33" s="71"/>
      <c r="AN33" s="71"/>
    </row>
    <row r="34" spans="1:12" ht="12.75">
      <c r="A34" s="51" t="e">
        <f>IF(COUNTBLANK(C34:IV34)=254,"odstr",IF(AND($A$1="TISK",SUM(J34:K34)=0),"odstr","OK"))</f>
        <v>#REF!</v>
      </c>
      <c r="B34" s="22" t="s">
        <v>101</v>
      </c>
      <c r="C34" s="52"/>
      <c r="D34" s="62"/>
      <c r="E34" s="178">
        <v>3421</v>
      </c>
      <c r="F34" s="249"/>
      <c r="G34" s="412" t="s">
        <v>487</v>
      </c>
      <c r="H34" s="412"/>
      <c r="I34" s="491"/>
      <c r="J34" s="68">
        <v>86408</v>
      </c>
      <c r="K34" s="70">
        <v>86408</v>
      </c>
      <c r="L34" s="47"/>
    </row>
    <row r="35" spans="1:12" ht="12.75">
      <c r="A35" s="51" t="e">
        <f>IF(COUNTBLANK(C35:IV35)=254,"odstr",IF(AND($A$1="TISK",SUM(J35:K35)=0),"odstr","OK"))</f>
        <v>#REF!</v>
      </c>
      <c r="B35" s="22" t="s">
        <v>101</v>
      </c>
      <c r="C35" s="52"/>
      <c r="D35" s="62"/>
      <c r="E35" s="178">
        <v>3541</v>
      </c>
      <c r="F35" s="249"/>
      <c r="G35" s="412" t="s">
        <v>489</v>
      </c>
      <c r="H35" s="412"/>
      <c r="I35" s="491" t="e">
        <v>#N/A</v>
      </c>
      <c r="J35" s="68">
        <v>0</v>
      </c>
      <c r="K35" s="70">
        <v>0</v>
      </c>
      <c r="L35" s="47"/>
    </row>
    <row r="36" spans="1:12" ht="13.5" thickBot="1">
      <c r="A36" s="51" t="e">
        <f>IF(COUNTBLANK(C36:IV36)=254,"odstr",IF(AND($A$1="TISK",SUM(J36:K36)=0),"odstr","OK"))</f>
        <v>#REF!</v>
      </c>
      <c r="B36" s="22" t="s">
        <v>101</v>
      </c>
      <c r="C36" s="52"/>
      <c r="D36" s="251"/>
      <c r="E36" s="210">
        <v>4322</v>
      </c>
      <c r="F36" s="252"/>
      <c r="G36" s="412" t="s">
        <v>494</v>
      </c>
      <c r="H36" s="494"/>
      <c r="I36" s="495" t="e">
        <v>#N/A</v>
      </c>
      <c r="J36" s="216">
        <v>11002</v>
      </c>
      <c r="K36" s="422">
        <v>11002</v>
      </c>
      <c r="L36" s="47"/>
    </row>
    <row r="37" spans="1:12" ht="13.5" thickBot="1">
      <c r="A37" s="51" t="e">
        <f>IF(COUNTBLANK(C37:IV37)=254,"odstr",IF(AND($A$1="TISK",SUM(J37:K37)=0),"odstr","OK"))</f>
        <v>#REF!</v>
      </c>
      <c r="B37" s="22" t="s">
        <v>101</v>
      </c>
      <c r="C37" s="52"/>
      <c r="D37" s="108"/>
      <c r="E37" s="109" t="s">
        <v>29</v>
      </c>
      <c r="F37" s="109"/>
      <c r="G37" s="109"/>
      <c r="H37" s="110"/>
      <c r="I37" s="111"/>
      <c r="J37" s="114">
        <v>1267863.389</v>
      </c>
      <c r="K37" s="116">
        <v>1267817.972</v>
      </c>
      <c r="L37" s="47"/>
    </row>
    <row r="38" spans="1:11" ht="13.5">
      <c r="A38" s="51" t="s">
        <v>97</v>
      </c>
      <c r="B38" s="51" t="s">
        <v>102</v>
      </c>
      <c r="D38" s="117" t="s">
        <v>54</v>
      </c>
      <c r="E38" s="118"/>
      <c r="F38" s="118"/>
      <c r="G38" s="118"/>
      <c r="H38" s="118"/>
      <c r="I38" s="117"/>
      <c r="J38" s="117"/>
      <c r="K38" s="119" t="s">
        <v>55</v>
      </c>
    </row>
    <row r="39" spans="1:11" ht="12.75">
      <c r="A39" s="51" t="str">
        <f>IF(COUNTBLANK(D39:E39)=2,"odstr","OK")</f>
        <v>OK</v>
      </c>
      <c r="B39" s="51"/>
      <c r="D39" s="120" t="s">
        <v>207</v>
      </c>
      <c r="E39" s="564" t="s">
        <v>56</v>
      </c>
      <c r="F39" s="564"/>
      <c r="G39" s="564"/>
      <c r="H39" s="564"/>
      <c r="I39" s="564"/>
      <c r="J39" s="564"/>
      <c r="K39" s="564"/>
    </row>
    <row r="40" spans="1:11" ht="25.5" customHeight="1">
      <c r="A40" s="51" t="str">
        <f>IF(COUNTBLANK(D40:E40)=2,"odstr","OK")</f>
        <v>odstr</v>
      </c>
      <c r="B40" s="51"/>
      <c r="D40" s="120"/>
      <c r="E40" s="564"/>
      <c r="F40" s="564"/>
      <c r="G40" s="564"/>
      <c r="H40" s="564"/>
      <c r="I40" s="564"/>
      <c r="J40" s="564"/>
      <c r="K40" s="564"/>
    </row>
    <row r="41" spans="1:10" ht="12.75">
      <c r="A41" s="51" t="s">
        <v>102</v>
      </c>
      <c r="B41" s="51"/>
      <c r="J41" s="283"/>
    </row>
    <row r="42" spans="1:2" ht="12.75">
      <c r="A42" s="51"/>
      <c r="B42" s="51"/>
    </row>
    <row r="43" spans="1:10" ht="12.75">
      <c r="A43" s="51"/>
      <c r="B43" s="51"/>
      <c r="J43" s="283"/>
    </row>
    <row r="44" spans="1:2" ht="12.75">
      <c r="A44" s="51"/>
      <c r="B44" s="51"/>
    </row>
    <row r="45" spans="1:11" ht="12.75">
      <c r="A45" s="51"/>
      <c r="B45" s="51"/>
      <c r="K45" s="7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</sheetData>
  <sheetProtection sheet="1" objects="1" scenarios="1"/>
  <mergeCells count="6">
    <mergeCell ref="E40:K40"/>
    <mergeCell ref="E39:K39"/>
    <mergeCell ref="K9:K13"/>
    <mergeCell ref="D9:E13"/>
    <mergeCell ref="G9:H13"/>
    <mergeCell ref="J9:J13"/>
  </mergeCells>
  <conditionalFormatting sqref="G8">
    <cfRule type="expression" priority="1" dxfId="2" stopIfTrue="1">
      <formula>L8=" "</formula>
    </cfRule>
  </conditionalFormatting>
  <conditionalFormatting sqref="K38">
    <cfRule type="expression" priority="2" dxfId="2" stopIfTrue="1">
      <formula>L38=" "</formula>
    </cfRule>
  </conditionalFormatting>
  <conditionalFormatting sqref="G3">
    <cfRule type="expression" priority="3" dxfId="2" stopIfTrue="1">
      <formula>D1=" ?"</formula>
    </cfRule>
  </conditionalFormatting>
  <conditionalFormatting sqref="A2:A40 B14:B37">
    <cfRule type="cellIs" priority="4" dxfId="1" operator="equal" stopIfTrue="1">
      <formula>"odstr"</formula>
    </cfRule>
  </conditionalFormatting>
  <conditionalFormatting sqref="K1 F1:I1">
    <cfRule type="cellIs" priority="5" dxfId="3" operator="notEqual" stopIfTrue="1">
      <formula>""</formula>
    </cfRule>
  </conditionalFormatting>
  <conditionalFormatting sqref="C1:E1">
    <cfRule type="cellIs" priority="6" dxfId="0" operator="equal" stopIfTrue="1">
      <formula>"nezadána"</formula>
    </cfRule>
  </conditionalFormatting>
  <conditionalFormatting sqref="B1">
    <cfRule type="cellIs" priority="7" dxfId="2" operator="equal" stopIfTrue="1">
      <formula>"FUNKCE"</formula>
    </cfRule>
  </conditionalFormatting>
  <conditionalFormatting sqref="B4">
    <cfRule type="expression" priority="8" dxfId="2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K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6"/>
  <dimension ref="A1:AN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2.125" style="26" customWidth="1"/>
    <col min="6" max="6" width="1.75390625" style="26" customWidth="1"/>
    <col min="7" max="7" width="15.75390625" style="26" customWidth="1"/>
    <col min="8" max="8" width="17.125" style="26" customWidth="1"/>
    <col min="9" max="9" width="1.12109375" style="26" customWidth="1"/>
    <col min="10" max="10" width="9.75390625" style="26" customWidth="1"/>
    <col min="11" max="11" width="10.875" style="26" customWidth="1"/>
    <col min="12" max="12" width="8.75390625" style="26" customWidth="1"/>
    <col min="13" max="36" width="1.75390625" style="26" customWidth="1"/>
    <col min="37" max="16384" width="9.125" style="26" customWidth="1"/>
  </cols>
  <sheetData>
    <row r="1" spans="1:13" s="20" customFormat="1" ht="13.5" hidden="1">
      <c r="A1" s="15" t="e">
        <v>#REF!</v>
      </c>
      <c r="B1" s="15">
        <v>0</v>
      </c>
      <c r="C1" s="16" t="e">
        <v>#REF!</v>
      </c>
      <c r="D1" s="17" t="e">
        <v>#REF!</v>
      </c>
      <c r="E1" s="17" t="e">
        <v>#REF!</v>
      </c>
      <c r="F1" s="18">
        <v>12</v>
      </c>
      <c r="G1" s="19"/>
      <c r="H1" s="19"/>
      <c r="I1" s="19"/>
      <c r="J1" s="21"/>
      <c r="K1" s="21"/>
      <c r="L1" s="22"/>
      <c r="M1" s="23"/>
    </row>
    <row r="2" spans="1:3" ht="12.75">
      <c r="A2" s="20" t="s">
        <v>97</v>
      </c>
      <c r="B2" s="24"/>
      <c r="C2" s="25"/>
    </row>
    <row r="3" spans="1:12" s="28" customFormat="1" ht="15.75">
      <c r="A3" s="20" t="s">
        <v>97</v>
      </c>
      <c r="B3" s="27" t="s">
        <v>114</v>
      </c>
      <c r="D3" s="29" t="s">
        <v>69</v>
      </c>
      <c r="E3" s="29"/>
      <c r="F3" s="29"/>
      <c r="G3" s="29"/>
      <c r="H3" s="496" t="s">
        <v>74</v>
      </c>
      <c r="I3" s="31"/>
      <c r="J3" s="29"/>
      <c r="K3" s="29"/>
      <c r="L3" s="29"/>
    </row>
    <row r="4" spans="1:12" s="28" customFormat="1" ht="15.75" hidden="1">
      <c r="A4" s="20" t="s">
        <v>97</v>
      </c>
      <c r="B4" s="33">
        <v>45</v>
      </c>
      <c r="D4" s="34" t="e">
        <v>#REF!</v>
      </c>
      <c r="E4" s="29"/>
      <c r="F4" s="29"/>
      <c r="G4" s="29"/>
      <c r="H4" s="34" t="s">
        <v>74</v>
      </c>
      <c r="I4" s="31"/>
      <c r="J4" s="29"/>
      <c r="K4" s="29"/>
      <c r="L4" s="29"/>
    </row>
    <row r="5" spans="1:12" s="28" customFormat="1" ht="15.75">
      <c r="A5" s="20" t="e">
        <v>#REF!</v>
      </c>
      <c r="B5" s="35">
        <v>0</v>
      </c>
      <c r="D5" s="497" t="e">
        <v>#REF!</v>
      </c>
      <c r="E5" s="37"/>
      <c r="F5" s="37"/>
      <c r="G5" s="37"/>
      <c r="H5" s="37"/>
      <c r="I5" s="37"/>
      <c r="J5" s="37"/>
      <c r="K5" s="37"/>
      <c r="L5" s="37"/>
    </row>
    <row r="6" spans="1:12" s="28" customFormat="1" ht="21" customHeight="1" hidden="1">
      <c r="A6" s="20" t="s">
        <v>510</v>
      </c>
      <c r="B6" s="38" t="s">
        <v>99</v>
      </c>
      <c r="D6" s="39"/>
      <c r="E6" s="39"/>
      <c r="F6" s="39"/>
      <c r="G6" s="39"/>
      <c r="H6" s="39"/>
      <c r="I6" s="39"/>
      <c r="J6" s="39"/>
      <c r="K6" s="39"/>
      <c r="L6" s="39"/>
    </row>
    <row r="7" spans="1:12" s="28" customFormat="1" ht="21" customHeight="1" hidden="1">
      <c r="A7" s="20" t="s">
        <v>510</v>
      </c>
      <c r="B7" s="38" t="s">
        <v>100</v>
      </c>
      <c r="D7" s="40"/>
      <c r="E7" s="40"/>
      <c r="F7" s="40"/>
      <c r="G7" s="40"/>
      <c r="H7" s="40"/>
      <c r="I7" s="40"/>
      <c r="J7" s="40"/>
      <c r="K7" s="40"/>
      <c r="L7" s="40"/>
    </row>
    <row r="8" spans="1:13" s="41" customFormat="1" ht="21" customHeight="1" thickBot="1">
      <c r="A8" s="20" t="s">
        <v>97</v>
      </c>
      <c r="B8" s="20"/>
      <c r="D8" s="42" t="s">
        <v>511</v>
      </c>
      <c r="E8" s="43"/>
      <c r="F8" s="43"/>
      <c r="G8" s="43"/>
      <c r="H8" s="43"/>
      <c r="I8" s="44"/>
      <c r="J8" s="44"/>
      <c r="K8" s="44"/>
      <c r="L8" s="45" t="s">
        <v>190</v>
      </c>
      <c r="M8" s="20"/>
    </row>
    <row r="9" spans="1:13" ht="6" customHeight="1">
      <c r="A9" s="20" t="s">
        <v>97</v>
      </c>
      <c r="C9" s="46"/>
      <c r="D9" s="593"/>
      <c r="E9" s="572"/>
      <c r="F9" s="572"/>
      <c r="G9" s="572"/>
      <c r="H9" s="572"/>
      <c r="I9" s="659"/>
      <c r="J9" s="593" t="s">
        <v>75</v>
      </c>
      <c r="K9" s="572"/>
      <c r="L9" s="606"/>
      <c r="M9" s="47"/>
    </row>
    <row r="10" spans="1:13" ht="6" customHeight="1">
      <c r="A10" s="20" t="s">
        <v>97</v>
      </c>
      <c r="C10" s="46"/>
      <c r="D10" s="594"/>
      <c r="E10" s="575"/>
      <c r="F10" s="575"/>
      <c r="G10" s="575"/>
      <c r="H10" s="575"/>
      <c r="I10" s="672"/>
      <c r="J10" s="594"/>
      <c r="K10" s="575"/>
      <c r="L10" s="670"/>
      <c r="M10" s="47"/>
    </row>
    <row r="11" spans="1:13" ht="6" customHeight="1">
      <c r="A11" s="20" t="s">
        <v>97</v>
      </c>
      <c r="C11" s="46"/>
      <c r="D11" s="594"/>
      <c r="E11" s="575"/>
      <c r="F11" s="575"/>
      <c r="G11" s="575"/>
      <c r="H11" s="575"/>
      <c r="I11" s="672"/>
      <c r="J11" s="607"/>
      <c r="K11" s="608"/>
      <c r="L11" s="609"/>
      <c r="M11" s="47"/>
    </row>
    <row r="12" spans="1:13" ht="13.5" customHeight="1">
      <c r="A12" s="20" t="s">
        <v>97</v>
      </c>
      <c r="B12" s="20" t="s">
        <v>115</v>
      </c>
      <c r="C12" s="46"/>
      <c r="D12" s="594"/>
      <c r="E12" s="575"/>
      <c r="F12" s="575"/>
      <c r="G12" s="575"/>
      <c r="H12" s="575"/>
      <c r="I12" s="672"/>
      <c r="J12" s="498" t="s">
        <v>76</v>
      </c>
      <c r="K12" s="499"/>
      <c r="L12" s="675" t="s">
        <v>512</v>
      </c>
      <c r="M12" s="47"/>
    </row>
    <row r="13" spans="1:13" ht="13.5" customHeight="1" thickBot="1">
      <c r="A13" s="20" t="s">
        <v>97</v>
      </c>
      <c r="B13" s="20" t="s">
        <v>159</v>
      </c>
      <c r="C13" s="46"/>
      <c r="D13" s="595"/>
      <c r="E13" s="673"/>
      <c r="F13" s="673"/>
      <c r="G13" s="673"/>
      <c r="H13" s="673"/>
      <c r="I13" s="674"/>
      <c r="J13" s="500">
        <v>2013</v>
      </c>
      <c r="K13" s="501">
        <v>2014</v>
      </c>
      <c r="L13" s="676"/>
      <c r="M13" s="47"/>
    </row>
    <row r="14" spans="1:13" ht="13.5" thickTop="1">
      <c r="A14" s="51" t="e">
        <v>#REF!</v>
      </c>
      <c r="B14" s="22" t="s">
        <v>101</v>
      </c>
      <c r="C14" s="52"/>
      <c r="D14" s="502"/>
      <c r="E14" s="503" t="s">
        <v>77</v>
      </c>
      <c r="F14" s="503"/>
      <c r="G14" s="503"/>
      <c r="H14" s="504"/>
      <c r="I14" s="505"/>
      <c r="J14" s="506">
        <v>59833</v>
      </c>
      <c r="K14" s="507">
        <v>74626</v>
      </c>
      <c r="L14" s="508">
        <v>1.2472381461735162</v>
      </c>
      <c r="M14" s="47"/>
    </row>
    <row r="15" spans="1:13" ht="12.75" customHeight="1">
      <c r="A15" s="51" t="e">
        <v>#REF!</v>
      </c>
      <c r="B15" s="22" t="s">
        <v>101</v>
      </c>
      <c r="C15" s="52"/>
      <c r="D15" s="321"/>
      <c r="E15" s="416" t="s">
        <v>78</v>
      </c>
      <c r="F15" s="416"/>
      <c r="G15" s="416"/>
      <c r="H15" s="323"/>
      <c r="I15" s="324"/>
      <c r="J15" s="383">
        <v>342269</v>
      </c>
      <c r="K15" s="222">
        <v>390247</v>
      </c>
      <c r="L15" s="223">
        <v>1.1401762940844775</v>
      </c>
      <c r="M15" s="47"/>
    </row>
    <row r="16" spans="1:13" ht="12.75">
      <c r="A16" s="51" t="e">
        <v>#REF!</v>
      </c>
      <c r="B16" s="22" t="s">
        <v>101</v>
      </c>
      <c r="C16" s="52"/>
      <c r="D16" s="321"/>
      <c r="E16" s="416" t="s">
        <v>116</v>
      </c>
      <c r="F16" s="416"/>
      <c r="G16" s="416"/>
      <c r="H16" s="323"/>
      <c r="I16" s="324"/>
      <c r="J16" s="383">
        <v>433951</v>
      </c>
      <c r="K16" s="222">
        <v>457009</v>
      </c>
      <c r="L16" s="223">
        <v>1.05313503137451</v>
      </c>
      <c r="M16" s="47"/>
    </row>
    <row r="17" spans="1:13" ht="15">
      <c r="A17" s="51" t="e">
        <v>#REF!</v>
      </c>
      <c r="B17" s="22" t="s">
        <v>101</v>
      </c>
      <c r="C17" s="52"/>
      <c r="D17" s="509"/>
      <c r="E17" s="677" t="s">
        <v>79</v>
      </c>
      <c r="F17" s="510" t="s">
        <v>89</v>
      </c>
      <c r="G17" s="91"/>
      <c r="H17" s="92"/>
      <c r="I17" s="93"/>
      <c r="J17" s="261">
        <v>304690</v>
      </c>
      <c r="K17" s="235">
        <v>312710</v>
      </c>
      <c r="L17" s="236">
        <v>1.026321835308018</v>
      </c>
      <c r="M17" s="47"/>
    </row>
    <row r="18" spans="1:13" ht="15">
      <c r="A18" s="51" t="e">
        <v>#REF!</v>
      </c>
      <c r="B18" s="22" t="s">
        <v>101</v>
      </c>
      <c r="C18" s="52"/>
      <c r="D18" s="366"/>
      <c r="E18" s="678"/>
      <c r="F18" s="511" t="s">
        <v>160</v>
      </c>
      <c r="G18" s="63"/>
      <c r="H18" s="64"/>
      <c r="I18" s="65"/>
      <c r="J18" s="250">
        <v>99737</v>
      </c>
      <c r="K18" s="68">
        <v>106785</v>
      </c>
      <c r="L18" s="191">
        <v>1.070665851188626</v>
      </c>
      <c r="M18" s="47"/>
    </row>
    <row r="19" spans="1:13" ht="15">
      <c r="A19" s="51" t="e">
        <v>#REF!</v>
      </c>
      <c r="B19" s="22" t="s">
        <v>101</v>
      </c>
      <c r="C19" s="52"/>
      <c r="D19" s="512"/>
      <c r="E19" s="678"/>
      <c r="F19" s="513" t="s">
        <v>90</v>
      </c>
      <c r="G19" s="73"/>
      <c r="H19" s="74"/>
      <c r="I19" s="75"/>
      <c r="J19" s="256">
        <v>13819</v>
      </c>
      <c r="K19" s="78">
        <v>13761</v>
      </c>
      <c r="L19" s="198">
        <v>0.9958028800926261</v>
      </c>
      <c r="M19" s="47"/>
    </row>
    <row r="20" spans="1:13" ht="12.75">
      <c r="A20" s="51"/>
      <c r="B20" s="22"/>
      <c r="C20" s="52"/>
      <c r="D20" s="512"/>
      <c r="E20" s="416" t="s">
        <v>80</v>
      </c>
      <c r="F20" s="514"/>
      <c r="G20" s="514"/>
      <c r="H20" s="515"/>
      <c r="I20" s="516"/>
      <c r="J20" s="517">
        <v>32701</v>
      </c>
      <c r="K20" s="518">
        <v>38664</v>
      </c>
      <c r="L20" s="519">
        <v>1.1823491636341397</v>
      </c>
      <c r="M20" s="47"/>
    </row>
    <row r="21" spans="1:13" ht="12.75">
      <c r="A21" s="51" t="e">
        <v>#REF!</v>
      </c>
      <c r="B21" s="22" t="s">
        <v>101</v>
      </c>
      <c r="C21" s="52"/>
      <c r="D21" s="321"/>
      <c r="E21" s="416" t="s">
        <v>81</v>
      </c>
      <c r="F21" s="416"/>
      <c r="G21" s="416"/>
      <c r="H21" s="323"/>
      <c r="I21" s="324"/>
      <c r="J21" s="383">
        <v>58208</v>
      </c>
      <c r="K21" s="222">
        <v>58500</v>
      </c>
      <c r="L21" s="223">
        <v>1.0050164925783398</v>
      </c>
      <c r="M21" s="47"/>
    </row>
    <row r="22" spans="1:13" ht="12.75">
      <c r="A22" s="51" t="e">
        <v>#REF!</v>
      </c>
      <c r="B22" s="22" t="s">
        <v>101</v>
      </c>
      <c r="C22" s="52"/>
      <c r="D22" s="321"/>
      <c r="E22" s="416" t="s">
        <v>82</v>
      </c>
      <c r="F22" s="416"/>
      <c r="G22" s="416"/>
      <c r="H22" s="323"/>
      <c r="I22" s="324"/>
      <c r="J22" s="383">
        <v>51064</v>
      </c>
      <c r="K22" s="222">
        <v>59941</v>
      </c>
      <c r="L22" s="223">
        <v>1.1738406705310982</v>
      </c>
      <c r="M22" s="47"/>
    </row>
    <row r="23" spans="1:13" ht="12.75">
      <c r="A23" s="51" t="e">
        <v>#REF!</v>
      </c>
      <c r="B23" s="22" t="s">
        <v>101</v>
      </c>
      <c r="C23" s="52"/>
      <c r="D23" s="321"/>
      <c r="E23" s="416" t="s">
        <v>83</v>
      </c>
      <c r="F23" s="416"/>
      <c r="G23" s="416"/>
      <c r="H23" s="323"/>
      <c r="I23" s="324"/>
      <c r="J23" s="383">
        <v>50719</v>
      </c>
      <c r="K23" s="222">
        <v>48794</v>
      </c>
      <c r="L23" s="223">
        <v>0.9620457816597331</v>
      </c>
      <c r="M23" s="47"/>
    </row>
    <row r="24" spans="1:13" ht="12.75">
      <c r="A24" s="51" t="e">
        <v>#REF!</v>
      </c>
      <c r="B24" s="22" t="s">
        <v>101</v>
      </c>
      <c r="C24" s="52"/>
      <c r="D24" s="321"/>
      <c r="E24" s="416" t="s">
        <v>84</v>
      </c>
      <c r="F24" s="416"/>
      <c r="G24" s="416"/>
      <c r="H24" s="323"/>
      <c r="I24" s="324"/>
      <c r="J24" s="383">
        <v>10718</v>
      </c>
      <c r="K24" s="222">
        <v>11002</v>
      </c>
      <c r="L24" s="223">
        <v>1.0264974808732972</v>
      </c>
      <c r="M24" s="47"/>
    </row>
    <row r="25" spans="1:13" ht="12.75">
      <c r="A25" s="51" t="e">
        <v>#REF!</v>
      </c>
      <c r="B25" s="22" t="s">
        <v>101</v>
      </c>
      <c r="C25" s="52"/>
      <c r="D25" s="321"/>
      <c r="E25" s="416" t="s">
        <v>85</v>
      </c>
      <c r="F25" s="416"/>
      <c r="G25" s="416"/>
      <c r="H25" s="323"/>
      <c r="I25" s="324"/>
      <c r="J25" s="383">
        <v>9172</v>
      </c>
      <c r="K25" s="222">
        <v>11559</v>
      </c>
      <c r="L25" s="223">
        <v>1.260248582642826</v>
      </c>
      <c r="M25" s="47"/>
    </row>
    <row r="26" spans="1:13" ht="12.75">
      <c r="A26" s="51" t="e">
        <v>#REF!</v>
      </c>
      <c r="B26" s="22" t="s">
        <v>101</v>
      </c>
      <c r="C26" s="52"/>
      <c r="D26" s="321"/>
      <c r="E26" s="416" t="s">
        <v>86</v>
      </c>
      <c r="F26" s="416"/>
      <c r="G26" s="416"/>
      <c r="H26" s="323"/>
      <c r="I26" s="324"/>
      <c r="J26" s="383">
        <v>63980.16278</v>
      </c>
      <c r="K26" s="222">
        <v>86408</v>
      </c>
      <c r="L26" s="223">
        <v>1.350543609854817</v>
      </c>
      <c r="M26" s="47"/>
    </row>
    <row r="27" spans="1:13" ht="13.5" thickBot="1">
      <c r="A27" s="51" t="e">
        <v>#REF!</v>
      </c>
      <c r="B27" s="22" t="s">
        <v>101</v>
      </c>
      <c r="C27" s="52"/>
      <c r="D27" s="321"/>
      <c r="E27" s="416" t="s">
        <v>87</v>
      </c>
      <c r="F27" s="416"/>
      <c r="G27" s="416"/>
      <c r="H27" s="323"/>
      <c r="I27" s="324"/>
      <c r="J27" s="383">
        <v>3410</v>
      </c>
      <c r="K27" s="222">
        <v>5404</v>
      </c>
      <c r="L27" s="223">
        <v>1.5847507331378299</v>
      </c>
      <c r="M27" s="47"/>
    </row>
    <row r="28" spans="1:13" ht="13.5" thickBot="1">
      <c r="A28" s="51" t="e">
        <v>#REF!</v>
      </c>
      <c r="B28" s="22" t="s">
        <v>101</v>
      </c>
      <c r="C28" s="52"/>
      <c r="D28" s="108"/>
      <c r="E28" s="109" t="s">
        <v>88</v>
      </c>
      <c r="F28" s="109"/>
      <c r="G28" s="109"/>
      <c r="H28" s="110"/>
      <c r="I28" s="111"/>
      <c r="J28" s="395">
        <v>1116025.16278</v>
      </c>
      <c r="K28" s="114">
        <v>1242154</v>
      </c>
      <c r="L28" s="132">
        <v>1.1130161231363416</v>
      </c>
      <c r="M28" s="47"/>
    </row>
    <row r="29" spans="1:12" ht="13.5">
      <c r="A29" s="51" t="s">
        <v>97</v>
      </c>
      <c r="B29" s="51" t="s">
        <v>102</v>
      </c>
      <c r="D29" s="117" t="s">
        <v>54</v>
      </c>
      <c r="E29" s="118"/>
      <c r="F29" s="118"/>
      <c r="G29" s="118"/>
      <c r="H29" s="118"/>
      <c r="I29" s="117"/>
      <c r="J29" s="117"/>
      <c r="K29" s="117"/>
      <c r="L29" s="119" t="s">
        <v>55</v>
      </c>
    </row>
    <row r="30" spans="1:12" ht="12.75">
      <c r="A30" s="51" t="s">
        <v>101</v>
      </c>
      <c r="B30" s="51"/>
      <c r="D30" s="120" t="s">
        <v>207</v>
      </c>
      <c r="E30" s="564" t="s">
        <v>95</v>
      </c>
      <c r="F30" s="564"/>
      <c r="G30" s="564"/>
      <c r="H30" s="564"/>
      <c r="I30" s="564"/>
      <c r="J30" s="564"/>
      <c r="K30" s="564"/>
      <c r="L30" s="564"/>
    </row>
    <row r="31" spans="1:12" ht="12.75">
      <c r="A31" s="51" t="s">
        <v>101</v>
      </c>
      <c r="B31" s="51"/>
      <c r="D31" s="120" t="s">
        <v>24</v>
      </c>
      <c r="E31" s="564" t="s">
        <v>96</v>
      </c>
      <c r="F31" s="564"/>
      <c r="G31" s="564"/>
      <c r="H31" s="564"/>
      <c r="I31" s="564"/>
      <c r="J31" s="564"/>
      <c r="K31" s="564"/>
      <c r="L31" s="564"/>
    </row>
    <row r="32" spans="1:2" ht="12.75">
      <c r="A32" s="51" t="s">
        <v>102</v>
      </c>
      <c r="B32" s="51"/>
    </row>
    <row r="33" spans="1:11" ht="12.75">
      <c r="A33" s="51"/>
      <c r="B33" s="51"/>
      <c r="K33" s="283"/>
    </row>
    <row r="34" spans="1:11" ht="12.75">
      <c r="A34" s="51"/>
      <c r="B34" s="51"/>
      <c r="K34" s="71"/>
    </row>
    <row r="35" spans="1:40" ht="12.75">
      <c r="A35" s="51"/>
      <c r="B35" s="51"/>
      <c r="AN35" s="71"/>
    </row>
    <row r="36" spans="1:11" ht="12.75">
      <c r="A36" s="51"/>
      <c r="B36" s="51"/>
      <c r="J36" s="71"/>
      <c r="K36" s="71"/>
    </row>
    <row r="37" spans="1:2" ht="12.75">
      <c r="A37" s="51"/>
      <c r="B37" s="51"/>
    </row>
    <row r="38" spans="1:11" ht="12.75">
      <c r="A38" s="51"/>
      <c r="B38" s="51"/>
      <c r="K38" s="7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 sheet="1" objects="1" scenarios="1"/>
  <mergeCells count="6">
    <mergeCell ref="J9:L11"/>
    <mergeCell ref="D9:I13"/>
    <mergeCell ref="E31:L31"/>
    <mergeCell ref="L12:L13"/>
    <mergeCell ref="E30:L30"/>
    <mergeCell ref="E17:E19"/>
  </mergeCells>
  <conditionalFormatting sqref="G8">
    <cfRule type="expression" priority="1" dxfId="2" stopIfTrue="1">
      <formula>M8=" "</formula>
    </cfRule>
  </conditionalFormatting>
  <conditionalFormatting sqref="L29">
    <cfRule type="expression" priority="2" dxfId="2" stopIfTrue="1">
      <formula>M29=" "</formula>
    </cfRule>
  </conditionalFormatting>
  <conditionalFormatting sqref="G3">
    <cfRule type="expression" priority="3" dxfId="2" stopIfTrue="1">
      <formula>D1=" ?"</formula>
    </cfRule>
  </conditionalFormatting>
  <conditionalFormatting sqref="L1 F1:I1">
    <cfRule type="cellIs" priority="4" dxfId="3" operator="notEqual" stopIfTrue="1">
      <formula>""</formula>
    </cfRule>
  </conditionalFormatting>
  <conditionalFormatting sqref="C1:E1">
    <cfRule type="cellIs" priority="5" dxfId="0" operator="equal" stopIfTrue="1">
      <formula>"nezadána"</formula>
    </cfRule>
  </conditionalFormatting>
  <conditionalFormatting sqref="B14:B22 B24:B28 A2:A22 A24:A31 A23:B23">
    <cfRule type="cellIs" priority="6" dxfId="1" operator="equal" stopIfTrue="1">
      <formula>"odstr"</formula>
    </cfRule>
  </conditionalFormatting>
  <conditionalFormatting sqref="B1">
    <cfRule type="cellIs" priority="7" dxfId="2" operator="equal" stopIfTrue="1">
      <formula>"FUNKCE"</formula>
    </cfRule>
  </conditionalFormatting>
  <conditionalFormatting sqref="B4">
    <cfRule type="expression" priority="8" dxfId="2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L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"/>
  <dimension ref="A1:B74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10.25390625" style="520" customWidth="1"/>
    <col min="2" max="2" width="84.25390625" style="0" bestFit="1" customWidth="1"/>
  </cols>
  <sheetData>
    <row r="1" spans="1:2" ht="12.75">
      <c r="A1" s="520" t="s">
        <v>448</v>
      </c>
      <c r="B1" s="520"/>
    </row>
    <row r="2" ht="12.75">
      <c r="B2" s="520" t="s">
        <v>3</v>
      </c>
    </row>
    <row r="3" spans="1:2" ht="12.75">
      <c r="A3" s="520">
        <v>3111</v>
      </c>
      <c r="B3" s="520" t="s">
        <v>450</v>
      </c>
    </row>
    <row r="4" spans="1:2" ht="12.75">
      <c r="A4" s="520">
        <v>3112</v>
      </c>
      <c r="B4" s="520" t="s">
        <v>451</v>
      </c>
    </row>
    <row r="5" spans="1:2" ht="12.75">
      <c r="A5" s="520">
        <v>3113</v>
      </c>
      <c r="B5" s="520" t="s">
        <v>452</v>
      </c>
    </row>
    <row r="6" spans="1:2" ht="12.75">
      <c r="A6" s="520">
        <v>3114</v>
      </c>
      <c r="B6" t="s">
        <v>453</v>
      </c>
    </row>
    <row r="7" spans="1:2" ht="12.75">
      <c r="A7" s="520">
        <v>3115</v>
      </c>
      <c r="B7" s="520" t="s">
        <v>131</v>
      </c>
    </row>
    <row r="8" spans="1:2" ht="12.75">
      <c r="A8" s="520">
        <v>3116</v>
      </c>
      <c r="B8" s="520" t="s">
        <v>132</v>
      </c>
    </row>
    <row r="9" spans="1:2" ht="12.75">
      <c r="A9" s="520">
        <v>3117</v>
      </c>
      <c r="B9" t="s">
        <v>4</v>
      </c>
    </row>
    <row r="10" spans="1:2" ht="12.75">
      <c r="A10" s="520">
        <v>3118</v>
      </c>
      <c r="B10" t="s">
        <v>5</v>
      </c>
    </row>
    <row r="11" spans="1:2" ht="12.75">
      <c r="A11" s="520">
        <v>3119</v>
      </c>
      <c r="B11" s="520" t="s">
        <v>6</v>
      </c>
    </row>
    <row r="12" spans="1:2" ht="12.75">
      <c r="A12" s="520">
        <v>3121</v>
      </c>
      <c r="B12" s="520" t="s">
        <v>454</v>
      </c>
    </row>
    <row r="13" spans="1:2" ht="12.75">
      <c r="A13" s="520">
        <v>3122</v>
      </c>
      <c r="B13" s="520" t="s">
        <v>455</v>
      </c>
    </row>
    <row r="14" spans="1:2" ht="12.75">
      <c r="A14" s="520">
        <v>3123</v>
      </c>
      <c r="B14" t="s">
        <v>456</v>
      </c>
    </row>
    <row r="15" spans="1:2" ht="12.75">
      <c r="A15" s="520">
        <v>3124</v>
      </c>
      <c r="B15" s="520" t="s">
        <v>457</v>
      </c>
    </row>
    <row r="16" spans="1:2" ht="12.75">
      <c r="A16" s="520">
        <v>3125</v>
      </c>
      <c r="B16" t="s">
        <v>7</v>
      </c>
    </row>
    <row r="17" spans="1:2" ht="12.75">
      <c r="A17" s="520">
        <v>3126</v>
      </c>
      <c r="B17" s="520" t="s">
        <v>458</v>
      </c>
    </row>
    <row r="18" spans="1:2" ht="12.75">
      <c r="A18" s="520">
        <v>3127</v>
      </c>
      <c r="B18" s="520" t="s">
        <v>133</v>
      </c>
    </row>
    <row r="19" spans="1:2" ht="12.75">
      <c r="A19" s="520">
        <v>3128</v>
      </c>
      <c r="B19" s="520" t="s">
        <v>459</v>
      </c>
    </row>
    <row r="20" spans="1:2" ht="12.75">
      <c r="A20" s="520">
        <v>3129</v>
      </c>
      <c r="B20" s="520" t="s">
        <v>460</v>
      </c>
    </row>
    <row r="21" spans="1:2" ht="12.75">
      <c r="A21" s="520">
        <v>3131</v>
      </c>
      <c r="B21" t="s">
        <v>461</v>
      </c>
    </row>
    <row r="22" spans="1:2" ht="12.75">
      <c r="A22" s="520">
        <v>3132</v>
      </c>
      <c r="B22" s="520" t="s">
        <v>462</v>
      </c>
    </row>
    <row r="23" spans="1:2" ht="12.75">
      <c r="A23" s="520">
        <v>3139</v>
      </c>
      <c r="B23" s="520" t="s">
        <v>8</v>
      </c>
    </row>
    <row r="24" spans="1:2" ht="12.75">
      <c r="A24" s="520">
        <v>3141</v>
      </c>
      <c r="B24" s="520" t="s">
        <v>463</v>
      </c>
    </row>
    <row r="25" spans="1:2" ht="12.75">
      <c r="A25" s="520">
        <v>3142</v>
      </c>
      <c r="B25" s="520" t="s">
        <v>464</v>
      </c>
    </row>
    <row r="26" spans="1:2" ht="12.75">
      <c r="A26" s="520">
        <v>3143</v>
      </c>
      <c r="B26" s="520" t="s">
        <v>465</v>
      </c>
    </row>
    <row r="27" spans="1:2" ht="12.75">
      <c r="A27" s="520">
        <v>3144</v>
      </c>
      <c r="B27" s="520" t="s">
        <v>9</v>
      </c>
    </row>
    <row r="28" spans="1:2" ht="12.75">
      <c r="A28" s="520">
        <v>3145</v>
      </c>
      <c r="B28" s="520" t="s">
        <v>466</v>
      </c>
    </row>
    <row r="29" spans="1:2" ht="12.75">
      <c r="A29" s="520">
        <v>3146</v>
      </c>
      <c r="B29" s="520" t="s">
        <v>467</v>
      </c>
    </row>
    <row r="30" spans="1:2" ht="12.75">
      <c r="A30" s="520">
        <v>3147</v>
      </c>
      <c r="B30" s="520" t="s">
        <v>468</v>
      </c>
    </row>
    <row r="31" spans="1:2" ht="12.75">
      <c r="A31" s="520">
        <v>3149</v>
      </c>
      <c r="B31" s="520" t="s">
        <v>10</v>
      </c>
    </row>
    <row r="32" spans="1:2" ht="12.75">
      <c r="A32" s="520">
        <v>3150</v>
      </c>
      <c r="B32" s="520" t="s">
        <v>469</v>
      </c>
    </row>
    <row r="33" spans="1:2" ht="12.75">
      <c r="A33" s="520">
        <v>3211</v>
      </c>
      <c r="B33" s="520" t="s">
        <v>470</v>
      </c>
    </row>
    <row r="34" spans="1:2" ht="12.75">
      <c r="A34" s="520">
        <v>3212</v>
      </c>
      <c r="B34" s="520" t="s">
        <v>471</v>
      </c>
    </row>
    <row r="35" spans="1:2" ht="12.75">
      <c r="A35" s="520">
        <v>3213</v>
      </c>
      <c r="B35" t="s">
        <v>11</v>
      </c>
    </row>
    <row r="36" spans="1:2" ht="12.75">
      <c r="A36" s="520">
        <v>3214</v>
      </c>
      <c r="B36" t="s">
        <v>12</v>
      </c>
    </row>
    <row r="37" spans="1:2" ht="12.75">
      <c r="A37" s="520">
        <v>3221</v>
      </c>
      <c r="B37" s="520" t="s">
        <v>472</v>
      </c>
    </row>
    <row r="38" spans="1:2" ht="12.75">
      <c r="A38" s="520">
        <v>3229</v>
      </c>
      <c r="B38" s="520" t="s">
        <v>13</v>
      </c>
    </row>
    <row r="39" spans="1:2" ht="12.75">
      <c r="A39" s="520">
        <v>3231</v>
      </c>
      <c r="B39" s="520" t="s">
        <v>473</v>
      </c>
    </row>
    <row r="40" spans="1:2" ht="12.75">
      <c r="A40" s="520">
        <v>3239</v>
      </c>
      <c r="B40" s="520" t="s">
        <v>14</v>
      </c>
    </row>
    <row r="41" spans="1:2" ht="12.75">
      <c r="A41" s="520">
        <v>3261</v>
      </c>
      <c r="B41" s="520" t="s">
        <v>474</v>
      </c>
    </row>
    <row r="42" spans="1:2" ht="12.75">
      <c r="A42" s="520">
        <v>3262</v>
      </c>
      <c r="B42" s="520" t="s">
        <v>475</v>
      </c>
    </row>
    <row r="43" spans="1:2" ht="12.75">
      <c r="A43" s="520">
        <v>3269</v>
      </c>
      <c r="B43" s="520" t="s">
        <v>476</v>
      </c>
    </row>
    <row r="44" spans="1:2" ht="12.75">
      <c r="A44" s="520">
        <v>3280</v>
      </c>
      <c r="B44" s="520" t="s">
        <v>15</v>
      </c>
    </row>
    <row r="45" spans="1:2" ht="12.75">
      <c r="A45" s="520">
        <v>3291</v>
      </c>
      <c r="B45" s="520" t="s">
        <v>477</v>
      </c>
    </row>
    <row r="46" spans="1:2" ht="12.75">
      <c r="A46" s="520">
        <v>3292</v>
      </c>
      <c r="B46" t="s">
        <v>478</v>
      </c>
    </row>
    <row r="47" spans="1:2" ht="12.75">
      <c r="A47" s="520">
        <v>3293</v>
      </c>
      <c r="B47" t="s">
        <v>479</v>
      </c>
    </row>
    <row r="48" spans="1:2" ht="12.75">
      <c r="A48" s="520">
        <v>3299</v>
      </c>
      <c r="B48" s="520" t="s">
        <v>480</v>
      </c>
    </row>
    <row r="49" ht="12.75">
      <c r="B49" s="520" t="s">
        <v>481</v>
      </c>
    </row>
    <row r="50" spans="1:2" ht="12.75">
      <c r="A50" s="520">
        <v>3314</v>
      </c>
      <c r="B50" s="520" t="s">
        <v>482</v>
      </c>
    </row>
    <row r="51" spans="1:2" ht="12.75">
      <c r="A51" s="520">
        <v>3315</v>
      </c>
      <c r="B51" s="520" t="s">
        <v>483</v>
      </c>
    </row>
    <row r="52" ht="12.75">
      <c r="B52" s="520" t="s">
        <v>484</v>
      </c>
    </row>
    <row r="53" spans="1:2" ht="12.75">
      <c r="A53" s="520">
        <v>3411</v>
      </c>
      <c r="B53" s="520" t="s">
        <v>485</v>
      </c>
    </row>
    <row r="54" spans="1:2" ht="12.75">
      <c r="A54" s="520">
        <v>3419</v>
      </c>
      <c r="B54" s="520" t="s">
        <v>486</v>
      </c>
    </row>
    <row r="55" spans="1:2" ht="12.75">
      <c r="A55" s="520">
        <v>3421</v>
      </c>
      <c r="B55" s="520" t="s">
        <v>487</v>
      </c>
    </row>
    <row r="56" ht="12.75">
      <c r="B56" s="520" t="s">
        <v>488</v>
      </c>
    </row>
    <row r="57" spans="1:2" ht="12.75">
      <c r="A57" s="520">
        <v>3541</v>
      </c>
      <c r="B57" s="520" t="s">
        <v>489</v>
      </c>
    </row>
    <row r="58" ht="12.75">
      <c r="B58" s="520" t="s">
        <v>134</v>
      </c>
    </row>
    <row r="59" spans="1:2" ht="12.75">
      <c r="A59" s="520">
        <v>3745</v>
      </c>
      <c r="B59" s="520" t="s">
        <v>135</v>
      </c>
    </row>
    <row r="60" ht="12.75">
      <c r="B60" s="520" t="s">
        <v>136</v>
      </c>
    </row>
    <row r="61" spans="1:2" ht="12.75">
      <c r="A61" s="520">
        <v>3809</v>
      </c>
      <c r="B61" s="520" t="s">
        <v>491</v>
      </c>
    </row>
    <row r="62" spans="1:2" ht="12.75">
      <c r="A62" s="520" t="s">
        <v>492</v>
      </c>
      <c r="B62" s="520"/>
    </row>
    <row r="63" ht="12.75">
      <c r="B63" s="520" t="s">
        <v>493</v>
      </c>
    </row>
    <row r="64" spans="1:2" ht="12.75">
      <c r="A64" s="520">
        <v>4313</v>
      </c>
      <c r="B64" s="520" t="s">
        <v>22</v>
      </c>
    </row>
    <row r="65" spans="1:2" ht="12.75">
      <c r="A65" s="520">
        <v>4322</v>
      </c>
      <c r="B65" s="520" t="s">
        <v>494</v>
      </c>
    </row>
    <row r="66" spans="1:2" ht="12.75">
      <c r="A66" s="520" t="s">
        <v>495</v>
      </c>
      <c r="B66" s="520"/>
    </row>
    <row r="67" ht="12.75">
      <c r="B67" s="520" t="s">
        <v>496</v>
      </c>
    </row>
    <row r="68" spans="1:2" ht="12.75">
      <c r="A68" s="520">
        <v>5299</v>
      </c>
      <c r="B68" s="520" t="s">
        <v>497</v>
      </c>
    </row>
    <row r="69" ht="12.75">
      <c r="B69" s="520" t="s">
        <v>498</v>
      </c>
    </row>
    <row r="70" spans="1:2" ht="12.75">
      <c r="A70" s="520">
        <v>5399</v>
      </c>
      <c r="B70" s="520" t="s">
        <v>499</v>
      </c>
    </row>
    <row r="71" spans="1:2" ht="12.75">
      <c r="A71" s="520" t="s">
        <v>500</v>
      </c>
      <c r="B71" s="520"/>
    </row>
    <row r="72" ht="12.75">
      <c r="B72" s="520" t="s">
        <v>501</v>
      </c>
    </row>
    <row r="73" spans="1:2" ht="12.75">
      <c r="A73" s="520">
        <v>6221</v>
      </c>
      <c r="B73" s="520" t="s">
        <v>502</v>
      </c>
    </row>
    <row r="74" spans="1:2" ht="12.75">
      <c r="A74" s="520">
        <v>6222</v>
      </c>
      <c r="B74" s="520" t="s">
        <v>503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92"/>
  <dimension ref="C3:E103"/>
  <sheetViews>
    <sheetView showGridLines="0" showRowColHeaders="0" zoomScale="90" zoomScaleNormal="9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" style="521" hidden="1" customWidth="1"/>
    <col min="2" max="2" width="1.75390625" style="521" customWidth="1"/>
    <col min="3" max="3" width="96.75390625" style="521" customWidth="1"/>
    <col min="4" max="4" width="9.125" style="521" customWidth="1"/>
    <col min="5" max="5" width="45.75390625" style="522" customWidth="1"/>
    <col min="6" max="16384" width="9.125" style="521" customWidth="1"/>
  </cols>
  <sheetData>
    <row r="1" ht="13.5" hidden="1"/>
    <row r="3" spans="3:5" ht="18" customHeight="1">
      <c r="C3" s="523" t="s">
        <v>137</v>
      </c>
      <c r="E3" s="524" t="s">
        <v>138</v>
      </c>
    </row>
    <row r="4" spans="4:5" ht="13.5">
      <c r="D4" s="525" t="s">
        <v>139</v>
      </c>
      <c r="E4" s="522" t="s">
        <v>140</v>
      </c>
    </row>
    <row r="5" spans="3:4" ht="13.5">
      <c r="C5" s="526" t="s">
        <v>141</v>
      </c>
      <c r="D5" s="527">
        <f aca="true" t="shared" si="0" ref="D5:D36">LEN(C5)</f>
        <v>75</v>
      </c>
    </row>
    <row r="6" spans="3:5" ht="25.5">
      <c r="C6" s="528" t="s">
        <v>92</v>
      </c>
      <c r="D6" s="529">
        <f t="shared" si="0"/>
        <v>182</v>
      </c>
      <c r="E6" s="522" t="s">
        <v>142</v>
      </c>
    </row>
    <row r="7" spans="3:4" ht="25.5">
      <c r="C7" s="528" t="s">
        <v>143</v>
      </c>
      <c r="D7" s="529">
        <f t="shared" si="0"/>
        <v>165</v>
      </c>
    </row>
    <row r="8" spans="3:4" ht="13.5">
      <c r="C8" s="528" t="s">
        <v>144</v>
      </c>
      <c r="D8" s="529">
        <f t="shared" si="0"/>
        <v>70</v>
      </c>
    </row>
    <row r="9" spans="3:5" ht="25.5">
      <c r="C9" s="528" t="s">
        <v>94</v>
      </c>
      <c r="D9" s="529">
        <f t="shared" si="0"/>
        <v>155</v>
      </c>
      <c r="E9" s="522" t="s">
        <v>145</v>
      </c>
    </row>
    <row r="10" spans="3:5" ht="13.5">
      <c r="C10" s="528" t="s">
        <v>93</v>
      </c>
      <c r="D10" s="529">
        <f t="shared" si="0"/>
        <v>131</v>
      </c>
      <c r="E10" s="522" t="s">
        <v>146</v>
      </c>
    </row>
    <row r="11" spans="3:5" ht="13.5">
      <c r="C11" s="528" t="s">
        <v>147</v>
      </c>
      <c r="D11" s="529">
        <f t="shared" si="0"/>
        <v>46</v>
      </c>
      <c r="E11" s="522" t="s">
        <v>148</v>
      </c>
    </row>
    <row r="12" spans="3:5" ht="13.5">
      <c r="C12" s="528" t="s">
        <v>95</v>
      </c>
      <c r="D12" s="529">
        <f t="shared" si="0"/>
        <v>90</v>
      </c>
      <c r="E12" s="522" t="s">
        <v>149</v>
      </c>
    </row>
    <row r="13" spans="3:5" ht="13.5">
      <c r="C13" s="528" t="s">
        <v>150</v>
      </c>
      <c r="D13" s="529">
        <f t="shared" si="0"/>
        <v>68</v>
      </c>
      <c r="E13" s="522" t="s">
        <v>151</v>
      </c>
    </row>
    <row r="14" spans="3:5" ht="13.5">
      <c r="C14" s="528" t="s">
        <v>152</v>
      </c>
      <c r="D14" s="529">
        <f t="shared" si="0"/>
        <v>88</v>
      </c>
      <c r="E14" s="522" t="s">
        <v>153</v>
      </c>
    </row>
    <row r="15" spans="3:5" ht="13.5">
      <c r="C15" s="528" t="s">
        <v>154</v>
      </c>
      <c r="D15" s="529">
        <f t="shared" si="0"/>
        <v>100</v>
      </c>
      <c r="E15" s="522" t="s">
        <v>155</v>
      </c>
    </row>
    <row r="16" spans="3:4" ht="13.5">
      <c r="C16" s="528" t="s">
        <v>96</v>
      </c>
      <c r="D16" s="529">
        <f t="shared" si="0"/>
        <v>72</v>
      </c>
    </row>
    <row r="17" spans="3:4" ht="13.5">
      <c r="C17" s="528" t="s">
        <v>156</v>
      </c>
      <c r="D17" s="529">
        <f t="shared" si="0"/>
        <v>132</v>
      </c>
    </row>
    <row r="18" spans="3:4" ht="13.5">
      <c r="C18" s="528" t="s">
        <v>157</v>
      </c>
      <c r="D18" s="529">
        <f t="shared" si="0"/>
        <v>68</v>
      </c>
    </row>
    <row r="19" spans="3:4" ht="25.5">
      <c r="C19" s="528" t="s">
        <v>158</v>
      </c>
      <c r="D19" s="529">
        <f t="shared" si="0"/>
        <v>210</v>
      </c>
    </row>
    <row r="20" spans="3:4" ht="13.5">
      <c r="C20" s="528"/>
      <c r="D20" s="529">
        <f t="shared" si="0"/>
        <v>0</v>
      </c>
    </row>
    <row r="21" spans="3:4" ht="13.5">
      <c r="C21" s="528"/>
      <c r="D21" s="529">
        <f t="shared" si="0"/>
        <v>0</v>
      </c>
    </row>
    <row r="22" spans="3:4" ht="13.5">
      <c r="C22" s="528"/>
      <c r="D22" s="529">
        <f t="shared" si="0"/>
        <v>0</v>
      </c>
    </row>
    <row r="23" spans="3:4" ht="13.5">
      <c r="C23" s="528"/>
      <c r="D23" s="529">
        <f t="shared" si="0"/>
        <v>0</v>
      </c>
    </row>
    <row r="24" spans="3:4" ht="13.5">
      <c r="C24" s="528"/>
      <c r="D24" s="529">
        <f t="shared" si="0"/>
        <v>0</v>
      </c>
    </row>
    <row r="25" spans="3:4" ht="13.5">
      <c r="C25" s="528"/>
      <c r="D25" s="529">
        <f t="shared" si="0"/>
        <v>0</v>
      </c>
    </row>
    <row r="26" spans="3:4" ht="13.5">
      <c r="C26" s="528"/>
      <c r="D26" s="529">
        <f t="shared" si="0"/>
        <v>0</v>
      </c>
    </row>
    <row r="27" spans="3:4" ht="13.5">
      <c r="C27" s="528"/>
      <c r="D27" s="529">
        <f t="shared" si="0"/>
        <v>0</v>
      </c>
    </row>
    <row r="28" spans="3:4" ht="13.5">
      <c r="C28" s="528"/>
      <c r="D28" s="529">
        <f t="shared" si="0"/>
        <v>0</v>
      </c>
    </row>
    <row r="29" spans="3:4" ht="13.5">
      <c r="C29" s="528"/>
      <c r="D29" s="529">
        <f t="shared" si="0"/>
        <v>0</v>
      </c>
    </row>
    <row r="30" spans="3:4" ht="13.5">
      <c r="C30" s="528"/>
      <c r="D30" s="529">
        <f t="shared" si="0"/>
        <v>0</v>
      </c>
    </row>
    <row r="31" spans="3:4" ht="13.5">
      <c r="C31" s="528"/>
      <c r="D31" s="529">
        <f t="shared" si="0"/>
        <v>0</v>
      </c>
    </row>
    <row r="32" spans="3:4" ht="13.5">
      <c r="C32" s="528"/>
      <c r="D32" s="529">
        <f t="shared" si="0"/>
        <v>0</v>
      </c>
    </row>
    <row r="33" spans="3:4" ht="13.5">
      <c r="C33" s="528"/>
      <c r="D33" s="529">
        <f t="shared" si="0"/>
        <v>0</v>
      </c>
    </row>
    <row r="34" spans="3:4" ht="13.5">
      <c r="C34" s="528"/>
      <c r="D34" s="529">
        <f t="shared" si="0"/>
        <v>0</v>
      </c>
    </row>
    <row r="35" spans="3:4" ht="13.5">
      <c r="C35" s="528"/>
      <c r="D35" s="529">
        <f t="shared" si="0"/>
        <v>0</v>
      </c>
    </row>
    <row r="36" spans="3:4" ht="13.5">
      <c r="C36" s="528"/>
      <c r="D36" s="529">
        <f t="shared" si="0"/>
        <v>0</v>
      </c>
    </row>
    <row r="37" spans="3:4" ht="13.5">
      <c r="C37" s="528"/>
      <c r="D37" s="529">
        <f aca="true" t="shared" si="1" ref="D37:D68">LEN(C37)</f>
        <v>0</v>
      </c>
    </row>
    <row r="38" spans="3:4" ht="13.5">
      <c r="C38" s="528"/>
      <c r="D38" s="529">
        <f t="shared" si="1"/>
        <v>0</v>
      </c>
    </row>
    <row r="39" spans="3:4" ht="13.5">
      <c r="C39" s="528"/>
      <c r="D39" s="529">
        <f t="shared" si="1"/>
        <v>0</v>
      </c>
    </row>
    <row r="40" spans="3:4" ht="13.5">
      <c r="C40" s="528"/>
      <c r="D40" s="529">
        <f t="shared" si="1"/>
        <v>0</v>
      </c>
    </row>
    <row r="41" spans="3:4" ht="13.5">
      <c r="C41" s="528"/>
      <c r="D41" s="529">
        <f t="shared" si="1"/>
        <v>0</v>
      </c>
    </row>
    <row r="42" spans="3:4" ht="13.5">
      <c r="C42" s="528"/>
      <c r="D42" s="529">
        <f t="shared" si="1"/>
        <v>0</v>
      </c>
    </row>
    <row r="43" spans="3:4" ht="13.5">
      <c r="C43" s="528"/>
      <c r="D43" s="529">
        <f t="shared" si="1"/>
        <v>0</v>
      </c>
    </row>
    <row r="44" spans="3:4" ht="13.5">
      <c r="C44" s="528"/>
      <c r="D44" s="529">
        <f t="shared" si="1"/>
        <v>0</v>
      </c>
    </row>
    <row r="45" spans="3:4" ht="13.5">
      <c r="C45" s="528"/>
      <c r="D45" s="529">
        <f t="shared" si="1"/>
        <v>0</v>
      </c>
    </row>
    <row r="46" spans="3:4" ht="13.5">
      <c r="C46" s="528"/>
      <c r="D46" s="529">
        <f t="shared" si="1"/>
        <v>0</v>
      </c>
    </row>
    <row r="47" spans="3:4" ht="13.5">
      <c r="C47" s="528"/>
      <c r="D47" s="529">
        <f t="shared" si="1"/>
        <v>0</v>
      </c>
    </row>
    <row r="48" spans="3:4" ht="13.5">
      <c r="C48" s="528"/>
      <c r="D48" s="529">
        <f t="shared" si="1"/>
        <v>0</v>
      </c>
    </row>
    <row r="49" spans="3:4" ht="13.5">
      <c r="C49" s="528"/>
      <c r="D49" s="529">
        <f t="shared" si="1"/>
        <v>0</v>
      </c>
    </row>
    <row r="50" spans="3:4" ht="13.5">
      <c r="C50" s="528"/>
      <c r="D50" s="529">
        <f t="shared" si="1"/>
        <v>0</v>
      </c>
    </row>
    <row r="51" spans="3:4" ht="13.5">
      <c r="C51" s="528"/>
      <c r="D51" s="529">
        <f t="shared" si="1"/>
        <v>0</v>
      </c>
    </row>
    <row r="52" spans="3:4" ht="13.5">
      <c r="C52" s="528"/>
      <c r="D52" s="529">
        <f t="shared" si="1"/>
        <v>0</v>
      </c>
    </row>
    <row r="53" spans="3:4" ht="13.5">
      <c r="C53" s="528"/>
      <c r="D53" s="529">
        <f t="shared" si="1"/>
        <v>0</v>
      </c>
    </row>
    <row r="54" spans="3:4" ht="13.5">
      <c r="C54" s="528"/>
      <c r="D54" s="529">
        <f t="shared" si="1"/>
        <v>0</v>
      </c>
    </row>
    <row r="55" spans="3:4" ht="13.5">
      <c r="C55" s="528"/>
      <c r="D55" s="529">
        <f t="shared" si="1"/>
        <v>0</v>
      </c>
    </row>
    <row r="56" spans="3:4" ht="13.5">
      <c r="C56" s="528"/>
      <c r="D56" s="529">
        <f t="shared" si="1"/>
        <v>0</v>
      </c>
    </row>
    <row r="57" spans="3:4" ht="13.5">
      <c r="C57" s="528"/>
      <c r="D57" s="529">
        <f t="shared" si="1"/>
        <v>0</v>
      </c>
    </row>
    <row r="58" spans="3:4" ht="13.5">
      <c r="C58" s="528"/>
      <c r="D58" s="529">
        <f t="shared" si="1"/>
        <v>0</v>
      </c>
    </row>
    <row r="59" spans="3:4" ht="13.5">
      <c r="C59" s="528"/>
      <c r="D59" s="529">
        <f t="shared" si="1"/>
        <v>0</v>
      </c>
    </row>
    <row r="60" spans="3:4" ht="13.5">
      <c r="C60" s="528"/>
      <c r="D60" s="529">
        <f t="shared" si="1"/>
        <v>0</v>
      </c>
    </row>
    <row r="61" spans="3:4" ht="13.5">
      <c r="C61" s="528"/>
      <c r="D61" s="529">
        <f t="shared" si="1"/>
        <v>0</v>
      </c>
    </row>
    <row r="62" spans="3:4" ht="13.5">
      <c r="C62" s="528"/>
      <c r="D62" s="529">
        <f t="shared" si="1"/>
        <v>0</v>
      </c>
    </row>
    <row r="63" spans="3:4" ht="13.5">
      <c r="C63" s="528"/>
      <c r="D63" s="529">
        <f t="shared" si="1"/>
        <v>0</v>
      </c>
    </row>
    <row r="64" spans="3:4" ht="13.5">
      <c r="C64" s="528"/>
      <c r="D64" s="529">
        <f t="shared" si="1"/>
        <v>0</v>
      </c>
    </row>
    <row r="65" spans="3:4" ht="13.5">
      <c r="C65" s="528"/>
      <c r="D65" s="529">
        <f t="shared" si="1"/>
        <v>0</v>
      </c>
    </row>
    <row r="66" spans="3:4" ht="13.5">
      <c r="C66" s="528"/>
      <c r="D66" s="529">
        <f t="shared" si="1"/>
        <v>0</v>
      </c>
    </row>
    <row r="67" spans="3:4" ht="13.5">
      <c r="C67" s="528"/>
      <c r="D67" s="529">
        <f t="shared" si="1"/>
        <v>0</v>
      </c>
    </row>
    <row r="68" spans="3:4" ht="13.5">
      <c r="C68" s="528"/>
      <c r="D68" s="529">
        <f t="shared" si="1"/>
        <v>0</v>
      </c>
    </row>
    <row r="69" spans="3:4" ht="13.5">
      <c r="C69" s="528"/>
      <c r="D69" s="529">
        <f aca="true" t="shared" si="2" ref="D69:D100">LEN(C69)</f>
        <v>0</v>
      </c>
    </row>
    <row r="70" spans="3:4" ht="13.5">
      <c r="C70" s="528"/>
      <c r="D70" s="529">
        <f t="shared" si="2"/>
        <v>0</v>
      </c>
    </row>
    <row r="71" spans="3:4" ht="13.5">
      <c r="C71" s="528"/>
      <c r="D71" s="529">
        <f t="shared" si="2"/>
        <v>0</v>
      </c>
    </row>
    <row r="72" spans="3:4" ht="13.5">
      <c r="C72" s="528"/>
      <c r="D72" s="529">
        <f t="shared" si="2"/>
        <v>0</v>
      </c>
    </row>
    <row r="73" spans="3:4" ht="13.5">
      <c r="C73" s="528"/>
      <c r="D73" s="529">
        <f t="shared" si="2"/>
        <v>0</v>
      </c>
    </row>
    <row r="74" spans="3:4" ht="13.5">
      <c r="C74" s="528"/>
      <c r="D74" s="529">
        <f t="shared" si="2"/>
        <v>0</v>
      </c>
    </row>
    <row r="75" spans="3:4" ht="13.5">
      <c r="C75" s="528"/>
      <c r="D75" s="529">
        <f t="shared" si="2"/>
        <v>0</v>
      </c>
    </row>
    <row r="76" spans="3:4" ht="13.5">
      <c r="C76" s="528"/>
      <c r="D76" s="529">
        <f t="shared" si="2"/>
        <v>0</v>
      </c>
    </row>
    <row r="77" spans="3:4" ht="13.5">
      <c r="C77" s="528"/>
      <c r="D77" s="529">
        <f t="shared" si="2"/>
        <v>0</v>
      </c>
    </row>
    <row r="78" spans="3:4" ht="13.5">
      <c r="C78" s="528"/>
      <c r="D78" s="529">
        <f t="shared" si="2"/>
        <v>0</v>
      </c>
    </row>
    <row r="79" spans="3:4" ht="13.5">
      <c r="C79" s="528"/>
      <c r="D79" s="529">
        <f t="shared" si="2"/>
        <v>0</v>
      </c>
    </row>
    <row r="80" spans="3:4" ht="13.5">
      <c r="C80" s="528"/>
      <c r="D80" s="529">
        <f t="shared" si="2"/>
        <v>0</v>
      </c>
    </row>
    <row r="81" spans="3:4" ht="13.5">
      <c r="C81" s="528"/>
      <c r="D81" s="529">
        <f t="shared" si="2"/>
        <v>0</v>
      </c>
    </row>
    <row r="82" spans="3:4" ht="13.5">
      <c r="C82" s="528"/>
      <c r="D82" s="529">
        <f t="shared" si="2"/>
        <v>0</v>
      </c>
    </row>
    <row r="83" spans="3:4" ht="13.5">
      <c r="C83" s="528"/>
      <c r="D83" s="529">
        <f t="shared" si="2"/>
        <v>0</v>
      </c>
    </row>
    <row r="84" spans="3:4" ht="13.5">
      <c r="C84" s="528"/>
      <c r="D84" s="529">
        <f t="shared" si="2"/>
        <v>0</v>
      </c>
    </row>
    <row r="85" spans="3:4" ht="13.5">
      <c r="C85" s="528"/>
      <c r="D85" s="529">
        <f t="shared" si="2"/>
        <v>0</v>
      </c>
    </row>
    <row r="86" spans="3:4" ht="13.5">
      <c r="C86" s="528"/>
      <c r="D86" s="529">
        <f t="shared" si="2"/>
        <v>0</v>
      </c>
    </row>
    <row r="87" spans="3:4" ht="13.5">
      <c r="C87" s="528"/>
      <c r="D87" s="529">
        <f t="shared" si="2"/>
        <v>0</v>
      </c>
    </row>
    <row r="88" spans="3:4" ht="13.5">
      <c r="C88" s="528"/>
      <c r="D88" s="529">
        <f t="shared" si="2"/>
        <v>0</v>
      </c>
    </row>
    <row r="89" spans="3:4" ht="13.5">
      <c r="C89" s="528"/>
      <c r="D89" s="529">
        <f t="shared" si="2"/>
        <v>0</v>
      </c>
    </row>
    <row r="90" spans="3:4" ht="13.5">
      <c r="C90" s="528"/>
      <c r="D90" s="529">
        <f t="shared" si="2"/>
        <v>0</v>
      </c>
    </row>
    <row r="91" spans="3:4" ht="13.5">
      <c r="C91" s="528"/>
      <c r="D91" s="529">
        <f t="shared" si="2"/>
        <v>0</v>
      </c>
    </row>
    <row r="92" spans="3:4" ht="13.5">
      <c r="C92" s="528"/>
      <c r="D92" s="529">
        <f t="shared" si="2"/>
        <v>0</v>
      </c>
    </row>
    <row r="93" spans="3:4" ht="13.5">
      <c r="C93" s="528"/>
      <c r="D93" s="529">
        <f t="shared" si="2"/>
        <v>0</v>
      </c>
    </row>
    <row r="94" spans="3:4" ht="13.5">
      <c r="C94" s="528"/>
      <c r="D94" s="529">
        <f t="shared" si="2"/>
        <v>0</v>
      </c>
    </row>
    <row r="95" spans="3:4" ht="13.5">
      <c r="C95" s="528"/>
      <c r="D95" s="529">
        <f t="shared" si="2"/>
        <v>0</v>
      </c>
    </row>
    <row r="96" spans="3:4" ht="13.5">
      <c r="C96" s="528"/>
      <c r="D96" s="529">
        <f t="shared" si="2"/>
        <v>0</v>
      </c>
    </row>
    <row r="97" spans="3:4" ht="13.5">
      <c r="C97" s="528"/>
      <c r="D97" s="529">
        <f t="shared" si="2"/>
        <v>0</v>
      </c>
    </row>
    <row r="98" spans="3:4" ht="13.5">
      <c r="C98" s="528"/>
      <c r="D98" s="529">
        <f t="shared" si="2"/>
        <v>0</v>
      </c>
    </row>
    <row r="99" spans="3:4" ht="13.5">
      <c r="C99" s="528"/>
      <c r="D99" s="529">
        <f t="shared" si="2"/>
        <v>0</v>
      </c>
    </row>
    <row r="100" spans="3:4" ht="13.5">
      <c r="C100" s="528"/>
      <c r="D100" s="529">
        <f t="shared" si="2"/>
        <v>0</v>
      </c>
    </row>
    <row r="101" spans="3:4" ht="13.5">
      <c r="C101" s="528"/>
      <c r="D101" s="529">
        <f>LEN(C101)</f>
        <v>0</v>
      </c>
    </row>
    <row r="102" spans="3:4" ht="13.5">
      <c r="C102" s="528"/>
      <c r="D102" s="529">
        <f>LEN(C102)</f>
        <v>0</v>
      </c>
    </row>
    <row r="103" spans="3:4" ht="13.5">
      <c r="C103" s="530"/>
      <c r="D103" s="531">
        <f>LEN(C103)</f>
        <v>0</v>
      </c>
    </row>
  </sheetData>
  <sheetProtection password="B9DD" sheet="1" objects="1" scenarios="1" selectLockedCells="1" selectUnlockedCells="1"/>
  <conditionalFormatting sqref="D5:D103">
    <cfRule type="cellIs" priority="1" dxfId="2" operator="greaterThan" stopIfTrue="1">
      <formula>255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A1:AN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16.875" style="26" customWidth="1"/>
    <col min="9" max="9" width="1.12109375" style="26" customWidth="1"/>
    <col min="10" max="12" width="11.75390625" style="26" customWidth="1"/>
    <col min="13" max="13" width="10.75390625" style="26" customWidth="1"/>
    <col min="14" max="14" width="12.75390625" style="26" customWidth="1"/>
    <col min="15" max="38" width="1.75390625" style="26" customWidth="1"/>
    <col min="39" max="39" width="9.125" style="26" customWidth="1"/>
    <col min="40" max="40" width="10.375" style="26" bestFit="1" customWidth="1"/>
    <col min="41" max="16384" width="9.125" style="26" customWidth="1"/>
  </cols>
  <sheetData>
    <row r="1" spans="1:15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CONCATENATE(C1,N1)</f>
        <v>#REF!</v>
      </c>
      <c r="F1" s="18">
        <v>1</v>
      </c>
      <c r="G1" s="19"/>
      <c r="H1" s="19"/>
      <c r="I1" s="19"/>
      <c r="K1" s="21"/>
      <c r="L1" s="21"/>
      <c r="M1" s="21"/>
      <c r="N1" s="22"/>
      <c r="O1" s="23"/>
    </row>
    <row r="2" spans="1:3" ht="12.75">
      <c r="A2" s="20" t="s">
        <v>97</v>
      </c>
      <c r="B2" s="24"/>
      <c r="C2" s="25"/>
    </row>
    <row r="3" spans="1:14" s="28" customFormat="1" ht="15.75">
      <c r="A3" s="20" t="s">
        <v>97</v>
      </c>
      <c r="B3" s="27" t="s">
        <v>98</v>
      </c>
      <c r="D3" s="29" t="s">
        <v>62</v>
      </c>
      <c r="E3" s="29"/>
      <c r="F3" s="29"/>
      <c r="G3" s="29"/>
      <c r="H3" s="30" t="s">
        <v>189</v>
      </c>
      <c r="I3" s="31"/>
      <c r="J3" s="29"/>
      <c r="K3" s="29"/>
      <c r="L3" s="29"/>
      <c r="M3" s="29"/>
      <c r="N3" s="32">
        <v>3843471</v>
      </c>
    </row>
    <row r="4" spans="1:14" s="28" customFormat="1" ht="15.75" hidden="1">
      <c r="A4" s="20" t="s">
        <v>97</v>
      </c>
      <c r="B4" s="33">
        <f>COUNTA(Datova_oblast)</f>
        <v>45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Veřejné výdaje a příjmy v oblasti školství</v>
      </c>
      <c r="I4" s="31"/>
      <c r="J4" s="29"/>
      <c r="K4" s="29"/>
      <c r="L4" s="29"/>
      <c r="M4" s="29"/>
      <c r="N4" s="29"/>
    </row>
    <row r="5" spans="1:14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8" customFormat="1" ht="21" customHeight="1" hidden="1">
      <c r="A6" s="20" t="str">
        <f>IF(COUNTBLANK(C6:IV6)=254,"odstr","OK")</f>
        <v>odstr</v>
      </c>
      <c r="B6" s="38" t="s">
        <v>99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28" customFormat="1" ht="21" customHeight="1" hidden="1">
      <c r="A7" s="20" t="str">
        <f>IF(COUNTBLANK(C7:IV7)=254,"odstr","OK")</f>
        <v>odstr</v>
      </c>
      <c r="B7" s="38" t="s">
        <v>100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s="41" customFormat="1" ht="21" customHeight="1" thickBot="1">
      <c r="A8" s="20" t="s">
        <v>97</v>
      </c>
      <c r="B8" s="20"/>
      <c r="D8" s="42" t="s">
        <v>511</v>
      </c>
      <c r="E8" s="43"/>
      <c r="F8" s="43"/>
      <c r="G8" s="43"/>
      <c r="H8" s="43"/>
      <c r="I8" s="44"/>
      <c r="J8" s="44"/>
      <c r="K8" s="44"/>
      <c r="L8" s="44"/>
      <c r="M8" s="44"/>
      <c r="N8" s="45" t="s">
        <v>190</v>
      </c>
      <c r="O8" s="20"/>
    </row>
    <row r="9" spans="1:15" ht="3.75" customHeight="1">
      <c r="A9" s="20" t="s">
        <v>97</v>
      </c>
      <c r="C9" s="46"/>
      <c r="D9" s="580"/>
      <c r="E9" s="581"/>
      <c r="F9" s="581"/>
      <c r="G9" s="581"/>
      <c r="H9" s="581"/>
      <c r="I9" s="582"/>
      <c r="J9" s="571" t="s">
        <v>191</v>
      </c>
      <c r="K9" s="572"/>
      <c r="L9" s="573"/>
      <c r="M9" s="565" t="s">
        <v>192</v>
      </c>
      <c r="N9" s="568" t="s">
        <v>193</v>
      </c>
      <c r="O9" s="47"/>
    </row>
    <row r="10" spans="1:15" ht="3.75" customHeight="1">
      <c r="A10" s="20" t="s">
        <v>97</v>
      </c>
      <c r="C10" s="46"/>
      <c r="D10" s="583"/>
      <c r="E10" s="584"/>
      <c r="F10" s="584"/>
      <c r="G10" s="584"/>
      <c r="H10" s="584"/>
      <c r="I10" s="585"/>
      <c r="J10" s="574"/>
      <c r="K10" s="575"/>
      <c r="L10" s="576"/>
      <c r="M10" s="566"/>
      <c r="N10" s="569"/>
      <c r="O10" s="47"/>
    </row>
    <row r="11" spans="1:15" ht="3.75" customHeight="1">
      <c r="A11" s="20" t="s">
        <v>97</v>
      </c>
      <c r="C11" s="46"/>
      <c r="D11" s="583"/>
      <c r="E11" s="584"/>
      <c r="F11" s="584"/>
      <c r="G11" s="584"/>
      <c r="H11" s="584"/>
      <c r="I11" s="585"/>
      <c r="J11" s="574"/>
      <c r="K11" s="575"/>
      <c r="L11" s="576"/>
      <c r="M11" s="566"/>
      <c r="N11" s="569"/>
      <c r="O11" s="47"/>
    </row>
    <row r="12" spans="1:15" ht="3.75" customHeight="1">
      <c r="A12" s="20" t="s">
        <v>97</v>
      </c>
      <c r="C12" s="46"/>
      <c r="D12" s="583"/>
      <c r="E12" s="584"/>
      <c r="F12" s="584"/>
      <c r="G12" s="584"/>
      <c r="H12" s="584"/>
      <c r="I12" s="585"/>
      <c r="J12" s="577"/>
      <c r="K12" s="578"/>
      <c r="L12" s="579"/>
      <c r="M12" s="566"/>
      <c r="N12" s="569"/>
      <c r="O12" s="47"/>
    </row>
    <row r="13" spans="1:15" ht="15" customHeight="1" thickBot="1">
      <c r="A13" s="20" t="s">
        <v>97</v>
      </c>
      <c r="B13" s="20" t="s">
        <v>159</v>
      </c>
      <c r="C13" s="46"/>
      <c r="D13" s="586"/>
      <c r="E13" s="587"/>
      <c r="F13" s="587"/>
      <c r="G13" s="587"/>
      <c r="H13" s="587"/>
      <c r="I13" s="588"/>
      <c r="J13" s="48" t="s">
        <v>194</v>
      </c>
      <c r="K13" s="49" t="s">
        <v>195</v>
      </c>
      <c r="L13" s="50" t="s">
        <v>196</v>
      </c>
      <c r="M13" s="567"/>
      <c r="N13" s="570"/>
      <c r="O13" s="47"/>
    </row>
    <row r="14" spans="1:15" ht="13.5" thickTop="1">
      <c r="A14" s="51" t="s">
        <v>97</v>
      </c>
      <c r="B14" s="22" t="s">
        <v>101</v>
      </c>
      <c r="C14" s="52"/>
      <c r="D14" s="53"/>
      <c r="E14" s="54" t="s">
        <v>197</v>
      </c>
      <c r="F14" s="54"/>
      <c r="G14" s="54"/>
      <c r="H14" s="55"/>
      <c r="I14" s="56"/>
      <c r="J14" s="57">
        <v>129560515.59565</v>
      </c>
      <c r="K14" s="58">
        <v>10485732.43823</v>
      </c>
      <c r="L14" s="59">
        <v>140046248.03388</v>
      </c>
      <c r="M14" s="60">
        <v>0.03282534480634989</v>
      </c>
      <c r="N14" s="61">
        <v>23457644.1628</v>
      </c>
      <c r="O14" s="47"/>
    </row>
    <row r="15" spans="1:40" ht="12.75" customHeight="1">
      <c r="A15" s="51" t="s">
        <v>97</v>
      </c>
      <c r="B15" s="22" t="s">
        <v>101</v>
      </c>
      <c r="C15" s="52"/>
      <c r="D15" s="62"/>
      <c r="E15" s="63" t="s">
        <v>208</v>
      </c>
      <c r="F15" s="63"/>
      <c r="G15" s="63"/>
      <c r="H15" s="64"/>
      <c r="I15" s="65"/>
      <c r="J15" s="66">
        <v>26899493.10671</v>
      </c>
      <c r="K15" s="67">
        <v>11785421.42636</v>
      </c>
      <c r="L15" s="68">
        <v>38684914.53307</v>
      </c>
      <c r="M15" s="69">
        <v>0.0090673308009294</v>
      </c>
      <c r="N15" s="70">
        <v>819338.13438</v>
      </c>
      <c r="O15" s="47"/>
      <c r="AN15" s="71"/>
    </row>
    <row r="16" spans="1:15" ht="12.75" customHeight="1">
      <c r="A16" s="51" t="s">
        <v>97</v>
      </c>
      <c r="B16" s="22" t="s">
        <v>101</v>
      </c>
      <c r="C16" s="52"/>
      <c r="D16" s="62"/>
      <c r="E16" s="63" t="s">
        <v>209</v>
      </c>
      <c r="F16" s="63"/>
      <c r="G16" s="63"/>
      <c r="H16" s="64"/>
      <c r="I16" s="65"/>
      <c r="J16" s="66">
        <v>82528430.46454</v>
      </c>
      <c r="K16" s="67">
        <v>3276950.71161</v>
      </c>
      <c r="L16" s="68">
        <v>85805381.17615001</v>
      </c>
      <c r="M16" s="69">
        <v>0.02011186492240776</v>
      </c>
      <c r="N16" s="70">
        <v>683860.38887</v>
      </c>
      <c r="O16" s="47"/>
    </row>
    <row r="17" spans="1:15" ht="12.75" customHeight="1">
      <c r="A17" s="51" t="s">
        <v>97</v>
      </c>
      <c r="B17" s="22" t="s">
        <v>101</v>
      </c>
      <c r="C17" s="52"/>
      <c r="D17" s="72"/>
      <c r="E17" s="73" t="s">
        <v>198</v>
      </c>
      <c r="F17" s="73"/>
      <c r="G17" s="73"/>
      <c r="H17" s="74"/>
      <c r="I17" s="75"/>
      <c r="J17" s="76">
        <v>-86336160.60191</v>
      </c>
      <c r="K17" s="77">
        <v>-609749.06371</v>
      </c>
      <c r="L17" s="78">
        <v>-86945909.66562</v>
      </c>
      <c r="M17" s="79">
        <v>-0.020379192619178765</v>
      </c>
      <c r="N17" s="80" t="s">
        <v>199</v>
      </c>
      <c r="O17" s="47"/>
    </row>
    <row r="18" spans="1:15" ht="12.75">
      <c r="A18" s="51" t="s">
        <v>97</v>
      </c>
      <c r="B18" s="22" t="s">
        <v>101</v>
      </c>
      <c r="C18" s="52"/>
      <c r="D18" s="81"/>
      <c r="E18" s="82" t="s">
        <v>200</v>
      </c>
      <c r="F18" s="82"/>
      <c r="G18" s="82"/>
      <c r="H18" s="83"/>
      <c r="I18" s="84"/>
      <c r="J18" s="85">
        <v>152652278.56499</v>
      </c>
      <c r="K18" s="86">
        <v>24938355.51249</v>
      </c>
      <c r="L18" s="87">
        <v>177590634.07748</v>
      </c>
      <c r="M18" s="88">
        <v>0.04162534791050828</v>
      </c>
      <c r="N18" s="89">
        <v>24960842.68605</v>
      </c>
      <c r="O18" s="47"/>
    </row>
    <row r="19" spans="1:15" ht="12.75">
      <c r="A19" s="51" t="s">
        <v>97</v>
      </c>
      <c r="B19" s="22" t="s">
        <v>101</v>
      </c>
      <c r="C19" s="52"/>
      <c r="D19" s="90"/>
      <c r="E19" s="91" t="s">
        <v>201</v>
      </c>
      <c r="F19" s="91"/>
      <c r="G19" s="91"/>
      <c r="H19" s="92"/>
      <c r="I19" s="93"/>
      <c r="J19" s="94">
        <v>1043344.19695</v>
      </c>
      <c r="K19" s="95">
        <v>81001.18939</v>
      </c>
      <c r="L19" s="96">
        <v>1124345.38634</v>
      </c>
      <c r="M19" s="97">
        <v>0.0002635345502373661</v>
      </c>
      <c r="N19" s="98" t="s">
        <v>199</v>
      </c>
      <c r="O19" s="47"/>
    </row>
    <row r="20" spans="1:15" ht="12.75">
      <c r="A20" s="51" t="s">
        <v>97</v>
      </c>
      <c r="B20" s="22" t="s">
        <v>101</v>
      </c>
      <c r="C20" s="52"/>
      <c r="D20" s="62"/>
      <c r="E20" s="63"/>
      <c r="F20" s="63" t="s">
        <v>202</v>
      </c>
      <c r="G20" s="63"/>
      <c r="H20" s="64"/>
      <c r="I20" s="65"/>
      <c r="J20" s="66">
        <v>-2400</v>
      </c>
      <c r="K20" s="67">
        <v>0</v>
      </c>
      <c r="L20" s="68">
        <v>-2400</v>
      </c>
      <c r="M20" s="69">
        <v>-5.625343673340043E-07</v>
      </c>
      <c r="N20" s="70" t="s">
        <v>199</v>
      </c>
      <c r="O20" s="47"/>
    </row>
    <row r="21" spans="1:15" ht="12.75">
      <c r="A21" s="51" t="s">
        <v>97</v>
      </c>
      <c r="B21" s="22" t="s">
        <v>101</v>
      </c>
      <c r="C21" s="52"/>
      <c r="D21" s="62"/>
      <c r="E21" s="63" t="s">
        <v>203</v>
      </c>
      <c r="F21" s="63"/>
      <c r="G21" s="63"/>
      <c r="H21" s="64"/>
      <c r="I21" s="65"/>
      <c r="J21" s="66" t="s">
        <v>204</v>
      </c>
      <c r="K21" s="67" t="s">
        <v>204</v>
      </c>
      <c r="L21" s="68" t="s">
        <v>204</v>
      </c>
      <c r="M21" s="69" t="s">
        <v>204</v>
      </c>
      <c r="N21" s="70" t="s">
        <v>204</v>
      </c>
      <c r="O21" s="47"/>
    </row>
    <row r="22" spans="1:15" ht="13.5" thickBot="1">
      <c r="A22" s="51" t="s">
        <v>97</v>
      </c>
      <c r="B22" s="22" t="s">
        <v>101</v>
      </c>
      <c r="C22" s="52"/>
      <c r="D22" s="99"/>
      <c r="E22" s="100" t="s">
        <v>205</v>
      </c>
      <c r="F22" s="100"/>
      <c r="G22" s="100"/>
      <c r="H22" s="101"/>
      <c r="I22" s="102"/>
      <c r="J22" s="103" t="s">
        <v>2</v>
      </c>
      <c r="K22" s="104" t="s">
        <v>2</v>
      </c>
      <c r="L22" s="105" t="s">
        <v>2</v>
      </c>
      <c r="M22" s="106" t="s">
        <v>2</v>
      </c>
      <c r="N22" s="107" t="s">
        <v>2</v>
      </c>
      <c r="O22" s="47"/>
    </row>
    <row r="23" spans="1:15" ht="13.5" thickBot="1">
      <c r="A23" s="51" t="s">
        <v>97</v>
      </c>
      <c r="B23" s="22" t="s">
        <v>101</v>
      </c>
      <c r="C23" s="52"/>
      <c r="D23" s="108"/>
      <c r="E23" s="109" t="s">
        <v>206</v>
      </c>
      <c r="F23" s="109"/>
      <c r="G23" s="109"/>
      <c r="H23" s="110"/>
      <c r="I23" s="111"/>
      <c r="J23" s="112">
        <v>153693222.76194</v>
      </c>
      <c r="K23" s="113">
        <v>25019356.70188</v>
      </c>
      <c r="L23" s="114">
        <v>178712579.46381998</v>
      </c>
      <c r="M23" s="115">
        <v>0.04188831992637831</v>
      </c>
      <c r="N23" s="116">
        <v>24960842.68605</v>
      </c>
      <c r="O23" s="47"/>
    </row>
    <row r="24" spans="1:14" ht="13.5" customHeight="1">
      <c r="A24" s="51" t="s">
        <v>97</v>
      </c>
      <c r="B24" s="51" t="s">
        <v>102</v>
      </c>
      <c r="D24" s="117" t="s">
        <v>54</v>
      </c>
      <c r="E24" s="118"/>
      <c r="F24" s="118"/>
      <c r="G24" s="118"/>
      <c r="H24" s="118"/>
      <c r="I24" s="117"/>
      <c r="J24" s="117"/>
      <c r="K24" s="117"/>
      <c r="L24" s="117"/>
      <c r="M24" s="117"/>
      <c r="N24" s="119" t="s">
        <v>60</v>
      </c>
    </row>
    <row r="25" spans="1:14" ht="23.25" customHeight="1">
      <c r="A25" s="51" t="str">
        <f>IF(COUNTBLANK(D25:E25)=2,"odstr","OK")</f>
        <v>OK</v>
      </c>
      <c r="B25" s="51"/>
      <c r="D25" s="120" t="s">
        <v>207</v>
      </c>
      <c r="E25" s="564" t="s">
        <v>92</v>
      </c>
      <c r="F25" s="564"/>
      <c r="G25" s="564"/>
      <c r="H25" s="564"/>
      <c r="I25" s="564"/>
      <c r="J25" s="564"/>
      <c r="K25" s="564"/>
      <c r="L25" s="564"/>
      <c r="M25" s="564"/>
      <c r="N25" s="564"/>
    </row>
    <row r="26" spans="1:14" ht="12.75">
      <c r="A26" s="51" t="str">
        <f>IF(COUNTBLANK(D26:E26)=2,"odstr","OK")</f>
        <v>odstr</v>
      </c>
      <c r="B26" s="51"/>
      <c r="D26" s="120"/>
      <c r="E26" s="564"/>
      <c r="F26" s="564"/>
      <c r="G26" s="564"/>
      <c r="H26" s="564"/>
      <c r="I26" s="564"/>
      <c r="J26" s="564"/>
      <c r="K26" s="564"/>
      <c r="L26" s="564"/>
      <c r="M26" s="564"/>
      <c r="N26" s="564"/>
    </row>
    <row r="27" spans="1:2" ht="12.75">
      <c r="A27" s="51" t="s">
        <v>102</v>
      </c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 sheet="1" objects="1" scenarios="1"/>
  <mergeCells count="6">
    <mergeCell ref="E26:N26"/>
    <mergeCell ref="M9:M13"/>
    <mergeCell ref="N9:N13"/>
    <mergeCell ref="E25:N25"/>
    <mergeCell ref="J9:L12"/>
    <mergeCell ref="D9:I13"/>
  </mergeCells>
  <conditionalFormatting sqref="C1:E1">
    <cfRule type="cellIs" priority="1" dxfId="0" operator="equal" stopIfTrue="1">
      <formula>"nezadána"</formula>
    </cfRule>
  </conditionalFormatting>
  <conditionalFormatting sqref="B21:B23 A2:A15 B14:B15 A21:A26 A16:B20">
    <cfRule type="cellIs" priority="2" dxfId="1" operator="equal" stopIfTrue="1">
      <formula>"odstr"</formula>
    </cfRule>
  </conditionalFormatting>
  <conditionalFormatting sqref="B1">
    <cfRule type="cellIs" priority="3" dxfId="2" operator="equal" stopIfTrue="1">
      <formula>"FUNKCE"</formula>
    </cfRule>
  </conditionalFormatting>
  <conditionalFormatting sqref="G8">
    <cfRule type="expression" priority="4" dxfId="2" stopIfTrue="1">
      <formula>O8=" "</formula>
    </cfRule>
  </conditionalFormatting>
  <conditionalFormatting sqref="N24">
    <cfRule type="expression" priority="5" dxfId="2" stopIfTrue="1">
      <formula>O24=" "</formula>
    </cfRule>
  </conditionalFormatting>
  <conditionalFormatting sqref="N1 F1:I1">
    <cfRule type="cellIs" priority="6" dxfId="3" operator="notEqual" stopIfTrue="1">
      <formula>""</formula>
    </cfRule>
  </conditionalFormatting>
  <conditionalFormatting sqref="G3">
    <cfRule type="expression" priority="7" dxfId="2" stopIfTrue="1">
      <formula>D1=" ?"</formula>
    </cfRule>
  </conditionalFormatting>
  <conditionalFormatting sqref="B4">
    <cfRule type="expression" priority="8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N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6"/>
  <dimension ref="A1:N199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375" style="26" customWidth="1"/>
    <col min="8" max="8" width="18.125" style="26" customWidth="1"/>
    <col min="9" max="9" width="1.12109375" style="26" customWidth="1"/>
    <col min="10" max="12" width="12.75390625" style="26" customWidth="1"/>
    <col min="13" max="13" width="13.875" style="26" customWidth="1"/>
    <col min="14" max="37" width="1.75390625" style="26" customWidth="1"/>
    <col min="38" max="16384" width="9.125" style="26" customWidth="1"/>
  </cols>
  <sheetData>
    <row r="1" spans="1:14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CONCATENATE(C1,M1)</f>
        <v>#REF!</v>
      </c>
      <c r="F1" s="18">
        <v>2</v>
      </c>
      <c r="G1" s="19"/>
      <c r="H1" s="19"/>
      <c r="I1" s="19"/>
      <c r="K1" s="21"/>
      <c r="L1" s="21"/>
      <c r="M1" s="22"/>
      <c r="N1" s="23"/>
    </row>
    <row r="2" spans="1:3" ht="12.75">
      <c r="A2" s="20" t="s">
        <v>97</v>
      </c>
      <c r="B2" s="24"/>
      <c r="C2" s="25"/>
    </row>
    <row r="3" spans="1:13" s="28" customFormat="1" ht="15.75">
      <c r="A3" s="20" t="s">
        <v>97</v>
      </c>
      <c r="B3" s="27" t="s">
        <v>103</v>
      </c>
      <c r="D3" s="29" t="s">
        <v>63</v>
      </c>
      <c r="E3" s="29"/>
      <c r="F3" s="29"/>
      <c r="G3" s="29"/>
      <c r="H3" s="30" t="s">
        <v>179</v>
      </c>
      <c r="I3" s="31"/>
      <c r="J3" s="29"/>
      <c r="K3" s="29"/>
      <c r="L3" s="29"/>
      <c r="M3" s="29"/>
    </row>
    <row r="4" spans="1:13" s="28" customFormat="1" ht="15.75" hidden="1">
      <c r="A4" s="20" t="s">
        <v>97</v>
      </c>
      <c r="B4" s="33">
        <f>COUNTA(Datova_oblast)</f>
        <v>12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Přehled běžných a kapitálových výdajů, příjmů a plnění rozpočtu kapitoly 333-MŠMT</v>
      </c>
      <c r="I4" s="31"/>
      <c r="J4" s="29"/>
      <c r="K4" s="29"/>
      <c r="L4" s="29"/>
      <c r="M4" s="29"/>
    </row>
    <row r="5" spans="1:13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</row>
    <row r="6" spans="1:13" s="28" customFormat="1" ht="21" customHeight="1" hidden="1">
      <c r="A6" s="20" t="str">
        <f>IF(COUNTBLANK(C6:IV6)=254,"odstr","OK")</f>
        <v>odstr</v>
      </c>
      <c r="B6" s="38" t="s">
        <v>99</v>
      </c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28" customFormat="1" ht="21" customHeight="1" hidden="1">
      <c r="A7" s="20" t="str">
        <f>IF(COUNTBLANK(C7:IV7)=254,"odstr","OK")</f>
        <v>odstr</v>
      </c>
      <c r="B7" s="38" t="s">
        <v>100</v>
      </c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4" s="41" customFormat="1" ht="21" customHeight="1" thickBot="1">
      <c r="A8" s="20" t="s">
        <v>97</v>
      </c>
      <c r="B8" s="20"/>
      <c r="D8" s="42" t="s">
        <v>511</v>
      </c>
      <c r="E8" s="43"/>
      <c r="F8" s="43"/>
      <c r="G8" s="43"/>
      <c r="H8" s="43"/>
      <c r="I8" s="44"/>
      <c r="J8" s="44"/>
      <c r="K8" s="44"/>
      <c r="L8" s="44"/>
      <c r="M8" s="45" t="s">
        <v>190</v>
      </c>
      <c r="N8" s="20"/>
    </row>
    <row r="9" spans="1:14" ht="3.75" customHeight="1">
      <c r="A9" s="20" t="s">
        <v>97</v>
      </c>
      <c r="C9" s="46"/>
      <c r="D9" s="580"/>
      <c r="E9" s="581"/>
      <c r="F9" s="581"/>
      <c r="G9" s="581"/>
      <c r="H9" s="581"/>
      <c r="I9" s="582"/>
      <c r="J9" s="571" t="s">
        <v>191</v>
      </c>
      <c r="K9" s="572"/>
      <c r="L9" s="573"/>
      <c r="M9" s="568" t="s">
        <v>193</v>
      </c>
      <c r="N9" s="47"/>
    </row>
    <row r="10" spans="1:14" ht="3.75" customHeight="1">
      <c r="A10" s="20" t="s">
        <v>97</v>
      </c>
      <c r="C10" s="46"/>
      <c r="D10" s="583"/>
      <c r="E10" s="584"/>
      <c r="F10" s="584"/>
      <c r="G10" s="584"/>
      <c r="H10" s="584"/>
      <c r="I10" s="585"/>
      <c r="J10" s="574"/>
      <c r="K10" s="575"/>
      <c r="L10" s="576"/>
      <c r="M10" s="569"/>
      <c r="N10" s="47"/>
    </row>
    <row r="11" spans="1:14" ht="3.75" customHeight="1">
      <c r="A11" s="20" t="s">
        <v>97</v>
      </c>
      <c r="C11" s="46"/>
      <c r="D11" s="583"/>
      <c r="E11" s="584"/>
      <c r="F11" s="584"/>
      <c r="G11" s="584"/>
      <c r="H11" s="584"/>
      <c r="I11" s="585"/>
      <c r="J11" s="574"/>
      <c r="K11" s="575"/>
      <c r="L11" s="576"/>
      <c r="M11" s="569"/>
      <c r="N11" s="47"/>
    </row>
    <row r="12" spans="1:14" ht="3.75" customHeight="1">
      <c r="A12" s="20" t="s">
        <v>97</v>
      </c>
      <c r="C12" s="46"/>
      <c r="D12" s="583"/>
      <c r="E12" s="584"/>
      <c r="F12" s="584"/>
      <c r="G12" s="584"/>
      <c r="H12" s="584"/>
      <c r="I12" s="585"/>
      <c r="J12" s="577"/>
      <c r="K12" s="578"/>
      <c r="L12" s="579"/>
      <c r="M12" s="569"/>
      <c r="N12" s="47"/>
    </row>
    <row r="13" spans="1:14" ht="15" customHeight="1" thickBot="1">
      <c r="A13" s="20" t="s">
        <v>97</v>
      </c>
      <c r="B13" s="20" t="s">
        <v>159</v>
      </c>
      <c r="C13" s="46"/>
      <c r="D13" s="586"/>
      <c r="E13" s="587"/>
      <c r="F13" s="587"/>
      <c r="G13" s="587"/>
      <c r="H13" s="587"/>
      <c r="I13" s="588"/>
      <c r="J13" s="48" t="s">
        <v>194</v>
      </c>
      <c r="K13" s="49" t="s">
        <v>195</v>
      </c>
      <c r="L13" s="50" t="s">
        <v>196</v>
      </c>
      <c r="M13" s="570"/>
      <c r="N13" s="47"/>
    </row>
    <row r="14" spans="1:14" ht="13.5" thickTop="1">
      <c r="A14" s="51" t="s">
        <v>97</v>
      </c>
      <c r="B14" s="22" t="s">
        <v>101</v>
      </c>
      <c r="C14" s="52"/>
      <c r="D14" s="53"/>
      <c r="E14" s="54" t="s">
        <v>210</v>
      </c>
      <c r="F14" s="54"/>
      <c r="G14" s="54"/>
      <c r="H14" s="55"/>
      <c r="I14" s="56"/>
      <c r="J14" s="57">
        <v>129073681.963</v>
      </c>
      <c r="K14" s="58">
        <v>8227473.94</v>
      </c>
      <c r="L14" s="59">
        <v>137301155.903</v>
      </c>
      <c r="M14" s="61">
        <v>12397426.667</v>
      </c>
      <c r="N14" s="47"/>
    </row>
    <row r="15" spans="1:14" ht="12.75" customHeight="1">
      <c r="A15" s="51" t="s">
        <v>97</v>
      </c>
      <c r="B15" s="22" t="s">
        <v>101</v>
      </c>
      <c r="C15" s="52"/>
      <c r="D15" s="72"/>
      <c r="E15" s="73" t="s">
        <v>211</v>
      </c>
      <c r="F15" s="73"/>
      <c r="G15" s="73"/>
      <c r="H15" s="74"/>
      <c r="I15" s="75"/>
      <c r="J15" s="76">
        <v>130767905.042</v>
      </c>
      <c r="K15" s="77">
        <v>11730057.269</v>
      </c>
      <c r="L15" s="78">
        <v>142497962.311</v>
      </c>
      <c r="M15" s="80">
        <v>16770326.141</v>
      </c>
      <c r="N15" s="47"/>
    </row>
    <row r="16" spans="1:14" ht="13.5" thickBot="1">
      <c r="A16" s="51" t="s">
        <v>97</v>
      </c>
      <c r="B16" s="22" t="s">
        <v>101</v>
      </c>
      <c r="C16" s="52"/>
      <c r="D16" s="121"/>
      <c r="E16" s="122" t="s">
        <v>212</v>
      </c>
      <c r="F16" s="122"/>
      <c r="G16" s="122"/>
      <c r="H16" s="123"/>
      <c r="I16" s="124"/>
      <c r="J16" s="125">
        <v>129560515.59564999</v>
      </c>
      <c r="K16" s="126">
        <v>10485732.43823</v>
      </c>
      <c r="L16" s="127">
        <v>140046248.03388</v>
      </c>
      <c r="M16" s="128">
        <v>23457644.1628</v>
      </c>
      <c r="N16" s="47"/>
    </row>
    <row r="17" spans="1:14" ht="13.5" thickBot="1">
      <c r="A17" s="51" t="s">
        <v>97</v>
      </c>
      <c r="B17" s="22" t="s">
        <v>101</v>
      </c>
      <c r="C17" s="52"/>
      <c r="D17" s="108"/>
      <c r="E17" s="109" t="s">
        <v>213</v>
      </c>
      <c r="F17" s="109"/>
      <c r="G17" s="109"/>
      <c r="H17" s="110"/>
      <c r="I17" s="111"/>
      <c r="J17" s="129">
        <v>0.9907669282767647</v>
      </c>
      <c r="K17" s="130">
        <v>0.8939199696783681</v>
      </c>
      <c r="L17" s="131">
        <v>0.982794741501151</v>
      </c>
      <c r="M17" s="132">
        <v>1.3987589725790055</v>
      </c>
      <c r="N17" s="47"/>
    </row>
    <row r="18" spans="1:13" ht="13.5">
      <c r="A18" s="51" t="s">
        <v>97</v>
      </c>
      <c r="B18" s="51" t="s">
        <v>102</v>
      </c>
      <c r="D18" s="117" t="s">
        <v>91</v>
      </c>
      <c r="E18" s="118"/>
      <c r="F18" s="118"/>
      <c r="G18" s="118"/>
      <c r="H18" s="118"/>
      <c r="I18" s="117"/>
      <c r="J18" s="117"/>
      <c r="K18" s="117"/>
      <c r="L18" s="117"/>
      <c r="M18" s="119" t="s">
        <v>59</v>
      </c>
    </row>
    <row r="19" spans="1:13" ht="13.5" customHeight="1">
      <c r="A19" s="51" t="str">
        <f>IF(COUNTBLANK(D19:E19)=2,"odstr","OK")</f>
        <v>odstr</v>
      </c>
      <c r="B19" s="51"/>
      <c r="D19" s="120"/>
      <c r="E19" s="589"/>
      <c r="F19" s="589"/>
      <c r="G19" s="589"/>
      <c r="H19" s="589"/>
      <c r="I19" s="589"/>
      <c r="J19" s="589"/>
      <c r="K19" s="589"/>
      <c r="L19" s="589"/>
      <c r="M19" s="589"/>
    </row>
    <row r="20" spans="1:13" ht="13.5" customHeight="1">
      <c r="A20" s="51" t="str">
        <f>IF(COUNTBLANK(D20:E20)=2,"odstr","OK")</f>
        <v>odstr</v>
      </c>
      <c r="B20" s="51"/>
      <c r="D20" s="120"/>
      <c r="E20" s="564"/>
      <c r="F20" s="564"/>
      <c r="G20" s="564"/>
      <c r="H20" s="564"/>
      <c r="I20" s="564"/>
      <c r="J20" s="564"/>
      <c r="K20" s="564"/>
      <c r="L20" s="564"/>
      <c r="M20" s="564"/>
    </row>
    <row r="21" spans="1:2" ht="12.75">
      <c r="A21" s="51" t="s">
        <v>102</v>
      </c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</sheetData>
  <sheetProtection sheet="1" objects="1" scenarios="1"/>
  <mergeCells count="5">
    <mergeCell ref="E20:M20"/>
    <mergeCell ref="M9:M13"/>
    <mergeCell ref="E19:M19"/>
    <mergeCell ref="J9:L12"/>
    <mergeCell ref="D9:I13"/>
  </mergeCells>
  <conditionalFormatting sqref="G8">
    <cfRule type="expression" priority="1" dxfId="2" stopIfTrue="1">
      <formula>N8=" "</formula>
    </cfRule>
  </conditionalFormatting>
  <conditionalFormatting sqref="M18">
    <cfRule type="expression" priority="2" dxfId="2" stopIfTrue="1">
      <formula>N18=" "</formula>
    </cfRule>
  </conditionalFormatting>
  <conditionalFormatting sqref="G3">
    <cfRule type="expression" priority="3" dxfId="2" stopIfTrue="1">
      <formula>D1=" ?"</formula>
    </cfRule>
  </conditionalFormatting>
  <conditionalFormatting sqref="C1:E1">
    <cfRule type="cellIs" priority="4" dxfId="0" operator="equal" stopIfTrue="1">
      <formula>"nezadána"</formula>
    </cfRule>
  </conditionalFormatting>
  <conditionalFormatting sqref="B14:B17 A2:A20">
    <cfRule type="cellIs" priority="5" dxfId="1" operator="equal" stopIfTrue="1">
      <formula>"odstr"</formula>
    </cfRule>
  </conditionalFormatting>
  <conditionalFormatting sqref="B1">
    <cfRule type="cellIs" priority="6" dxfId="2" operator="equal" stopIfTrue="1">
      <formula>"FUNKCE"</formula>
    </cfRule>
  </conditionalFormatting>
  <conditionalFormatting sqref="M1 F1:I1">
    <cfRule type="cellIs" priority="7" dxfId="3" operator="notEqual" stopIfTrue="1">
      <formula>""</formula>
    </cfRule>
  </conditionalFormatting>
  <conditionalFormatting sqref="B4">
    <cfRule type="expression" priority="8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M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7"/>
  <dimension ref="A1:Q20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3.00390625" style="26" customWidth="1"/>
    <col min="9" max="9" width="1.12109375" style="26" customWidth="1"/>
    <col min="10" max="10" width="9.375" style="26" customWidth="1"/>
    <col min="11" max="11" width="11.875" style="26" customWidth="1"/>
    <col min="12" max="12" width="10.625" style="26" customWidth="1"/>
    <col min="13" max="13" width="9.625" style="26" customWidth="1"/>
    <col min="14" max="14" width="10.625" style="26" customWidth="1"/>
    <col min="15" max="15" width="10.875" style="26" customWidth="1"/>
    <col min="16" max="16" width="11.375" style="26" customWidth="1"/>
    <col min="17" max="40" width="1.75390625" style="26" customWidth="1"/>
    <col min="41" max="16384" width="9.125" style="26" customWidth="1"/>
  </cols>
  <sheetData>
    <row r="1" spans="1:17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CONCATENATE(C1,P1)</f>
        <v>#REF!</v>
      </c>
      <c r="F1" s="18">
        <v>3</v>
      </c>
      <c r="G1" s="19"/>
      <c r="H1" s="19"/>
      <c r="I1" s="19"/>
      <c r="K1" s="21"/>
      <c r="L1" s="21"/>
      <c r="M1" s="21"/>
      <c r="N1" s="21"/>
      <c r="O1" s="21"/>
      <c r="P1" s="22"/>
      <c r="Q1" s="23"/>
    </row>
    <row r="2" spans="1:3" ht="12.75">
      <c r="A2" s="20" t="s">
        <v>97</v>
      </c>
      <c r="B2" s="24"/>
      <c r="C2" s="25"/>
    </row>
    <row r="3" spans="1:16" s="28" customFormat="1" ht="15.75">
      <c r="A3" s="20" t="s">
        <v>97</v>
      </c>
      <c r="B3" s="27" t="s">
        <v>104</v>
      </c>
      <c r="D3" s="29" t="s">
        <v>64</v>
      </c>
      <c r="E3" s="29"/>
      <c r="F3" s="29"/>
      <c r="G3" s="29"/>
      <c r="H3" s="30" t="s">
        <v>214</v>
      </c>
      <c r="I3" s="31"/>
      <c r="J3" s="29"/>
      <c r="K3" s="29"/>
      <c r="L3" s="29"/>
      <c r="M3" s="29"/>
      <c r="N3" s="29"/>
      <c r="O3" s="29"/>
      <c r="P3" s="29"/>
    </row>
    <row r="4" spans="1:16" s="28" customFormat="1" ht="15.75" hidden="1">
      <c r="A4" s="20" t="s">
        <v>97</v>
      </c>
      <c r="B4" s="33">
        <f>COUNTA(Datova_oblast)</f>
        <v>21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Přehled výdajů kapitoly 333-MŠMT – státní správa a vzdělávání</v>
      </c>
      <c r="I4" s="31"/>
      <c r="J4" s="29"/>
      <c r="K4" s="29"/>
      <c r="L4" s="29"/>
      <c r="M4" s="29"/>
      <c r="N4" s="29"/>
      <c r="O4" s="29"/>
      <c r="P4" s="29"/>
    </row>
    <row r="5" spans="1:16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28" customFormat="1" ht="21" customHeight="1" hidden="1">
      <c r="A6" s="20" t="str">
        <f>IF(COUNTBLANK(C6:IV6)=254,"odstr","OK")</f>
        <v>odstr</v>
      </c>
      <c r="B6" s="38" t="s">
        <v>99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s="28" customFormat="1" ht="21" customHeight="1" hidden="1">
      <c r="A7" s="20" t="str">
        <f>IF(COUNTBLANK(C7:IV7)=254,"odstr","OK")</f>
        <v>odstr</v>
      </c>
      <c r="B7" s="38" t="s">
        <v>100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41" customFormat="1" ht="21" customHeight="1" thickBot="1">
      <c r="A8" s="20" t="s">
        <v>97</v>
      </c>
      <c r="B8" s="20"/>
      <c r="D8" s="42" t="s">
        <v>511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5" t="s">
        <v>190</v>
      </c>
      <c r="Q8" s="20"/>
    </row>
    <row r="9" spans="1:17" ht="3.75" customHeight="1">
      <c r="A9" s="20" t="s">
        <v>97</v>
      </c>
      <c r="C9" s="46"/>
      <c r="D9" s="580"/>
      <c r="E9" s="581"/>
      <c r="F9" s="581"/>
      <c r="G9" s="581"/>
      <c r="H9" s="581"/>
      <c r="I9" s="582"/>
      <c r="J9" s="571" t="s">
        <v>215</v>
      </c>
      <c r="K9" s="563"/>
      <c r="L9" s="555"/>
      <c r="M9" s="562" t="s">
        <v>216</v>
      </c>
      <c r="N9" s="563"/>
      <c r="O9" s="555"/>
      <c r="P9" s="568" t="s">
        <v>217</v>
      </c>
      <c r="Q9" s="47"/>
    </row>
    <row r="10" spans="1:17" ht="3.75" customHeight="1">
      <c r="A10" s="20" t="s">
        <v>97</v>
      </c>
      <c r="C10" s="46"/>
      <c r="D10" s="583"/>
      <c r="E10" s="584"/>
      <c r="F10" s="584"/>
      <c r="G10" s="584"/>
      <c r="H10" s="584"/>
      <c r="I10" s="585"/>
      <c r="J10" s="556"/>
      <c r="K10" s="557"/>
      <c r="L10" s="558"/>
      <c r="M10" s="552"/>
      <c r="N10" s="557"/>
      <c r="O10" s="558"/>
      <c r="P10" s="569"/>
      <c r="Q10" s="47"/>
    </row>
    <row r="11" spans="1:17" ht="3.75" customHeight="1">
      <c r="A11" s="20" t="s">
        <v>97</v>
      </c>
      <c r="C11" s="46"/>
      <c r="D11" s="583"/>
      <c r="E11" s="584"/>
      <c r="F11" s="584"/>
      <c r="G11" s="584"/>
      <c r="H11" s="584"/>
      <c r="I11" s="585"/>
      <c r="J11" s="556"/>
      <c r="K11" s="557"/>
      <c r="L11" s="558"/>
      <c r="M11" s="552"/>
      <c r="N11" s="557"/>
      <c r="O11" s="558"/>
      <c r="P11" s="569"/>
      <c r="Q11" s="47"/>
    </row>
    <row r="12" spans="1:17" ht="3.75" customHeight="1">
      <c r="A12" s="20" t="s">
        <v>97</v>
      </c>
      <c r="C12" s="46"/>
      <c r="D12" s="583"/>
      <c r="E12" s="584"/>
      <c r="F12" s="584"/>
      <c r="G12" s="584"/>
      <c r="H12" s="584"/>
      <c r="I12" s="585"/>
      <c r="J12" s="559"/>
      <c r="K12" s="560"/>
      <c r="L12" s="561"/>
      <c r="M12" s="553"/>
      <c r="N12" s="560"/>
      <c r="O12" s="561"/>
      <c r="P12" s="569"/>
      <c r="Q12" s="47"/>
    </row>
    <row r="13" spans="1:17" ht="15" customHeight="1" thickBot="1">
      <c r="A13" s="20" t="s">
        <v>97</v>
      </c>
      <c r="B13" s="20" t="s">
        <v>159</v>
      </c>
      <c r="C13" s="46"/>
      <c r="D13" s="586"/>
      <c r="E13" s="587"/>
      <c r="F13" s="587"/>
      <c r="G13" s="587"/>
      <c r="H13" s="587"/>
      <c r="I13" s="588"/>
      <c r="J13" s="48" t="s">
        <v>218</v>
      </c>
      <c r="K13" s="49" t="s">
        <v>219</v>
      </c>
      <c r="L13" s="50" t="s">
        <v>220</v>
      </c>
      <c r="M13" s="133" t="s">
        <v>221</v>
      </c>
      <c r="N13" s="49" t="s">
        <v>219</v>
      </c>
      <c r="O13" s="50" t="s">
        <v>220</v>
      </c>
      <c r="P13" s="570"/>
      <c r="Q13" s="47"/>
    </row>
    <row r="14" spans="1:17" ht="13.5" thickTop="1">
      <c r="A14" s="51" t="s">
        <v>97</v>
      </c>
      <c r="B14" s="22" t="s">
        <v>101</v>
      </c>
      <c r="C14" s="52"/>
      <c r="D14" s="53"/>
      <c r="E14" s="54" t="s">
        <v>210</v>
      </c>
      <c r="F14" s="54"/>
      <c r="G14" s="54"/>
      <c r="H14" s="55"/>
      <c r="I14" s="56"/>
      <c r="J14" s="57">
        <v>689257.571</v>
      </c>
      <c r="K14" s="58">
        <v>120375319.395</v>
      </c>
      <c r="L14" s="59">
        <v>8009104.997</v>
      </c>
      <c r="M14" s="134">
        <v>36322.323</v>
      </c>
      <c r="N14" s="58">
        <v>3145173.117</v>
      </c>
      <c r="O14" s="59">
        <v>5045978.5</v>
      </c>
      <c r="P14" s="61">
        <v>137301155.903</v>
      </c>
      <c r="Q14" s="47"/>
    </row>
    <row r="15" spans="1:17" ht="12.75" customHeight="1">
      <c r="A15" s="51" t="s">
        <v>97</v>
      </c>
      <c r="B15" s="22" t="s">
        <v>101</v>
      </c>
      <c r="C15" s="52"/>
      <c r="D15" s="72"/>
      <c r="E15" s="73" t="s">
        <v>211</v>
      </c>
      <c r="F15" s="73"/>
      <c r="G15" s="73"/>
      <c r="H15" s="74"/>
      <c r="I15" s="75"/>
      <c r="J15" s="76">
        <v>695685.862</v>
      </c>
      <c r="K15" s="77">
        <v>122059493.929</v>
      </c>
      <c r="L15" s="78">
        <v>8012725.251</v>
      </c>
      <c r="M15" s="135">
        <v>28921.156</v>
      </c>
      <c r="N15" s="77">
        <v>4313166.113</v>
      </c>
      <c r="O15" s="78">
        <v>7387970</v>
      </c>
      <c r="P15" s="80">
        <v>142497962.31100002</v>
      </c>
      <c r="Q15" s="47"/>
    </row>
    <row r="16" spans="1:17" ht="13.5" thickBot="1">
      <c r="A16" s="51" t="s">
        <v>97</v>
      </c>
      <c r="B16" s="22" t="s">
        <v>101</v>
      </c>
      <c r="C16" s="52"/>
      <c r="D16" s="121"/>
      <c r="E16" s="122" t="s">
        <v>212</v>
      </c>
      <c r="F16" s="122"/>
      <c r="G16" s="122"/>
      <c r="H16" s="123"/>
      <c r="I16" s="124"/>
      <c r="J16" s="125">
        <v>704612.65098</v>
      </c>
      <c r="K16" s="126">
        <v>120799180.26744999</v>
      </c>
      <c r="L16" s="127">
        <v>8056722.67722</v>
      </c>
      <c r="M16" s="136">
        <v>28144.400309999997</v>
      </c>
      <c r="N16" s="126">
        <v>3565695.7633499997</v>
      </c>
      <c r="O16" s="127">
        <v>6891892.27457</v>
      </c>
      <c r="P16" s="128">
        <v>140046248.03387997</v>
      </c>
      <c r="Q16" s="47"/>
    </row>
    <row r="17" spans="1:17" ht="13.5" thickBot="1">
      <c r="A17" s="51" t="s">
        <v>97</v>
      </c>
      <c r="B17" s="22" t="s">
        <v>101</v>
      </c>
      <c r="C17" s="52"/>
      <c r="D17" s="108"/>
      <c r="E17" s="109" t="s">
        <v>213</v>
      </c>
      <c r="F17" s="109"/>
      <c r="G17" s="109"/>
      <c r="H17" s="110"/>
      <c r="I17" s="111"/>
      <c r="J17" s="129">
        <v>1.01283163776584</v>
      </c>
      <c r="K17" s="130">
        <v>0.9896745953880235</v>
      </c>
      <c r="L17" s="131">
        <v>1.0054909440723065</v>
      </c>
      <c r="M17" s="137">
        <v>0.9731423014349772</v>
      </c>
      <c r="N17" s="130">
        <v>0.8267003101510271</v>
      </c>
      <c r="O17" s="131">
        <v>0.9328533107971473</v>
      </c>
      <c r="P17" s="132">
        <v>0.9827947415011506</v>
      </c>
      <c r="Q17" s="47"/>
    </row>
    <row r="18" spans="1:16" ht="13.5">
      <c r="A18" s="51" t="s">
        <v>97</v>
      </c>
      <c r="B18" s="51" t="s">
        <v>102</v>
      </c>
      <c r="D18" s="117"/>
      <c r="E18" s="118"/>
      <c r="F18" s="118"/>
      <c r="G18" s="118"/>
      <c r="H18" s="118"/>
      <c r="I18" s="117"/>
      <c r="J18" s="117"/>
      <c r="K18" s="117"/>
      <c r="L18" s="117"/>
      <c r="M18" s="117"/>
      <c r="N18" s="117"/>
      <c r="O18" s="117"/>
      <c r="P18" s="119" t="s">
        <v>59</v>
      </c>
    </row>
    <row r="19" spans="1:16" ht="12.75">
      <c r="A19" s="51" t="str">
        <f>IF(COUNTBLANK(D19:E19)=2,"odstr","OK")</f>
        <v>odstr</v>
      </c>
      <c r="B19" s="51"/>
      <c r="D19" s="120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</row>
    <row r="20" spans="1:16" ht="12.75">
      <c r="A20" s="51" t="str">
        <f>IF(COUNTBLANK(D20:E20)=2,"odstr","OK")</f>
        <v>odstr</v>
      </c>
      <c r="B20" s="51"/>
      <c r="D20" s="120"/>
      <c r="E20" s="564"/>
      <c r="F20" s="564"/>
      <c r="G20" s="564"/>
      <c r="H20" s="564"/>
      <c r="I20" s="564"/>
      <c r="J20" s="564"/>
      <c r="K20" s="564"/>
      <c r="L20" s="564"/>
      <c r="M20" s="564"/>
      <c r="N20" s="564"/>
      <c r="O20" s="564"/>
      <c r="P20" s="564"/>
    </row>
    <row r="21" spans="1:2" ht="12.75">
      <c r="A21" s="51" t="s">
        <v>102</v>
      </c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15" ht="12.75">
      <c r="A32" s="51"/>
      <c r="B32" s="51"/>
      <c r="O32" s="7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</sheetData>
  <sheetProtection sheet="1" objects="1" scenarios="1"/>
  <mergeCells count="6">
    <mergeCell ref="E20:P20"/>
    <mergeCell ref="P9:P13"/>
    <mergeCell ref="E19:P19"/>
    <mergeCell ref="D9:I13"/>
    <mergeCell ref="J9:L12"/>
    <mergeCell ref="M9:O12"/>
  </mergeCells>
  <conditionalFormatting sqref="C1:E1">
    <cfRule type="cellIs" priority="1" dxfId="0" operator="equal" stopIfTrue="1">
      <formula>"nezadána"</formula>
    </cfRule>
  </conditionalFormatting>
  <conditionalFormatting sqref="B14:B17 A2:A20">
    <cfRule type="cellIs" priority="2" dxfId="1" operator="equal" stopIfTrue="1">
      <formula>"odstr"</formula>
    </cfRule>
  </conditionalFormatting>
  <conditionalFormatting sqref="B1">
    <cfRule type="cellIs" priority="3" dxfId="2" operator="equal" stopIfTrue="1">
      <formula>"FUNKCE"</formula>
    </cfRule>
  </conditionalFormatting>
  <conditionalFormatting sqref="G8">
    <cfRule type="expression" priority="4" dxfId="2" stopIfTrue="1">
      <formula>Q8=" "</formula>
    </cfRule>
  </conditionalFormatting>
  <conditionalFormatting sqref="P18">
    <cfRule type="expression" priority="5" dxfId="2" stopIfTrue="1">
      <formula>Q18=" "</formula>
    </cfRule>
  </conditionalFormatting>
  <conditionalFormatting sqref="P1 F1:I1">
    <cfRule type="cellIs" priority="6" dxfId="3" operator="notEqual" stopIfTrue="1">
      <formula>""</formula>
    </cfRule>
  </conditionalFormatting>
  <conditionalFormatting sqref="G3">
    <cfRule type="expression" priority="7" dxfId="2" stopIfTrue="1">
      <formula>D1=" ?"</formula>
    </cfRule>
  </conditionalFormatting>
  <conditionalFormatting sqref="B4">
    <cfRule type="expression" priority="8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P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8"/>
  <dimension ref="A1:N216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5.75390625" style="26" customWidth="1"/>
    <col min="6" max="6" width="1.12109375" style="26" customWidth="1"/>
    <col min="7" max="7" width="12.375" style="26" customWidth="1"/>
    <col min="8" max="8" width="32.875" style="26" customWidth="1"/>
    <col min="9" max="9" width="1.12109375" style="26" customWidth="1"/>
    <col min="10" max="10" width="10.00390625" style="26" customWidth="1"/>
    <col min="11" max="11" width="10.125" style="26" customWidth="1"/>
    <col min="12" max="12" width="10.25390625" style="26" customWidth="1"/>
    <col min="13" max="13" width="13.875" style="26" customWidth="1"/>
    <col min="14" max="37" width="1.75390625" style="26" customWidth="1"/>
    <col min="38" max="16384" width="9.125" style="26" customWidth="1"/>
  </cols>
  <sheetData>
    <row r="1" spans="1:14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CONCATENATE(C1,M1)</f>
        <v>#REF!</v>
      </c>
      <c r="F1" s="18">
        <v>4</v>
      </c>
      <c r="G1" s="19"/>
      <c r="H1" s="19"/>
      <c r="I1" s="19"/>
      <c r="K1" s="21"/>
      <c r="L1" s="21"/>
      <c r="M1" s="22"/>
      <c r="N1" s="23"/>
    </row>
    <row r="2" spans="1:3" ht="12.75">
      <c r="A2" s="20" t="s">
        <v>97</v>
      </c>
      <c r="B2" s="24"/>
      <c r="C2" s="25"/>
    </row>
    <row r="3" spans="1:13" s="28" customFormat="1" ht="15.75">
      <c r="A3" s="20" t="s">
        <v>97</v>
      </c>
      <c r="B3" s="27" t="s">
        <v>105</v>
      </c>
      <c r="D3" s="29" t="s">
        <v>65</v>
      </c>
      <c r="E3" s="29"/>
      <c r="F3" s="29"/>
      <c r="G3" s="30"/>
      <c r="H3" s="30" t="s">
        <v>222</v>
      </c>
      <c r="I3" s="31"/>
      <c r="J3" s="29"/>
      <c r="K3" s="29"/>
      <c r="L3" s="29"/>
      <c r="M3" s="29"/>
    </row>
    <row r="4" spans="1:13" s="28" customFormat="1" ht="15.75" hidden="1">
      <c r="A4" s="20" t="s">
        <v>97</v>
      </c>
      <c r="B4" s="33">
        <f>COUNTA(Datova_oblast)</f>
        <v>102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Příjmy kapitoly 333-MŠMT – podle položek</v>
      </c>
      <c r="I4" s="31"/>
      <c r="J4" s="29"/>
      <c r="K4" s="29"/>
      <c r="L4" s="29"/>
      <c r="M4" s="29"/>
    </row>
    <row r="5" spans="1:13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</row>
    <row r="6" spans="1:13" s="28" customFormat="1" ht="21" customHeight="1" hidden="1">
      <c r="A6" s="20" t="str">
        <f>IF(COUNTBLANK(C6:IV6)=254,"odstr","OK")</f>
        <v>odstr</v>
      </c>
      <c r="B6" s="38" t="s">
        <v>99</v>
      </c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28" customFormat="1" ht="21" customHeight="1" hidden="1">
      <c r="A7" s="20" t="str">
        <f>IF(COUNTBLANK(C7:IV7)=254,"odstr","OK")</f>
        <v>odstr</v>
      </c>
      <c r="B7" s="38" t="s">
        <v>100</v>
      </c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4" s="41" customFormat="1" ht="21" customHeight="1" thickBot="1">
      <c r="A8" s="20" t="s">
        <v>97</v>
      </c>
      <c r="B8" s="20"/>
      <c r="D8" s="42" t="s">
        <v>511</v>
      </c>
      <c r="E8" s="43"/>
      <c r="F8" s="43"/>
      <c r="G8" s="43"/>
      <c r="H8" s="43"/>
      <c r="I8" s="44"/>
      <c r="J8" s="44"/>
      <c r="K8" s="44"/>
      <c r="L8" s="44"/>
      <c r="M8" s="45" t="s">
        <v>190</v>
      </c>
      <c r="N8" s="20"/>
    </row>
    <row r="9" spans="1:14" ht="6" customHeight="1">
      <c r="A9" s="20" t="s">
        <v>97</v>
      </c>
      <c r="C9" s="46"/>
      <c r="D9" s="593" t="s">
        <v>223</v>
      </c>
      <c r="E9" s="573"/>
      <c r="F9" s="138"/>
      <c r="G9" s="597" t="s">
        <v>224</v>
      </c>
      <c r="H9" s="140"/>
      <c r="I9" s="141"/>
      <c r="J9" s="600" t="s">
        <v>225</v>
      </c>
      <c r="K9" s="603" t="s">
        <v>226</v>
      </c>
      <c r="L9" s="590" t="s">
        <v>212</v>
      </c>
      <c r="M9" s="568" t="s">
        <v>227</v>
      </c>
      <c r="N9" s="47"/>
    </row>
    <row r="10" spans="1:14" ht="6" customHeight="1">
      <c r="A10" s="20" t="s">
        <v>97</v>
      </c>
      <c r="C10" s="46"/>
      <c r="D10" s="594"/>
      <c r="E10" s="576"/>
      <c r="F10" s="142"/>
      <c r="G10" s="598"/>
      <c r="H10" s="144"/>
      <c r="I10" s="145"/>
      <c r="J10" s="601"/>
      <c r="K10" s="604"/>
      <c r="L10" s="591"/>
      <c r="M10" s="569"/>
      <c r="N10" s="47"/>
    </row>
    <row r="11" spans="1:14" ht="6" customHeight="1">
      <c r="A11" s="20" t="s">
        <v>97</v>
      </c>
      <c r="C11" s="46"/>
      <c r="D11" s="594"/>
      <c r="E11" s="576"/>
      <c r="F11" s="142"/>
      <c r="G11" s="598"/>
      <c r="H11" s="144"/>
      <c r="I11" s="145"/>
      <c r="J11" s="601"/>
      <c r="K11" s="604"/>
      <c r="L11" s="591"/>
      <c r="M11" s="569"/>
      <c r="N11" s="47"/>
    </row>
    <row r="12" spans="1:14" ht="6" customHeight="1">
      <c r="A12" s="20" t="s">
        <v>97</v>
      </c>
      <c r="C12" s="46"/>
      <c r="D12" s="594"/>
      <c r="E12" s="576"/>
      <c r="F12" s="142"/>
      <c r="G12" s="598"/>
      <c r="H12" s="144"/>
      <c r="I12" s="145"/>
      <c r="J12" s="601"/>
      <c r="K12" s="604"/>
      <c r="L12" s="591"/>
      <c r="M12" s="569"/>
      <c r="N12" s="47"/>
    </row>
    <row r="13" spans="1:14" ht="6" customHeight="1" thickBot="1">
      <c r="A13" s="20" t="s">
        <v>97</v>
      </c>
      <c r="C13" s="46"/>
      <c r="D13" s="595"/>
      <c r="E13" s="596"/>
      <c r="F13" s="146"/>
      <c r="G13" s="599"/>
      <c r="H13" s="148"/>
      <c r="I13" s="149"/>
      <c r="J13" s="602"/>
      <c r="K13" s="605"/>
      <c r="L13" s="592"/>
      <c r="M13" s="570"/>
      <c r="N13" s="47"/>
    </row>
    <row r="14" spans="1:14" ht="13.5" thickTop="1">
      <c r="A14" s="51"/>
      <c r="B14" s="22"/>
      <c r="C14" s="52"/>
      <c r="D14" s="150"/>
      <c r="E14" s="151">
        <v>1361</v>
      </c>
      <c r="F14" s="152"/>
      <c r="G14" s="153" t="s">
        <v>228</v>
      </c>
      <c r="H14" s="154"/>
      <c r="I14" s="155"/>
      <c r="J14" s="156">
        <v>400</v>
      </c>
      <c r="K14" s="157">
        <v>400</v>
      </c>
      <c r="L14" s="158">
        <v>242.13013</v>
      </c>
      <c r="M14" s="159">
        <v>0.605325325</v>
      </c>
      <c r="N14" s="47"/>
    </row>
    <row r="15" spans="1:14" ht="13.5" thickBot="1">
      <c r="A15" s="51"/>
      <c r="B15" s="22"/>
      <c r="C15" s="52"/>
      <c r="D15" s="160"/>
      <c r="E15" s="161">
        <v>1</v>
      </c>
      <c r="F15" s="162"/>
      <c r="G15" s="163" t="s">
        <v>229</v>
      </c>
      <c r="H15" s="164"/>
      <c r="I15" s="165"/>
      <c r="J15" s="166">
        <v>400</v>
      </c>
      <c r="K15" s="167">
        <v>400</v>
      </c>
      <c r="L15" s="168">
        <v>242.13013</v>
      </c>
      <c r="M15" s="169">
        <v>0.605325325</v>
      </c>
      <c r="N15" s="47"/>
    </row>
    <row r="16" spans="1:14" ht="13.5" thickTop="1">
      <c r="A16" s="51" t="e">
        <f>IF(COUNTBLANK(C16:IV16)=254,"odstr",IF(AND($A$1="TISK",SUM(J16:M16)=0),"odstr","OK"))</f>
        <v>#REF!</v>
      </c>
      <c r="B16" s="22" t="s">
        <v>101</v>
      </c>
      <c r="C16" s="52"/>
      <c r="D16" s="170"/>
      <c r="E16" s="171">
        <v>2111</v>
      </c>
      <c r="F16" s="172"/>
      <c r="G16" s="173" t="s">
        <v>230</v>
      </c>
      <c r="H16" s="174"/>
      <c r="I16" s="175"/>
      <c r="J16" s="57">
        <v>66</v>
      </c>
      <c r="K16" s="58">
        <v>66</v>
      </c>
      <c r="L16" s="59">
        <v>90.088</v>
      </c>
      <c r="M16" s="176">
        <v>1.364969696969697</v>
      </c>
      <c r="N16" s="47"/>
    </row>
    <row r="17" spans="1:14" ht="12.75">
      <c r="A17" s="51" t="e">
        <f>IF(COUNTBLANK(C17:IV17)=254,"odstr",IF(AND($A$1="TISK",SUM(J17:M17)=0),"odstr","OK"))</f>
        <v>#REF!</v>
      </c>
      <c r="B17" s="22" t="s">
        <v>101</v>
      </c>
      <c r="C17" s="52"/>
      <c r="D17" s="177"/>
      <c r="E17" s="178">
        <v>2119</v>
      </c>
      <c r="F17" s="179"/>
      <c r="G17" s="180" t="s">
        <v>231</v>
      </c>
      <c r="H17" s="181"/>
      <c r="I17" s="182"/>
      <c r="J17" s="183"/>
      <c r="K17" s="184"/>
      <c r="L17" s="185"/>
      <c r="M17" s="186" t="s">
        <v>204</v>
      </c>
      <c r="N17" s="47"/>
    </row>
    <row r="18" spans="1:14" ht="12.75">
      <c r="A18" s="51" t="e">
        <f>IF(COUNTBLANK(C18:IV18)=254,"odstr",IF(AND($A$1="TISK",SUM(J18:M18)=0),"odstr","OK"))</f>
        <v>#REF!</v>
      </c>
      <c r="B18" s="22" t="s">
        <v>101</v>
      </c>
      <c r="C18" s="52"/>
      <c r="D18" s="187"/>
      <c r="E18" s="178">
        <v>2123</v>
      </c>
      <c r="F18" s="188"/>
      <c r="G18" s="180" t="s">
        <v>232</v>
      </c>
      <c r="H18" s="189"/>
      <c r="I18" s="190"/>
      <c r="J18" s="66">
        <v>5</v>
      </c>
      <c r="K18" s="67">
        <v>0</v>
      </c>
      <c r="L18" s="68">
        <v>1748.23788</v>
      </c>
      <c r="M18" s="191" t="s">
        <v>204</v>
      </c>
      <c r="N18" s="47"/>
    </row>
    <row r="19" spans="1:14" ht="12.75">
      <c r="A19" s="51" t="e">
        <f>IF(COUNTBLANK(C19:IV19)=254,"odstr",IF(AND($A$1="TISK",SUM(J19:M19)=0),"odstr","OK"))</f>
        <v>#REF!</v>
      </c>
      <c r="B19" s="22" t="s">
        <v>101</v>
      </c>
      <c r="C19" s="52"/>
      <c r="D19" s="187"/>
      <c r="E19" s="178">
        <v>2131</v>
      </c>
      <c r="F19" s="188"/>
      <c r="G19" s="180" t="s">
        <v>233</v>
      </c>
      <c r="H19" s="189"/>
      <c r="I19" s="190"/>
      <c r="J19" s="66">
        <v>15</v>
      </c>
      <c r="K19" s="67">
        <v>15</v>
      </c>
      <c r="L19" s="68">
        <v>47.4373</v>
      </c>
      <c r="M19" s="191">
        <v>3.1624866666666667</v>
      </c>
      <c r="N19" s="47"/>
    </row>
    <row r="20" spans="1:14" ht="12.75">
      <c r="A20" s="51" t="e">
        <f>IF(COUNTBLANK(C20:IV20)=254,"odstr",IF(AND($A$1="TISK",SUM(J20:M20)=0),"odstr","OK"))</f>
        <v>#REF!</v>
      </c>
      <c r="B20" s="22" t="s">
        <v>101</v>
      </c>
      <c r="C20" s="52"/>
      <c r="D20" s="187"/>
      <c r="E20" s="178">
        <v>2132</v>
      </c>
      <c r="F20" s="188"/>
      <c r="G20" s="180" t="s">
        <v>234</v>
      </c>
      <c r="H20" s="189"/>
      <c r="I20" s="190"/>
      <c r="J20" s="66">
        <v>966</v>
      </c>
      <c r="K20" s="67">
        <v>966</v>
      </c>
      <c r="L20" s="68">
        <v>1977.3256000000001</v>
      </c>
      <c r="M20" s="191">
        <v>2.046920910973085</v>
      </c>
      <c r="N20" s="47"/>
    </row>
    <row r="21" spans="1:14" ht="13.5" customHeight="1">
      <c r="A21" s="51" t="e">
        <f>IF(COUNTBLANK(C21:IV21)=254,"odstr",IF(AND($A$1="TISK",SUM(J21:M21)=0),"odstr","OK"))</f>
        <v>#REF!</v>
      </c>
      <c r="B21" s="22" t="s">
        <v>101</v>
      </c>
      <c r="C21" s="52"/>
      <c r="D21" s="187"/>
      <c r="E21" s="178">
        <v>2133</v>
      </c>
      <c r="F21" s="188"/>
      <c r="G21" s="180" t="s">
        <v>235</v>
      </c>
      <c r="H21" s="189"/>
      <c r="I21" s="190"/>
      <c r="J21" s="66">
        <v>0</v>
      </c>
      <c r="K21" s="67">
        <v>0</v>
      </c>
      <c r="L21" s="68">
        <v>0.868</v>
      </c>
      <c r="M21" s="191" t="s">
        <v>204</v>
      </c>
      <c r="N21" s="47"/>
    </row>
    <row r="22" spans="1:14" ht="12.75">
      <c r="A22" s="51" t="e">
        <f>IF(COUNTBLANK(C22:IV22)=254,"odstr",IF(AND($A$1="TISK",SUM(J22:M22)=0),"odstr","OK"))</f>
        <v>#REF!</v>
      </c>
      <c r="B22" s="22" t="s">
        <v>101</v>
      </c>
      <c r="C22" s="52"/>
      <c r="D22" s="187"/>
      <c r="E22" s="178">
        <v>2141</v>
      </c>
      <c r="F22" s="188"/>
      <c r="G22" s="180" t="s">
        <v>236</v>
      </c>
      <c r="H22" s="189"/>
      <c r="I22" s="190"/>
      <c r="J22" s="66">
        <v>0</v>
      </c>
      <c r="K22" s="67">
        <v>0</v>
      </c>
      <c r="L22" s="68">
        <v>49.27456</v>
      </c>
      <c r="M22" s="191" t="s">
        <v>204</v>
      </c>
      <c r="N22" s="47"/>
    </row>
    <row r="23" spans="1:14" ht="12.75">
      <c r="A23" s="51" t="e">
        <f>IF(COUNTBLANK(C23:IV23)=254,"odstr",IF(AND($A$1="TISK",SUM(J23:M23)=0),"odstr","OK"))</f>
        <v>#REF!</v>
      </c>
      <c r="B23" s="22" t="s">
        <v>101</v>
      </c>
      <c r="C23" s="52"/>
      <c r="D23" s="192"/>
      <c r="E23" s="193">
        <v>2143</v>
      </c>
      <c r="F23" s="194"/>
      <c r="G23" s="195" t="s">
        <v>237</v>
      </c>
      <c r="H23" s="196"/>
      <c r="I23" s="197"/>
      <c r="J23" s="76">
        <v>0</v>
      </c>
      <c r="K23" s="77">
        <v>0</v>
      </c>
      <c r="L23" s="78">
        <v>2.61686</v>
      </c>
      <c r="M23" s="198" t="s">
        <v>204</v>
      </c>
      <c r="N23" s="47"/>
    </row>
    <row r="24" spans="1:14" ht="27" customHeight="1">
      <c r="A24" s="51" t="e">
        <f>IF(COUNTBLANK(C24:IV24)=254,"odstr",IF(AND($A$1="TISK",SUM(J24:M24)=0),"odstr","OK"))</f>
        <v>#REF!</v>
      </c>
      <c r="B24" s="22" t="s">
        <v>101</v>
      </c>
      <c r="C24" s="52"/>
      <c r="D24" s="199"/>
      <c r="E24" s="200">
        <v>21</v>
      </c>
      <c r="F24" s="201"/>
      <c r="G24" s="554" t="s">
        <v>31</v>
      </c>
      <c r="H24" s="554"/>
      <c r="I24" s="202"/>
      <c r="J24" s="203">
        <v>1052</v>
      </c>
      <c r="K24" s="204">
        <v>1047</v>
      </c>
      <c r="L24" s="87">
        <v>3915.8482</v>
      </c>
      <c r="M24" s="205">
        <v>3.7400651384909263</v>
      </c>
      <c r="N24" s="47"/>
    </row>
    <row r="25" spans="1:14" ht="12.75" customHeight="1">
      <c r="A25" s="51" t="e">
        <f>IF(COUNTBLANK(C25:IV25)=254,"odstr",IF(AND($A$1="TISK",SUM(J25:M25)=0),"odstr","OK"))</f>
        <v>#REF!</v>
      </c>
      <c r="B25" s="22" t="s">
        <v>101</v>
      </c>
      <c r="C25" s="52"/>
      <c r="D25" s="187"/>
      <c r="E25" s="178">
        <v>2212</v>
      </c>
      <c r="F25" s="188"/>
      <c r="G25" s="180" t="s">
        <v>238</v>
      </c>
      <c r="H25" s="189"/>
      <c r="I25" s="190"/>
      <c r="J25" s="66">
        <v>0</v>
      </c>
      <c r="K25" s="67">
        <v>0</v>
      </c>
      <c r="L25" s="68">
        <v>187.2864</v>
      </c>
      <c r="M25" s="191" t="s">
        <v>204</v>
      </c>
      <c r="N25" s="47"/>
    </row>
    <row r="26" spans="1:14" ht="12.75" customHeight="1">
      <c r="A26" s="51" t="e">
        <f>IF(COUNTBLANK(C26:IV26)=254,"odstr",IF(AND($A$1="TISK",SUM(J26:M26)=0),"odstr","OK"))</f>
        <v>#REF!</v>
      </c>
      <c r="B26" s="22" t="s">
        <v>101</v>
      </c>
      <c r="C26" s="52"/>
      <c r="D26" s="177"/>
      <c r="E26" s="206">
        <v>2221</v>
      </c>
      <c r="F26" s="179"/>
      <c r="G26" s="180" t="s">
        <v>239</v>
      </c>
      <c r="H26" s="181"/>
      <c r="I26" s="182"/>
      <c r="J26" s="183">
        <v>0</v>
      </c>
      <c r="K26" s="184">
        <v>0</v>
      </c>
      <c r="L26" s="185">
        <v>4013.26363</v>
      </c>
      <c r="M26" s="191" t="s">
        <v>204</v>
      </c>
      <c r="N26" s="47"/>
    </row>
    <row r="27" spans="1:14" ht="12.75" customHeight="1">
      <c r="A27" s="51" t="e">
        <f>IF(COUNTBLANK(C27:IV27)=254,"odstr",IF(AND($A$1="TISK",SUM(J27:M27)=0),"odstr","OK"))</f>
        <v>#REF!</v>
      </c>
      <c r="B27" s="22" t="s">
        <v>101</v>
      </c>
      <c r="C27" s="52"/>
      <c r="D27" s="177"/>
      <c r="E27" s="206">
        <v>2222</v>
      </c>
      <c r="F27" s="179"/>
      <c r="G27" s="532" t="s">
        <v>240</v>
      </c>
      <c r="H27" s="181"/>
      <c r="I27" s="182"/>
      <c r="J27" s="183">
        <v>0</v>
      </c>
      <c r="K27" s="184">
        <v>0</v>
      </c>
      <c r="L27" s="185">
        <v>225.68367999999998</v>
      </c>
      <c r="M27" s="186"/>
      <c r="N27" s="47"/>
    </row>
    <row r="28" spans="1:14" ht="12.75" customHeight="1">
      <c r="A28" s="51" t="e">
        <f>IF(COUNTBLANK(C28:IV28)=254,"odstr",IF(AND($A$1="TISK",SUM(J28:M28)=0),"odstr","OK"))</f>
        <v>#REF!</v>
      </c>
      <c r="B28" s="22" t="s">
        <v>101</v>
      </c>
      <c r="C28" s="52"/>
      <c r="D28" s="177"/>
      <c r="E28" s="206">
        <v>2229</v>
      </c>
      <c r="F28" s="179"/>
      <c r="G28" s="195" t="s">
        <v>241</v>
      </c>
      <c r="H28" s="181"/>
      <c r="I28" s="182"/>
      <c r="J28" s="183">
        <v>0</v>
      </c>
      <c r="K28" s="184">
        <v>0</v>
      </c>
      <c r="L28" s="185">
        <v>5.26608</v>
      </c>
      <c r="M28" s="186" t="s">
        <v>204</v>
      </c>
      <c r="N28" s="47"/>
    </row>
    <row r="29" spans="1:14" ht="12.75" customHeight="1">
      <c r="A29" s="51" t="e">
        <f>IF(COUNTBLANK(C29:IV29)=254,"odstr",IF(AND($A$1="TISK",SUM(J29:M29)=0),"odstr","OK"))</f>
        <v>#REF!</v>
      </c>
      <c r="B29" s="22" t="s">
        <v>101</v>
      </c>
      <c r="C29" s="52"/>
      <c r="D29" s="199"/>
      <c r="E29" s="200">
        <v>22</v>
      </c>
      <c r="F29" s="201"/>
      <c r="G29" s="207" t="s">
        <v>32</v>
      </c>
      <c r="H29" s="208"/>
      <c r="I29" s="202"/>
      <c r="J29" s="203">
        <v>0</v>
      </c>
      <c r="K29" s="204">
        <v>0</v>
      </c>
      <c r="L29" s="87">
        <v>4431.499790000001</v>
      </c>
      <c r="M29" s="205" t="s">
        <v>204</v>
      </c>
      <c r="N29" s="47"/>
    </row>
    <row r="30" spans="1:14" ht="12.75" customHeight="1">
      <c r="A30" s="51" t="e">
        <f>IF(COUNTBLANK(C30:IV30)=254,"odstr",IF(AND($A$1="TISK",SUM(J30:M30)=0),"odstr","OK"))</f>
        <v>#REF!</v>
      </c>
      <c r="B30" s="22" t="s">
        <v>101</v>
      </c>
      <c r="C30" s="52"/>
      <c r="D30" s="533"/>
      <c r="E30" s="534">
        <v>2310</v>
      </c>
      <c r="F30" s="535"/>
      <c r="G30" s="536"/>
      <c r="H30" s="537"/>
      <c r="I30" s="538"/>
      <c r="J30" s="539">
        <v>0</v>
      </c>
      <c r="K30" s="540">
        <v>0</v>
      </c>
      <c r="L30" s="541">
        <v>2.413</v>
      </c>
      <c r="M30" s="542"/>
      <c r="N30" s="47"/>
    </row>
    <row r="31" spans="1:14" ht="12.75" customHeight="1">
      <c r="A31" s="51" t="e">
        <f>IF(COUNTBLANK(C31:IV31)=254,"odstr",IF(AND($A$1="TISK",SUM(J31:M31)=0),"odstr","OK"))</f>
        <v>#REF!</v>
      </c>
      <c r="B31" s="22" t="s">
        <v>101</v>
      </c>
      <c r="C31" s="52"/>
      <c r="D31" s="187"/>
      <c r="E31" s="178">
        <v>2322</v>
      </c>
      <c r="F31" s="188"/>
      <c r="G31" s="180" t="s">
        <v>242</v>
      </c>
      <c r="H31" s="189"/>
      <c r="I31" s="190"/>
      <c r="J31" s="66">
        <v>0</v>
      </c>
      <c r="K31" s="67">
        <v>0</v>
      </c>
      <c r="L31" s="68">
        <v>417.254</v>
      </c>
      <c r="M31" s="191" t="s">
        <v>204</v>
      </c>
      <c r="N31" s="47"/>
    </row>
    <row r="32" spans="1:14" ht="12.75" customHeight="1">
      <c r="A32" s="51" t="e">
        <f>IF(COUNTBLANK(C32:IV32)=254,"odstr",IF(AND($A$1="TISK",SUM(J32:M32)=0),"odstr","OK"))</f>
        <v>#REF!</v>
      </c>
      <c r="B32" s="22" t="s">
        <v>101</v>
      </c>
      <c r="C32" s="52"/>
      <c r="D32" s="187"/>
      <c r="E32" s="178">
        <v>2324</v>
      </c>
      <c r="F32" s="188"/>
      <c r="G32" s="180" t="s">
        <v>243</v>
      </c>
      <c r="H32" s="189"/>
      <c r="I32" s="190"/>
      <c r="J32" s="66">
        <v>490</v>
      </c>
      <c r="K32" s="67">
        <v>495</v>
      </c>
      <c r="L32" s="68">
        <v>2300.5995099999996</v>
      </c>
      <c r="M32" s="191">
        <v>4.647675777777777</v>
      </c>
      <c r="N32" s="47"/>
    </row>
    <row r="33" spans="1:14" ht="14.25" customHeight="1">
      <c r="A33" s="51" t="e">
        <f>IF(COUNTBLANK(C33:IV33)=254,"odstr",IF(AND($A$1="TISK",SUM(J33:M33)=0),"odstr","OK"))</f>
        <v>#REF!</v>
      </c>
      <c r="B33" s="22" t="s">
        <v>101</v>
      </c>
      <c r="C33" s="52"/>
      <c r="D33" s="209"/>
      <c r="E33" s="210">
        <v>2328</v>
      </c>
      <c r="F33" s="211"/>
      <c r="G33" s="180" t="s">
        <v>244</v>
      </c>
      <c r="H33" s="212"/>
      <c r="I33" s="213"/>
      <c r="J33" s="214">
        <v>0</v>
      </c>
      <c r="K33" s="215">
        <v>0</v>
      </c>
      <c r="L33" s="216">
        <v>1.879</v>
      </c>
      <c r="M33" s="217" t="s">
        <v>204</v>
      </c>
      <c r="N33" s="47"/>
    </row>
    <row r="34" spans="1:14" ht="27" customHeight="1">
      <c r="A34" s="51" t="e">
        <f>IF(COUNTBLANK(C34:IV34)=254,"odstr",IF(AND($A$1="TISK",SUM(J34:M34)=0),"odstr","OK"))</f>
        <v>#REF!</v>
      </c>
      <c r="B34" s="22"/>
      <c r="C34" s="52"/>
      <c r="D34" s="192"/>
      <c r="E34" s="193">
        <v>2329</v>
      </c>
      <c r="F34" s="194"/>
      <c r="G34" s="195" t="s">
        <v>245</v>
      </c>
      <c r="H34" s="196"/>
      <c r="I34" s="197"/>
      <c r="J34" s="76">
        <v>10</v>
      </c>
      <c r="K34" s="77">
        <v>10</v>
      </c>
      <c r="L34" s="78">
        <v>241.08589999999998</v>
      </c>
      <c r="M34" s="198">
        <v>24.10859</v>
      </c>
      <c r="N34" s="47"/>
    </row>
    <row r="35" spans="1:14" ht="12.75" customHeight="1">
      <c r="A35" s="51" t="e">
        <f>IF(COUNTBLANK(C35:IV35)=254,"odstr",IF(AND($A$1="TISK",SUM(J35:M35)=0),"odstr","OK"))</f>
        <v>#REF!</v>
      </c>
      <c r="B35" s="22"/>
      <c r="C35" s="52"/>
      <c r="D35" s="199"/>
      <c r="E35" s="200">
        <v>23</v>
      </c>
      <c r="F35" s="201"/>
      <c r="G35" s="554" t="s">
        <v>33</v>
      </c>
      <c r="H35" s="554"/>
      <c r="I35" s="202"/>
      <c r="J35" s="203">
        <v>500</v>
      </c>
      <c r="K35" s="204">
        <v>505</v>
      </c>
      <c r="L35" s="87">
        <v>2960.8184099999994</v>
      </c>
      <c r="M35" s="205">
        <v>5.863006752475246</v>
      </c>
      <c r="N35" s="47"/>
    </row>
    <row r="36" spans="1:14" ht="12.75" customHeight="1">
      <c r="A36" s="51" t="e">
        <f>IF(COUNTBLANK(C36:IV36)=254,"odstr",IF(AND($A$1="TISK",SUM(J36:M36)=0),"odstr","OK"))</f>
        <v>#REF!</v>
      </c>
      <c r="B36" s="22" t="s">
        <v>101</v>
      </c>
      <c r="C36" s="52"/>
      <c r="D36" s="177"/>
      <c r="E36" s="206">
        <v>2452</v>
      </c>
      <c r="F36" s="179"/>
      <c r="G36" s="218" t="s">
        <v>118</v>
      </c>
      <c r="H36" s="181"/>
      <c r="I36" s="219"/>
      <c r="J36" s="220">
        <v>88000</v>
      </c>
      <c r="K36" s="221">
        <v>88000</v>
      </c>
      <c r="L36" s="222">
        <v>88000</v>
      </c>
      <c r="M36" s="223">
        <v>1</v>
      </c>
      <c r="N36" s="47"/>
    </row>
    <row r="37" spans="1:14" ht="12.75">
      <c r="A37" s="51" t="e">
        <f>IF(COUNTBLANK(C37:IV37)=254,"odstr",IF(AND($A$1="TISK",SUM(J37:M37)=0),"odstr","OK"))</f>
        <v>#REF!</v>
      </c>
      <c r="B37" s="22" t="s">
        <v>101</v>
      </c>
      <c r="C37" s="52"/>
      <c r="D37" s="199"/>
      <c r="E37" s="200">
        <v>24</v>
      </c>
      <c r="F37" s="201"/>
      <c r="G37" s="554" t="s">
        <v>34</v>
      </c>
      <c r="H37" s="554"/>
      <c r="I37" s="202"/>
      <c r="J37" s="203">
        <v>88000</v>
      </c>
      <c r="K37" s="204">
        <v>88000</v>
      </c>
      <c r="L37" s="87">
        <v>88000</v>
      </c>
      <c r="M37" s="205">
        <v>1</v>
      </c>
      <c r="N37" s="47"/>
    </row>
    <row r="38" spans="1:14" ht="12.75">
      <c r="A38" s="51" t="e">
        <f>IF(COUNTBLANK(C38:IV38)=254,"odstr",IF(AND($A$1="TISK",SUM(J38:M38)=0),"odstr","OK"))</f>
        <v>#REF!</v>
      </c>
      <c r="B38" s="22" t="s">
        <v>101</v>
      </c>
      <c r="C38" s="52"/>
      <c r="D38" s="199"/>
      <c r="E38" s="200">
        <v>2</v>
      </c>
      <c r="F38" s="201"/>
      <c r="G38" s="207" t="s">
        <v>246</v>
      </c>
      <c r="H38" s="224"/>
      <c r="I38" s="202"/>
      <c r="J38" s="203">
        <v>89552</v>
      </c>
      <c r="K38" s="204">
        <v>89552</v>
      </c>
      <c r="L38" s="87">
        <v>99308.1664</v>
      </c>
      <c r="M38" s="205">
        <v>1.1089441486510632</v>
      </c>
      <c r="N38" s="47"/>
    </row>
    <row r="39" spans="1:14" ht="27" customHeight="1">
      <c r="A39" s="51" t="e">
        <f>IF(COUNTBLANK(C39:IV39)=254,"odstr",IF(AND($A$1="TISK",SUM(J39:M39)=0),"odstr","OK"))</f>
        <v>#REF!</v>
      </c>
      <c r="B39" s="22" t="s">
        <v>101</v>
      </c>
      <c r="C39" s="52"/>
      <c r="D39" s="225"/>
      <c r="E39" s="226">
        <v>3111</v>
      </c>
      <c r="F39" s="227"/>
      <c r="G39" s="228" t="s">
        <v>247</v>
      </c>
      <c r="H39" s="229"/>
      <c r="I39" s="219"/>
      <c r="J39" s="220">
        <v>0</v>
      </c>
      <c r="K39" s="221">
        <v>0</v>
      </c>
      <c r="L39" s="222">
        <v>26.1648</v>
      </c>
      <c r="M39" s="205" t="s">
        <v>204</v>
      </c>
      <c r="N39" s="47"/>
    </row>
    <row r="40" spans="1:14" ht="12.75" customHeight="1">
      <c r="A40" s="51" t="e">
        <f>IF(COUNTBLANK(C40:IV40)=254,"odstr",IF(AND($A$1="TISK",SUM(J40:M40)=0),"odstr","OK"))</f>
        <v>#REF!</v>
      </c>
      <c r="B40" s="22" t="s">
        <v>101</v>
      </c>
      <c r="C40" s="52"/>
      <c r="D40" s="225"/>
      <c r="E40" s="226">
        <v>3113</v>
      </c>
      <c r="F40" s="227"/>
      <c r="G40" s="228" t="s">
        <v>248</v>
      </c>
      <c r="H40" s="229"/>
      <c r="I40" s="219"/>
      <c r="J40" s="220">
        <v>0</v>
      </c>
      <c r="K40" s="221">
        <v>0</v>
      </c>
      <c r="L40" s="222">
        <v>1461.5842</v>
      </c>
      <c r="M40" s="205" t="s">
        <v>204</v>
      </c>
      <c r="N40" s="47"/>
    </row>
    <row r="41" spans="1:14" ht="12.75" customHeight="1">
      <c r="A41" s="51" t="e">
        <f>IF(COUNTBLANK(C41:IV41)=254,"odstr",IF(AND($A$1="TISK",SUM(J41:M41)=0),"odstr","OK"))</f>
        <v>#REF!</v>
      </c>
      <c r="B41" s="22" t="s">
        <v>101</v>
      </c>
      <c r="C41" s="52"/>
      <c r="D41" s="199"/>
      <c r="E41" s="200">
        <v>31</v>
      </c>
      <c r="F41" s="201"/>
      <c r="G41" s="554" t="s">
        <v>35</v>
      </c>
      <c r="H41" s="554"/>
      <c r="I41" s="202"/>
      <c r="J41" s="203">
        <v>0</v>
      </c>
      <c r="K41" s="204">
        <v>0</v>
      </c>
      <c r="L41" s="87">
        <v>1487.749</v>
      </c>
      <c r="M41" s="205" t="s">
        <v>204</v>
      </c>
      <c r="N41" s="47"/>
    </row>
    <row r="42" spans="1:14" ht="12.75">
      <c r="A42" s="51" t="e">
        <f>IF(COUNTBLANK(C42:IV42)=254,"odstr",IF(AND($A$1="TISK",SUM(J42:M42)=0),"odstr","OK"))</f>
        <v>#REF!</v>
      </c>
      <c r="B42" s="22" t="s">
        <v>101</v>
      </c>
      <c r="C42" s="52"/>
      <c r="D42" s="199"/>
      <c r="E42" s="200">
        <v>3</v>
      </c>
      <c r="F42" s="201"/>
      <c r="G42" s="207" t="s">
        <v>249</v>
      </c>
      <c r="H42" s="224"/>
      <c r="I42" s="202"/>
      <c r="J42" s="203">
        <v>0</v>
      </c>
      <c r="K42" s="204">
        <v>0</v>
      </c>
      <c r="L42" s="87">
        <v>1487.749</v>
      </c>
      <c r="M42" s="205" t="s">
        <v>204</v>
      </c>
      <c r="N42" s="47"/>
    </row>
    <row r="43" spans="1:14" ht="12.75">
      <c r="A43" s="51" t="e">
        <f>IF(COUNTBLANK(C43:IV43)=254,"odstr",IF(AND($A$1="TISK",SUM(J43:M43)=0),"odstr","OK"))</f>
        <v>#REF!</v>
      </c>
      <c r="B43" s="22" t="s">
        <v>101</v>
      </c>
      <c r="C43" s="52"/>
      <c r="D43" s="230"/>
      <c r="E43" s="231">
        <v>4118</v>
      </c>
      <c r="F43" s="232"/>
      <c r="G43" s="180" t="s">
        <v>250</v>
      </c>
      <c r="H43" s="233"/>
      <c r="I43" s="234"/>
      <c r="J43" s="94">
        <v>8028037.167</v>
      </c>
      <c r="K43" s="95">
        <v>8171098.77</v>
      </c>
      <c r="L43" s="235">
        <v>13781895.6953</v>
      </c>
      <c r="M43" s="236">
        <v>1.6866637013249566</v>
      </c>
      <c r="N43" s="47"/>
    </row>
    <row r="44" spans="1:14" ht="12.75">
      <c r="A44" s="51" t="e">
        <f>IF(COUNTBLANK(C44:IV44)=254,"odstr",IF(AND($A$1="TISK",SUM(J44:M44)=0),"odstr","OK"))</f>
        <v>#REF!</v>
      </c>
      <c r="B44" s="22" t="s">
        <v>101</v>
      </c>
      <c r="C44" s="52"/>
      <c r="D44" s="187"/>
      <c r="E44" s="237">
        <v>4122</v>
      </c>
      <c r="F44" s="188"/>
      <c r="G44" s="180" t="s">
        <v>251</v>
      </c>
      <c r="H44" s="189"/>
      <c r="I44" s="190"/>
      <c r="J44" s="66">
        <v>0</v>
      </c>
      <c r="K44" s="67">
        <v>0</v>
      </c>
      <c r="L44" s="68">
        <v>10822.48291</v>
      </c>
      <c r="M44" s="191" t="s">
        <v>204</v>
      </c>
      <c r="N44" s="47"/>
    </row>
    <row r="45" spans="1:14" ht="12.75">
      <c r="A45" s="51" t="e">
        <f>IF(COUNTBLANK(C45:IV45)=254,"odstr",IF(AND($A$1="TISK",SUM(J45:M45)=0),"odstr","OK"))</f>
        <v>#REF!</v>
      </c>
      <c r="B45" s="22" t="s">
        <v>101</v>
      </c>
      <c r="C45" s="52"/>
      <c r="D45" s="187"/>
      <c r="E45" s="178">
        <v>4132</v>
      </c>
      <c r="F45" s="188"/>
      <c r="G45" s="180" t="s">
        <v>252</v>
      </c>
      <c r="H45" s="189"/>
      <c r="I45" s="190"/>
      <c r="J45" s="66">
        <v>0</v>
      </c>
      <c r="K45" s="67">
        <v>0</v>
      </c>
      <c r="L45" s="68">
        <v>2360.81939</v>
      </c>
      <c r="M45" s="191" t="s">
        <v>204</v>
      </c>
      <c r="N45" s="47"/>
    </row>
    <row r="46" spans="1:14" ht="12.75">
      <c r="A46" s="51" t="e">
        <f>IF(COUNTBLANK(C46:IV46)=254,"odstr",IF(AND($A$1="TISK",SUM(J46:M46)=0),"odstr","OK"))</f>
        <v>#REF!</v>
      </c>
      <c r="B46" s="22" t="s">
        <v>101</v>
      </c>
      <c r="C46" s="52"/>
      <c r="D46" s="209"/>
      <c r="E46" s="210">
        <v>4135</v>
      </c>
      <c r="F46" s="211"/>
      <c r="G46" s="180" t="s">
        <v>253</v>
      </c>
      <c r="H46" s="212"/>
      <c r="I46" s="213"/>
      <c r="J46" s="214">
        <v>0</v>
      </c>
      <c r="K46" s="215">
        <v>0</v>
      </c>
      <c r="L46" s="216">
        <v>27801.73538</v>
      </c>
      <c r="M46" s="217" t="s">
        <v>204</v>
      </c>
      <c r="N46" s="47"/>
    </row>
    <row r="47" spans="1:14" ht="12.75">
      <c r="A47" s="51" t="e">
        <f>IF(COUNTBLANK(C47:IV47)=254,"odstr",IF(AND($A$1="TISK",SUM(J47:M47)=0),"odstr","OK"))</f>
        <v>#REF!</v>
      </c>
      <c r="B47" s="22" t="s">
        <v>101</v>
      </c>
      <c r="C47" s="52"/>
      <c r="D47" s="199"/>
      <c r="E47" s="200">
        <v>41</v>
      </c>
      <c r="F47" s="201"/>
      <c r="G47" s="207" t="s">
        <v>36</v>
      </c>
      <c r="H47" s="224"/>
      <c r="I47" s="202"/>
      <c r="J47" s="203">
        <v>8028037.167</v>
      </c>
      <c r="K47" s="204">
        <v>8171098.77</v>
      </c>
      <c r="L47" s="87">
        <v>13822880.73298</v>
      </c>
      <c r="M47" s="205">
        <v>1.6916795552307344</v>
      </c>
      <c r="N47" s="47"/>
    </row>
    <row r="48" spans="1:14" ht="12.75">
      <c r="A48" s="51" t="e">
        <f>IF(COUNTBLANK(C48:IV48)=254,"odstr",IF(AND($A$1="TISK",SUM(J48:M48)=0),"odstr","OK"))</f>
        <v>#REF!</v>
      </c>
      <c r="B48" s="22" t="s">
        <v>101</v>
      </c>
      <c r="C48" s="52"/>
      <c r="D48" s="225"/>
      <c r="E48" s="226">
        <v>4218</v>
      </c>
      <c r="F48" s="227"/>
      <c r="G48" s="228" t="s">
        <v>254</v>
      </c>
      <c r="H48" s="229"/>
      <c r="I48" s="219"/>
      <c r="J48" s="220">
        <v>4279437.5</v>
      </c>
      <c r="K48" s="221">
        <v>8509275.371</v>
      </c>
      <c r="L48" s="222">
        <v>9533722.971290002</v>
      </c>
      <c r="M48" s="223">
        <v>1.1203918730590583</v>
      </c>
      <c r="N48" s="47"/>
    </row>
    <row r="49" spans="1:14" ht="12.75">
      <c r="A49" s="51" t="e">
        <f>IF(COUNTBLANK(C49:IV49)=254,"odstr",IF(AND($A$1="TISK",SUM(J49:M49)=0),"odstr","OK"))</f>
        <v>#REF!</v>
      </c>
      <c r="B49" s="22" t="s">
        <v>101</v>
      </c>
      <c r="C49" s="52"/>
      <c r="D49" s="199"/>
      <c r="E49" s="200">
        <v>42</v>
      </c>
      <c r="F49" s="201"/>
      <c r="G49" s="207" t="s">
        <v>37</v>
      </c>
      <c r="H49" s="224"/>
      <c r="I49" s="202"/>
      <c r="J49" s="203">
        <v>4279437.5</v>
      </c>
      <c r="K49" s="204">
        <v>8509275.371</v>
      </c>
      <c r="L49" s="87">
        <v>9533722.971290002</v>
      </c>
      <c r="M49" s="205">
        <v>1.1203918730590583</v>
      </c>
      <c r="N49" s="47"/>
    </row>
    <row r="50" spans="1:14" ht="13.5" thickBot="1">
      <c r="A50" s="51" t="e">
        <f>IF(COUNTBLANK(C50:IV50)=254,"odstr",IF(AND($A$1="TISK",SUM(J50:M50)=0),"odstr","OK"))</f>
        <v>#REF!</v>
      </c>
      <c r="B50" s="22" t="s">
        <v>101</v>
      </c>
      <c r="C50" s="52"/>
      <c r="D50" s="199"/>
      <c r="E50" s="200">
        <v>4</v>
      </c>
      <c r="F50" s="201"/>
      <c r="G50" s="238" t="s">
        <v>255</v>
      </c>
      <c r="H50" s="224"/>
      <c r="I50" s="202"/>
      <c r="J50" s="203">
        <v>12307474.667</v>
      </c>
      <c r="K50" s="204">
        <v>16680374.140999999</v>
      </c>
      <c r="L50" s="87">
        <v>23356603.70427</v>
      </c>
      <c r="M50" s="205">
        <v>1.400244593246861</v>
      </c>
      <c r="N50" s="47"/>
    </row>
    <row r="51" spans="1:13" ht="13.5" thickBot="1">
      <c r="A51" s="51" t="s">
        <v>97</v>
      </c>
      <c r="B51" s="51" t="s">
        <v>102</v>
      </c>
      <c r="D51" s="239"/>
      <c r="E51" s="240" t="s">
        <v>256</v>
      </c>
      <c r="F51" s="240"/>
      <c r="G51" s="240"/>
      <c r="H51" s="241"/>
      <c r="I51" s="242"/>
      <c r="J51" s="112">
        <v>12397426.667</v>
      </c>
      <c r="K51" s="113">
        <v>16770326.140999999</v>
      </c>
      <c r="L51" s="114">
        <v>23457641.7498</v>
      </c>
      <c r="M51" s="132">
        <v>1.398758828693909</v>
      </c>
    </row>
    <row r="52" spans="1:13" s="244" customFormat="1" ht="12.75" customHeight="1">
      <c r="A52" s="243" t="str">
        <f>IF(COUNTBLANK(D52:E52)=2,"odstr","OK")</f>
        <v>odstr</v>
      </c>
      <c r="B52" s="243"/>
      <c r="D52" s="117" t="s">
        <v>91</v>
      </c>
      <c r="E52" s="118"/>
      <c r="F52" s="118"/>
      <c r="G52" s="118"/>
      <c r="H52" s="118"/>
      <c r="I52" s="117"/>
      <c r="J52" s="117"/>
      <c r="K52" s="117"/>
      <c r="L52" s="117"/>
      <c r="M52" s="119" t="s">
        <v>59</v>
      </c>
    </row>
    <row r="53" spans="1:13" ht="12.75">
      <c r="A53" s="51" t="s">
        <v>102</v>
      </c>
      <c r="B53" s="51"/>
      <c r="D53" s="245"/>
      <c r="E53" s="589"/>
      <c r="F53" s="589"/>
      <c r="G53" s="589"/>
      <c r="H53" s="589"/>
      <c r="I53" s="589"/>
      <c r="J53" s="589"/>
      <c r="K53" s="589"/>
      <c r="L53" s="589"/>
      <c r="M53" s="589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</sheetData>
  <sheetProtection sheet="1" objects="1" scenarios="1"/>
  <mergeCells count="11">
    <mergeCell ref="G35:H35"/>
    <mergeCell ref="G37:H37"/>
    <mergeCell ref="G41:H41"/>
    <mergeCell ref="E53:M53"/>
    <mergeCell ref="G24:H24"/>
    <mergeCell ref="L9:L13"/>
    <mergeCell ref="M9:M13"/>
    <mergeCell ref="D9:E13"/>
    <mergeCell ref="G9:G13"/>
    <mergeCell ref="J9:J13"/>
    <mergeCell ref="K9:K13"/>
  </mergeCells>
  <conditionalFormatting sqref="G8">
    <cfRule type="expression" priority="1" dxfId="2" stopIfTrue="1">
      <formula>N8=" "</formula>
    </cfRule>
  </conditionalFormatting>
  <conditionalFormatting sqref="M52">
    <cfRule type="expression" priority="2" dxfId="2" stopIfTrue="1">
      <formula>N52=" "</formula>
    </cfRule>
  </conditionalFormatting>
  <conditionalFormatting sqref="A49:A52 B49:B50 A2:A13 A14:B48">
    <cfRule type="cellIs" priority="3" dxfId="1" operator="equal" stopIfTrue="1">
      <formula>"odstr"</formula>
    </cfRule>
  </conditionalFormatting>
  <conditionalFormatting sqref="C1:E1">
    <cfRule type="cellIs" priority="4" dxfId="0" operator="equal" stopIfTrue="1">
      <formula>"nezadána"</formula>
    </cfRule>
  </conditionalFormatting>
  <conditionalFormatting sqref="B1">
    <cfRule type="cellIs" priority="5" dxfId="2" operator="equal" stopIfTrue="1">
      <formula>"FUNKCE"</formula>
    </cfRule>
  </conditionalFormatting>
  <conditionalFormatting sqref="M1 F1:I1">
    <cfRule type="cellIs" priority="6" dxfId="3" operator="notEqual" stopIfTrue="1">
      <formula>""</formula>
    </cfRule>
  </conditionalFormatting>
  <conditionalFormatting sqref="B4">
    <cfRule type="expression" priority="7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M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9"/>
  <dimension ref="A1:V209"/>
  <sheetViews>
    <sheetView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5.75390625" style="26" customWidth="1"/>
    <col min="6" max="6" width="1.12109375" style="26" customWidth="1"/>
    <col min="7" max="7" width="12.375" style="26" customWidth="1"/>
    <col min="8" max="8" width="10.75390625" style="26" customWidth="1"/>
    <col min="9" max="9" width="0.875" style="26" customWidth="1"/>
    <col min="10" max="10" width="9.875" style="26" customWidth="1"/>
    <col min="11" max="11" width="9.75390625" style="26" customWidth="1"/>
    <col min="12" max="12" width="9.25390625" style="26" customWidth="1"/>
    <col min="13" max="13" width="10.25390625" style="26" customWidth="1"/>
    <col min="14" max="14" width="8.75390625" style="26" customWidth="1"/>
    <col min="15" max="15" width="9.75390625" style="26" customWidth="1"/>
    <col min="16" max="16" width="9.25390625" style="26" customWidth="1"/>
    <col min="17" max="18" width="8.75390625" style="26" customWidth="1"/>
    <col min="19" max="19" width="9.875" style="26" customWidth="1"/>
    <col min="20" max="20" width="9.25390625" style="26" customWidth="1"/>
    <col min="21" max="21" width="9.75390625" style="26" customWidth="1"/>
    <col min="22" max="22" width="8.25390625" style="26" customWidth="1"/>
    <col min="23" max="16384" width="9.125" style="26" customWidth="1"/>
  </cols>
  <sheetData>
    <row r="1" spans="1:22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CONCATENATE(C1,U1)</f>
        <v>#REF!</v>
      </c>
      <c r="F1" s="18">
        <v>5</v>
      </c>
      <c r="G1" s="19"/>
      <c r="H1" s="19"/>
      <c r="I1" s="19"/>
      <c r="T1" s="21"/>
      <c r="U1" s="22"/>
      <c r="V1" s="23"/>
    </row>
    <row r="2" spans="1:3" ht="12.75">
      <c r="A2" s="20" t="s">
        <v>97</v>
      </c>
      <c r="B2" s="24"/>
      <c r="C2" s="25"/>
    </row>
    <row r="3" spans="1:21" s="28" customFormat="1" ht="15.75">
      <c r="A3" s="20" t="s">
        <v>97</v>
      </c>
      <c r="B3" s="27" t="s">
        <v>106</v>
      </c>
      <c r="D3" s="29" t="s">
        <v>66</v>
      </c>
      <c r="E3" s="29"/>
      <c r="F3" s="29"/>
      <c r="G3" s="30"/>
      <c r="H3" s="30" t="s">
        <v>257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5.75" hidden="1">
      <c r="A4" s="20" t="s">
        <v>97</v>
      </c>
      <c r="B4" s="33">
        <f>COUNTA(Datova_oblast)</f>
        <v>503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Příjmy kapitoly 700-Obce a DSO; KÚ (část: vzdělávání) – podle položek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28" customFormat="1" ht="15.75">
      <c r="A5" s="20" t="str">
        <f>IF(D5="","odstr","OK")</f>
        <v>odstr</v>
      </c>
      <c r="B5" s="35">
        <v>0</v>
      </c>
      <c r="D5" s="24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s="28" customFormat="1" ht="21" customHeight="1" hidden="1">
      <c r="A6" s="20" t="str">
        <f>IF(COUNTBLANK(C6:IV6)=254,"odstr","OK")</f>
        <v>odstr</v>
      </c>
      <c r="B6" s="38" t="s">
        <v>99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s="28" customFormat="1" ht="21" customHeight="1" hidden="1">
      <c r="A7" s="20" t="str">
        <f>IF(COUNTBLANK(C7:IV7)=254,"odstr","OK")</f>
        <v>odstr</v>
      </c>
      <c r="B7" s="38" t="s">
        <v>100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2" s="41" customFormat="1" ht="21" customHeight="1" thickBot="1">
      <c r="A8" s="20" t="s">
        <v>97</v>
      </c>
      <c r="B8" s="20"/>
      <c r="D8" s="42" t="s">
        <v>511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190</v>
      </c>
      <c r="V8" s="20"/>
    </row>
    <row r="9" spans="1:22" ht="6" customHeight="1">
      <c r="A9" s="20" t="s">
        <v>97</v>
      </c>
      <c r="C9" s="46"/>
      <c r="D9" s="593" t="s">
        <v>223</v>
      </c>
      <c r="E9" s="573"/>
      <c r="F9" s="138"/>
      <c r="G9" s="597" t="s">
        <v>224</v>
      </c>
      <c r="H9" s="140"/>
      <c r="I9" s="141"/>
      <c r="J9" s="571" t="s">
        <v>282</v>
      </c>
      <c r="K9" s="572"/>
      <c r="L9" s="572"/>
      <c r="M9" s="606"/>
      <c r="N9" s="593" t="s">
        <v>283</v>
      </c>
      <c r="O9" s="572"/>
      <c r="P9" s="572"/>
      <c r="Q9" s="606"/>
      <c r="R9" s="593" t="s">
        <v>284</v>
      </c>
      <c r="S9" s="572"/>
      <c r="T9" s="572"/>
      <c r="U9" s="606"/>
      <c r="V9" s="47"/>
    </row>
    <row r="10" spans="1:22" ht="6" customHeight="1">
      <c r="A10" s="20" t="s">
        <v>97</v>
      </c>
      <c r="C10" s="46"/>
      <c r="D10" s="594"/>
      <c r="E10" s="576"/>
      <c r="F10" s="142"/>
      <c r="G10" s="598"/>
      <c r="H10" s="144"/>
      <c r="I10" s="145"/>
      <c r="J10" s="610"/>
      <c r="K10" s="608"/>
      <c r="L10" s="608"/>
      <c r="M10" s="609"/>
      <c r="N10" s="607"/>
      <c r="O10" s="608"/>
      <c r="P10" s="608"/>
      <c r="Q10" s="609"/>
      <c r="R10" s="607"/>
      <c r="S10" s="608"/>
      <c r="T10" s="608"/>
      <c r="U10" s="609"/>
      <c r="V10" s="47"/>
    </row>
    <row r="11" spans="1:22" ht="9.75" customHeight="1">
      <c r="A11" s="20" t="s">
        <v>97</v>
      </c>
      <c r="C11" s="46"/>
      <c r="D11" s="594"/>
      <c r="E11" s="576"/>
      <c r="F11" s="142"/>
      <c r="G11" s="598"/>
      <c r="H11" s="144"/>
      <c r="I11" s="145"/>
      <c r="J11" s="617" t="s">
        <v>258</v>
      </c>
      <c r="K11" s="615" t="s">
        <v>259</v>
      </c>
      <c r="L11" s="616" t="s">
        <v>260</v>
      </c>
      <c r="M11" s="611" t="s">
        <v>227</v>
      </c>
      <c r="N11" s="612" t="s">
        <v>258</v>
      </c>
      <c r="O11" s="615" t="s">
        <v>259</v>
      </c>
      <c r="P11" s="616" t="s">
        <v>260</v>
      </c>
      <c r="Q11" s="611" t="s">
        <v>227</v>
      </c>
      <c r="R11" s="612" t="s">
        <v>258</v>
      </c>
      <c r="S11" s="615" t="s">
        <v>259</v>
      </c>
      <c r="T11" s="616" t="s">
        <v>260</v>
      </c>
      <c r="U11" s="611" t="s">
        <v>227</v>
      </c>
      <c r="V11" s="47"/>
    </row>
    <row r="12" spans="1:22" ht="9.75" customHeight="1">
      <c r="A12" s="20" t="s">
        <v>97</v>
      </c>
      <c r="C12" s="46"/>
      <c r="D12" s="594"/>
      <c r="E12" s="576"/>
      <c r="F12" s="142"/>
      <c r="G12" s="598"/>
      <c r="H12" s="144"/>
      <c r="I12" s="145"/>
      <c r="J12" s="601"/>
      <c r="K12" s="604"/>
      <c r="L12" s="591"/>
      <c r="M12" s="569"/>
      <c r="N12" s="613"/>
      <c r="O12" s="604"/>
      <c r="P12" s="591"/>
      <c r="Q12" s="569"/>
      <c r="R12" s="613"/>
      <c r="S12" s="604"/>
      <c r="T12" s="591"/>
      <c r="U12" s="569"/>
      <c r="V12" s="47"/>
    </row>
    <row r="13" spans="1:22" ht="9.75" customHeight="1" thickBot="1">
      <c r="A13" s="20" t="s">
        <v>97</v>
      </c>
      <c r="C13" s="46"/>
      <c r="D13" s="595"/>
      <c r="E13" s="596"/>
      <c r="F13" s="146"/>
      <c r="G13" s="599"/>
      <c r="H13" s="148"/>
      <c r="I13" s="149"/>
      <c r="J13" s="602"/>
      <c r="K13" s="605"/>
      <c r="L13" s="592"/>
      <c r="M13" s="570"/>
      <c r="N13" s="614"/>
      <c r="O13" s="605"/>
      <c r="P13" s="592"/>
      <c r="Q13" s="570"/>
      <c r="R13" s="614"/>
      <c r="S13" s="605"/>
      <c r="T13" s="592"/>
      <c r="U13" s="570"/>
      <c r="V13" s="47"/>
    </row>
    <row r="14" spans="1:22" ht="27" customHeight="1" thickTop="1">
      <c r="A14" s="51" t="e">
        <f>IF(COUNTBLANK(C14:IV14)=254,"odstr",IF(AND($A$1="TISK",SUM(J14:U14)=0),"odstr","OK"))</f>
        <v>#REF!</v>
      </c>
      <c r="B14" s="22" t="s">
        <v>101</v>
      </c>
      <c r="C14" s="52"/>
      <c r="D14" s="53"/>
      <c r="E14" s="171">
        <v>2111</v>
      </c>
      <c r="F14" s="247"/>
      <c r="G14" s="624" t="s">
        <v>230</v>
      </c>
      <c r="H14" s="625"/>
      <c r="I14" s="56"/>
      <c r="J14" s="248">
        <v>114976.4145</v>
      </c>
      <c r="K14" s="58">
        <v>149307.89709</v>
      </c>
      <c r="L14" s="59">
        <v>148742.53127</v>
      </c>
      <c r="M14" s="176">
        <v>0.9962134231944931</v>
      </c>
      <c r="N14" s="248">
        <v>31976.4145</v>
      </c>
      <c r="O14" s="58">
        <v>34486.897090000006</v>
      </c>
      <c r="P14" s="58">
        <v>33993.88062</v>
      </c>
      <c r="Q14" s="176">
        <v>0.9857042380845866</v>
      </c>
      <c r="R14" s="248">
        <v>83000</v>
      </c>
      <c r="S14" s="58">
        <v>114821</v>
      </c>
      <c r="T14" s="58">
        <v>114748.65065000001</v>
      </c>
      <c r="U14" s="176">
        <v>0.9993698944443962</v>
      </c>
      <c r="V14" s="47"/>
    </row>
    <row r="15" spans="1:22" ht="37.5" customHeight="1">
      <c r="A15" s="51" t="e">
        <f>IF(COUNTBLANK(C15:IV15)=254,"odstr",IF(AND($A$1="TISK",SUM(J15:U15)=0),"odstr","OK"))</f>
        <v>#REF!</v>
      </c>
      <c r="B15" s="22" t="s">
        <v>101</v>
      </c>
      <c r="C15" s="52"/>
      <c r="D15" s="62"/>
      <c r="E15" s="178">
        <v>2112</v>
      </c>
      <c r="F15" s="249"/>
      <c r="G15" s="622" t="s">
        <v>261</v>
      </c>
      <c r="H15" s="623"/>
      <c r="I15" s="65"/>
      <c r="J15" s="250">
        <v>1184.769</v>
      </c>
      <c r="K15" s="67">
        <v>236.613</v>
      </c>
      <c r="L15" s="68">
        <v>300.69</v>
      </c>
      <c r="M15" s="191">
        <v>1.2708092961925168</v>
      </c>
      <c r="N15" s="250">
        <v>1184.769</v>
      </c>
      <c r="O15" s="67">
        <v>234.613</v>
      </c>
      <c r="P15" s="67">
        <v>300.69</v>
      </c>
      <c r="Q15" s="191">
        <v>1.281642534727402</v>
      </c>
      <c r="R15" s="250">
        <v>0</v>
      </c>
      <c r="S15" s="67">
        <v>2</v>
      </c>
      <c r="T15" s="67">
        <v>0</v>
      </c>
      <c r="U15" s="191">
        <v>0</v>
      </c>
      <c r="V15" s="47"/>
    </row>
    <row r="16" spans="1:22" ht="13.5" customHeight="1">
      <c r="A16" s="51" t="e">
        <f>IF(COUNTBLANK(C16:IV16)=254,"odstr",IF(AND($A$1="TISK",SUM(J16:U16)=0),"odstr","OK"))</f>
        <v>#REF!</v>
      </c>
      <c r="B16" s="22" t="s">
        <v>101</v>
      </c>
      <c r="C16" s="52"/>
      <c r="D16" s="62"/>
      <c r="E16" s="178">
        <v>2113</v>
      </c>
      <c r="F16" s="249"/>
      <c r="G16" s="622" t="s">
        <v>262</v>
      </c>
      <c r="H16" s="623"/>
      <c r="I16" s="65"/>
      <c r="J16" s="250">
        <v>300</v>
      </c>
      <c r="K16" s="67">
        <v>210.756</v>
      </c>
      <c r="L16" s="68">
        <v>145.256</v>
      </c>
      <c r="M16" s="191">
        <v>0.6892140674524094</v>
      </c>
      <c r="N16" s="250">
        <v>300</v>
      </c>
      <c r="O16" s="67">
        <v>210.756</v>
      </c>
      <c r="P16" s="67">
        <v>145.256</v>
      </c>
      <c r="Q16" s="191">
        <v>0.6892140674524094</v>
      </c>
      <c r="R16" s="250">
        <v>0</v>
      </c>
      <c r="S16" s="67">
        <v>0</v>
      </c>
      <c r="T16" s="67">
        <v>0</v>
      </c>
      <c r="U16" s="191" t="s">
        <v>204</v>
      </c>
      <c r="V16" s="47"/>
    </row>
    <row r="17" spans="1:22" ht="13.5" customHeight="1">
      <c r="A17" s="51" t="e">
        <f>IF(COUNTBLANK(C17:IV17)=254,"odstr",IF(AND($A$1="TISK",SUM(J17:U17)=0),"odstr","OK"))</f>
        <v>#REF!</v>
      </c>
      <c r="B17" s="22" t="s">
        <v>101</v>
      </c>
      <c r="C17" s="52"/>
      <c r="D17" s="62"/>
      <c r="E17" s="178">
        <v>2119</v>
      </c>
      <c r="F17" s="249"/>
      <c r="G17" s="622" t="s">
        <v>231</v>
      </c>
      <c r="H17" s="623"/>
      <c r="I17" s="65"/>
      <c r="J17" s="250">
        <v>483</v>
      </c>
      <c r="K17" s="67">
        <v>760.93</v>
      </c>
      <c r="L17" s="68">
        <v>1078.60196</v>
      </c>
      <c r="M17" s="191">
        <v>1.417478559131589</v>
      </c>
      <c r="N17" s="250">
        <v>483</v>
      </c>
      <c r="O17" s="67">
        <v>760.93</v>
      </c>
      <c r="P17" s="67">
        <v>1039.68996</v>
      </c>
      <c r="Q17" s="191">
        <v>1.3663411351898336</v>
      </c>
      <c r="R17" s="250">
        <v>0</v>
      </c>
      <c r="S17" s="67">
        <v>0</v>
      </c>
      <c r="T17" s="67">
        <v>38.912</v>
      </c>
      <c r="U17" s="191" t="s">
        <v>204</v>
      </c>
      <c r="V17" s="47"/>
    </row>
    <row r="18" spans="1:22" ht="27" customHeight="1">
      <c r="A18" s="51" t="e">
        <f>IF(COUNTBLANK(C18:IV18)=254,"odstr",IF(AND($A$1="TISK",SUM(J18:U18)=0),"odstr","OK"))</f>
        <v>#REF!</v>
      </c>
      <c r="B18" s="22" t="s">
        <v>101</v>
      </c>
      <c r="C18" s="52"/>
      <c r="D18" s="62"/>
      <c r="E18" s="178">
        <v>2122</v>
      </c>
      <c r="F18" s="249"/>
      <c r="G18" s="622" t="s">
        <v>263</v>
      </c>
      <c r="H18" s="623"/>
      <c r="I18" s="65"/>
      <c r="J18" s="250">
        <v>668696.78159</v>
      </c>
      <c r="K18" s="67">
        <v>909674.7742</v>
      </c>
      <c r="L18" s="68">
        <v>901099.3740100001</v>
      </c>
      <c r="M18" s="191">
        <v>0.9905731142236616</v>
      </c>
      <c r="N18" s="250">
        <v>295853.49159000005</v>
      </c>
      <c r="O18" s="67">
        <v>448488.25132</v>
      </c>
      <c r="P18" s="67">
        <v>439935.3841300001</v>
      </c>
      <c r="Q18" s="191">
        <v>0.9809295624471167</v>
      </c>
      <c r="R18" s="250">
        <v>372843.29</v>
      </c>
      <c r="S18" s="67">
        <v>461186.52288</v>
      </c>
      <c r="T18" s="67">
        <v>461163.98988</v>
      </c>
      <c r="U18" s="191">
        <v>0.9999511412435488</v>
      </c>
      <c r="V18" s="47"/>
    </row>
    <row r="19" spans="1:22" ht="27" customHeight="1">
      <c r="A19" s="51" t="e">
        <f>IF(COUNTBLANK(C19:IV19)=254,"odstr",IF(AND($A$1="TISK",SUM(J19:U19)=0),"odstr","OK"))</f>
        <v>#REF!</v>
      </c>
      <c r="B19" s="22" t="s">
        <v>101</v>
      </c>
      <c r="C19" s="52"/>
      <c r="D19" s="62"/>
      <c r="E19" s="178">
        <v>2123</v>
      </c>
      <c r="F19" s="249"/>
      <c r="G19" s="622" t="s">
        <v>232</v>
      </c>
      <c r="H19" s="623"/>
      <c r="I19" s="65"/>
      <c r="J19" s="250">
        <v>3665.328</v>
      </c>
      <c r="K19" s="67">
        <v>13795.0329</v>
      </c>
      <c r="L19" s="68">
        <v>13668.08453</v>
      </c>
      <c r="M19" s="191">
        <v>0.9907975304647515</v>
      </c>
      <c r="N19" s="250">
        <v>3665.328</v>
      </c>
      <c r="O19" s="67">
        <v>8009.839</v>
      </c>
      <c r="P19" s="67">
        <v>6428.01787</v>
      </c>
      <c r="Q19" s="191">
        <v>0.8025152403188128</v>
      </c>
      <c r="R19" s="250">
        <v>0</v>
      </c>
      <c r="S19" s="67">
        <v>5785.1939</v>
      </c>
      <c r="T19" s="67">
        <v>7240.06666</v>
      </c>
      <c r="U19" s="191">
        <v>1.2514821084907803</v>
      </c>
      <c r="V19" s="47"/>
    </row>
    <row r="20" spans="1:22" ht="39.75" customHeight="1">
      <c r="A20" s="51" t="e">
        <f>IF(COUNTBLANK(C20:IV20)=254,"odstr",IF(AND($A$1="TISK",SUM(J20:U20)=0),"odstr","OK"))</f>
        <v>#REF!</v>
      </c>
      <c r="B20" s="22" t="s">
        <v>101</v>
      </c>
      <c r="C20" s="52"/>
      <c r="D20" s="62"/>
      <c r="E20" s="178">
        <v>2124</v>
      </c>
      <c r="F20" s="249"/>
      <c r="G20" s="622" t="s">
        <v>264</v>
      </c>
      <c r="H20" s="623"/>
      <c r="I20" s="65"/>
      <c r="J20" s="250">
        <v>2555.069</v>
      </c>
      <c r="K20" s="67">
        <v>3107.707</v>
      </c>
      <c r="L20" s="68">
        <v>2917.668</v>
      </c>
      <c r="M20" s="191">
        <v>0.9388491257380442</v>
      </c>
      <c r="N20" s="250">
        <v>2555.069</v>
      </c>
      <c r="O20" s="67">
        <v>3107.707</v>
      </c>
      <c r="P20" s="67">
        <v>2917.668</v>
      </c>
      <c r="Q20" s="191">
        <v>0.9388491257380442</v>
      </c>
      <c r="R20" s="250">
        <v>0</v>
      </c>
      <c r="S20" s="67">
        <v>0</v>
      </c>
      <c r="T20" s="67">
        <v>0</v>
      </c>
      <c r="U20" s="191" t="s">
        <v>204</v>
      </c>
      <c r="V20" s="47"/>
    </row>
    <row r="21" spans="1:22" ht="27" customHeight="1">
      <c r="A21" s="51" t="e">
        <f>IF(COUNTBLANK(C21:IV21)=254,"odstr",IF(AND($A$1="TISK",SUM(J21:U21)=0),"odstr","OK"))</f>
        <v>#REF!</v>
      </c>
      <c r="B21" s="22" t="s">
        <v>101</v>
      </c>
      <c r="C21" s="52"/>
      <c r="D21" s="62"/>
      <c r="E21" s="178">
        <v>2129</v>
      </c>
      <c r="F21" s="249"/>
      <c r="G21" s="622" t="s">
        <v>265</v>
      </c>
      <c r="H21" s="623"/>
      <c r="I21" s="65"/>
      <c r="J21" s="250">
        <v>0</v>
      </c>
      <c r="K21" s="67">
        <v>194.548</v>
      </c>
      <c r="L21" s="68">
        <v>134.14721</v>
      </c>
      <c r="M21" s="191">
        <v>0.6895327117215289</v>
      </c>
      <c r="N21" s="250">
        <v>0</v>
      </c>
      <c r="O21" s="67">
        <v>89.748</v>
      </c>
      <c r="P21" s="67">
        <v>29.34798</v>
      </c>
      <c r="Q21" s="191">
        <v>0.3270042786468779</v>
      </c>
      <c r="R21" s="250">
        <v>0</v>
      </c>
      <c r="S21" s="67">
        <v>104.8</v>
      </c>
      <c r="T21" s="67">
        <v>104.79923</v>
      </c>
      <c r="U21" s="191">
        <v>0.9999926526717557</v>
      </c>
      <c r="V21" s="47"/>
    </row>
    <row r="22" spans="1:22" ht="13.5" customHeight="1">
      <c r="A22" s="51" t="e">
        <f>IF(COUNTBLANK(C22:IV22)=254,"odstr",IF(AND($A$1="TISK",SUM(J22:U22)=0),"odstr","OK"))</f>
        <v>#REF!</v>
      </c>
      <c r="B22" s="22" t="s">
        <v>101</v>
      </c>
      <c r="C22" s="52"/>
      <c r="D22" s="62"/>
      <c r="E22" s="178">
        <v>2131</v>
      </c>
      <c r="F22" s="249"/>
      <c r="G22" s="622" t="s">
        <v>233</v>
      </c>
      <c r="H22" s="623"/>
      <c r="I22" s="65"/>
      <c r="J22" s="250">
        <v>609.6</v>
      </c>
      <c r="K22" s="67">
        <v>613.1</v>
      </c>
      <c r="L22" s="68">
        <v>602.163</v>
      </c>
      <c r="M22" s="191">
        <v>0.9821611482629261</v>
      </c>
      <c r="N22" s="250">
        <v>609.6</v>
      </c>
      <c r="O22" s="67">
        <v>613.1</v>
      </c>
      <c r="P22" s="67">
        <v>602.163</v>
      </c>
      <c r="Q22" s="191">
        <v>0.9821611482629261</v>
      </c>
      <c r="R22" s="250">
        <v>0</v>
      </c>
      <c r="S22" s="67">
        <v>0</v>
      </c>
      <c r="T22" s="67">
        <v>0</v>
      </c>
      <c r="U22" s="191" t="s">
        <v>204</v>
      </c>
      <c r="V22" s="47"/>
    </row>
    <row r="23" spans="1:22" ht="27" customHeight="1">
      <c r="A23" s="51" t="e">
        <f>IF(COUNTBLANK(C23:IV23)=254,"odstr",IF(AND($A$1="TISK",SUM(J23:U23)=0),"odstr","OK"))</f>
        <v>#REF!</v>
      </c>
      <c r="B23" s="22" t="s">
        <v>101</v>
      </c>
      <c r="C23" s="52"/>
      <c r="D23" s="62"/>
      <c r="E23" s="178">
        <v>2132</v>
      </c>
      <c r="F23" s="249"/>
      <c r="G23" s="622" t="s">
        <v>234</v>
      </c>
      <c r="H23" s="623"/>
      <c r="I23" s="65"/>
      <c r="J23" s="250">
        <v>85459.1982</v>
      </c>
      <c r="K23" s="67">
        <v>86610.83735</v>
      </c>
      <c r="L23" s="68">
        <v>86044.89685</v>
      </c>
      <c r="M23" s="191">
        <v>0.993465708018582</v>
      </c>
      <c r="N23" s="250">
        <v>68459.1982</v>
      </c>
      <c r="O23" s="67">
        <v>70231.24065</v>
      </c>
      <c r="P23" s="67">
        <v>69650.14991000001</v>
      </c>
      <c r="Q23" s="191">
        <v>0.9917260362394011</v>
      </c>
      <c r="R23" s="250">
        <v>17000</v>
      </c>
      <c r="S23" s="67">
        <v>16379.5967</v>
      </c>
      <c r="T23" s="67">
        <v>16394.74694</v>
      </c>
      <c r="U23" s="191">
        <v>1.0009249458504679</v>
      </c>
      <c r="V23" s="47"/>
    </row>
    <row r="24" spans="1:22" ht="13.5" customHeight="1">
      <c r="A24" s="51" t="e">
        <f>IF(COUNTBLANK(C24:IV24)=254,"odstr",IF(AND($A$1="TISK",SUM(J24:U24)=0),"odstr","OK"))</f>
        <v>#REF!</v>
      </c>
      <c r="B24" s="22" t="s">
        <v>101</v>
      </c>
      <c r="C24" s="52"/>
      <c r="D24" s="62"/>
      <c r="E24" s="178">
        <v>2133</v>
      </c>
      <c r="F24" s="249"/>
      <c r="G24" s="622" t="s">
        <v>235</v>
      </c>
      <c r="H24" s="623"/>
      <c r="I24" s="65"/>
      <c r="J24" s="250">
        <v>966.5285</v>
      </c>
      <c r="K24" s="67">
        <v>968.1285</v>
      </c>
      <c r="L24" s="68">
        <v>1442.95652</v>
      </c>
      <c r="M24" s="191">
        <v>1.4904597065368903</v>
      </c>
      <c r="N24" s="250">
        <v>966.5285</v>
      </c>
      <c r="O24" s="67">
        <v>968.1285</v>
      </c>
      <c r="P24" s="67">
        <v>1442.95652</v>
      </c>
      <c r="Q24" s="191">
        <v>1.4904597065368903</v>
      </c>
      <c r="R24" s="250">
        <v>0</v>
      </c>
      <c r="S24" s="67">
        <v>0</v>
      </c>
      <c r="T24" s="67">
        <v>0</v>
      </c>
      <c r="U24" s="191" t="s">
        <v>204</v>
      </c>
      <c r="V24" s="47"/>
    </row>
    <row r="25" spans="1:22" ht="13.5" customHeight="1">
      <c r="A25" s="51" t="e">
        <f>IF(COUNTBLANK(C25:IV25)=254,"odstr",IF(AND($A$1="TISK",SUM(J25:U25)=0),"odstr","OK"))</f>
        <v>#REF!</v>
      </c>
      <c r="B25" s="22" t="s">
        <v>101</v>
      </c>
      <c r="C25" s="52"/>
      <c r="D25" s="62"/>
      <c r="E25" s="178">
        <v>2139</v>
      </c>
      <c r="F25" s="249"/>
      <c r="G25" s="622" t="s">
        <v>266</v>
      </c>
      <c r="H25" s="623"/>
      <c r="I25" s="65"/>
      <c r="J25" s="250">
        <v>425.7</v>
      </c>
      <c r="K25" s="67">
        <v>314.42</v>
      </c>
      <c r="L25" s="68">
        <v>313.78529</v>
      </c>
      <c r="M25" s="191">
        <v>0.9979813307041535</v>
      </c>
      <c r="N25" s="250">
        <v>425.7</v>
      </c>
      <c r="O25" s="67">
        <v>314.42</v>
      </c>
      <c r="P25" s="67">
        <v>313.78529</v>
      </c>
      <c r="Q25" s="191">
        <v>0.9979813307041535</v>
      </c>
      <c r="R25" s="250">
        <v>0</v>
      </c>
      <c r="S25" s="67">
        <v>0</v>
      </c>
      <c r="T25" s="67">
        <v>0</v>
      </c>
      <c r="U25" s="191" t="s">
        <v>204</v>
      </c>
      <c r="V25" s="47"/>
    </row>
    <row r="26" spans="1:22" ht="13.5" customHeight="1">
      <c r="A26" s="51" t="e">
        <f>IF(COUNTBLANK(C26:IV26)=254,"odstr",IF(AND($A$1="TISK",SUM(J26:U26)=0),"odstr","OK"))</f>
        <v>#REF!</v>
      </c>
      <c r="B26" s="22"/>
      <c r="C26" s="52"/>
      <c r="D26" s="251"/>
      <c r="E26" s="210">
        <v>2141</v>
      </c>
      <c r="F26" s="252"/>
      <c r="G26" s="622" t="s">
        <v>236</v>
      </c>
      <c r="H26" s="623"/>
      <c r="I26" s="253"/>
      <c r="J26" s="254">
        <v>0</v>
      </c>
      <c r="K26" s="215">
        <v>8.963579999999999</v>
      </c>
      <c r="L26" s="216">
        <v>1338.48231</v>
      </c>
      <c r="M26" s="217">
        <v>149.32452323736726</v>
      </c>
      <c r="N26" s="254">
        <v>0</v>
      </c>
      <c r="O26" s="215">
        <v>0.46253</v>
      </c>
      <c r="P26" s="215">
        <v>6.42937</v>
      </c>
      <c r="Q26" s="217">
        <v>13.900438890450348</v>
      </c>
      <c r="R26" s="254">
        <v>0</v>
      </c>
      <c r="S26" s="215">
        <v>8.50105</v>
      </c>
      <c r="T26" s="215">
        <v>1332.05294</v>
      </c>
      <c r="U26" s="217">
        <v>156.69275442445345</v>
      </c>
      <c r="V26" s="47"/>
    </row>
    <row r="27" spans="1:22" ht="13.5" customHeight="1">
      <c r="A27" s="51"/>
      <c r="B27" s="22"/>
      <c r="C27" s="52"/>
      <c r="D27" s="251"/>
      <c r="E27" s="210">
        <v>2143</v>
      </c>
      <c r="F27" s="252"/>
      <c r="G27" s="622" t="s">
        <v>237</v>
      </c>
      <c r="H27" s="623"/>
      <c r="I27" s="253"/>
      <c r="J27" s="254">
        <v>0</v>
      </c>
      <c r="K27" s="215">
        <v>0</v>
      </c>
      <c r="L27" s="216">
        <v>13.391</v>
      </c>
      <c r="M27" s="217" t="s">
        <v>204</v>
      </c>
      <c r="N27" s="254">
        <v>0</v>
      </c>
      <c r="O27" s="215">
        <v>0</v>
      </c>
      <c r="P27" s="215">
        <v>13.391</v>
      </c>
      <c r="Q27" s="217" t="s">
        <v>204</v>
      </c>
      <c r="R27" s="254">
        <v>0</v>
      </c>
      <c r="S27" s="215">
        <v>0</v>
      </c>
      <c r="T27" s="215">
        <v>0</v>
      </c>
      <c r="U27" s="217" t="s">
        <v>204</v>
      </c>
      <c r="V27" s="47"/>
    </row>
    <row r="28" spans="1:22" ht="13.5" customHeight="1">
      <c r="A28" s="51" t="e">
        <f>IF(COUNTBLANK(C28:IV28)=254,"odstr",IF(AND($A$1="TISK",SUM(J28:U28)=0),"odstr","OK"))</f>
        <v>#REF!</v>
      </c>
      <c r="B28" s="22" t="s">
        <v>101</v>
      </c>
      <c r="C28" s="52"/>
      <c r="D28" s="72"/>
      <c r="E28" s="193">
        <v>2149</v>
      </c>
      <c r="F28" s="255"/>
      <c r="G28" s="626" t="s">
        <v>267</v>
      </c>
      <c r="H28" s="627"/>
      <c r="I28" s="75"/>
      <c r="J28" s="256">
        <v>0</v>
      </c>
      <c r="K28" s="77">
        <v>0</v>
      </c>
      <c r="L28" s="78">
        <v>0</v>
      </c>
      <c r="M28" s="198" t="s">
        <v>204</v>
      </c>
      <c r="N28" s="256">
        <v>0</v>
      </c>
      <c r="O28" s="77">
        <v>0</v>
      </c>
      <c r="P28" s="77">
        <v>0</v>
      </c>
      <c r="Q28" s="198" t="s">
        <v>204</v>
      </c>
      <c r="R28" s="256">
        <v>0</v>
      </c>
      <c r="S28" s="77"/>
      <c r="T28" s="77"/>
      <c r="U28" s="198" t="s">
        <v>204</v>
      </c>
      <c r="V28" s="47"/>
    </row>
    <row r="29" spans="1:22" ht="39.75" customHeight="1">
      <c r="A29" s="51" t="e">
        <f>IF(COUNTBLANK(C29:IV29)=254,"odstr",IF(AND($A$1="TISK",SUM(J29:U29)=0),"odstr","OK"))</f>
        <v>#REF!</v>
      </c>
      <c r="B29" s="22" t="s">
        <v>101</v>
      </c>
      <c r="C29" s="52"/>
      <c r="D29" s="81"/>
      <c r="E29" s="200">
        <v>21</v>
      </c>
      <c r="F29" s="257"/>
      <c r="G29" s="618" t="s">
        <v>31</v>
      </c>
      <c r="H29" s="619"/>
      <c r="I29" s="84"/>
      <c r="J29" s="258">
        <v>879322.38879</v>
      </c>
      <c r="K29" s="204">
        <v>1165803.70762</v>
      </c>
      <c r="L29" s="87">
        <v>1157842.02795</v>
      </c>
      <c r="M29" s="205">
        <v>0.9931706516131658</v>
      </c>
      <c r="N29" s="258">
        <v>406479.09879</v>
      </c>
      <c r="O29" s="204">
        <v>567516.09309</v>
      </c>
      <c r="P29" s="259">
        <v>556818.8096500001</v>
      </c>
      <c r="Q29" s="205">
        <v>0.9811506958652828</v>
      </c>
      <c r="R29" s="258">
        <v>472843.29</v>
      </c>
      <c r="S29" s="204">
        <v>598287.61453</v>
      </c>
      <c r="T29" s="204">
        <v>601023.2183</v>
      </c>
      <c r="U29" s="205">
        <v>1.0045723891044427</v>
      </c>
      <c r="V29" s="47"/>
    </row>
    <row r="30" spans="1:22" ht="13.5" customHeight="1">
      <c r="A30" s="51" t="e">
        <f>IF(COUNTBLANK(C30:IV30)=254,"odstr",IF(AND($A$1="TISK",SUM(J30:U30)=0),"odstr","OK"))</f>
        <v>#REF!</v>
      </c>
      <c r="B30" s="22" t="s">
        <v>101</v>
      </c>
      <c r="C30" s="52"/>
      <c r="D30" s="90"/>
      <c r="E30" s="231">
        <v>2210</v>
      </c>
      <c r="F30" s="260"/>
      <c r="G30" s="620" t="s">
        <v>268</v>
      </c>
      <c r="H30" s="621"/>
      <c r="I30" s="93"/>
      <c r="J30" s="261">
        <v>0</v>
      </c>
      <c r="K30" s="95">
        <v>0</v>
      </c>
      <c r="L30" s="235">
        <v>0</v>
      </c>
      <c r="M30" s="236" t="s">
        <v>204</v>
      </c>
      <c r="N30" s="261">
        <v>0</v>
      </c>
      <c r="O30" s="95">
        <v>0</v>
      </c>
      <c r="P30" s="262">
        <v>0</v>
      </c>
      <c r="Q30" s="236" t="s">
        <v>204</v>
      </c>
      <c r="R30" s="261">
        <v>0</v>
      </c>
      <c r="S30" s="95">
        <v>0</v>
      </c>
      <c r="T30" s="95">
        <v>0</v>
      </c>
      <c r="U30" s="236" t="s">
        <v>204</v>
      </c>
      <c r="V30" s="47"/>
    </row>
    <row r="31" spans="1:22" ht="13.5" customHeight="1">
      <c r="A31" s="51" t="e">
        <f>IF(COUNTBLANK(C31:IV31)=254,"odstr",IF(AND($A$1="TISK",SUM(J31:U31)=0),"odstr","OK"))</f>
        <v>#REF!</v>
      </c>
      <c r="B31" s="22"/>
      <c r="C31" s="52"/>
      <c r="D31" s="263"/>
      <c r="E31" s="206">
        <v>2211</v>
      </c>
      <c r="F31" s="264"/>
      <c r="G31" s="620" t="s">
        <v>230</v>
      </c>
      <c r="H31" s="621"/>
      <c r="I31" s="265"/>
      <c r="J31" s="266">
        <v>0</v>
      </c>
      <c r="K31" s="184">
        <v>1021.675</v>
      </c>
      <c r="L31" s="185">
        <v>1761.01487</v>
      </c>
      <c r="M31" s="186">
        <v>1.7236546553453886</v>
      </c>
      <c r="N31" s="266">
        <v>0</v>
      </c>
      <c r="O31" s="184">
        <v>35.85</v>
      </c>
      <c r="P31" s="267">
        <v>37.29576</v>
      </c>
      <c r="Q31" s="186">
        <v>1.0403280334728033</v>
      </c>
      <c r="R31" s="266">
        <v>0</v>
      </c>
      <c r="S31" s="184">
        <v>985.825</v>
      </c>
      <c r="T31" s="184">
        <v>1723.71911</v>
      </c>
      <c r="U31" s="186">
        <v>1.748504156417214</v>
      </c>
      <c r="V31" s="47"/>
    </row>
    <row r="32" spans="1:22" ht="13.5" customHeight="1">
      <c r="A32" s="51" t="e">
        <f>IF(COUNTBLANK(C32:IV32)=254,"odstr",IF(AND($A$1="TISK",SUM(J32:U32)=0),"odstr","OK"))</f>
        <v>#REF!</v>
      </c>
      <c r="B32" s="22"/>
      <c r="C32" s="52"/>
      <c r="D32" s="263"/>
      <c r="E32" s="206">
        <v>2212</v>
      </c>
      <c r="F32" s="264"/>
      <c r="G32" s="620" t="s">
        <v>238</v>
      </c>
      <c r="H32" s="621"/>
      <c r="I32" s="265"/>
      <c r="J32" s="266">
        <v>482.14</v>
      </c>
      <c r="K32" s="184">
        <v>12653.819599999999</v>
      </c>
      <c r="L32" s="185">
        <v>17244.44742</v>
      </c>
      <c r="M32" s="186">
        <v>1.3627859385635623</v>
      </c>
      <c r="N32" s="266">
        <v>482.14</v>
      </c>
      <c r="O32" s="184">
        <v>8515.86472</v>
      </c>
      <c r="P32" s="267">
        <v>9777.49457</v>
      </c>
      <c r="Q32" s="186">
        <v>1.1481505274545978</v>
      </c>
      <c r="R32" s="266">
        <v>0</v>
      </c>
      <c r="S32" s="184">
        <v>4137.95488</v>
      </c>
      <c r="T32" s="184">
        <v>7466.95285</v>
      </c>
      <c r="U32" s="186">
        <v>1.8045032066661875</v>
      </c>
      <c r="V32" s="47"/>
    </row>
    <row r="33" spans="1:22" ht="27" customHeight="1">
      <c r="A33" s="51" t="e">
        <f>IF(COUNTBLANK(C33:IV33)=254,"odstr",IF(AND($A$1="TISK",SUM(J33:U33)=0),"odstr","OK"))</f>
        <v>#REF!</v>
      </c>
      <c r="B33" s="22" t="s">
        <v>101</v>
      </c>
      <c r="C33" s="52"/>
      <c r="D33" s="62"/>
      <c r="E33" s="178">
        <v>2221</v>
      </c>
      <c r="F33" s="249"/>
      <c r="G33" s="622" t="s">
        <v>239</v>
      </c>
      <c r="H33" s="623"/>
      <c r="I33" s="65"/>
      <c r="J33" s="250">
        <v>310</v>
      </c>
      <c r="K33" s="67">
        <v>310</v>
      </c>
      <c r="L33" s="68">
        <v>177</v>
      </c>
      <c r="M33" s="191">
        <v>0.5709677419354838</v>
      </c>
      <c r="N33" s="250">
        <v>310</v>
      </c>
      <c r="O33" s="67">
        <v>310</v>
      </c>
      <c r="P33" s="268">
        <v>177</v>
      </c>
      <c r="Q33" s="191">
        <v>0.5709677419354838</v>
      </c>
      <c r="R33" s="250">
        <v>0</v>
      </c>
      <c r="S33" s="67">
        <v>0</v>
      </c>
      <c r="T33" s="67">
        <v>0</v>
      </c>
      <c r="U33" s="191" t="s">
        <v>204</v>
      </c>
      <c r="V33" s="47"/>
    </row>
    <row r="34" spans="1:22" ht="39.75" customHeight="1">
      <c r="A34" s="51" t="e">
        <f>IF(COUNTBLANK(C34:IV34)=254,"odstr",IF(AND($A$1="TISK",SUM(J34:U34)=0),"odstr","OK"))</f>
        <v>#REF!</v>
      </c>
      <c r="B34" s="22" t="s">
        <v>101</v>
      </c>
      <c r="C34" s="52"/>
      <c r="D34" s="62"/>
      <c r="E34" s="178">
        <v>2222</v>
      </c>
      <c r="F34" s="249"/>
      <c r="G34" s="622" t="s">
        <v>240</v>
      </c>
      <c r="H34" s="623"/>
      <c r="I34" s="65"/>
      <c r="J34" s="250">
        <v>0</v>
      </c>
      <c r="K34" s="67">
        <v>79.23633</v>
      </c>
      <c r="L34" s="68">
        <v>79.21894999999999</v>
      </c>
      <c r="M34" s="191">
        <v>0.9997806561712285</v>
      </c>
      <c r="N34" s="250">
        <v>0</v>
      </c>
      <c r="O34" s="67">
        <v>79.23633</v>
      </c>
      <c r="P34" s="268">
        <v>79.21894999999999</v>
      </c>
      <c r="Q34" s="191">
        <v>0.9997806561712285</v>
      </c>
      <c r="R34" s="250">
        <v>0</v>
      </c>
      <c r="S34" s="67">
        <v>0</v>
      </c>
      <c r="T34" s="67">
        <v>0</v>
      </c>
      <c r="U34" s="191" t="s">
        <v>204</v>
      </c>
      <c r="V34" s="47"/>
    </row>
    <row r="35" spans="1:22" ht="27" customHeight="1">
      <c r="A35" s="51" t="e">
        <f>IF(COUNTBLANK(C35:IV35)=254,"odstr",IF(AND($A$1="TISK",SUM(J35:U35)=0),"odstr","OK"))</f>
        <v>#REF!</v>
      </c>
      <c r="B35" s="22" t="s">
        <v>101</v>
      </c>
      <c r="C35" s="52"/>
      <c r="D35" s="62"/>
      <c r="E35" s="178">
        <v>2226</v>
      </c>
      <c r="F35" s="249"/>
      <c r="G35" s="622" t="s">
        <v>269</v>
      </c>
      <c r="H35" s="623"/>
      <c r="I35" s="65"/>
      <c r="J35" s="250">
        <v>0</v>
      </c>
      <c r="K35" s="67">
        <v>369.948</v>
      </c>
      <c r="L35" s="68">
        <v>378.795</v>
      </c>
      <c r="M35" s="191">
        <v>1.0239141717214313</v>
      </c>
      <c r="N35" s="250">
        <v>0</v>
      </c>
      <c r="O35" s="67">
        <v>369.948</v>
      </c>
      <c r="P35" s="268">
        <v>378.795</v>
      </c>
      <c r="Q35" s="191">
        <v>1.0239141717214313</v>
      </c>
      <c r="R35" s="250">
        <v>0</v>
      </c>
      <c r="S35" s="67">
        <v>0</v>
      </c>
      <c r="T35" s="67">
        <v>0</v>
      </c>
      <c r="U35" s="191" t="s">
        <v>204</v>
      </c>
      <c r="V35" s="47"/>
    </row>
    <row r="36" spans="1:22" ht="13.5" customHeight="1">
      <c r="A36" s="51" t="e">
        <f>IF(COUNTBLANK(C36:IV36)=254,"odstr",IF(AND($A$1="TISK",SUM(J36:U36)=0),"odstr","OK"))</f>
        <v>#REF!</v>
      </c>
      <c r="B36" s="22" t="s">
        <v>101</v>
      </c>
      <c r="C36" s="52"/>
      <c r="D36" s="72"/>
      <c r="E36" s="193">
        <v>2229</v>
      </c>
      <c r="F36" s="255"/>
      <c r="G36" s="626" t="s">
        <v>241</v>
      </c>
      <c r="H36" s="627"/>
      <c r="I36" s="75"/>
      <c r="J36" s="256">
        <v>17092.763329999998</v>
      </c>
      <c r="K36" s="77">
        <v>94249.05944</v>
      </c>
      <c r="L36" s="78">
        <v>109359.1868</v>
      </c>
      <c r="M36" s="198">
        <v>1.1603212535995573</v>
      </c>
      <c r="N36" s="250">
        <v>17092.763329999998</v>
      </c>
      <c r="O36" s="67">
        <v>70016.36965</v>
      </c>
      <c r="P36" s="268">
        <v>80241.24824</v>
      </c>
      <c r="Q36" s="198">
        <v>1.1460355434180955</v>
      </c>
      <c r="R36" s="250">
        <v>0</v>
      </c>
      <c r="S36" s="67">
        <v>24232.68979</v>
      </c>
      <c r="T36" s="67">
        <v>29117.93856</v>
      </c>
      <c r="U36" s="198">
        <v>1.2015974624499164</v>
      </c>
      <c r="V36" s="47"/>
    </row>
    <row r="37" spans="1:22" ht="27" customHeight="1">
      <c r="A37" s="51" t="e">
        <f>IF(COUNTBLANK(C37:IV37)=254,"odstr",IF(AND($A$1="TISK",SUM(J37:U37)=0),"odstr","OK"))</f>
        <v>#REF!</v>
      </c>
      <c r="B37" s="22" t="s">
        <v>101</v>
      </c>
      <c r="C37" s="52"/>
      <c r="D37" s="81"/>
      <c r="E37" s="200">
        <v>22</v>
      </c>
      <c r="F37" s="257"/>
      <c r="G37" s="618" t="s">
        <v>32</v>
      </c>
      <c r="H37" s="619"/>
      <c r="I37" s="84"/>
      <c r="J37" s="258">
        <v>17884.903329999997</v>
      </c>
      <c r="K37" s="204">
        <v>108683.73836999998</v>
      </c>
      <c r="L37" s="87">
        <v>128999.66304</v>
      </c>
      <c r="M37" s="205">
        <v>1.1869269954704451</v>
      </c>
      <c r="N37" s="258">
        <v>17884.903329999997</v>
      </c>
      <c r="O37" s="204">
        <v>79327.26869999999</v>
      </c>
      <c r="P37" s="259">
        <v>90691.05252</v>
      </c>
      <c r="Q37" s="205">
        <v>1.1432519234082745</v>
      </c>
      <c r="R37" s="258">
        <v>0</v>
      </c>
      <c r="S37" s="204">
        <v>29356.46967</v>
      </c>
      <c r="T37" s="204">
        <v>38308.61052</v>
      </c>
      <c r="U37" s="223">
        <v>1.3049460970829332</v>
      </c>
      <c r="V37" s="47"/>
    </row>
    <row r="38" spans="1:22" ht="27" customHeight="1">
      <c r="A38" s="51" t="e">
        <f>IF(COUNTBLANK(C38:IV38)=254,"odstr",IF(AND($A$1="TISK",SUM(J38:U38)=0),"odstr","OK"))</f>
        <v>#REF!</v>
      </c>
      <c r="B38" s="22" t="s">
        <v>101</v>
      </c>
      <c r="C38" s="52"/>
      <c r="D38" s="90"/>
      <c r="E38" s="231">
        <v>2310</v>
      </c>
      <c r="F38" s="260"/>
      <c r="G38" s="620" t="s">
        <v>270</v>
      </c>
      <c r="H38" s="621"/>
      <c r="I38" s="93"/>
      <c r="J38" s="261">
        <v>5.9</v>
      </c>
      <c r="K38" s="95">
        <v>914.88003</v>
      </c>
      <c r="L38" s="235">
        <v>1095.08603</v>
      </c>
      <c r="M38" s="236">
        <v>1.196972274058709</v>
      </c>
      <c r="N38" s="261">
        <v>5.9</v>
      </c>
      <c r="O38" s="95">
        <v>194.15</v>
      </c>
      <c r="P38" s="95">
        <v>327.166</v>
      </c>
      <c r="Q38" s="236">
        <v>1.6851197527684778</v>
      </c>
      <c r="R38" s="261">
        <v>0</v>
      </c>
      <c r="S38" s="95">
        <v>720.73003</v>
      </c>
      <c r="T38" s="95">
        <v>767.92003</v>
      </c>
      <c r="U38" s="236">
        <v>1.0654752792803708</v>
      </c>
      <c r="V38" s="47"/>
    </row>
    <row r="39" spans="1:22" ht="13.5" customHeight="1">
      <c r="A39" s="51" t="e">
        <f>IF(COUNTBLANK(C39:IV39)=254,"odstr",IF(AND($A$1="TISK",SUM(J39:U39)=0),"odstr","OK"))</f>
        <v>#REF!</v>
      </c>
      <c r="B39" s="22" t="s">
        <v>101</v>
      </c>
      <c r="C39" s="52"/>
      <c r="D39" s="62"/>
      <c r="E39" s="178">
        <v>2321</v>
      </c>
      <c r="F39" s="249"/>
      <c r="G39" s="622" t="s">
        <v>271</v>
      </c>
      <c r="H39" s="623"/>
      <c r="I39" s="65"/>
      <c r="J39" s="250">
        <v>5218.2</v>
      </c>
      <c r="K39" s="67">
        <v>24725.781320000002</v>
      </c>
      <c r="L39" s="68">
        <v>24286.1781</v>
      </c>
      <c r="M39" s="191">
        <v>0.9822208562669598</v>
      </c>
      <c r="N39" s="250">
        <v>5218.2</v>
      </c>
      <c r="O39" s="67">
        <v>21380.54132</v>
      </c>
      <c r="P39" s="67">
        <v>21096.0381</v>
      </c>
      <c r="Q39" s="191">
        <v>0.9866933574907261</v>
      </c>
      <c r="R39" s="250">
        <v>0</v>
      </c>
      <c r="S39" s="67">
        <v>3345.24</v>
      </c>
      <c r="T39" s="67">
        <v>3190.14</v>
      </c>
      <c r="U39" s="191">
        <v>0.9536356135882628</v>
      </c>
      <c r="V39" s="47"/>
    </row>
    <row r="40" spans="1:22" ht="13.5" customHeight="1">
      <c r="A40" s="51" t="e">
        <f>IF(COUNTBLANK(C40:IV40)=254,"odstr",IF(AND($A$1="TISK",SUM(J40:U40)=0),"odstr","OK"))</f>
        <v>#REF!</v>
      </c>
      <c r="B40" s="22" t="s">
        <v>101</v>
      </c>
      <c r="C40" s="52"/>
      <c r="D40" s="62"/>
      <c r="E40" s="178">
        <v>2322</v>
      </c>
      <c r="F40" s="249"/>
      <c r="G40" s="622" t="s">
        <v>242</v>
      </c>
      <c r="H40" s="623"/>
      <c r="I40" s="65"/>
      <c r="J40" s="250">
        <v>727</v>
      </c>
      <c r="K40" s="67">
        <v>15893.390220000001</v>
      </c>
      <c r="L40" s="68">
        <v>17555.228219999997</v>
      </c>
      <c r="M40" s="191">
        <v>1.1045615804429672</v>
      </c>
      <c r="N40" s="250">
        <v>727</v>
      </c>
      <c r="O40" s="67">
        <v>15893.390220000001</v>
      </c>
      <c r="P40" s="67">
        <v>17555.228219999997</v>
      </c>
      <c r="Q40" s="191">
        <v>1.1045615804429672</v>
      </c>
      <c r="R40" s="250">
        <v>0</v>
      </c>
      <c r="S40" s="67">
        <v>0</v>
      </c>
      <c r="T40" s="67">
        <v>0</v>
      </c>
      <c r="U40" s="191" t="s">
        <v>204</v>
      </c>
      <c r="V40" s="47"/>
    </row>
    <row r="41" spans="1:22" ht="27" customHeight="1">
      <c r="A41" s="51" t="e">
        <f>IF(COUNTBLANK(C41:IV41)=254,"odstr",IF(AND($A$1="TISK",SUM(J41:U41)=0),"odstr","OK"))</f>
        <v>#REF!</v>
      </c>
      <c r="B41" s="22" t="s">
        <v>101</v>
      </c>
      <c r="C41" s="52"/>
      <c r="D41" s="62"/>
      <c r="E41" s="178">
        <v>2324</v>
      </c>
      <c r="F41" s="249"/>
      <c r="G41" s="622" t="s">
        <v>243</v>
      </c>
      <c r="H41" s="623"/>
      <c r="I41" s="65"/>
      <c r="J41" s="250">
        <v>27378.156</v>
      </c>
      <c r="K41" s="67">
        <v>44349.954439999994</v>
      </c>
      <c r="L41" s="68">
        <v>43449.658500000005</v>
      </c>
      <c r="M41" s="191">
        <v>0.979700183430448</v>
      </c>
      <c r="N41" s="250">
        <v>27378.156</v>
      </c>
      <c r="O41" s="67">
        <v>43532.72394999999</v>
      </c>
      <c r="P41" s="67">
        <v>42517.281010000006</v>
      </c>
      <c r="Q41" s="191">
        <v>0.9766740316740509</v>
      </c>
      <c r="R41" s="250">
        <v>0</v>
      </c>
      <c r="S41" s="67">
        <v>817.23049</v>
      </c>
      <c r="T41" s="68">
        <v>932.37749</v>
      </c>
      <c r="U41" s="191">
        <v>1.1408990504013132</v>
      </c>
      <c r="V41" s="47"/>
    </row>
    <row r="42" spans="1:22" ht="13.5" customHeight="1">
      <c r="A42" s="51" t="e">
        <f>IF(COUNTBLANK(C42:IV42)=254,"odstr",IF(AND($A$1="TISK",SUM(J42:U42)=0),"odstr","OK"))</f>
        <v>#REF!</v>
      </c>
      <c r="B42" s="22" t="s">
        <v>101</v>
      </c>
      <c r="C42" s="52"/>
      <c r="D42" s="62"/>
      <c r="E42" s="178">
        <v>2328</v>
      </c>
      <c r="F42" s="249"/>
      <c r="G42" s="622" t="s">
        <v>244</v>
      </c>
      <c r="H42" s="623"/>
      <c r="I42" s="65"/>
      <c r="J42" s="250">
        <v>0</v>
      </c>
      <c r="K42" s="67">
        <v>0</v>
      </c>
      <c r="L42" s="68">
        <v>9.242</v>
      </c>
      <c r="M42" s="191" t="s">
        <v>204</v>
      </c>
      <c r="N42" s="250">
        <v>0</v>
      </c>
      <c r="O42" s="67">
        <v>0</v>
      </c>
      <c r="P42" s="67">
        <v>0</v>
      </c>
      <c r="Q42" s="191" t="s">
        <v>204</v>
      </c>
      <c r="R42" s="250">
        <v>0</v>
      </c>
      <c r="S42" s="67">
        <v>0</v>
      </c>
      <c r="T42" s="68">
        <v>9.242</v>
      </c>
      <c r="U42" s="191" t="s">
        <v>204</v>
      </c>
      <c r="V42" s="47"/>
    </row>
    <row r="43" spans="1:22" ht="27" customHeight="1">
      <c r="A43" s="51" t="e">
        <f>IF(COUNTBLANK(C43:IV43)=254,"odstr",IF(AND($A$1="TISK",SUM(J43:U43)=0),"odstr","OK"))</f>
        <v>#REF!</v>
      </c>
      <c r="B43" s="22" t="s">
        <v>101</v>
      </c>
      <c r="C43" s="52"/>
      <c r="D43" s="251"/>
      <c r="E43" s="210">
        <v>2329</v>
      </c>
      <c r="F43" s="252"/>
      <c r="G43" s="622" t="s">
        <v>245</v>
      </c>
      <c r="H43" s="623"/>
      <c r="I43" s="253"/>
      <c r="J43" s="254">
        <v>23884.119</v>
      </c>
      <c r="K43" s="215">
        <v>20015.9665</v>
      </c>
      <c r="L43" s="216">
        <v>13032.69284</v>
      </c>
      <c r="M43" s="217">
        <v>0.6511148407447624</v>
      </c>
      <c r="N43" s="254">
        <v>15046.119</v>
      </c>
      <c r="O43" s="215">
        <v>17682.42602</v>
      </c>
      <c r="P43" s="215">
        <v>10699.152979999999</v>
      </c>
      <c r="Q43" s="217">
        <v>0.6050726844777151</v>
      </c>
      <c r="R43" s="250">
        <v>8838</v>
      </c>
      <c r="S43" s="67">
        <v>2333.54048</v>
      </c>
      <c r="T43" s="68">
        <v>2333.53986</v>
      </c>
      <c r="U43" s="217">
        <v>0.9999997343093014</v>
      </c>
      <c r="V43" s="47"/>
    </row>
    <row r="44" spans="1:22" ht="27" customHeight="1">
      <c r="A44" s="51" t="e">
        <f>IF(COUNTBLANK(C44:IV44)=254,"odstr",IF(AND($A$1="TISK",SUM(J44:U44)=0),"odstr","OK"))</f>
        <v>#REF!</v>
      </c>
      <c r="B44" s="22"/>
      <c r="C44" s="52"/>
      <c r="D44" s="72"/>
      <c r="E44" s="210">
        <v>2343</v>
      </c>
      <c r="F44" s="255"/>
      <c r="G44" s="626" t="s">
        <v>272</v>
      </c>
      <c r="H44" s="627"/>
      <c r="I44" s="75"/>
      <c r="J44" s="256">
        <v>30</v>
      </c>
      <c r="K44" s="77">
        <v>12</v>
      </c>
      <c r="L44" s="78">
        <v>0</v>
      </c>
      <c r="M44" s="198">
        <v>0</v>
      </c>
      <c r="N44" s="256">
        <v>30</v>
      </c>
      <c r="O44" s="77">
        <v>12</v>
      </c>
      <c r="P44" s="269">
        <v>0</v>
      </c>
      <c r="Q44" s="198">
        <v>0</v>
      </c>
      <c r="R44" s="256">
        <v>0</v>
      </c>
      <c r="S44" s="77">
        <v>0</v>
      </c>
      <c r="T44" s="77">
        <v>0</v>
      </c>
      <c r="U44" s="198" t="s">
        <v>204</v>
      </c>
      <c r="V44" s="47"/>
    </row>
    <row r="45" spans="1:22" ht="39.75" customHeight="1">
      <c r="A45" s="51" t="e">
        <f>IF(COUNTBLANK(C45:IV45)=254,"odstr",IF(AND($A$1="TISK",SUM(J45:U45)=0),"odstr","OK"))</f>
        <v>#REF!</v>
      </c>
      <c r="B45" s="22" t="s">
        <v>101</v>
      </c>
      <c r="C45" s="52"/>
      <c r="D45" s="81"/>
      <c r="E45" s="200">
        <v>23</v>
      </c>
      <c r="F45" s="257"/>
      <c r="G45" s="618" t="s">
        <v>33</v>
      </c>
      <c r="H45" s="619"/>
      <c r="I45" s="84"/>
      <c r="J45" s="258">
        <v>57243.375</v>
      </c>
      <c r="K45" s="204">
        <v>105911.97250999999</v>
      </c>
      <c r="L45" s="87">
        <v>99428.08568999999</v>
      </c>
      <c r="M45" s="205">
        <v>0.9387804167334547</v>
      </c>
      <c r="N45" s="258">
        <v>48405.375</v>
      </c>
      <c r="O45" s="204">
        <v>98695.23151</v>
      </c>
      <c r="P45" s="259">
        <v>92194.86631</v>
      </c>
      <c r="Q45" s="205">
        <v>0.9341369881751443</v>
      </c>
      <c r="R45" s="258">
        <v>8838</v>
      </c>
      <c r="S45" s="204">
        <v>7216.741</v>
      </c>
      <c r="T45" s="204">
        <v>7233.21938</v>
      </c>
      <c r="U45" s="223">
        <v>1.0022833547719114</v>
      </c>
      <c r="V45" s="47"/>
    </row>
    <row r="46" spans="1:22" ht="13.5" customHeight="1">
      <c r="A46" s="51" t="e">
        <f>IF(COUNTBLANK(C46:IV46)=254,"odstr",IF(AND($A$1="TISK",SUM(J46:U46)=0),"odstr","OK"))</f>
        <v>#REF!</v>
      </c>
      <c r="B46" s="22" t="s">
        <v>101</v>
      </c>
      <c r="C46" s="52"/>
      <c r="D46" s="81"/>
      <c r="E46" s="200">
        <v>2</v>
      </c>
      <c r="F46" s="257"/>
      <c r="G46" s="618" t="s">
        <v>246</v>
      </c>
      <c r="H46" s="619"/>
      <c r="I46" s="84"/>
      <c r="J46" s="258">
        <v>954450.66712</v>
      </c>
      <c r="K46" s="204">
        <v>1380399.4185000001</v>
      </c>
      <c r="L46" s="87">
        <v>1386269.7766800001</v>
      </c>
      <c r="M46" s="205">
        <v>1.004252651878381</v>
      </c>
      <c r="N46" s="258">
        <v>472769.37712</v>
      </c>
      <c r="O46" s="204">
        <v>745538.5933</v>
      </c>
      <c r="P46" s="259">
        <v>739704.72848</v>
      </c>
      <c r="Q46" s="205">
        <v>0.992174966028013</v>
      </c>
      <c r="R46" s="258">
        <v>481681.29</v>
      </c>
      <c r="S46" s="204">
        <v>634860.8252000001</v>
      </c>
      <c r="T46" s="204">
        <v>646565.0482</v>
      </c>
      <c r="U46" s="205">
        <v>1.0184358878913542</v>
      </c>
      <c r="V46" s="47"/>
    </row>
    <row r="47" spans="1:22" ht="13.5" customHeight="1">
      <c r="A47" s="51" t="e">
        <f>IF(COUNTBLANK(C47:IV47)=254,"odstr",IF(AND($A$1="TISK",SUM(J47:U47)=0),"odstr","OK"))</f>
        <v>#REF!</v>
      </c>
      <c r="B47" s="22" t="s">
        <v>101</v>
      </c>
      <c r="C47" s="52"/>
      <c r="D47" s="90"/>
      <c r="E47" s="231">
        <v>3111</v>
      </c>
      <c r="F47" s="260"/>
      <c r="G47" s="620" t="s">
        <v>247</v>
      </c>
      <c r="H47" s="621"/>
      <c r="I47" s="93"/>
      <c r="J47" s="261">
        <v>0</v>
      </c>
      <c r="K47" s="95">
        <v>5838.6230000000005</v>
      </c>
      <c r="L47" s="235">
        <v>5989.923</v>
      </c>
      <c r="M47" s="236">
        <v>1.025913644364433</v>
      </c>
      <c r="N47" s="261">
        <v>0</v>
      </c>
      <c r="O47" s="95">
        <v>106.8</v>
      </c>
      <c r="P47" s="95">
        <v>106.8</v>
      </c>
      <c r="Q47" s="236">
        <v>1</v>
      </c>
      <c r="R47" s="250">
        <v>0</v>
      </c>
      <c r="S47" s="67">
        <v>5731.823</v>
      </c>
      <c r="T47" s="67">
        <v>5883.123</v>
      </c>
      <c r="U47" s="236">
        <v>1.0263964885168295</v>
      </c>
      <c r="V47" s="47"/>
    </row>
    <row r="48" spans="1:22" ht="27" customHeight="1">
      <c r="A48" s="51" t="e">
        <f>IF(COUNTBLANK(C48:IV48)=254,"odstr",IF(AND($A$1="TISK",SUM(J48:U48)=0),"odstr","OK"))</f>
        <v>#REF!</v>
      </c>
      <c r="B48" s="22" t="s">
        <v>101</v>
      </c>
      <c r="C48" s="52"/>
      <c r="D48" s="62"/>
      <c r="E48" s="178">
        <v>3112</v>
      </c>
      <c r="F48" s="249"/>
      <c r="G48" s="622" t="s">
        <v>273</v>
      </c>
      <c r="H48" s="623"/>
      <c r="I48" s="65"/>
      <c r="J48" s="250">
        <v>0</v>
      </c>
      <c r="K48" s="67">
        <v>4252.277</v>
      </c>
      <c r="L48" s="68">
        <v>13564.297</v>
      </c>
      <c r="M48" s="191">
        <v>3.189890263498827</v>
      </c>
      <c r="N48" s="250">
        <v>0</v>
      </c>
      <c r="O48" s="67">
        <v>62.5</v>
      </c>
      <c r="P48" s="67">
        <v>62.5</v>
      </c>
      <c r="Q48" s="191">
        <v>1</v>
      </c>
      <c r="R48" s="250">
        <v>0</v>
      </c>
      <c r="S48" s="67">
        <v>4189.777</v>
      </c>
      <c r="T48" s="67">
        <v>13501.797</v>
      </c>
      <c r="U48" s="191">
        <v>3.2225574296674977</v>
      </c>
      <c r="V48" s="47"/>
    </row>
    <row r="49" spans="1:22" ht="27" customHeight="1">
      <c r="A49" s="51" t="e">
        <f>IF(COUNTBLANK(C49:IV49)=254,"odstr",IF(AND($A$1="TISK",SUM(J49:U49)=0),"odstr","OK"))</f>
        <v>#REF!</v>
      </c>
      <c r="B49" s="22" t="s">
        <v>101</v>
      </c>
      <c r="C49" s="52"/>
      <c r="D49" s="62"/>
      <c r="E49" s="178">
        <v>3113</v>
      </c>
      <c r="F49" s="249"/>
      <c r="G49" s="622" t="s">
        <v>248</v>
      </c>
      <c r="H49" s="623"/>
      <c r="I49" s="65"/>
      <c r="J49" s="250">
        <v>0</v>
      </c>
      <c r="K49" s="67">
        <v>750.83</v>
      </c>
      <c r="L49" s="68">
        <v>750.6336</v>
      </c>
      <c r="M49" s="191">
        <v>0.9997384228120879</v>
      </c>
      <c r="N49" s="250">
        <v>0</v>
      </c>
      <c r="O49" s="67">
        <v>64.6</v>
      </c>
      <c r="P49" s="67">
        <v>44.95</v>
      </c>
      <c r="Q49" s="191">
        <v>0.6958204334365327</v>
      </c>
      <c r="R49" s="250">
        <v>0</v>
      </c>
      <c r="S49" s="67">
        <v>686.23</v>
      </c>
      <c r="T49" s="67">
        <v>705.6836</v>
      </c>
      <c r="U49" s="191">
        <v>1.0283485128892644</v>
      </c>
      <c r="V49" s="47"/>
    </row>
    <row r="50" spans="1:22" ht="27" customHeight="1">
      <c r="A50" s="51" t="e">
        <f>IF(COUNTBLANK(C50:IV50)=254,"odstr",IF(AND($A$1="TISK",SUM(J50:U50)=0),"odstr","OK"))</f>
        <v>#REF!</v>
      </c>
      <c r="B50" s="22" t="s">
        <v>101</v>
      </c>
      <c r="C50" s="52"/>
      <c r="D50" s="62"/>
      <c r="E50" s="178">
        <v>3114</v>
      </c>
      <c r="F50" s="249"/>
      <c r="G50" s="622" t="s">
        <v>274</v>
      </c>
      <c r="H50" s="623"/>
      <c r="I50" s="65"/>
      <c r="J50" s="250">
        <v>0</v>
      </c>
      <c r="K50" s="67">
        <v>0</v>
      </c>
      <c r="L50" s="68">
        <v>0</v>
      </c>
      <c r="M50" s="191" t="s">
        <v>204</v>
      </c>
      <c r="N50" s="250">
        <v>0</v>
      </c>
      <c r="O50" s="67">
        <v>0</v>
      </c>
      <c r="P50" s="67">
        <v>0</v>
      </c>
      <c r="Q50" s="191" t="s">
        <v>204</v>
      </c>
      <c r="R50" s="250">
        <v>0</v>
      </c>
      <c r="S50" s="67">
        <v>0</v>
      </c>
      <c r="T50" s="67">
        <v>0</v>
      </c>
      <c r="U50" s="191" t="s">
        <v>204</v>
      </c>
      <c r="V50" s="47"/>
    </row>
    <row r="51" spans="1:22" ht="27" customHeight="1">
      <c r="A51" s="51" t="e">
        <f>IF(COUNTBLANK(C51:IV51)=254,"odstr",IF(AND($A$1="TISK",SUM(J51:U51)=0),"odstr","OK"))</f>
        <v>#REF!</v>
      </c>
      <c r="B51" s="22" t="s">
        <v>101</v>
      </c>
      <c r="C51" s="52"/>
      <c r="D51" s="62"/>
      <c r="E51" s="178">
        <v>3119</v>
      </c>
      <c r="F51" s="249"/>
      <c r="G51" s="622" t="s">
        <v>275</v>
      </c>
      <c r="H51" s="623"/>
      <c r="I51" s="65"/>
      <c r="J51" s="250">
        <v>0</v>
      </c>
      <c r="K51" s="67">
        <v>50</v>
      </c>
      <c r="L51" s="68">
        <v>50</v>
      </c>
      <c r="M51" s="191">
        <v>1</v>
      </c>
      <c r="N51" s="250">
        <v>0</v>
      </c>
      <c r="O51" s="67">
        <v>50</v>
      </c>
      <c r="P51" s="67">
        <v>50</v>
      </c>
      <c r="Q51" s="191">
        <v>1</v>
      </c>
      <c r="R51" s="250">
        <v>0</v>
      </c>
      <c r="S51" s="67">
        <v>0</v>
      </c>
      <c r="T51" s="67">
        <v>0</v>
      </c>
      <c r="U51" s="191" t="s">
        <v>204</v>
      </c>
      <c r="V51" s="47"/>
    </row>
    <row r="52" spans="1:22" ht="27" customHeight="1">
      <c r="A52" s="51" t="e">
        <f>IF(COUNTBLANK(C52:IV52)=254,"odstr",IF(AND($A$1="TISK",SUM(J52:U52)=0),"odstr","OK"))</f>
        <v>#REF!</v>
      </c>
      <c r="B52" s="22" t="s">
        <v>101</v>
      </c>
      <c r="C52" s="52"/>
      <c r="D52" s="62"/>
      <c r="E52" s="178">
        <v>3121</v>
      </c>
      <c r="F52" s="249"/>
      <c r="G52" s="622" t="s">
        <v>276</v>
      </c>
      <c r="H52" s="623"/>
      <c r="I52" s="65"/>
      <c r="J52" s="250">
        <v>27677</v>
      </c>
      <c r="K52" s="67">
        <v>21837.659</v>
      </c>
      <c r="L52" s="68">
        <v>24933.341</v>
      </c>
      <c r="M52" s="191">
        <v>1.1417588762605002</v>
      </c>
      <c r="N52" s="250">
        <v>27677</v>
      </c>
      <c r="O52" s="67">
        <v>21837.659</v>
      </c>
      <c r="P52" s="67">
        <v>24775.941</v>
      </c>
      <c r="Q52" s="191">
        <v>1.1345511439664846</v>
      </c>
      <c r="R52" s="250">
        <v>0</v>
      </c>
      <c r="S52" s="67">
        <v>0</v>
      </c>
      <c r="T52" s="67">
        <v>157.4</v>
      </c>
      <c r="U52" s="191" t="s">
        <v>204</v>
      </c>
      <c r="V52" s="47"/>
    </row>
    <row r="53" spans="1:22" ht="27" customHeight="1">
      <c r="A53" s="51" t="e">
        <f>IF(COUNTBLANK(C53:IV53)=254,"odstr",IF(AND($A$1="TISK",SUM(J53:U53)=0),"odstr","OK"))</f>
        <v>#REF!</v>
      </c>
      <c r="B53" s="22" t="s">
        <v>101</v>
      </c>
      <c r="C53" s="52"/>
      <c r="D53" s="62"/>
      <c r="E53" s="178">
        <v>3122</v>
      </c>
      <c r="F53" s="249"/>
      <c r="G53" s="622" t="s">
        <v>277</v>
      </c>
      <c r="H53" s="623"/>
      <c r="I53" s="65"/>
      <c r="J53" s="250">
        <v>38630</v>
      </c>
      <c r="K53" s="67">
        <v>3354.89</v>
      </c>
      <c r="L53" s="68">
        <v>504</v>
      </c>
      <c r="M53" s="191">
        <v>0.15022847246854593</v>
      </c>
      <c r="N53" s="250">
        <v>38630</v>
      </c>
      <c r="O53" s="67">
        <v>3354.89</v>
      </c>
      <c r="P53" s="67">
        <v>504</v>
      </c>
      <c r="Q53" s="191">
        <v>0.15022847246854593</v>
      </c>
      <c r="R53" s="250">
        <v>0</v>
      </c>
      <c r="S53" s="67">
        <v>0</v>
      </c>
      <c r="T53" s="67">
        <v>0</v>
      </c>
      <c r="U53" s="191" t="s">
        <v>204</v>
      </c>
      <c r="V53" s="47"/>
    </row>
    <row r="54" spans="1:22" ht="27" customHeight="1">
      <c r="A54" s="51" t="e">
        <f>IF(COUNTBLANK(C54:IV54)=254,"odstr",IF(AND($A$1="TISK",SUM(J54:U54)=0),"odstr","OK"))</f>
        <v>#REF!</v>
      </c>
      <c r="B54" s="22" t="s">
        <v>101</v>
      </c>
      <c r="C54" s="52"/>
      <c r="D54" s="72"/>
      <c r="E54" s="193">
        <v>3129</v>
      </c>
      <c r="F54" s="255"/>
      <c r="G54" s="626" t="s">
        <v>278</v>
      </c>
      <c r="H54" s="627"/>
      <c r="I54" s="75"/>
      <c r="J54" s="256">
        <v>2741</v>
      </c>
      <c r="K54" s="77">
        <v>7640.23521</v>
      </c>
      <c r="L54" s="78">
        <v>7640.23521</v>
      </c>
      <c r="M54" s="198">
        <v>1</v>
      </c>
      <c r="N54" s="250">
        <v>2741</v>
      </c>
      <c r="O54" s="67">
        <v>7640.23521</v>
      </c>
      <c r="P54" s="67">
        <v>7640.23521</v>
      </c>
      <c r="Q54" s="198">
        <v>1</v>
      </c>
      <c r="R54" s="250">
        <v>0</v>
      </c>
      <c r="S54" s="67">
        <v>0</v>
      </c>
      <c r="T54" s="67">
        <v>0</v>
      </c>
      <c r="U54" s="198" t="s">
        <v>204</v>
      </c>
      <c r="V54" s="47"/>
    </row>
    <row r="55" spans="1:22" ht="39.75" customHeight="1">
      <c r="A55" s="51" t="e">
        <f>IF(COUNTBLANK(C55:IV55)=254,"odstr",IF(AND($A$1="TISK",SUM(J55:U55)=0),"odstr","OK"))</f>
        <v>#REF!</v>
      </c>
      <c r="B55" s="22" t="s">
        <v>101</v>
      </c>
      <c r="C55" s="52"/>
      <c r="D55" s="81"/>
      <c r="E55" s="200">
        <v>31</v>
      </c>
      <c r="F55" s="257"/>
      <c r="G55" s="618" t="s">
        <v>35</v>
      </c>
      <c r="H55" s="619"/>
      <c r="I55" s="84"/>
      <c r="J55" s="258">
        <v>69048</v>
      </c>
      <c r="K55" s="204">
        <v>43724.51421</v>
      </c>
      <c r="L55" s="87">
        <v>53432.42981</v>
      </c>
      <c r="M55" s="205">
        <v>1.222024550195683</v>
      </c>
      <c r="N55" s="258">
        <v>69048</v>
      </c>
      <c r="O55" s="204">
        <v>33116.68421</v>
      </c>
      <c r="P55" s="259">
        <v>33184.42621</v>
      </c>
      <c r="Q55" s="205">
        <v>1.0020455550311267</v>
      </c>
      <c r="R55" s="258">
        <v>0</v>
      </c>
      <c r="S55" s="204">
        <v>10607.83</v>
      </c>
      <c r="T55" s="204">
        <v>20248.0036</v>
      </c>
      <c r="U55" s="270">
        <v>1.9087790434047303</v>
      </c>
      <c r="V55" s="47"/>
    </row>
    <row r="56" spans="1:22" ht="13.5" customHeight="1">
      <c r="A56" s="51" t="e">
        <f>IF(COUNTBLANK(C56:IV56)=254,"odstr",IF(AND($A$1="TISK",SUM(J56:U56)=0),"odstr","OK"))</f>
        <v>#REF!</v>
      </c>
      <c r="B56" s="22" t="s">
        <v>101</v>
      </c>
      <c r="C56" s="52"/>
      <c r="D56" s="90"/>
      <c r="E56" s="231">
        <v>3201</v>
      </c>
      <c r="F56" s="260"/>
      <c r="G56" s="620" t="s">
        <v>279</v>
      </c>
      <c r="H56" s="621"/>
      <c r="I56" s="93"/>
      <c r="J56" s="261">
        <v>0</v>
      </c>
      <c r="K56" s="95">
        <v>0</v>
      </c>
      <c r="L56" s="235">
        <v>0</v>
      </c>
      <c r="M56" s="236" t="s">
        <v>204</v>
      </c>
      <c r="N56" s="261"/>
      <c r="O56" s="95"/>
      <c r="P56" s="262"/>
      <c r="Q56" s="236" t="s">
        <v>204</v>
      </c>
      <c r="R56" s="261"/>
      <c r="S56" s="95"/>
      <c r="T56" s="95"/>
      <c r="U56" s="236" t="s">
        <v>204</v>
      </c>
      <c r="V56" s="47"/>
    </row>
    <row r="57" spans="1:22" ht="27" customHeight="1">
      <c r="A57" s="51" t="e">
        <f>IF(COUNTBLANK(C57:IV57)=254,"odstr",IF(AND($A$1="TISK",SUM(J57:U57)=0),"odstr","OK"))</f>
        <v>#REF!</v>
      </c>
      <c r="B57" s="22" t="s">
        <v>101</v>
      </c>
      <c r="C57" s="52"/>
      <c r="D57" s="72"/>
      <c r="E57" s="193">
        <v>3202</v>
      </c>
      <c r="F57" s="255"/>
      <c r="G57" s="626" t="s">
        <v>280</v>
      </c>
      <c r="H57" s="627"/>
      <c r="I57" s="75"/>
      <c r="J57" s="256">
        <v>0</v>
      </c>
      <c r="K57" s="77">
        <v>0</v>
      </c>
      <c r="L57" s="78">
        <v>0</v>
      </c>
      <c r="M57" s="198" t="s">
        <v>204</v>
      </c>
      <c r="N57" s="256"/>
      <c r="O57" s="77"/>
      <c r="P57" s="269"/>
      <c r="Q57" s="198" t="s">
        <v>204</v>
      </c>
      <c r="R57" s="256"/>
      <c r="S57" s="77"/>
      <c r="T57" s="77"/>
      <c r="U57" s="198" t="s">
        <v>204</v>
      </c>
      <c r="V57" s="47"/>
    </row>
    <row r="58" spans="1:22" ht="39" customHeight="1">
      <c r="A58" s="51" t="e">
        <f>IF(COUNTBLANK(C58:IV58)=254,"odstr",IF(AND($A$1="TISK",SUM(J58:U58)=0),"odstr","OK"))</f>
        <v>#REF!</v>
      </c>
      <c r="B58" s="22" t="s">
        <v>101</v>
      </c>
      <c r="C58" s="52"/>
      <c r="D58" s="81"/>
      <c r="E58" s="200">
        <v>32</v>
      </c>
      <c r="F58" s="257"/>
      <c r="G58" s="618" t="s">
        <v>38</v>
      </c>
      <c r="H58" s="619"/>
      <c r="I58" s="84"/>
      <c r="J58" s="258">
        <v>0</v>
      </c>
      <c r="K58" s="204">
        <v>0</v>
      </c>
      <c r="L58" s="87">
        <v>0</v>
      </c>
      <c r="M58" s="205" t="s">
        <v>204</v>
      </c>
      <c r="N58" s="258">
        <v>0</v>
      </c>
      <c r="O58" s="204">
        <v>0</v>
      </c>
      <c r="P58" s="259">
        <v>0</v>
      </c>
      <c r="Q58" s="205" t="s">
        <v>204</v>
      </c>
      <c r="R58" s="258">
        <v>0</v>
      </c>
      <c r="S58" s="204">
        <v>0</v>
      </c>
      <c r="T58" s="204">
        <v>0</v>
      </c>
      <c r="U58" s="270" t="s">
        <v>204</v>
      </c>
      <c r="V58" s="47"/>
    </row>
    <row r="59" spans="1:22" ht="27" customHeight="1" thickBot="1">
      <c r="A59" s="51" t="e">
        <f>IF(COUNTBLANK(C59:IV59)=254,"odstr",IF(AND($A$1="TISK",SUM(J59:U59)=0),"odstr","OK"))</f>
        <v>#REF!</v>
      </c>
      <c r="B59" s="22" t="s">
        <v>101</v>
      </c>
      <c r="C59" s="52"/>
      <c r="D59" s="271"/>
      <c r="E59" s="272">
        <v>3</v>
      </c>
      <c r="F59" s="273"/>
      <c r="G59" s="618" t="s">
        <v>249</v>
      </c>
      <c r="H59" s="619"/>
      <c r="I59" s="274"/>
      <c r="J59" s="275">
        <v>69048</v>
      </c>
      <c r="K59" s="126">
        <v>43724.51421</v>
      </c>
      <c r="L59" s="127">
        <v>53432.42981</v>
      </c>
      <c r="M59" s="276">
        <v>1.222024550195683</v>
      </c>
      <c r="N59" s="275">
        <v>69048</v>
      </c>
      <c r="O59" s="126">
        <v>33116.68421</v>
      </c>
      <c r="P59" s="126">
        <v>33184.42621</v>
      </c>
      <c r="Q59" s="276">
        <v>1.0020455550311267</v>
      </c>
      <c r="R59" s="275">
        <v>0</v>
      </c>
      <c r="S59" s="126">
        <v>10607.83</v>
      </c>
      <c r="T59" s="126">
        <v>20248.0036</v>
      </c>
      <c r="U59" s="277">
        <v>1.9087790434047303</v>
      </c>
      <c r="V59" s="47"/>
    </row>
    <row r="60" spans="1:22" ht="27" customHeight="1" thickBot="1">
      <c r="A60" s="51" t="e">
        <f>IF(COUNTBLANK(C60:IV60)=254,"odstr",IF(AND($A$1="TISK",SUM(J60:U60)=0),"odstr","OK"))</f>
        <v>#REF!</v>
      </c>
      <c r="B60" s="22" t="s">
        <v>101</v>
      </c>
      <c r="C60" s="52"/>
      <c r="D60" s="108"/>
      <c r="E60" s="628" t="s">
        <v>281</v>
      </c>
      <c r="F60" s="629"/>
      <c r="G60" s="629"/>
      <c r="H60" s="629"/>
      <c r="I60" s="111"/>
      <c r="J60" s="278">
        <v>1023498.6671200001</v>
      </c>
      <c r="K60" s="279">
        <v>1424123.9327099998</v>
      </c>
      <c r="L60" s="280">
        <v>1439702.20649</v>
      </c>
      <c r="M60" s="281">
        <v>1.0109388469796696</v>
      </c>
      <c r="N60" s="278">
        <v>541817.3771200001</v>
      </c>
      <c r="O60" s="279">
        <v>778655.2775099999</v>
      </c>
      <c r="P60" s="282">
        <v>772889.15469</v>
      </c>
      <c r="Q60" s="281">
        <v>0.9925947682028959</v>
      </c>
      <c r="R60" s="278">
        <v>481681.29</v>
      </c>
      <c r="S60" s="279">
        <v>645468.6552</v>
      </c>
      <c r="T60" s="279">
        <v>666813.0518</v>
      </c>
      <c r="U60" s="132">
        <v>1.033068060591395</v>
      </c>
      <c r="V60" s="47"/>
    </row>
    <row r="61" spans="1:21" ht="13.5">
      <c r="A61" s="51" t="s">
        <v>97</v>
      </c>
      <c r="B61" s="51" t="s">
        <v>102</v>
      </c>
      <c r="D61" s="117" t="s">
        <v>54</v>
      </c>
      <c r="E61" s="118"/>
      <c r="F61" s="118"/>
      <c r="G61" s="118"/>
      <c r="H61" s="118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9" t="s">
        <v>58</v>
      </c>
    </row>
    <row r="62" spans="1:21" ht="12.75" customHeight="1">
      <c r="A62" s="51" t="str">
        <f>IF(COUNTBLANK(D62:E62)=2,"odstr","OK")</f>
        <v>OK</v>
      </c>
      <c r="B62" s="51"/>
      <c r="D62" s="120" t="s">
        <v>207</v>
      </c>
      <c r="E62" s="564" t="s">
        <v>93</v>
      </c>
      <c r="F62" s="564"/>
      <c r="G62" s="564"/>
      <c r="H62" s="564"/>
      <c r="I62" s="564"/>
      <c r="J62" s="564"/>
      <c r="K62" s="564"/>
      <c r="L62" s="564"/>
      <c r="M62" s="564"/>
      <c r="N62" s="564"/>
      <c r="O62" s="564"/>
      <c r="P62" s="564"/>
      <c r="Q62" s="564"/>
      <c r="R62" s="564"/>
      <c r="S62" s="564"/>
      <c r="T62" s="564"/>
      <c r="U62" s="564"/>
    </row>
    <row r="63" spans="1:21" ht="12.75">
      <c r="A63" s="51" t="str">
        <f>IF(COUNTBLANK(D63:E63)=2,"odstr","OK")</f>
        <v>odstr</v>
      </c>
      <c r="B63" s="51"/>
      <c r="D63" s="120"/>
      <c r="E63" s="564"/>
      <c r="F63" s="564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/>
      <c r="S63" s="564"/>
      <c r="T63" s="564"/>
      <c r="U63" s="564"/>
    </row>
    <row r="64" spans="1:2" ht="12.75">
      <c r="A64" s="51" t="s">
        <v>102</v>
      </c>
      <c r="B64" s="51"/>
    </row>
    <row r="65" spans="1:20" ht="12.75">
      <c r="A65" s="51"/>
      <c r="B65" s="51"/>
      <c r="N65" s="283"/>
      <c r="O65" s="283"/>
      <c r="P65" s="283"/>
      <c r="R65" s="283"/>
      <c r="S65" s="283"/>
      <c r="T65" s="283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</sheetData>
  <sheetProtection sheet="1" objects="1" scenarios="1"/>
  <mergeCells count="66">
    <mergeCell ref="G44:H44"/>
    <mergeCell ref="G26:H26"/>
    <mergeCell ref="E60:H60"/>
    <mergeCell ref="G34:H34"/>
    <mergeCell ref="G35:H35"/>
    <mergeCell ref="G36:H36"/>
    <mergeCell ref="G57:H57"/>
    <mergeCell ref="G58:H58"/>
    <mergeCell ref="G59:H59"/>
    <mergeCell ref="G37:H37"/>
    <mergeCell ref="G29:H29"/>
    <mergeCell ref="G30:H30"/>
    <mergeCell ref="G33:H33"/>
    <mergeCell ref="G18:H18"/>
    <mergeCell ref="G19:H19"/>
    <mergeCell ref="G20:H20"/>
    <mergeCell ref="G21:H21"/>
    <mergeCell ref="G27:H27"/>
    <mergeCell ref="G41:H41"/>
    <mergeCell ref="G22:H22"/>
    <mergeCell ref="G23:H23"/>
    <mergeCell ref="G24:H24"/>
    <mergeCell ref="G25:H25"/>
    <mergeCell ref="G31:H31"/>
    <mergeCell ref="G32:H32"/>
    <mergeCell ref="G38:H38"/>
    <mergeCell ref="G39:H39"/>
    <mergeCell ref="G28:H28"/>
    <mergeCell ref="G54:H54"/>
    <mergeCell ref="G55:H55"/>
    <mergeCell ref="G56:H56"/>
    <mergeCell ref="G49:H49"/>
    <mergeCell ref="G50:H50"/>
    <mergeCell ref="G51:H51"/>
    <mergeCell ref="G52:H52"/>
    <mergeCell ref="G53:H53"/>
    <mergeCell ref="G48:H48"/>
    <mergeCell ref="L11:L13"/>
    <mergeCell ref="P11:P13"/>
    <mergeCell ref="G42:H42"/>
    <mergeCell ref="G43:H43"/>
    <mergeCell ref="G14:H14"/>
    <mergeCell ref="G15:H15"/>
    <mergeCell ref="G16:H16"/>
    <mergeCell ref="G17:H17"/>
    <mergeCell ref="G40:H40"/>
    <mergeCell ref="E62:U62"/>
    <mergeCell ref="E63:U63"/>
    <mergeCell ref="D9:E13"/>
    <mergeCell ref="G9:G13"/>
    <mergeCell ref="Q11:Q13"/>
    <mergeCell ref="J11:J13"/>
    <mergeCell ref="K11:K13"/>
    <mergeCell ref="G45:H45"/>
    <mergeCell ref="G46:H46"/>
    <mergeCell ref="G47:H47"/>
    <mergeCell ref="R9:U10"/>
    <mergeCell ref="J9:M10"/>
    <mergeCell ref="N9:Q10"/>
    <mergeCell ref="U11:U13"/>
    <mergeCell ref="M11:M13"/>
    <mergeCell ref="N11:N13"/>
    <mergeCell ref="O11:O13"/>
    <mergeCell ref="T11:T13"/>
    <mergeCell ref="R11:R13"/>
    <mergeCell ref="S11:S13"/>
  </mergeCells>
  <conditionalFormatting sqref="G8">
    <cfRule type="expression" priority="1" dxfId="2" stopIfTrue="1">
      <formula>V8=" "</formula>
    </cfRule>
  </conditionalFormatting>
  <conditionalFormatting sqref="U61">
    <cfRule type="expression" priority="2" dxfId="2" stopIfTrue="1">
      <formula>V61=" "</formula>
    </cfRule>
  </conditionalFormatting>
  <conditionalFormatting sqref="C1:E1">
    <cfRule type="cellIs" priority="3" dxfId="0" operator="equal" stopIfTrue="1">
      <formula>"nezadána"</formula>
    </cfRule>
  </conditionalFormatting>
  <conditionalFormatting sqref="A59:A63 B59:B60 A2:A21 B14:B21 A22:B58">
    <cfRule type="cellIs" priority="4" dxfId="1" operator="equal" stopIfTrue="1">
      <formula>"odstr"</formula>
    </cfRule>
  </conditionalFormatting>
  <conditionalFormatting sqref="B1">
    <cfRule type="cellIs" priority="5" dxfId="2" operator="equal" stopIfTrue="1">
      <formula>"FUNKCE"</formula>
    </cfRule>
  </conditionalFormatting>
  <conditionalFormatting sqref="U1 F1:I1">
    <cfRule type="cellIs" priority="6" dxfId="3" operator="notEqual" stopIfTrue="1">
      <formula>""</formula>
    </cfRule>
  </conditionalFormatting>
  <conditionalFormatting sqref="B4">
    <cfRule type="expression" priority="7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U1">
      <formula1>"a,b,c,d,e,f,g,h,i,j,k,l,m,a,o,p"</formula1>
    </dataValidation>
  </dataValidation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/>
  <dimension ref="A1:AO21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5.75390625" style="26" customWidth="1"/>
    <col min="6" max="6" width="1.12109375" style="26" customWidth="1"/>
    <col min="7" max="7" width="12.375" style="26" customWidth="1"/>
    <col min="8" max="8" width="53.125" style="26" customWidth="1"/>
    <col min="9" max="9" width="1.12109375" style="26" customWidth="1"/>
    <col min="10" max="10" width="11.25390625" style="26" customWidth="1"/>
    <col min="11" max="13" width="11.75390625" style="26" customWidth="1"/>
    <col min="14" max="14" width="9.75390625" style="26" customWidth="1"/>
    <col min="15" max="38" width="1.75390625" style="26" customWidth="1"/>
    <col min="39" max="16384" width="9.125" style="26" customWidth="1"/>
  </cols>
  <sheetData>
    <row r="1" spans="1:15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CONCATENATE(C1,N1)</f>
        <v>#REF!</v>
      </c>
      <c r="F1" s="18">
        <v>6</v>
      </c>
      <c r="G1" s="19"/>
      <c r="H1" s="19"/>
      <c r="I1" s="19"/>
      <c r="K1" s="21"/>
      <c r="L1" s="21"/>
      <c r="M1" s="21"/>
      <c r="N1" s="22"/>
      <c r="O1" s="23"/>
    </row>
    <row r="2" spans="1:3" ht="12.75">
      <c r="A2" s="20" t="s">
        <v>97</v>
      </c>
      <c r="B2" s="24"/>
      <c r="C2" s="25"/>
    </row>
    <row r="3" spans="1:14" s="28" customFormat="1" ht="15.75">
      <c r="A3" s="20" t="s">
        <v>97</v>
      </c>
      <c r="B3" s="27" t="s">
        <v>107</v>
      </c>
      <c r="D3" s="29" t="s">
        <v>67</v>
      </c>
      <c r="E3" s="29"/>
      <c r="F3" s="29"/>
      <c r="G3" s="30"/>
      <c r="H3" s="30" t="s">
        <v>285</v>
      </c>
      <c r="I3" s="31"/>
      <c r="J3" s="29"/>
      <c r="K3" s="29"/>
      <c r="L3" s="29"/>
      <c r="M3" s="29"/>
      <c r="N3" s="29"/>
    </row>
    <row r="4" spans="1:14" s="28" customFormat="1" ht="15.75" hidden="1">
      <c r="A4" s="20" t="s">
        <v>97</v>
      </c>
      <c r="B4" s="33">
        <f>COUNTA(Datova_oblast)</f>
        <v>420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Výdaje kapitoly 333-MŠMT – podle položek</v>
      </c>
      <c r="I4" s="31"/>
      <c r="J4" s="29"/>
      <c r="K4" s="29"/>
      <c r="L4" s="29"/>
      <c r="M4" s="29"/>
      <c r="N4" s="29"/>
    </row>
    <row r="5" spans="1:14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8" customFormat="1" ht="21" customHeight="1" hidden="1">
      <c r="A6" s="20" t="str">
        <f>IF(COUNTBLANK(C6:IV6)=254,"odstr","OK")</f>
        <v>odstr</v>
      </c>
      <c r="B6" s="38" t="s">
        <v>99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28" customFormat="1" ht="21" customHeight="1" hidden="1">
      <c r="A7" s="20" t="str">
        <f>IF(COUNTBLANK(C7:IV7)=254,"odstr","OK")</f>
        <v>odstr</v>
      </c>
      <c r="B7" s="38" t="s">
        <v>100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s="41" customFormat="1" ht="21" customHeight="1" thickBot="1">
      <c r="A8" s="20" t="s">
        <v>97</v>
      </c>
      <c r="B8" s="20"/>
      <c r="D8" s="42" t="s">
        <v>511</v>
      </c>
      <c r="E8" s="43"/>
      <c r="F8" s="43"/>
      <c r="G8" s="43"/>
      <c r="H8" s="43"/>
      <c r="I8" s="44"/>
      <c r="J8" s="44"/>
      <c r="K8" s="44"/>
      <c r="L8" s="44"/>
      <c r="M8" s="44"/>
      <c r="N8" s="45" t="s">
        <v>190</v>
      </c>
      <c r="O8" s="20"/>
    </row>
    <row r="9" spans="1:15" ht="6" customHeight="1">
      <c r="A9" s="20" t="s">
        <v>97</v>
      </c>
      <c r="C9" s="46"/>
      <c r="D9" s="593" t="s">
        <v>223</v>
      </c>
      <c r="E9" s="573"/>
      <c r="F9" s="138"/>
      <c r="G9" s="597" t="s">
        <v>224</v>
      </c>
      <c r="H9" s="140"/>
      <c r="I9" s="141"/>
      <c r="J9" s="600" t="s">
        <v>210</v>
      </c>
      <c r="K9" s="603" t="s">
        <v>211</v>
      </c>
      <c r="L9" s="603" t="s">
        <v>108</v>
      </c>
      <c r="M9" s="631" t="s">
        <v>286</v>
      </c>
      <c r="N9" s="568" t="s">
        <v>287</v>
      </c>
      <c r="O9" s="47"/>
    </row>
    <row r="10" spans="1:15" ht="6" customHeight="1">
      <c r="A10" s="20" t="s">
        <v>97</v>
      </c>
      <c r="C10" s="46"/>
      <c r="D10" s="594"/>
      <c r="E10" s="576"/>
      <c r="F10" s="142"/>
      <c r="G10" s="598"/>
      <c r="H10" s="144"/>
      <c r="I10" s="145"/>
      <c r="J10" s="601"/>
      <c r="K10" s="604"/>
      <c r="L10" s="604"/>
      <c r="M10" s="632"/>
      <c r="N10" s="569"/>
      <c r="O10" s="47"/>
    </row>
    <row r="11" spans="1:15" ht="6" customHeight="1">
      <c r="A11" s="20" t="s">
        <v>97</v>
      </c>
      <c r="C11" s="46"/>
      <c r="D11" s="594"/>
      <c r="E11" s="576"/>
      <c r="F11" s="142"/>
      <c r="G11" s="598"/>
      <c r="H11" s="144"/>
      <c r="I11" s="145"/>
      <c r="J11" s="601"/>
      <c r="K11" s="604"/>
      <c r="L11" s="604"/>
      <c r="M11" s="632"/>
      <c r="N11" s="569"/>
      <c r="O11" s="47"/>
    </row>
    <row r="12" spans="1:15" ht="6" customHeight="1">
      <c r="A12" s="20" t="s">
        <v>97</v>
      </c>
      <c r="C12" s="46"/>
      <c r="D12" s="594"/>
      <c r="E12" s="576"/>
      <c r="F12" s="142"/>
      <c r="G12" s="598"/>
      <c r="H12" s="144"/>
      <c r="I12" s="145"/>
      <c r="J12" s="601"/>
      <c r="K12" s="604"/>
      <c r="L12" s="604"/>
      <c r="M12" s="632"/>
      <c r="N12" s="569"/>
      <c r="O12" s="47"/>
    </row>
    <row r="13" spans="1:15" ht="6" customHeight="1" thickBot="1">
      <c r="A13" s="20" t="s">
        <v>97</v>
      </c>
      <c r="C13" s="46"/>
      <c r="D13" s="595"/>
      <c r="E13" s="596"/>
      <c r="F13" s="146"/>
      <c r="G13" s="599"/>
      <c r="H13" s="148"/>
      <c r="I13" s="149"/>
      <c r="J13" s="602"/>
      <c r="K13" s="605"/>
      <c r="L13" s="605"/>
      <c r="M13" s="633"/>
      <c r="N13" s="570"/>
      <c r="O13" s="47"/>
    </row>
    <row r="14" spans="1:15" ht="13.5" thickTop="1">
      <c r="A14" s="51" t="e">
        <f>IF(COUNTBLANK(C14:IV14)=254,"odstr",IF(AND($A$1="TISK",SUM(J14:N14)=0),"odstr","OK"))</f>
        <v>#REF!</v>
      </c>
      <c r="B14" s="22" t="s">
        <v>101</v>
      </c>
      <c r="C14" s="52"/>
      <c r="D14" s="53"/>
      <c r="E14" s="171">
        <v>5011</v>
      </c>
      <c r="F14" s="247"/>
      <c r="G14" s="54" t="s">
        <v>288</v>
      </c>
      <c r="H14" s="55"/>
      <c r="I14" s="56"/>
      <c r="J14" s="57">
        <v>635775.413</v>
      </c>
      <c r="K14" s="58">
        <v>642343.65</v>
      </c>
      <c r="L14" s="58">
        <v>757076.56</v>
      </c>
      <c r="M14" s="284">
        <v>643641.179</v>
      </c>
      <c r="N14" s="285">
        <v>1.0020199919466783</v>
      </c>
      <c r="O14" s="47"/>
    </row>
    <row r="15" spans="1:15" ht="12.75">
      <c r="A15" s="51" t="e">
        <f>IF(COUNTBLANK(C15:IV15)=254,"odstr",IF(AND($A$1="TISK",SUM(J15:N15)=0),"odstr","OK"))</f>
        <v>#REF!</v>
      </c>
      <c r="B15" s="22" t="s">
        <v>101</v>
      </c>
      <c r="C15" s="52"/>
      <c r="D15" s="62"/>
      <c r="E15" s="178">
        <v>5019</v>
      </c>
      <c r="F15" s="249"/>
      <c r="G15" s="63" t="s">
        <v>289</v>
      </c>
      <c r="H15" s="64"/>
      <c r="I15" s="65"/>
      <c r="J15" s="66">
        <v>0</v>
      </c>
      <c r="K15" s="67">
        <v>0</v>
      </c>
      <c r="L15" s="67">
        <v>0</v>
      </c>
      <c r="M15" s="286">
        <v>0</v>
      </c>
      <c r="N15" s="287" t="s">
        <v>204</v>
      </c>
      <c r="O15" s="47"/>
    </row>
    <row r="16" spans="1:15" ht="12.75">
      <c r="A16" s="51" t="e">
        <f>IF(COUNTBLANK(C16:IV16)=254,"odstr",IF(AND($A$1="TISK",SUM(J16:N16)=0),"odstr","OK"))</f>
        <v>#REF!</v>
      </c>
      <c r="B16" s="22" t="s">
        <v>101</v>
      </c>
      <c r="C16" s="52"/>
      <c r="D16" s="62"/>
      <c r="E16" s="178">
        <v>5021</v>
      </c>
      <c r="F16" s="249"/>
      <c r="G16" s="63" t="s">
        <v>290</v>
      </c>
      <c r="H16" s="64"/>
      <c r="I16" s="65"/>
      <c r="J16" s="66">
        <v>203123.533</v>
      </c>
      <c r="K16" s="67">
        <v>203522.813</v>
      </c>
      <c r="L16" s="67">
        <v>409468.527</v>
      </c>
      <c r="M16" s="286">
        <v>236869.536</v>
      </c>
      <c r="N16" s="287">
        <v>1.163847592849456</v>
      </c>
      <c r="O16" s="47"/>
    </row>
    <row r="17" spans="1:15" ht="12.75">
      <c r="A17" s="51" t="e">
        <f>IF(COUNTBLANK(C17:IV17)=254,"odstr",IF(AND($A$1="TISK",SUM(J17:N17)=0),"odstr","OK"))</f>
        <v>#REF!</v>
      </c>
      <c r="B17" s="22" t="s">
        <v>101</v>
      </c>
      <c r="C17" s="52"/>
      <c r="D17" s="62"/>
      <c r="E17" s="178">
        <v>5022</v>
      </c>
      <c r="F17" s="249"/>
      <c r="G17" s="63" t="s">
        <v>291</v>
      </c>
      <c r="H17" s="64"/>
      <c r="I17" s="65"/>
      <c r="J17" s="66">
        <v>1281</v>
      </c>
      <c r="K17" s="67">
        <v>1281</v>
      </c>
      <c r="L17" s="67">
        <v>1284</v>
      </c>
      <c r="M17" s="286">
        <v>1283.836</v>
      </c>
      <c r="N17" s="287">
        <v>1.0022138953942232</v>
      </c>
      <c r="O17" s="47"/>
    </row>
    <row r="18" spans="1:15" ht="12.75">
      <c r="A18" s="51" t="e">
        <f>IF(COUNTBLANK(C18:IV18)=254,"odstr",IF(AND($A$1="TISK",SUM(J18:N18)=0),"odstr","OK"))</f>
        <v>#REF!</v>
      </c>
      <c r="B18" s="22" t="s">
        <v>101</v>
      </c>
      <c r="C18" s="52"/>
      <c r="D18" s="62"/>
      <c r="E18" s="178">
        <v>5024</v>
      </c>
      <c r="F18" s="249"/>
      <c r="G18" s="630" t="s">
        <v>292</v>
      </c>
      <c r="H18" s="630" t="e">
        <v>#N/A</v>
      </c>
      <c r="I18" s="65"/>
      <c r="J18" s="66">
        <v>2700</v>
      </c>
      <c r="K18" s="67">
        <v>800.72</v>
      </c>
      <c r="L18" s="67">
        <v>5531.72</v>
      </c>
      <c r="M18" s="286">
        <v>1191.202</v>
      </c>
      <c r="N18" s="287">
        <v>1.487663602757518</v>
      </c>
      <c r="O18" s="47"/>
    </row>
    <row r="19" spans="1:15" ht="12.75">
      <c r="A19" s="51" t="e">
        <f>IF(COUNTBLANK(C19:IV19)=254,"odstr",IF(AND($A$1="TISK",SUM(J19:N19)=0),"odstr","OK"))</f>
        <v>#REF!</v>
      </c>
      <c r="B19" s="22" t="s">
        <v>101</v>
      </c>
      <c r="C19" s="52"/>
      <c r="D19" s="251"/>
      <c r="E19" s="210">
        <v>5026</v>
      </c>
      <c r="F19" s="252"/>
      <c r="G19" s="288" t="s">
        <v>293</v>
      </c>
      <c r="H19" s="288"/>
      <c r="I19" s="253"/>
      <c r="J19" s="214">
        <v>0</v>
      </c>
      <c r="K19" s="215">
        <v>106.6</v>
      </c>
      <c r="L19" s="215">
        <v>106.6</v>
      </c>
      <c r="M19" s="290">
        <v>106.6</v>
      </c>
      <c r="N19" s="291">
        <v>1</v>
      </c>
      <c r="O19" s="47"/>
    </row>
    <row r="20" spans="1:15" ht="12.75">
      <c r="A20" s="51" t="e">
        <f>IF(COUNTBLANK(C20:IV20)=254,"odstr",IF(AND($A$1="TISK",SUM(J20:N20)=0),"odstr","OK"))</f>
        <v>#REF!</v>
      </c>
      <c r="B20" s="22" t="s">
        <v>101</v>
      </c>
      <c r="C20" s="52"/>
      <c r="D20" s="251"/>
      <c r="E20" s="210">
        <v>5031</v>
      </c>
      <c r="F20" s="252"/>
      <c r="G20" s="288" t="s">
        <v>295</v>
      </c>
      <c r="H20" s="288"/>
      <c r="I20" s="253"/>
      <c r="J20" s="214">
        <v>207998.861</v>
      </c>
      <c r="K20" s="215">
        <v>209381.479</v>
      </c>
      <c r="L20" s="215">
        <v>287717.467</v>
      </c>
      <c r="M20" s="290">
        <v>215506.031</v>
      </c>
      <c r="N20" s="291">
        <v>1.0292506864945776</v>
      </c>
      <c r="O20" s="47"/>
    </row>
    <row r="21" spans="1:15" ht="12.75">
      <c r="A21" s="51" t="e">
        <f>IF(COUNTBLANK(C21:IV21)=254,"odstr",IF(AND($A$1="TISK",SUM(J21:N21)=0),"odstr","OK"))</f>
        <v>#REF!</v>
      </c>
      <c r="B21" s="22" t="s">
        <v>101</v>
      </c>
      <c r="C21" s="52"/>
      <c r="D21" s="251"/>
      <c r="E21" s="210">
        <v>5032</v>
      </c>
      <c r="F21" s="252"/>
      <c r="G21" s="288" t="s">
        <v>296</v>
      </c>
      <c r="H21" s="288"/>
      <c r="I21" s="253"/>
      <c r="J21" s="214">
        <v>73980.568</v>
      </c>
      <c r="K21" s="215">
        <v>75340.24</v>
      </c>
      <c r="L21" s="215">
        <v>103296.2128</v>
      </c>
      <c r="M21" s="290">
        <v>77814.467</v>
      </c>
      <c r="N21" s="291">
        <v>1.0328407103561124</v>
      </c>
      <c r="O21" s="47"/>
    </row>
    <row r="22" spans="1:15" ht="12.75">
      <c r="A22" s="51" t="e">
        <f>IF(COUNTBLANK(C22:IV22)=254,"odstr",IF(AND($A$1="TISK",SUM(J22:N22)=0),"odstr","OK"))</f>
        <v>#REF!</v>
      </c>
      <c r="B22" s="22" t="s">
        <v>101</v>
      </c>
      <c r="C22" s="52"/>
      <c r="D22" s="251"/>
      <c r="E22" s="210">
        <v>5041</v>
      </c>
      <c r="F22" s="252"/>
      <c r="G22" s="288" t="s">
        <v>388</v>
      </c>
      <c r="H22" s="289"/>
      <c r="I22" s="253"/>
      <c r="J22" s="214">
        <v>0</v>
      </c>
      <c r="K22" s="215">
        <v>1400</v>
      </c>
      <c r="L22" s="215">
        <v>1400</v>
      </c>
      <c r="M22" s="290">
        <v>0</v>
      </c>
      <c r="N22" s="291">
        <v>0</v>
      </c>
      <c r="O22" s="47"/>
    </row>
    <row r="23" spans="1:15" ht="12.75">
      <c r="A23" s="51" t="e">
        <f>IF(COUNTBLANK(C23:IV23)=254,"odstr",IF(AND($A$1="TISK",SUM(J23:N23)=0),"odstr","OK"))</f>
        <v>#REF!</v>
      </c>
      <c r="B23" s="22" t="s">
        <v>101</v>
      </c>
      <c r="C23" s="52"/>
      <c r="D23" s="72"/>
      <c r="E23" s="193">
        <v>5051</v>
      </c>
      <c r="F23" s="255"/>
      <c r="G23" s="73" t="s">
        <v>389</v>
      </c>
      <c r="H23" s="74"/>
      <c r="I23" s="75"/>
      <c r="J23" s="76">
        <v>0</v>
      </c>
      <c r="K23" s="77">
        <v>0</v>
      </c>
      <c r="L23" s="77">
        <v>569</v>
      </c>
      <c r="M23" s="292">
        <v>528.72</v>
      </c>
      <c r="N23" s="293" t="s">
        <v>204</v>
      </c>
      <c r="O23" s="47"/>
    </row>
    <row r="24" spans="1:15" ht="12.75">
      <c r="A24" s="51" t="e">
        <f>IF(COUNTBLANK(C24:IV24)=254,"odstr",IF(AND($A$1="TISK",SUM(J24:N24)=0),"odstr","OK"))</f>
        <v>#REF!</v>
      </c>
      <c r="B24" s="22" t="s">
        <v>101</v>
      </c>
      <c r="C24" s="52"/>
      <c r="D24" s="294"/>
      <c r="E24" s="295">
        <v>50</v>
      </c>
      <c r="F24" s="296"/>
      <c r="G24" s="82" t="s">
        <v>39</v>
      </c>
      <c r="H24" s="297"/>
      <c r="I24" s="298"/>
      <c r="J24" s="203">
        <v>1124859.375</v>
      </c>
      <c r="K24" s="204">
        <v>1134176.5019999999</v>
      </c>
      <c r="L24" s="204">
        <v>1566450.0868000002</v>
      </c>
      <c r="M24" s="299">
        <v>1176941.571</v>
      </c>
      <c r="N24" s="300">
        <v>1.037705832314978</v>
      </c>
      <c r="O24" s="47"/>
    </row>
    <row r="25" spans="1:15" ht="12.75">
      <c r="A25" s="51" t="e">
        <f>IF(COUNTBLANK(C25:IV25)=254,"odstr",IF(AND($A$1="TISK",SUM(J25:N25)=0),"odstr","OK"))</f>
        <v>#REF!</v>
      </c>
      <c r="B25" s="22" t="s">
        <v>101</v>
      </c>
      <c r="C25" s="52"/>
      <c r="D25" s="90"/>
      <c r="E25" s="231">
        <v>5132</v>
      </c>
      <c r="F25" s="260"/>
      <c r="G25" s="91" t="s">
        <v>298</v>
      </c>
      <c r="H25" s="92"/>
      <c r="I25" s="93"/>
      <c r="J25" s="94">
        <v>70</v>
      </c>
      <c r="K25" s="95">
        <v>50.377</v>
      </c>
      <c r="L25" s="95">
        <v>51.377</v>
      </c>
      <c r="M25" s="301">
        <v>46.73454</v>
      </c>
      <c r="N25" s="302">
        <v>0.9276959723683427</v>
      </c>
      <c r="O25" s="47"/>
    </row>
    <row r="26" spans="1:15" ht="12.75">
      <c r="A26" s="51" t="e">
        <f>IF(COUNTBLANK(C26:IV26)=254,"odstr",IF(AND($A$1="TISK",SUM(J26:N26)=0),"odstr","OK"))</f>
        <v>#REF!</v>
      </c>
      <c r="B26" s="22" t="s">
        <v>101</v>
      </c>
      <c r="C26" s="52"/>
      <c r="D26" s="62"/>
      <c r="E26" s="178">
        <v>5133</v>
      </c>
      <c r="F26" s="249"/>
      <c r="G26" s="63" t="s">
        <v>299</v>
      </c>
      <c r="H26" s="64"/>
      <c r="I26" s="65"/>
      <c r="J26" s="66">
        <v>45</v>
      </c>
      <c r="K26" s="67">
        <v>61.023</v>
      </c>
      <c r="L26" s="67">
        <v>64.723</v>
      </c>
      <c r="M26" s="286">
        <v>59.669</v>
      </c>
      <c r="N26" s="287">
        <v>0.9778116447896694</v>
      </c>
      <c r="O26" s="47"/>
    </row>
    <row r="27" spans="1:15" ht="12.75">
      <c r="A27" s="51" t="e">
        <f>IF(COUNTBLANK(C27:IV27)=254,"odstr",IF(AND($A$1="TISK",SUM(J27:N27)=0),"odstr","OK"))</f>
        <v>#REF!</v>
      </c>
      <c r="B27" s="22" t="s">
        <v>101</v>
      </c>
      <c r="C27" s="52"/>
      <c r="D27" s="62"/>
      <c r="E27" s="178">
        <v>5134</v>
      </c>
      <c r="F27" s="249"/>
      <c r="G27" s="63" t="s">
        <v>300</v>
      </c>
      <c r="H27" s="64"/>
      <c r="I27" s="65"/>
      <c r="J27" s="66">
        <v>3179</v>
      </c>
      <c r="K27" s="67">
        <v>4921.402</v>
      </c>
      <c r="L27" s="67">
        <v>4921.402</v>
      </c>
      <c r="M27" s="286">
        <v>4921.40125</v>
      </c>
      <c r="N27" s="287">
        <v>0.9999998476044021</v>
      </c>
      <c r="O27" s="47"/>
    </row>
    <row r="28" spans="1:15" ht="12.75">
      <c r="A28" s="51" t="e">
        <f>IF(COUNTBLANK(C28:IV28)=254,"odstr",IF(AND($A$1="TISK",SUM(J28:N28)=0),"odstr","OK"))</f>
        <v>#REF!</v>
      </c>
      <c r="B28" s="22" t="s">
        <v>101</v>
      </c>
      <c r="C28" s="52"/>
      <c r="D28" s="62"/>
      <c r="E28" s="178">
        <v>5136</v>
      </c>
      <c r="F28" s="249"/>
      <c r="G28" s="63" t="s">
        <v>301</v>
      </c>
      <c r="H28" s="64"/>
      <c r="I28" s="65"/>
      <c r="J28" s="66">
        <v>1039</v>
      </c>
      <c r="K28" s="67">
        <v>864.747</v>
      </c>
      <c r="L28" s="67">
        <v>990.64285</v>
      </c>
      <c r="M28" s="286">
        <v>684.0628</v>
      </c>
      <c r="N28" s="287">
        <v>0.7910554185212554</v>
      </c>
      <c r="O28" s="47"/>
    </row>
    <row r="29" spans="1:15" ht="12.75">
      <c r="A29" s="51" t="e">
        <f>IF(COUNTBLANK(C29:IV29)=254,"odstr",IF(AND($A$1="TISK",SUM(J29:N29)=0),"odstr","OK"))</f>
        <v>#REF!</v>
      </c>
      <c r="B29" s="22" t="s">
        <v>101</v>
      </c>
      <c r="C29" s="52"/>
      <c r="D29" s="62"/>
      <c r="E29" s="178">
        <v>5137</v>
      </c>
      <c r="F29" s="249"/>
      <c r="G29" s="63" t="s">
        <v>302</v>
      </c>
      <c r="H29" s="64"/>
      <c r="I29" s="65"/>
      <c r="J29" s="66">
        <v>6075.677</v>
      </c>
      <c r="K29" s="67">
        <v>12866.791</v>
      </c>
      <c r="L29" s="67">
        <v>18720.345</v>
      </c>
      <c r="M29" s="286">
        <v>15179.165050000001</v>
      </c>
      <c r="N29" s="287">
        <v>1.179716453776237</v>
      </c>
      <c r="O29" s="47"/>
    </row>
    <row r="30" spans="1:15" ht="12.75">
      <c r="A30" s="51" t="e">
        <f>IF(COUNTBLANK(C30:IV30)=254,"odstr",IF(AND($A$1="TISK",SUM(J30:N30)=0),"odstr","OK"))</f>
        <v>#REF!</v>
      </c>
      <c r="B30" s="22" t="s">
        <v>101</v>
      </c>
      <c r="C30" s="52"/>
      <c r="D30" s="62"/>
      <c r="E30" s="178">
        <v>5139</v>
      </c>
      <c r="F30" s="249"/>
      <c r="G30" s="63" t="s">
        <v>303</v>
      </c>
      <c r="H30" s="64"/>
      <c r="I30" s="65"/>
      <c r="J30" s="66">
        <v>5594</v>
      </c>
      <c r="K30" s="67">
        <v>9873.083</v>
      </c>
      <c r="L30" s="67">
        <v>12750.41527</v>
      </c>
      <c r="M30" s="286">
        <v>8153.48422</v>
      </c>
      <c r="N30" s="287">
        <v>0.8258296035797531</v>
      </c>
      <c r="O30" s="47"/>
    </row>
    <row r="31" spans="1:15" ht="12.75">
      <c r="A31" s="51" t="e">
        <f>IF(COUNTBLANK(C31:IV31)=254,"odstr",IF(AND($A$1="TISK",SUM(J31:N31)=0),"odstr","OK"))</f>
        <v>#REF!</v>
      </c>
      <c r="B31" s="22" t="s">
        <v>101</v>
      </c>
      <c r="C31" s="52"/>
      <c r="D31" s="62"/>
      <c r="E31" s="178">
        <v>5142</v>
      </c>
      <c r="F31" s="249"/>
      <c r="G31" s="63" t="s">
        <v>305</v>
      </c>
      <c r="H31" s="64"/>
      <c r="I31" s="65"/>
      <c r="J31" s="66">
        <v>215</v>
      </c>
      <c r="K31" s="67">
        <v>322.785</v>
      </c>
      <c r="L31" s="67">
        <v>323.785</v>
      </c>
      <c r="M31" s="286">
        <v>288.66149</v>
      </c>
      <c r="N31" s="287">
        <v>0.8942840900289666</v>
      </c>
      <c r="O31" s="47"/>
    </row>
    <row r="32" spans="1:15" ht="12.75">
      <c r="A32" s="51" t="e">
        <f>IF(COUNTBLANK(C32:IV32)=254,"odstr",IF(AND($A$1="TISK",SUM(J32:N32)=0),"odstr","OK"))</f>
        <v>#REF!</v>
      </c>
      <c r="B32" s="22" t="s">
        <v>101</v>
      </c>
      <c r="C32" s="52"/>
      <c r="D32" s="62"/>
      <c r="E32" s="178">
        <v>5151</v>
      </c>
      <c r="F32" s="249"/>
      <c r="G32" s="63" t="s">
        <v>307</v>
      </c>
      <c r="H32" s="64"/>
      <c r="I32" s="65"/>
      <c r="J32" s="66">
        <v>2680</v>
      </c>
      <c r="K32" s="67">
        <v>1553.46</v>
      </c>
      <c r="L32" s="67">
        <v>2047.91005</v>
      </c>
      <c r="M32" s="286">
        <v>1103.4409699999999</v>
      </c>
      <c r="N32" s="287">
        <v>0.7103118007544448</v>
      </c>
      <c r="O32" s="47"/>
    </row>
    <row r="33" spans="1:15" ht="12.75">
      <c r="A33" s="51" t="e">
        <f>IF(COUNTBLANK(C33:IV33)=254,"odstr",IF(AND($A$1="TISK",SUM(J33:N33)=0),"odstr","OK"))</f>
        <v>#REF!</v>
      </c>
      <c r="B33" s="22" t="s">
        <v>101</v>
      </c>
      <c r="C33" s="52"/>
      <c r="D33" s="62"/>
      <c r="E33" s="178">
        <v>5152</v>
      </c>
      <c r="F33" s="249"/>
      <c r="G33" s="63" t="s">
        <v>308</v>
      </c>
      <c r="H33" s="64"/>
      <c r="I33" s="65"/>
      <c r="J33" s="66">
        <v>2350</v>
      </c>
      <c r="K33" s="67">
        <v>2318.16</v>
      </c>
      <c r="L33" s="67">
        <v>2318.16</v>
      </c>
      <c r="M33" s="286">
        <v>2318.15901</v>
      </c>
      <c r="N33" s="287">
        <v>0.999999572937157</v>
      </c>
      <c r="O33" s="47"/>
    </row>
    <row r="34" spans="1:15" ht="12.75">
      <c r="A34" s="51" t="e">
        <f>IF(COUNTBLANK(C34:IV34)=254,"odstr",IF(AND($A$1="TISK",SUM(J34:N34)=0),"odstr","OK"))</f>
        <v>#REF!</v>
      </c>
      <c r="B34" s="22" t="s">
        <v>101</v>
      </c>
      <c r="C34" s="52"/>
      <c r="D34" s="62"/>
      <c r="E34" s="178">
        <v>5153</v>
      </c>
      <c r="F34" s="249"/>
      <c r="G34" s="63" t="s">
        <v>309</v>
      </c>
      <c r="H34" s="64"/>
      <c r="I34" s="65"/>
      <c r="J34" s="66">
        <v>5900</v>
      </c>
      <c r="K34" s="67">
        <v>5838.384</v>
      </c>
      <c r="L34" s="67">
        <v>6748.37954</v>
      </c>
      <c r="M34" s="286">
        <v>5602.004930000001</v>
      </c>
      <c r="N34" s="287">
        <v>0.9595129285774969</v>
      </c>
      <c r="O34" s="47"/>
    </row>
    <row r="35" spans="1:15" ht="12.75">
      <c r="A35" s="51" t="e">
        <f>IF(COUNTBLANK(C35:IV35)=254,"odstr",IF(AND($A$1="TISK",SUM(J35:N35)=0),"odstr","OK"))</f>
        <v>#REF!</v>
      </c>
      <c r="B35" s="22" t="s">
        <v>101</v>
      </c>
      <c r="C35" s="52"/>
      <c r="D35" s="62"/>
      <c r="E35" s="178">
        <v>5154</v>
      </c>
      <c r="F35" s="249"/>
      <c r="G35" s="63" t="s">
        <v>310</v>
      </c>
      <c r="H35" s="64"/>
      <c r="I35" s="65"/>
      <c r="J35" s="66">
        <v>5180</v>
      </c>
      <c r="K35" s="67">
        <v>8248.897</v>
      </c>
      <c r="L35" s="67">
        <v>10169.61422</v>
      </c>
      <c r="M35" s="286">
        <v>8756.71806</v>
      </c>
      <c r="N35" s="287">
        <v>1.0615622985715543</v>
      </c>
      <c r="O35" s="47"/>
    </row>
    <row r="36" spans="1:15" ht="12.75">
      <c r="A36" s="51" t="e">
        <f>IF(COUNTBLANK(C36:IV36)=254,"odstr",IF(AND($A$1="TISK",SUM(J36:N36)=0),"odstr","OK"))</f>
        <v>#REF!</v>
      </c>
      <c r="B36" s="22" t="s">
        <v>101</v>
      </c>
      <c r="C36" s="52"/>
      <c r="D36" s="62"/>
      <c r="E36" s="178">
        <v>5156</v>
      </c>
      <c r="F36" s="249"/>
      <c r="G36" s="63" t="s">
        <v>311</v>
      </c>
      <c r="H36" s="64"/>
      <c r="I36" s="65"/>
      <c r="J36" s="66">
        <v>7050</v>
      </c>
      <c r="K36" s="67">
        <v>6276.252</v>
      </c>
      <c r="L36" s="67">
        <v>6786.252</v>
      </c>
      <c r="M36" s="286">
        <v>6139.53656</v>
      </c>
      <c r="N36" s="287">
        <v>0.9782170250652776</v>
      </c>
      <c r="O36" s="47"/>
    </row>
    <row r="37" spans="1:15" ht="12.75">
      <c r="A37" s="51" t="e">
        <f>IF(COUNTBLANK(C37:IV37)=254,"odstr",IF(AND($A$1="TISK",SUM(J37:N37)=0),"odstr","OK"))</f>
        <v>#REF!</v>
      </c>
      <c r="B37" s="22" t="s">
        <v>101</v>
      </c>
      <c r="C37" s="52"/>
      <c r="D37" s="62"/>
      <c r="E37" s="178">
        <v>5157</v>
      </c>
      <c r="F37" s="249"/>
      <c r="G37" s="63" t="s">
        <v>312</v>
      </c>
      <c r="H37" s="64"/>
      <c r="I37" s="65"/>
      <c r="J37" s="66">
        <v>280</v>
      </c>
      <c r="K37" s="67">
        <v>280.15</v>
      </c>
      <c r="L37" s="67">
        <v>280.15</v>
      </c>
      <c r="M37" s="286">
        <v>280.1483</v>
      </c>
      <c r="N37" s="287">
        <v>0.9999939318222382</v>
      </c>
      <c r="O37" s="47"/>
    </row>
    <row r="38" spans="1:15" ht="12.75">
      <c r="A38" s="51" t="e">
        <f>IF(COUNTBLANK(C38:IV38)=254,"odstr",IF(AND($A$1="TISK",SUM(J38:N38)=0),"odstr","OK"))</f>
        <v>#REF!</v>
      </c>
      <c r="B38" s="22" t="s">
        <v>101</v>
      </c>
      <c r="C38" s="52"/>
      <c r="D38" s="62"/>
      <c r="E38" s="178">
        <v>5159</v>
      </c>
      <c r="F38" s="249"/>
      <c r="G38" s="63" t="s">
        <v>313</v>
      </c>
      <c r="H38" s="64"/>
      <c r="I38" s="65"/>
      <c r="J38" s="66">
        <v>500</v>
      </c>
      <c r="K38" s="67">
        <v>0</v>
      </c>
      <c r="L38" s="67">
        <v>0</v>
      </c>
      <c r="M38" s="286">
        <v>0</v>
      </c>
      <c r="N38" s="287" t="s">
        <v>204</v>
      </c>
      <c r="O38" s="47"/>
    </row>
    <row r="39" spans="1:15" ht="12.75">
      <c r="A39" s="51" t="e">
        <f>IF(COUNTBLANK(C39:IV39)=254,"odstr",IF(AND($A$1="TISK",SUM(J39:N39)=0),"odstr","OK"))</f>
        <v>#REF!</v>
      </c>
      <c r="B39" s="22" t="s">
        <v>101</v>
      </c>
      <c r="C39" s="52"/>
      <c r="D39" s="62"/>
      <c r="E39" s="178">
        <v>5161</v>
      </c>
      <c r="F39" s="249"/>
      <c r="G39" s="63" t="s">
        <v>314</v>
      </c>
      <c r="H39" s="64"/>
      <c r="I39" s="65"/>
      <c r="J39" s="66">
        <v>1494</v>
      </c>
      <c r="K39" s="67">
        <v>1580.724</v>
      </c>
      <c r="L39" s="67">
        <v>2015.724</v>
      </c>
      <c r="M39" s="286">
        <v>1600.0825300000001</v>
      </c>
      <c r="N39" s="287">
        <v>1.012246622433771</v>
      </c>
      <c r="O39" s="47"/>
    </row>
    <row r="40" spans="1:15" ht="12.75">
      <c r="A40" s="51" t="e">
        <f>IF(COUNTBLANK(C40:IV40)=254,"odstr",IF(AND($A$1="TISK",SUM(J40:N40)=0),"odstr","OK"))</f>
        <v>#REF!</v>
      </c>
      <c r="B40" s="22" t="s">
        <v>101</v>
      </c>
      <c r="C40" s="52"/>
      <c r="D40" s="62"/>
      <c r="E40" s="178">
        <v>5162</v>
      </c>
      <c r="F40" s="249"/>
      <c r="G40" s="63" t="s">
        <v>315</v>
      </c>
      <c r="H40" s="64"/>
      <c r="I40" s="65"/>
      <c r="J40" s="66">
        <v>8515</v>
      </c>
      <c r="K40" s="67">
        <v>8375.298</v>
      </c>
      <c r="L40" s="67">
        <v>8989.41809</v>
      </c>
      <c r="M40" s="286">
        <v>7605.776560000001</v>
      </c>
      <c r="N40" s="287">
        <v>0.9081201122634682</v>
      </c>
      <c r="O40" s="47"/>
    </row>
    <row r="41" spans="1:15" ht="12.75">
      <c r="A41" s="51" t="e">
        <f>IF(COUNTBLANK(C41:IV41)=254,"odstr",IF(AND($A$1="TISK",SUM(J41:N41)=0),"odstr","OK"))</f>
        <v>#REF!</v>
      </c>
      <c r="B41" s="22" t="s">
        <v>101</v>
      </c>
      <c r="C41" s="52"/>
      <c r="D41" s="62"/>
      <c r="E41" s="178">
        <v>5163</v>
      </c>
      <c r="F41" s="249"/>
      <c r="G41" s="63" t="s">
        <v>316</v>
      </c>
      <c r="H41" s="64"/>
      <c r="I41" s="65"/>
      <c r="J41" s="66">
        <v>2289</v>
      </c>
      <c r="K41" s="67">
        <v>2616.205</v>
      </c>
      <c r="L41" s="67">
        <v>2860.313</v>
      </c>
      <c r="M41" s="286">
        <v>2504.92293</v>
      </c>
      <c r="N41" s="287">
        <v>0.9574643156786262</v>
      </c>
      <c r="O41" s="47"/>
    </row>
    <row r="42" spans="1:15" ht="12.75">
      <c r="A42" s="51" t="e">
        <f>IF(COUNTBLANK(C42:IV42)=254,"odstr",IF(AND($A$1="TISK",SUM(J42:N42)=0),"odstr","OK"))</f>
        <v>#REF!</v>
      </c>
      <c r="B42" s="22" t="s">
        <v>101</v>
      </c>
      <c r="C42" s="52"/>
      <c r="D42" s="62"/>
      <c r="E42" s="178">
        <v>5164</v>
      </c>
      <c r="F42" s="249"/>
      <c r="G42" s="63" t="s">
        <v>317</v>
      </c>
      <c r="H42" s="64"/>
      <c r="I42" s="65"/>
      <c r="J42" s="66">
        <v>15248</v>
      </c>
      <c r="K42" s="67">
        <v>58056.949</v>
      </c>
      <c r="L42" s="67">
        <v>79512.621</v>
      </c>
      <c r="M42" s="286">
        <v>75301.87122</v>
      </c>
      <c r="N42" s="287">
        <v>1.2970345930510403</v>
      </c>
      <c r="O42" s="47"/>
    </row>
    <row r="43" spans="1:15" ht="12.75">
      <c r="A43" s="51" t="e">
        <f>IF(COUNTBLANK(C43:IV43)=254,"odstr",IF(AND($A$1="TISK",SUM(J43:N43)=0),"odstr","OK"))</f>
        <v>#REF!</v>
      </c>
      <c r="B43" s="22" t="s">
        <v>101</v>
      </c>
      <c r="C43" s="52"/>
      <c r="D43" s="62"/>
      <c r="E43" s="178">
        <v>5166</v>
      </c>
      <c r="F43" s="249"/>
      <c r="G43" s="63" t="s">
        <v>318</v>
      </c>
      <c r="H43" s="64"/>
      <c r="I43" s="65"/>
      <c r="J43" s="66">
        <v>1811.485</v>
      </c>
      <c r="K43" s="67">
        <v>34324.111</v>
      </c>
      <c r="L43" s="67">
        <v>37429.251</v>
      </c>
      <c r="M43" s="286">
        <v>7331.794150000001</v>
      </c>
      <c r="N43" s="287">
        <v>0.2136047791594661</v>
      </c>
      <c r="O43" s="47"/>
    </row>
    <row r="44" spans="1:15" ht="12.75">
      <c r="A44" s="51" t="e">
        <f>IF(COUNTBLANK(C44:IV44)=254,"odstr",IF(AND($A$1="TISK",SUM(J44:N44)=0),"odstr","OK"))</f>
        <v>#REF!</v>
      </c>
      <c r="B44" s="22" t="s">
        <v>101</v>
      </c>
      <c r="C44" s="52"/>
      <c r="D44" s="62"/>
      <c r="E44" s="178">
        <v>5167</v>
      </c>
      <c r="F44" s="249"/>
      <c r="G44" s="63" t="s">
        <v>319</v>
      </c>
      <c r="H44" s="64"/>
      <c r="I44" s="65"/>
      <c r="J44" s="66">
        <v>4035</v>
      </c>
      <c r="K44" s="67">
        <v>4882.835</v>
      </c>
      <c r="L44" s="67">
        <v>11128.3428</v>
      </c>
      <c r="M44" s="286">
        <v>5308.82951</v>
      </c>
      <c r="N44" s="287">
        <v>1.087243273630995</v>
      </c>
      <c r="O44" s="47"/>
    </row>
    <row r="45" spans="1:15" ht="12.75">
      <c r="A45" s="51" t="e">
        <f>IF(COUNTBLANK(C45:IV45)=254,"odstr",IF(AND($A$1="TISK",SUM(J45:N45)=0),"odstr","OK"))</f>
        <v>#REF!</v>
      </c>
      <c r="B45" s="22" t="s">
        <v>101</v>
      </c>
      <c r="C45" s="52"/>
      <c r="D45" s="62"/>
      <c r="E45" s="178">
        <v>5168</v>
      </c>
      <c r="F45" s="249"/>
      <c r="G45" s="63" t="s">
        <v>320</v>
      </c>
      <c r="H45" s="64"/>
      <c r="I45" s="65"/>
      <c r="J45" s="66">
        <v>11532</v>
      </c>
      <c r="K45" s="67">
        <v>14138.156</v>
      </c>
      <c r="L45" s="67">
        <v>14309.156</v>
      </c>
      <c r="M45" s="286">
        <v>12952.99848</v>
      </c>
      <c r="N45" s="287">
        <v>0.916173119040418</v>
      </c>
      <c r="O45" s="47"/>
    </row>
    <row r="46" spans="1:15" ht="12.75">
      <c r="A46" s="51" t="e">
        <f>IF(COUNTBLANK(C46:IV46)=254,"odstr",IF(AND($A$1="TISK",SUM(J46:N46)=0),"odstr","OK"))</f>
        <v>#REF!</v>
      </c>
      <c r="B46" s="22" t="s">
        <v>101</v>
      </c>
      <c r="C46" s="52"/>
      <c r="D46" s="62"/>
      <c r="E46" s="178">
        <v>5169</v>
      </c>
      <c r="F46" s="249"/>
      <c r="G46" s="63" t="s">
        <v>321</v>
      </c>
      <c r="H46" s="64"/>
      <c r="I46" s="65"/>
      <c r="J46" s="66">
        <v>199701.15</v>
      </c>
      <c r="K46" s="67">
        <v>125737.177</v>
      </c>
      <c r="L46" s="67">
        <v>293359.39989</v>
      </c>
      <c r="M46" s="286">
        <v>130864.44008</v>
      </c>
      <c r="N46" s="287">
        <v>1.0407776220393432</v>
      </c>
      <c r="O46" s="47"/>
    </row>
    <row r="47" spans="1:15" ht="12.75">
      <c r="A47" s="51" t="e">
        <f>IF(COUNTBLANK(C47:IV47)=254,"odstr",IF(AND($A$1="TISK",SUM(J47:N47)=0),"odstr","OK"))</f>
        <v>#REF!</v>
      </c>
      <c r="B47" s="22" t="s">
        <v>101</v>
      </c>
      <c r="C47" s="52"/>
      <c r="D47" s="62"/>
      <c r="E47" s="178">
        <v>5171</v>
      </c>
      <c r="F47" s="249"/>
      <c r="G47" s="63" t="s">
        <v>322</v>
      </c>
      <c r="H47" s="64"/>
      <c r="I47" s="65"/>
      <c r="J47" s="66">
        <v>7490</v>
      </c>
      <c r="K47" s="67">
        <v>13170.164</v>
      </c>
      <c r="L47" s="67">
        <v>39120.696</v>
      </c>
      <c r="M47" s="286">
        <v>13948.377899999998</v>
      </c>
      <c r="N47" s="287">
        <v>1.0590891578874795</v>
      </c>
      <c r="O47" s="47"/>
    </row>
    <row r="48" spans="1:15" ht="12.75">
      <c r="A48" s="51" t="e">
        <f>IF(COUNTBLANK(C48:IV48)=254,"odstr",IF(AND($A$1="TISK",SUM(J48:N48)=0),"odstr","OK"))</f>
        <v>#REF!</v>
      </c>
      <c r="B48" s="22" t="s">
        <v>101</v>
      </c>
      <c r="C48" s="52"/>
      <c r="D48" s="62"/>
      <c r="E48" s="178">
        <v>5172</v>
      </c>
      <c r="F48" s="249"/>
      <c r="G48" s="63" t="s">
        <v>323</v>
      </c>
      <c r="H48" s="64"/>
      <c r="I48" s="65"/>
      <c r="J48" s="66">
        <v>440</v>
      </c>
      <c r="K48" s="67">
        <v>2887.729</v>
      </c>
      <c r="L48" s="67">
        <v>2987.729</v>
      </c>
      <c r="M48" s="286">
        <v>1505.9493200000002</v>
      </c>
      <c r="N48" s="287">
        <v>0.5214995312925833</v>
      </c>
      <c r="O48" s="47"/>
    </row>
    <row r="49" spans="1:15" ht="12.75">
      <c r="A49" s="51" t="e">
        <f>IF(COUNTBLANK(C49:IV49)=254,"odstr",IF(AND($A$1="TISK",SUM(J49:N49)=0),"odstr","OK"))</f>
        <v>#REF!</v>
      </c>
      <c r="B49" s="22" t="s">
        <v>101</v>
      </c>
      <c r="C49" s="52"/>
      <c r="D49" s="62"/>
      <c r="E49" s="178">
        <v>5173</v>
      </c>
      <c r="F49" s="249"/>
      <c r="G49" s="63" t="s">
        <v>324</v>
      </c>
      <c r="H49" s="64"/>
      <c r="I49" s="65"/>
      <c r="J49" s="66">
        <v>21482</v>
      </c>
      <c r="K49" s="67">
        <v>31795.257</v>
      </c>
      <c r="L49" s="67">
        <v>38122.84889</v>
      </c>
      <c r="M49" s="286">
        <v>26924.35597</v>
      </c>
      <c r="N49" s="287">
        <v>0.8468041623315075</v>
      </c>
      <c r="O49" s="47"/>
    </row>
    <row r="50" spans="1:15" ht="12.75">
      <c r="A50" s="51" t="e">
        <f>IF(COUNTBLANK(C50:IV50)=254,"odstr",IF(AND($A$1="TISK",SUM(J50:N50)=0),"odstr","OK"))</f>
        <v>#REF!</v>
      </c>
      <c r="B50" s="22" t="s">
        <v>101</v>
      </c>
      <c r="C50" s="52"/>
      <c r="D50" s="62"/>
      <c r="E50" s="178">
        <v>5175</v>
      </c>
      <c r="F50" s="249"/>
      <c r="G50" s="63" t="s">
        <v>325</v>
      </c>
      <c r="H50" s="64"/>
      <c r="I50" s="65"/>
      <c r="J50" s="66">
        <v>1849</v>
      </c>
      <c r="K50" s="67">
        <v>4125.216</v>
      </c>
      <c r="L50" s="67">
        <v>6130.54763</v>
      </c>
      <c r="M50" s="286">
        <v>3815.57108</v>
      </c>
      <c r="N50" s="287">
        <v>0.9249384953418196</v>
      </c>
      <c r="O50" s="47"/>
    </row>
    <row r="51" spans="1:15" ht="12.75">
      <c r="A51" s="51" t="e">
        <f>IF(COUNTBLANK(C51:IV51)=254,"odstr",IF(AND($A$1="TISK",SUM(J51:N51)=0),"odstr","OK"))</f>
        <v>#REF!</v>
      </c>
      <c r="B51" s="22" t="s">
        <v>101</v>
      </c>
      <c r="C51" s="52"/>
      <c r="D51" s="62"/>
      <c r="E51" s="178">
        <v>5176</v>
      </c>
      <c r="F51" s="249"/>
      <c r="G51" s="63" t="s">
        <v>326</v>
      </c>
      <c r="H51" s="64"/>
      <c r="I51" s="65"/>
      <c r="J51" s="66">
        <v>190</v>
      </c>
      <c r="K51" s="67">
        <v>891.049</v>
      </c>
      <c r="L51" s="67">
        <v>2418.449</v>
      </c>
      <c r="M51" s="286">
        <v>1389.75482</v>
      </c>
      <c r="N51" s="287">
        <v>1.559683945551816</v>
      </c>
      <c r="O51" s="47"/>
    </row>
    <row r="52" spans="1:15" ht="12.75">
      <c r="A52" s="51" t="e">
        <f>IF(COUNTBLANK(C52:IV52)=254,"odstr",IF(AND($A$1="TISK",SUM(J52:N52)=0),"odstr","OK"))</f>
        <v>#REF!</v>
      </c>
      <c r="B52" s="22" t="s">
        <v>101</v>
      </c>
      <c r="C52" s="52"/>
      <c r="D52" s="62"/>
      <c r="E52" s="178">
        <v>5179</v>
      </c>
      <c r="F52" s="249"/>
      <c r="G52" s="63" t="s">
        <v>327</v>
      </c>
      <c r="H52" s="64"/>
      <c r="I52" s="65"/>
      <c r="J52" s="66">
        <v>6044</v>
      </c>
      <c r="K52" s="67">
        <v>5921.44</v>
      </c>
      <c r="L52" s="67">
        <v>5931.44</v>
      </c>
      <c r="M52" s="286">
        <v>5897.41183</v>
      </c>
      <c r="N52" s="287">
        <v>0.9959421745386258</v>
      </c>
      <c r="O52" s="47"/>
    </row>
    <row r="53" spans="1:15" ht="12.75">
      <c r="A53" s="51" t="e">
        <f>IF(COUNTBLANK(C53:IV53)=254,"odstr",IF(AND($A$1="TISK",SUM(J53:N53)=0),"odstr","OK"))</f>
        <v>#REF!</v>
      </c>
      <c r="B53" s="22" t="s">
        <v>101</v>
      </c>
      <c r="C53" s="52"/>
      <c r="D53" s="62"/>
      <c r="E53" s="178">
        <v>5189</v>
      </c>
      <c r="F53" s="249"/>
      <c r="G53" s="63" t="s">
        <v>329</v>
      </c>
      <c r="H53" s="64"/>
      <c r="I53" s="65"/>
      <c r="J53" s="66">
        <v>0</v>
      </c>
      <c r="K53" s="67">
        <v>0</v>
      </c>
      <c r="L53" s="67">
        <v>0</v>
      </c>
      <c r="M53" s="286">
        <v>0</v>
      </c>
      <c r="N53" s="287" t="s">
        <v>204</v>
      </c>
      <c r="O53" s="47"/>
    </row>
    <row r="54" spans="1:15" ht="12.75">
      <c r="A54" s="51" t="e">
        <f>IF(COUNTBLANK(C54:IV54)=254,"odstr",IF(AND($A$1="TISK",SUM(J54:N54)=0),"odstr","OK"))</f>
        <v>#REF!</v>
      </c>
      <c r="B54" s="22" t="s">
        <v>101</v>
      </c>
      <c r="C54" s="52"/>
      <c r="D54" s="62"/>
      <c r="E54" s="178">
        <v>5191</v>
      </c>
      <c r="F54" s="249"/>
      <c r="G54" s="63" t="s">
        <v>330</v>
      </c>
      <c r="H54" s="64"/>
      <c r="I54" s="65"/>
      <c r="J54" s="66">
        <v>0</v>
      </c>
      <c r="K54" s="67">
        <v>73</v>
      </c>
      <c r="L54" s="67">
        <v>73</v>
      </c>
      <c r="M54" s="286">
        <v>72.58689</v>
      </c>
      <c r="N54" s="287">
        <v>0.9943409589041096</v>
      </c>
      <c r="O54" s="47"/>
    </row>
    <row r="55" spans="1:15" ht="12.75">
      <c r="A55" s="51" t="e">
        <f>IF(COUNTBLANK(C55:IV55)=254,"odstr",IF(AND($A$1="TISK",SUM(J55:N55)=0),"odstr","OK"))</f>
        <v>#REF!</v>
      </c>
      <c r="B55" s="22" t="s">
        <v>101</v>
      </c>
      <c r="C55" s="52"/>
      <c r="D55" s="62"/>
      <c r="E55" s="178">
        <v>5192</v>
      </c>
      <c r="F55" s="249"/>
      <c r="G55" s="63" t="s">
        <v>331</v>
      </c>
      <c r="H55" s="64"/>
      <c r="I55" s="65"/>
      <c r="J55" s="66">
        <v>200</v>
      </c>
      <c r="K55" s="67">
        <v>159.031</v>
      </c>
      <c r="L55" s="67">
        <v>308.631</v>
      </c>
      <c r="M55" s="286">
        <v>271.83665</v>
      </c>
      <c r="N55" s="287">
        <v>1.709331199577441</v>
      </c>
      <c r="O55" s="47"/>
    </row>
    <row r="56" spans="1:15" ht="12.75">
      <c r="A56" s="51" t="e">
        <f>IF(COUNTBLANK(C56:IV56)=254,"odstr",IF(AND($A$1="TISK",SUM(J56:N56)=0),"odstr","OK"))</f>
        <v>#REF!</v>
      </c>
      <c r="B56" s="22" t="s">
        <v>101</v>
      </c>
      <c r="C56" s="52"/>
      <c r="D56" s="62"/>
      <c r="E56" s="178">
        <v>5194</v>
      </c>
      <c r="F56" s="249"/>
      <c r="G56" s="63" t="s">
        <v>332</v>
      </c>
      <c r="H56" s="64"/>
      <c r="I56" s="65"/>
      <c r="J56" s="66">
        <v>565</v>
      </c>
      <c r="K56" s="67">
        <v>616.359</v>
      </c>
      <c r="L56" s="67">
        <v>616.359</v>
      </c>
      <c r="M56" s="286">
        <v>409.64459999999997</v>
      </c>
      <c r="N56" s="287">
        <v>0.6646201320983387</v>
      </c>
      <c r="O56" s="47"/>
    </row>
    <row r="57" spans="1:15" ht="12.75">
      <c r="A57" s="51" t="e">
        <f>IF(COUNTBLANK(C57:IV57)=254,"odstr",IF(AND($A$1="TISK",SUM(J57:N57)=0),"odstr","OK"))</f>
        <v>#REF!</v>
      </c>
      <c r="B57" s="22" t="s">
        <v>101</v>
      </c>
      <c r="C57" s="52"/>
      <c r="D57" s="62"/>
      <c r="E57" s="178">
        <v>5195</v>
      </c>
      <c r="F57" s="249"/>
      <c r="G57" s="630" t="s">
        <v>333</v>
      </c>
      <c r="H57" s="630"/>
      <c r="I57" s="65"/>
      <c r="J57" s="66">
        <v>150</v>
      </c>
      <c r="K57" s="67">
        <v>357.019</v>
      </c>
      <c r="L57" s="67">
        <v>357.019</v>
      </c>
      <c r="M57" s="286">
        <v>357.019</v>
      </c>
      <c r="N57" s="287">
        <v>1</v>
      </c>
      <c r="O57" s="47"/>
    </row>
    <row r="58" spans="1:15" ht="12.75">
      <c r="A58" s="51" t="e">
        <f>IF(COUNTBLANK(C58:IV58)=254,"odstr",IF(AND($A$1="TISK",SUM(J58:N58)=0),"odstr","OK"))</f>
        <v>#REF!</v>
      </c>
      <c r="B58" s="22" t="s">
        <v>101</v>
      </c>
      <c r="C58" s="52"/>
      <c r="D58" s="251"/>
      <c r="E58" s="210">
        <v>5196</v>
      </c>
      <c r="F58" s="252"/>
      <c r="G58" s="288" t="s">
        <v>334</v>
      </c>
      <c r="H58" s="288"/>
      <c r="I58" s="253"/>
      <c r="J58" s="214">
        <v>250</v>
      </c>
      <c r="K58" s="215">
        <v>188</v>
      </c>
      <c r="L58" s="215">
        <v>188</v>
      </c>
      <c r="M58" s="290">
        <v>187.704</v>
      </c>
      <c r="N58" s="291">
        <v>0.9984255319148937</v>
      </c>
      <c r="O58" s="47"/>
    </row>
    <row r="59" spans="1:15" ht="12.75">
      <c r="A59" s="51" t="e">
        <f>IF(COUNTBLANK(C59:IV59)=254,"odstr",IF(AND($A$1="TISK",SUM(J59:N59)=0),"odstr","OK"))</f>
        <v>#REF!</v>
      </c>
      <c r="B59" s="22" t="s">
        <v>101</v>
      </c>
      <c r="C59" s="52"/>
      <c r="D59" s="72"/>
      <c r="E59" s="193">
        <v>5199</v>
      </c>
      <c r="F59" s="255"/>
      <c r="G59" s="73" t="s">
        <v>335</v>
      </c>
      <c r="H59" s="74"/>
      <c r="I59" s="75"/>
      <c r="J59" s="76">
        <v>30</v>
      </c>
      <c r="K59" s="77">
        <v>0</v>
      </c>
      <c r="L59" s="77">
        <v>0</v>
      </c>
      <c r="M59" s="292">
        <v>0</v>
      </c>
      <c r="N59" s="293" t="s">
        <v>204</v>
      </c>
      <c r="O59" s="47"/>
    </row>
    <row r="60" spans="1:15" ht="12.75">
      <c r="A60" s="51" t="e">
        <f>IF(COUNTBLANK(C60:IV60)=254,"odstr",IF(AND($A$1="TISK",SUM(J60:N60)=0),"odstr","OK"))</f>
        <v>#REF!</v>
      </c>
      <c r="B60" s="22" t="s">
        <v>101</v>
      </c>
      <c r="C60" s="52"/>
      <c r="D60" s="81"/>
      <c r="E60" s="200">
        <v>51</v>
      </c>
      <c r="F60" s="257"/>
      <c r="G60" s="303" t="s">
        <v>41</v>
      </c>
      <c r="H60" s="83"/>
      <c r="I60" s="84"/>
      <c r="J60" s="203">
        <v>323473.312</v>
      </c>
      <c r="K60" s="204">
        <v>363371.23</v>
      </c>
      <c r="L60" s="204">
        <v>612032.1012300001</v>
      </c>
      <c r="M60" s="299">
        <v>351784.11370000005</v>
      </c>
      <c r="N60" s="304">
        <v>0.9681121802075526</v>
      </c>
      <c r="O60" s="47"/>
    </row>
    <row r="61" spans="1:15" ht="12.75">
      <c r="A61" s="51" t="e">
        <f>IF(COUNTBLANK(C61:IV61)=254,"odstr",IF(AND($A$1="TISK",SUM(J61:N61)=0),"odstr","OK"))</f>
        <v>#REF!</v>
      </c>
      <c r="B61" s="22" t="s">
        <v>101</v>
      </c>
      <c r="C61" s="52"/>
      <c r="D61" s="90"/>
      <c r="E61" s="231">
        <v>5212</v>
      </c>
      <c r="F61" s="260"/>
      <c r="G61" s="288" t="s">
        <v>336</v>
      </c>
      <c r="H61" s="305"/>
      <c r="I61" s="93"/>
      <c r="J61" s="94">
        <v>6287</v>
      </c>
      <c r="K61" s="95">
        <v>4993.6</v>
      </c>
      <c r="L61" s="95">
        <v>4993.6</v>
      </c>
      <c r="M61" s="301">
        <v>1222.6</v>
      </c>
      <c r="N61" s="302">
        <v>0.24483338673502078</v>
      </c>
      <c r="O61" s="47"/>
    </row>
    <row r="62" spans="1:15" ht="12.75">
      <c r="A62" s="51" t="e">
        <f>IF(COUNTBLANK(C62:IV62)=254,"odstr",IF(AND($A$1="TISK",SUM(J62:N62)=0),"odstr","OK"))</f>
        <v>#REF!</v>
      </c>
      <c r="B62" s="22" t="s">
        <v>101</v>
      </c>
      <c r="C62" s="52"/>
      <c r="D62" s="62"/>
      <c r="E62" s="178">
        <v>5213</v>
      </c>
      <c r="F62" s="249"/>
      <c r="G62" s="288" t="s">
        <v>337</v>
      </c>
      <c r="H62" s="306"/>
      <c r="I62" s="65"/>
      <c r="J62" s="66">
        <v>545359</v>
      </c>
      <c r="K62" s="67">
        <v>1739911.563</v>
      </c>
      <c r="L62" s="67">
        <v>2044254.4755499999</v>
      </c>
      <c r="M62" s="286">
        <v>1545528.2290300003</v>
      </c>
      <c r="N62" s="287">
        <v>0.8882797619697181</v>
      </c>
      <c r="O62" s="47"/>
    </row>
    <row r="63" spans="1:15" ht="12.75">
      <c r="A63" s="51" t="e">
        <f>IF(COUNTBLANK(C63:IV63)=254,"odstr",IF(AND($A$1="TISK",SUM(J63:N63)=0),"odstr","OK"))</f>
        <v>#REF!</v>
      </c>
      <c r="B63" s="22" t="s">
        <v>101</v>
      </c>
      <c r="C63" s="52"/>
      <c r="D63" s="62"/>
      <c r="E63" s="178">
        <v>5221</v>
      </c>
      <c r="F63" s="249"/>
      <c r="G63" s="288" t="s">
        <v>338</v>
      </c>
      <c r="H63" s="64"/>
      <c r="I63" s="65"/>
      <c r="J63" s="66">
        <v>112825.312</v>
      </c>
      <c r="K63" s="67">
        <v>325669.646</v>
      </c>
      <c r="L63" s="67">
        <v>347643.09541999997</v>
      </c>
      <c r="M63" s="286">
        <v>240291.6035</v>
      </c>
      <c r="N63" s="287">
        <v>0.7378385012277134</v>
      </c>
      <c r="O63" s="47"/>
    </row>
    <row r="64" spans="1:15" ht="12.75">
      <c r="A64" s="51" t="e">
        <f>IF(COUNTBLANK(C64:IV64)=254,"odstr",IF(AND($A$1="TISK",SUM(J64:N64)=0),"odstr","OK"))</f>
        <v>#REF!</v>
      </c>
      <c r="B64" s="22" t="s">
        <v>101</v>
      </c>
      <c r="C64" s="52"/>
      <c r="D64" s="62"/>
      <c r="E64" s="178">
        <v>5222</v>
      </c>
      <c r="F64" s="249"/>
      <c r="G64" s="288" t="s">
        <v>339</v>
      </c>
      <c r="H64" s="64"/>
      <c r="I64" s="65"/>
      <c r="J64" s="66">
        <v>1840636</v>
      </c>
      <c r="K64" s="67">
        <v>2415016.561</v>
      </c>
      <c r="L64" s="67">
        <v>2535770.699</v>
      </c>
      <c r="M64" s="286">
        <v>2482477.6389900004</v>
      </c>
      <c r="N64" s="287">
        <v>1.0279340022256684</v>
      </c>
      <c r="O64" s="47"/>
    </row>
    <row r="65" spans="1:15" ht="25.5" customHeight="1">
      <c r="A65" s="51" t="e">
        <f>IF(COUNTBLANK(C65:IV65)=254,"odstr",IF(AND($A$1="TISK",SUM(J65:N65)=0),"odstr","OK"))</f>
        <v>#REF!</v>
      </c>
      <c r="B65" s="22" t="s">
        <v>101</v>
      </c>
      <c r="C65" s="52"/>
      <c r="D65" s="62"/>
      <c r="E65" s="178">
        <v>5223</v>
      </c>
      <c r="F65" s="249"/>
      <c r="G65" s="288" t="s">
        <v>340</v>
      </c>
      <c r="H65" s="64"/>
      <c r="I65" s="65"/>
      <c r="J65" s="66">
        <v>1192472</v>
      </c>
      <c r="K65" s="67">
        <v>1233462.898</v>
      </c>
      <c r="L65" s="67">
        <v>1276665.498</v>
      </c>
      <c r="M65" s="286">
        <v>1273781.4235399999</v>
      </c>
      <c r="N65" s="287">
        <v>1.0326872625073478</v>
      </c>
      <c r="O65" s="47"/>
    </row>
    <row r="66" spans="1:15" ht="12.75">
      <c r="A66" s="51" t="e">
        <f>IF(COUNTBLANK(C66:IV66)=254,"odstr",IF(AND($A$1="TISK",SUM(J66:N66)=0),"odstr","OK"))</f>
        <v>#REF!</v>
      </c>
      <c r="B66" s="22" t="s">
        <v>101</v>
      </c>
      <c r="C66" s="52"/>
      <c r="D66" s="251"/>
      <c r="E66" s="210">
        <v>5229</v>
      </c>
      <c r="F66" s="252"/>
      <c r="G66" s="288" t="s">
        <v>341</v>
      </c>
      <c r="H66" s="289"/>
      <c r="I66" s="253"/>
      <c r="J66" s="214">
        <v>512298</v>
      </c>
      <c r="K66" s="215">
        <v>410782.853</v>
      </c>
      <c r="L66" s="215">
        <v>432815.6</v>
      </c>
      <c r="M66" s="290">
        <v>349306.02519</v>
      </c>
      <c r="N66" s="291">
        <v>0.8503422736342893</v>
      </c>
      <c r="O66" s="47"/>
    </row>
    <row r="67" spans="1:15" ht="12.75">
      <c r="A67" s="51" t="e">
        <f>IF(COUNTBLANK(C67:IV67)=254,"odstr",IF(AND($A$1="TISK",SUM(J67:N67)=0),"odstr","OK"))</f>
        <v>#REF!</v>
      </c>
      <c r="B67" s="22" t="s">
        <v>101</v>
      </c>
      <c r="C67" s="52"/>
      <c r="D67" s="251"/>
      <c r="E67" s="307">
        <v>5230</v>
      </c>
      <c r="F67" s="252"/>
      <c r="G67" s="288" t="s">
        <v>342</v>
      </c>
      <c r="H67" s="289"/>
      <c r="I67" s="253"/>
      <c r="J67" s="214">
        <v>0</v>
      </c>
      <c r="K67" s="215">
        <v>35</v>
      </c>
      <c r="L67" s="215">
        <v>35</v>
      </c>
      <c r="M67" s="290">
        <v>34.92</v>
      </c>
      <c r="N67" s="291">
        <v>0.9977142857142858</v>
      </c>
      <c r="O67" s="47"/>
    </row>
    <row r="68" spans="1:15" ht="12.75">
      <c r="A68" s="51" t="e">
        <f>IF(COUNTBLANK(C68:IV68)=254,"odstr",IF(AND($A$1="TISK",SUM(J68:N68)=0),"odstr","OK"))</f>
        <v>#REF!</v>
      </c>
      <c r="B68" s="22" t="s">
        <v>101</v>
      </c>
      <c r="C68" s="52"/>
      <c r="D68" s="72"/>
      <c r="E68" s="307">
        <v>5240</v>
      </c>
      <c r="F68" s="255"/>
      <c r="G68" s="73" t="s">
        <v>343</v>
      </c>
      <c r="H68" s="308"/>
      <c r="I68" s="75"/>
      <c r="J68" s="76">
        <v>0</v>
      </c>
      <c r="K68" s="77">
        <v>236.976</v>
      </c>
      <c r="L68" s="77">
        <v>270.8</v>
      </c>
      <c r="M68" s="292">
        <v>268.5</v>
      </c>
      <c r="N68" s="293">
        <v>1.1330261292282764</v>
      </c>
      <c r="O68" s="47"/>
    </row>
    <row r="69" spans="1:15" ht="12.75" customHeight="1">
      <c r="A69" s="51" t="e">
        <f>IF(COUNTBLANK(C69:IV69)=254,"odstr",IF(AND($A$1="TISK",SUM(J69:N69)=0),"odstr","OK"))</f>
        <v>#REF!</v>
      </c>
      <c r="B69" s="22" t="s">
        <v>101</v>
      </c>
      <c r="C69" s="52"/>
      <c r="D69" s="81"/>
      <c r="E69" s="200">
        <v>52</v>
      </c>
      <c r="F69" s="257"/>
      <c r="G69" s="634" t="s">
        <v>43</v>
      </c>
      <c r="H69" s="634"/>
      <c r="I69" s="84"/>
      <c r="J69" s="203">
        <v>4209877.312</v>
      </c>
      <c r="K69" s="204">
        <v>6130109.097</v>
      </c>
      <c r="L69" s="204">
        <v>6642448.7679699985</v>
      </c>
      <c r="M69" s="299">
        <v>5892910.940250001</v>
      </c>
      <c r="N69" s="304">
        <v>0.9613060464346252</v>
      </c>
      <c r="O69" s="47"/>
    </row>
    <row r="70" spans="1:15" ht="12.75">
      <c r="A70" s="51" t="e">
        <f>IF(COUNTBLANK(C70:IV70)=254,"odstr",IF(AND($A$1="TISK",SUM(J70:N70)=0),"odstr","OK"))</f>
        <v>#REF!</v>
      </c>
      <c r="B70" s="22" t="s">
        <v>101</v>
      </c>
      <c r="C70" s="52"/>
      <c r="D70" s="309"/>
      <c r="E70" s="231">
        <v>5321</v>
      </c>
      <c r="F70" s="260"/>
      <c r="G70" s="305" t="s">
        <v>344</v>
      </c>
      <c r="H70" s="305"/>
      <c r="I70" s="93"/>
      <c r="J70" s="94">
        <v>9656021</v>
      </c>
      <c r="K70" s="95">
        <v>9763412.176</v>
      </c>
      <c r="L70" s="95">
        <v>9901083.332540002</v>
      </c>
      <c r="M70" s="301">
        <v>9883546.006620001</v>
      </c>
      <c r="N70" s="302">
        <v>1.0123044923695128</v>
      </c>
      <c r="O70" s="47"/>
    </row>
    <row r="71" spans="1:15" ht="12.75">
      <c r="A71" s="51" t="e">
        <f>IF(COUNTBLANK(C71:IV71)=254,"odstr",IF(AND($A$1="TISK",SUM(J71:N71)=0),"odstr","OK"))</f>
        <v>#REF!</v>
      </c>
      <c r="B71" s="22" t="s">
        <v>101</v>
      </c>
      <c r="C71" s="52"/>
      <c r="D71" s="62"/>
      <c r="E71" s="178">
        <v>5323</v>
      </c>
      <c r="F71" s="249"/>
      <c r="G71" s="306" t="s">
        <v>345</v>
      </c>
      <c r="H71" s="306"/>
      <c r="I71" s="65"/>
      <c r="J71" s="66">
        <v>79984767.722</v>
      </c>
      <c r="K71" s="67">
        <v>76489101.926</v>
      </c>
      <c r="L71" s="67">
        <v>77032467.75114</v>
      </c>
      <c r="M71" s="286">
        <v>76450968.15337</v>
      </c>
      <c r="N71" s="287">
        <v>0.9995014482891053</v>
      </c>
      <c r="O71" s="47"/>
    </row>
    <row r="72" spans="1:15" ht="12.75">
      <c r="A72" s="51" t="e">
        <f>IF(COUNTBLANK(C72:IV72)=254,"odstr",IF(AND($A$1="TISK",SUM(J72:N72)=0),"odstr","OK"))</f>
        <v>#REF!</v>
      </c>
      <c r="B72" s="22" t="s">
        <v>101</v>
      </c>
      <c r="C72" s="52"/>
      <c r="D72" s="62"/>
      <c r="E72" s="178">
        <v>5329</v>
      </c>
      <c r="F72" s="249"/>
      <c r="G72" s="306" t="s">
        <v>125</v>
      </c>
      <c r="H72" s="306"/>
      <c r="I72" s="65"/>
      <c r="J72" s="66">
        <v>0</v>
      </c>
      <c r="K72" s="67">
        <v>2287.243</v>
      </c>
      <c r="L72" s="67">
        <v>2534.21</v>
      </c>
      <c r="M72" s="286">
        <v>1646.44192</v>
      </c>
      <c r="N72" s="287">
        <v>0.7198369040805896</v>
      </c>
      <c r="O72" s="47"/>
    </row>
    <row r="73" spans="1:15" ht="12.75">
      <c r="A73" s="51" t="e">
        <f>IF(COUNTBLANK(C73:IV73)=254,"odstr",IF(AND($A$1="TISK",SUM(J73:N73)=0),"odstr","OK"))</f>
        <v>#REF!</v>
      </c>
      <c r="B73" s="22" t="s">
        <v>101</v>
      </c>
      <c r="C73" s="52"/>
      <c r="D73" s="62"/>
      <c r="E73" s="178">
        <v>5331</v>
      </c>
      <c r="F73" s="249"/>
      <c r="G73" s="306" t="s">
        <v>346</v>
      </c>
      <c r="H73" s="306"/>
      <c r="I73" s="65"/>
      <c r="J73" s="66">
        <v>4434705.135</v>
      </c>
      <c r="K73" s="67">
        <v>3783745.863</v>
      </c>
      <c r="L73" s="67">
        <v>3827052.68395</v>
      </c>
      <c r="M73" s="286">
        <v>2825361.1549700005</v>
      </c>
      <c r="N73" s="287">
        <v>0.7467100744260531</v>
      </c>
      <c r="O73" s="47"/>
    </row>
    <row r="74" spans="1:15" ht="12.75">
      <c r="A74" s="51" t="e">
        <f>IF(COUNTBLANK(C74:IV74)=254,"odstr",IF(AND($A$1="TISK",SUM(J74:N74)=0),"odstr","OK"))</f>
        <v>#REF!</v>
      </c>
      <c r="B74" s="22" t="s">
        <v>101</v>
      </c>
      <c r="C74" s="52"/>
      <c r="D74" s="62"/>
      <c r="E74" s="178">
        <v>5332</v>
      </c>
      <c r="F74" s="249"/>
      <c r="G74" s="306" t="s">
        <v>347</v>
      </c>
      <c r="H74" s="306"/>
      <c r="I74" s="65"/>
      <c r="J74" s="66">
        <v>27722919.883</v>
      </c>
      <c r="K74" s="67">
        <v>30091572.194</v>
      </c>
      <c r="L74" s="67">
        <v>31367200.5851</v>
      </c>
      <c r="M74" s="286">
        <v>29692685.755200002</v>
      </c>
      <c r="N74" s="287">
        <v>0.9867442473185389</v>
      </c>
      <c r="O74" s="47"/>
    </row>
    <row r="75" spans="1:15" ht="12.75">
      <c r="A75" s="51" t="e">
        <f>IF(COUNTBLANK(C75:IV75)=254,"odstr",IF(AND($A$1="TISK",SUM(J75:N75)=0),"odstr","OK"))</f>
        <v>#REF!</v>
      </c>
      <c r="B75" s="22" t="s">
        <v>101</v>
      </c>
      <c r="C75" s="52"/>
      <c r="D75" s="62"/>
      <c r="E75" s="178">
        <v>5334</v>
      </c>
      <c r="F75" s="249"/>
      <c r="G75" s="306" t="s">
        <v>348</v>
      </c>
      <c r="H75" s="306"/>
      <c r="I75" s="65"/>
      <c r="J75" s="66">
        <v>525307</v>
      </c>
      <c r="K75" s="67">
        <v>1371859.42</v>
      </c>
      <c r="L75" s="67">
        <v>1708605.45442</v>
      </c>
      <c r="M75" s="286">
        <v>1524398.43984</v>
      </c>
      <c r="N75" s="287">
        <v>1.1111914366852544</v>
      </c>
      <c r="O75" s="47"/>
    </row>
    <row r="76" spans="1:15" ht="12.75">
      <c r="A76" s="51" t="e">
        <f>IF(COUNTBLANK(C76:IV76)=254,"odstr",IF(AND($A$1="TISK",SUM(J76:N76)=0),"odstr","OK"))</f>
        <v>#REF!</v>
      </c>
      <c r="B76" s="22" t="s">
        <v>101</v>
      </c>
      <c r="C76" s="52"/>
      <c r="D76" s="62"/>
      <c r="E76" s="178">
        <v>5336</v>
      </c>
      <c r="F76" s="249"/>
      <c r="G76" s="306" t="s">
        <v>349</v>
      </c>
      <c r="H76" s="306"/>
      <c r="I76" s="65"/>
      <c r="J76" s="66">
        <v>89552</v>
      </c>
      <c r="K76" s="67">
        <v>493460.09</v>
      </c>
      <c r="L76" s="67">
        <v>675126.8654700001</v>
      </c>
      <c r="M76" s="286">
        <v>644879.0895700001</v>
      </c>
      <c r="N76" s="287">
        <v>1.3068515623421542</v>
      </c>
      <c r="O76" s="47"/>
    </row>
    <row r="77" spans="1:15" ht="12.75">
      <c r="A77" s="51" t="e">
        <f>IF(COUNTBLANK(C77:IV77)=254,"odstr",IF(AND($A$1="TISK",SUM(J77:N77)=0),"odstr","OK"))</f>
        <v>#REF!</v>
      </c>
      <c r="B77" s="22" t="s">
        <v>101</v>
      </c>
      <c r="C77" s="52"/>
      <c r="D77" s="62"/>
      <c r="E77" s="178">
        <v>5339</v>
      </c>
      <c r="F77" s="249"/>
      <c r="G77" s="306" t="s">
        <v>350</v>
      </c>
      <c r="H77" s="306"/>
      <c r="I77" s="65"/>
      <c r="J77" s="66">
        <v>442992</v>
      </c>
      <c r="K77" s="67">
        <v>422069.912</v>
      </c>
      <c r="L77" s="67">
        <v>597567.68732</v>
      </c>
      <c r="M77" s="286">
        <v>399301.96968</v>
      </c>
      <c r="N77" s="287">
        <v>0.9460564667779493</v>
      </c>
      <c r="O77" s="47"/>
    </row>
    <row r="78" spans="1:15" ht="12.75">
      <c r="A78" s="51" t="e">
        <f>IF(COUNTBLANK(C78:IV78)=254,"odstr",IF(AND($A$1="TISK",SUM(J78:N78)=0),"odstr","OK"))</f>
        <v>#REF!</v>
      </c>
      <c r="B78" s="22" t="s">
        <v>101</v>
      </c>
      <c r="C78" s="52"/>
      <c r="D78" s="62"/>
      <c r="E78" s="178">
        <v>5342</v>
      </c>
      <c r="F78" s="249"/>
      <c r="G78" s="306" t="s">
        <v>351</v>
      </c>
      <c r="H78" s="306"/>
      <c r="I78" s="65"/>
      <c r="J78" s="66">
        <v>6365.124</v>
      </c>
      <c r="K78" s="67">
        <v>6430.807</v>
      </c>
      <c r="L78" s="67">
        <v>7605.8903</v>
      </c>
      <c r="M78" s="286">
        <v>6436.44596</v>
      </c>
      <c r="N78" s="287">
        <v>1.000876866620317</v>
      </c>
      <c r="O78" s="47"/>
    </row>
    <row r="79" spans="1:15" ht="12.75">
      <c r="A79" s="51" t="e">
        <f>IF(COUNTBLANK(C79:IV79)=254,"odstr",IF(AND($A$1="TISK",SUM(J79:N79)=0),"odstr","OK"))</f>
        <v>#REF!</v>
      </c>
      <c r="B79" s="22" t="s">
        <v>101</v>
      </c>
      <c r="C79" s="52"/>
      <c r="D79" s="62"/>
      <c r="E79" s="178">
        <v>5361</v>
      </c>
      <c r="F79" s="249"/>
      <c r="G79" s="306" t="s">
        <v>352</v>
      </c>
      <c r="H79" s="306"/>
      <c r="I79" s="65"/>
      <c r="J79" s="66">
        <v>20</v>
      </c>
      <c r="K79" s="67">
        <v>27</v>
      </c>
      <c r="L79" s="67">
        <v>27</v>
      </c>
      <c r="M79" s="286">
        <v>27</v>
      </c>
      <c r="N79" s="287">
        <v>1</v>
      </c>
      <c r="O79" s="47"/>
    </row>
    <row r="80" spans="1:15" ht="12.75">
      <c r="A80" s="51" t="e">
        <f>IF(COUNTBLANK(C80:IV80)=254,"odstr",IF(AND($A$1="TISK",SUM(J80:N80)=0),"odstr","OK"))</f>
        <v>#REF!</v>
      </c>
      <c r="B80" s="22" t="s">
        <v>101</v>
      </c>
      <c r="C80" s="52"/>
      <c r="D80" s="62"/>
      <c r="E80" s="178">
        <v>5362</v>
      </c>
      <c r="F80" s="249"/>
      <c r="G80" s="306" t="s">
        <v>353</v>
      </c>
      <c r="H80" s="306"/>
      <c r="I80" s="65"/>
      <c r="J80" s="66">
        <v>298</v>
      </c>
      <c r="K80" s="67">
        <v>404.084</v>
      </c>
      <c r="L80" s="67">
        <v>404.084</v>
      </c>
      <c r="M80" s="286">
        <v>404.08363</v>
      </c>
      <c r="N80" s="287">
        <v>0.9999990843487988</v>
      </c>
      <c r="O80" s="47"/>
    </row>
    <row r="81" spans="1:15" ht="12.75">
      <c r="A81" s="51" t="e">
        <f>IF(COUNTBLANK(C81:IV81)=254,"odstr",IF(AND($A$1="TISK",SUM(J81:N81)=0),"odstr","OK"))</f>
        <v>#REF!</v>
      </c>
      <c r="B81" s="22" t="s">
        <v>101</v>
      </c>
      <c r="C81" s="52"/>
      <c r="D81" s="251"/>
      <c r="E81" s="210">
        <v>5363</v>
      </c>
      <c r="F81" s="252"/>
      <c r="G81" s="543" t="s">
        <v>354</v>
      </c>
      <c r="H81" s="543"/>
      <c r="I81" s="253"/>
      <c r="J81" s="214">
        <v>0</v>
      </c>
      <c r="K81" s="215">
        <v>725.713</v>
      </c>
      <c r="L81" s="215">
        <v>1752.73196</v>
      </c>
      <c r="M81" s="290">
        <v>1730.238</v>
      </c>
      <c r="N81" s="291">
        <v>2.3841904444318898</v>
      </c>
      <c r="O81" s="47"/>
    </row>
    <row r="82" spans="1:15" ht="12.75">
      <c r="A82" s="51" t="e">
        <f>IF(COUNTBLANK(C82:IV82)=254,"odstr",IF(AND($A$1="TISK",SUM(J82:N82)=0),"odstr","OK"))</f>
        <v>#REF!</v>
      </c>
      <c r="B82" s="22" t="s">
        <v>101</v>
      </c>
      <c r="C82" s="52"/>
      <c r="D82" s="72"/>
      <c r="E82" s="193">
        <v>5365</v>
      </c>
      <c r="F82" s="255"/>
      <c r="G82" s="308" t="s">
        <v>409</v>
      </c>
      <c r="H82" s="308"/>
      <c r="I82" s="75"/>
      <c r="J82" s="76">
        <v>0</v>
      </c>
      <c r="K82" s="77">
        <v>0.45</v>
      </c>
      <c r="L82" s="77">
        <v>0.45</v>
      </c>
      <c r="M82" s="292">
        <v>0.45</v>
      </c>
      <c r="N82" s="293">
        <v>1</v>
      </c>
      <c r="O82" s="47"/>
    </row>
    <row r="83" spans="1:15" ht="12.75">
      <c r="A83" s="51" t="e">
        <f>IF(COUNTBLANK(C83:IV83)=254,"odstr",IF(AND($A$1="TISK",SUM(J83:N83)=0),"odstr","OK"))</f>
        <v>#REF!</v>
      </c>
      <c r="B83" s="22" t="s">
        <v>101</v>
      </c>
      <c r="C83" s="52"/>
      <c r="D83" s="81"/>
      <c r="E83" s="200">
        <v>53</v>
      </c>
      <c r="F83" s="257"/>
      <c r="G83" s="310" t="s">
        <v>44</v>
      </c>
      <c r="H83" s="311"/>
      <c r="I83" s="84"/>
      <c r="J83" s="203">
        <v>122862947.86400001</v>
      </c>
      <c r="K83" s="204">
        <v>122425096.87800002</v>
      </c>
      <c r="L83" s="204">
        <v>125121428.72620001</v>
      </c>
      <c r="M83" s="299">
        <v>121431385.22876</v>
      </c>
      <c r="N83" s="304">
        <v>0.9918831050611274</v>
      </c>
      <c r="O83" s="47"/>
    </row>
    <row r="84" spans="1:15" ht="12.75">
      <c r="A84" s="51" t="e">
        <f>IF(COUNTBLANK(C84:IV84)=254,"odstr",IF(AND($A$1="TISK",SUM(J84:N84)=0),"odstr","OK"))</f>
        <v>#REF!</v>
      </c>
      <c r="B84" s="22" t="s">
        <v>101</v>
      </c>
      <c r="C84" s="52"/>
      <c r="D84" s="90"/>
      <c r="E84" s="231">
        <v>5422</v>
      </c>
      <c r="F84" s="260"/>
      <c r="G84" s="63" t="s">
        <v>355</v>
      </c>
      <c r="H84" s="92"/>
      <c r="I84" s="93"/>
      <c r="J84" s="94">
        <v>0</v>
      </c>
      <c r="K84" s="95">
        <v>0</v>
      </c>
      <c r="L84" s="95">
        <v>0</v>
      </c>
      <c r="M84" s="301">
        <v>0</v>
      </c>
      <c r="N84" s="302" t="s">
        <v>204</v>
      </c>
      <c r="O84" s="47"/>
    </row>
    <row r="85" spans="1:15" ht="12.75">
      <c r="A85" s="51" t="e">
        <f>IF(COUNTBLANK(C85:IV85)=254,"odstr",IF(AND($A$1="TISK",SUM(J85:N85)=0),"odstr","OK"))</f>
        <v>#REF!</v>
      </c>
      <c r="B85" s="22" t="s">
        <v>101</v>
      </c>
      <c r="C85" s="52"/>
      <c r="D85" s="62"/>
      <c r="E85" s="178">
        <v>5424</v>
      </c>
      <c r="F85" s="249"/>
      <c r="G85" s="63" t="s">
        <v>356</v>
      </c>
      <c r="H85" s="64"/>
      <c r="I85" s="65"/>
      <c r="J85" s="66">
        <v>6885</v>
      </c>
      <c r="K85" s="67">
        <v>6847.43</v>
      </c>
      <c r="L85" s="67">
        <v>7968.148</v>
      </c>
      <c r="M85" s="286">
        <v>1514.042</v>
      </c>
      <c r="N85" s="287">
        <v>0.22111098616561248</v>
      </c>
      <c r="O85" s="47"/>
    </row>
    <row r="86" spans="1:15" ht="12.75">
      <c r="A86" s="51" t="e">
        <f>IF(COUNTBLANK(C86:IV86)=254,"odstr",IF(AND($A$1="TISK",SUM(J86:N86)=0),"odstr","OK"))</f>
        <v>#REF!</v>
      </c>
      <c r="B86" s="22" t="s">
        <v>101</v>
      </c>
      <c r="C86" s="52"/>
      <c r="D86" s="263"/>
      <c r="E86" s="206">
        <v>5491</v>
      </c>
      <c r="F86" s="264"/>
      <c r="G86" s="63" t="s">
        <v>358</v>
      </c>
      <c r="H86" s="312"/>
      <c r="I86" s="265"/>
      <c r="J86" s="183">
        <v>3146</v>
      </c>
      <c r="K86" s="184">
        <v>4841.9</v>
      </c>
      <c r="L86" s="184">
        <v>4841.9</v>
      </c>
      <c r="M86" s="313">
        <v>4525</v>
      </c>
      <c r="N86" s="314">
        <v>0.9345504863793139</v>
      </c>
      <c r="O86" s="47"/>
    </row>
    <row r="87" spans="1:15" ht="12.75">
      <c r="A87" s="51" t="e">
        <f>IF(COUNTBLANK(C87:IV87)=254,"odstr",IF(AND($A$1="TISK",SUM(J87:N87)=0),"odstr","OK"))</f>
        <v>#REF!</v>
      </c>
      <c r="B87" s="22" t="s">
        <v>101</v>
      </c>
      <c r="C87" s="52"/>
      <c r="D87" s="62"/>
      <c r="E87" s="178">
        <v>5492</v>
      </c>
      <c r="F87" s="249"/>
      <c r="G87" s="63" t="s">
        <v>359</v>
      </c>
      <c r="H87" s="64"/>
      <c r="I87" s="65"/>
      <c r="J87" s="66">
        <v>477</v>
      </c>
      <c r="K87" s="67">
        <v>950</v>
      </c>
      <c r="L87" s="67">
        <v>950</v>
      </c>
      <c r="M87" s="286">
        <v>900</v>
      </c>
      <c r="N87" s="287">
        <v>0.9473684210526315</v>
      </c>
      <c r="O87" s="47"/>
    </row>
    <row r="88" spans="1:15" ht="12.75">
      <c r="A88" s="51"/>
      <c r="B88" s="22"/>
      <c r="C88" s="52"/>
      <c r="D88" s="62"/>
      <c r="E88" s="178">
        <v>5494</v>
      </c>
      <c r="F88" s="249"/>
      <c r="G88" s="63" t="s">
        <v>360</v>
      </c>
      <c r="H88" s="64"/>
      <c r="I88" s="65"/>
      <c r="J88" s="66">
        <v>75</v>
      </c>
      <c r="K88" s="67">
        <v>250</v>
      </c>
      <c r="L88" s="67">
        <v>250</v>
      </c>
      <c r="M88" s="286">
        <v>250</v>
      </c>
      <c r="N88" s="287">
        <v>1</v>
      </c>
      <c r="O88" s="47"/>
    </row>
    <row r="89" spans="1:15" ht="12.75">
      <c r="A89" s="51" t="e">
        <f>IF(COUNTBLANK(C89:IV89)=254,"odstr",IF(AND($A$1="TISK",SUM(J89:N89)=0),"odstr","OK"))</f>
        <v>#REF!</v>
      </c>
      <c r="B89" s="22" t="s">
        <v>101</v>
      </c>
      <c r="C89" s="52"/>
      <c r="D89" s="72"/>
      <c r="E89" s="193">
        <v>5499</v>
      </c>
      <c r="F89" s="255"/>
      <c r="G89" s="73" t="s">
        <v>412</v>
      </c>
      <c r="H89" s="74"/>
      <c r="I89" s="75"/>
      <c r="J89" s="76">
        <v>0</v>
      </c>
      <c r="K89" s="77">
        <v>0</v>
      </c>
      <c r="L89" s="77">
        <v>0</v>
      </c>
      <c r="M89" s="292">
        <v>0</v>
      </c>
      <c r="N89" s="293" t="s">
        <v>204</v>
      </c>
      <c r="O89" s="47"/>
    </row>
    <row r="90" spans="1:15" ht="12.75">
      <c r="A90" s="51" t="e">
        <f>IF(COUNTBLANK(C90:IV90)=254,"odstr",IF(AND($A$1="TISK",SUM(J90:N90)=0),"odstr","OK"))</f>
        <v>#REF!</v>
      </c>
      <c r="B90" s="22" t="s">
        <v>101</v>
      </c>
      <c r="C90" s="52"/>
      <c r="D90" s="81"/>
      <c r="E90" s="200">
        <v>54</v>
      </c>
      <c r="F90" s="257"/>
      <c r="G90" s="303" t="s">
        <v>45</v>
      </c>
      <c r="H90" s="83"/>
      <c r="I90" s="84"/>
      <c r="J90" s="203">
        <v>10583</v>
      </c>
      <c r="K90" s="204">
        <v>12889.33</v>
      </c>
      <c r="L90" s="204">
        <v>14010.047999999999</v>
      </c>
      <c r="M90" s="299">
        <v>7189.0419999999995</v>
      </c>
      <c r="N90" s="304">
        <v>0.5577514114387636</v>
      </c>
      <c r="O90" s="47"/>
    </row>
    <row r="91" spans="1:15" ht="12.75">
      <c r="A91" s="51" t="e">
        <f>IF(COUNTBLANK(C91:IV91)=254,"odstr",IF(AND($A$1="TISK",SUM(J91:N91)=0),"odstr","OK"))</f>
        <v>#REF!</v>
      </c>
      <c r="B91" s="22" t="s">
        <v>101</v>
      </c>
      <c r="C91" s="52"/>
      <c r="D91" s="90"/>
      <c r="E91" s="231">
        <v>5511</v>
      </c>
      <c r="F91" s="260"/>
      <c r="G91" s="91" t="s">
        <v>361</v>
      </c>
      <c r="H91" s="92"/>
      <c r="I91" s="93"/>
      <c r="J91" s="94">
        <v>538066.1</v>
      </c>
      <c r="K91" s="95">
        <v>695164.154</v>
      </c>
      <c r="L91" s="95">
        <v>695664.154</v>
      </c>
      <c r="M91" s="301">
        <v>694221.1240399999</v>
      </c>
      <c r="N91" s="302">
        <v>0.9986434427687707</v>
      </c>
      <c r="O91" s="47"/>
    </row>
    <row r="92" spans="1:15" ht="12.75">
      <c r="A92" s="51" t="e">
        <f>IF(COUNTBLANK(C92:IV92)=254,"odstr",IF(AND($A$1="TISK",SUM(J92:N92)=0),"odstr","OK"))</f>
        <v>#REF!</v>
      </c>
      <c r="B92" s="22" t="s">
        <v>101</v>
      </c>
      <c r="C92" s="52"/>
      <c r="D92" s="62"/>
      <c r="E92" s="178">
        <v>5531</v>
      </c>
      <c r="F92" s="249"/>
      <c r="G92" s="63" t="s">
        <v>413</v>
      </c>
      <c r="H92" s="64"/>
      <c r="I92" s="65"/>
      <c r="J92" s="66">
        <v>786</v>
      </c>
      <c r="K92" s="67">
        <v>3164</v>
      </c>
      <c r="L92" s="67">
        <v>3164</v>
      </c>
      <c r="M92" s="286">
        <v>3160.374</v>
      </c>
      <c r="N92" s="287">
        <v>0.9988539823008848</v>
      </c>
      <c r="O92" s="47"/>
    </row>
    <row r="93" spans="1:15" ht="12.75">
      <c r="A93" s="51" t="e">
        <f>IF(COUNTBLANK(C93:IV93)=254,"odstr",IF(AND($A$1="TISK",SUM(J93:N93)=0),"odstr","OK"))</f>
        <v>#REF!</v>
      </c>
      <c r="B93" s="22" t="s">
        <v>101</v>
      </c>
      <c r="C93" s="52"/>
      <c r="D93" s="315"/>
      <c r="E93" s="316">
        <v>5532</v>
      </c>
      <c r="F93" s="317"/>
      <c r="G93" s="73" t="s">
        <v>414</v>
      </c>
      <c r="H93" s="318"/>
      <c r="I93" s="319"/>
      <c r="J93" s="76">
        <v>3089</v>
      </c>
      <c r="K93" s="77">
        <v>3933.85</v>
      </c>
      <c r="L93" s="77">
        <v>4150.57</v>
      </c>
      <c r="M93" s="292">
        <v>3140.80404</v>
      </c>
      <c r="N93" s="320">
        <v>0.7984046265109245</v>
      </c>
      <c r="O93" s="47"/>
    </row>
    <row r="94" spans="1:15" ht="12.75">
      <c r="A94" s="51" t="e">
        <f>IF(COUNTBLANK(C94:IV94)=254,"odstr",IF(AND($A$1="TISK",SUM(J94:N94)=0),"odstr","OK"))</f>
        <v>#REF!</v>
      </c>
      <c r="B94" s="22" t="s">
        <v>101</v>
      </c>
      <c r="C94" s="52"/>
      <c r="D94" s="81"/>
      <c r="E94" s="200">
        <v>55</v>
      </c>
      <c r="F94" s="257"/>
      <c r="G94" s="303" t="s">
        <v>46</v>
      </c>
      <c r="H94" s="83"/>
      <c r="I94" s="84"/>
      <c r="J94" s="203">
        <v>541941.1</v>
      </c>
      <c r="K94" s="204">
        <v>702262.004</v>
      </c>
      <c r="L94" s="204">
        <v>702978.7239999999</v>
      </c>
      <c r="M94" s="299">
        <v>700522.3020799998</v>
      </c>
      <c r="N94" s="304">
        <v>0.9975227167209803</v>
      </c>
      <c r="O94" s="47"/>
    </row>
    <row r="95" spans="1:15" ht="12.75">
      <c r="A95" s="51" t="e">
        <f>IF(COUNTBLANK(C94:IV94)=254,"odstr",IF(AND($A$1="TISK",SUM(J94:N94)=0),"odstr","OK"))</f>
        <v>#REF!</v>
      </c>
      <c r="B95" s="22" t="s">
        <v>101</v>
      </c>
      <c r="C95" s="52"/>
      <c r="D95" s="321"/>
      <c r="E95" s="226">
        <v>5909</v>
      </c>
      <c r="F95" s="322"/>
      <c r="G95" s="73" t="s">
        <v>362</v>
      </c>
      <c r="H95" s="323"/>
      <c r="I95" s="324"/>
      <c r="J95" s="220">
        <v>0</v>
      </c>
      <c r="K95" s="221">
        <v>0.001</v>
      </c>
      <c r="L95" s="221">
        <v>0.001</v>
      </c>
      <c r="M95" s="325">
        <v>-217.60214000000002</v>
      </c>
      <c r="N95" s="326" t="s">
        <v>204</v>
      </c>
      <c r="O95" s="47"/>
    </row>
    <row r="96" spans="1:15" ht="12.75">
      <c r="A96" s="51" t="e">
        <f>IF(COUNTBLANK(C96:IV96)=254,"odstr",IF(AND($A$1="TISK",SUM(J96:N96)=0),"odstr","OK"))</f>
        <v>#REF!</v>
      </c>
      <c r="B96" s="22" t="s">
        <v>101</v>
      </c>
      <c r="C96" s="52"/>
      <c r="D96" s="81"/>
      <c r="E96" s="200">
        <v>59</v>
      </c>
      <c r="F96" s="257"/>
      <c r="G96" s="303" t="s">
        <v>48</v>
      </c>
      <c r="H96" s="83"/>
      <c r="I96" s="84"/>
      <c r="J96" s="203">
        <v>0</v>
      </c>
      <c r="K96" s="204">
        <v>0.001</v>
      </c>
      <c r="L96" s="204">
        <v>0.001</v>
      </c>
      <c r="M96" s="299">
        <v>-217.60214000000002</v>
      </c>
      <c r="N96" s="304" t="s">
        <v>204</v>
      </c>
      <c r="O96" s="47"/>
    </row>
    <row r="97" spans="1:15" ht="12.75">
      <c r="A97" s="51" t="e">
        <f>IF(COUNTBLANK(C97:IV97)=254,"odstr",IF(AND($A$1="TISK",SUM(J97:N97)=0),"odstr","OK"))</f>
        <v>#REF!</v>
      </c>
      <c r="B97" s="22" t="s">
        <v>101</v>
      </c>
      <c r="C97" s="52"/>
      <c r="D97" s="81"/>
      <c r="E97" s="200">
        <v>5</v>
      </c>
      <c r="F97" s="257"/>
      <c r="G97" s="303" t="s">
        <v>215</v>
      </c>
      <c r="H97" s="83"/>
      <c r="I97" s="84"/>
      <c r="J97" s="203">
        <v>129073681.963</v>
      </c>
      <c r="K97" s="204">
        <v>130767905.04200001</v>
      </c>
      <c r="L97" s="204">
        <v>134659348.4552</v>
      </c>
      <c r="M97" s="299">
        <v>129560515.59565002</v>
      </c>
      <c r="N97" s="304">
        <v>0.9907669282767648</v>
      </c>
      <c r="O97" s="47"/>
    </row>
    <row r="98" spans="1:15" ht="12.75">
      <c r="A98" s="51" t="e">
        <f>IF(COUNTBLANK(C98:IV98)=254,"odstr",IF(AND($A$1="TISK",SUM(J98:N98)=0),"odstr","OK"))</f>
        <v>#REF!</v>
      </c>
      <c r="B98" s="22" t="s">
        <v>101</v>
      </c>
      <c r="C98" s="52"/>
      <c r="D98" s="90"/>
      <c r="E98" s="231">
        <v>6111</v>
      </c>
      <c r="F98" s="260"/>
      <c r="G98" s="91" t="s">
        <v>323</v>
      </c>
      <c r="H98" s="92"/>
      <c r="I98" s="93"/>
      <c r="J98" s="94">
        <v>0</v>
      </c>
      <c r="K98" s="95">
        <v>6692.657</v>
      </c>
      <c r="L98" s="95">
        <v>14560.104</v>
      </c>
      <c r="M98" s="301">
        <v>7681.620069999999</v>
      </c>
      <c r="N98" s="302">
        <v>1.1477683780895986</v>
      </c>
      <c r="O98" s="47"/>
    </row>
    <row r="99" spans="1:15" ht="12.75">
      <c r="A99" s="51" t="e">
        <f>IF(COUNTBLANK(C99:IV99)=254,"odstr",IF(AND($A$1="TISK",SUM(J99:N99)=0),"odstr","OK"))</f>
        <v>#REF!</v>
      </c>
      <c r="B99" s="22" t="s">
        <v>101</v>
      </c>
      <c r="C99" s="52"/>
      <c r="D99" s="62" t="s">
        <v>176</v>
      </c>
      <c r="E99" s="178">
        <v>6112</v>
      </c>
      <c r="F99" s="249"/>
      <c r="G99" s="63" t="s">
        <v>363</v>
      </c>
      <c r="H99" s="64"/>
      <c r="I99" s="65"/>
      <c r="J99" s="66">
        <v>1500</v>
      </c>
      <c r="K99" s="67">
        <v>771.544</v>
      </c>
      <c r="L99" s="67">
        <v>1135.7721000000001</v>
      </c>
      <c r="M99" s="286">
        <v>1135.7719</v>
      </c>
      <c r="N99" s="287">
        <v>1.4720766411248094</v>
      </c>
      <c r="O99" s="47"/>
    </row>
    <row r="100" spans="1:15" ht="12.75">
      <c r="A100" s="51" t="e">
        <f>IF(COUNTBLANK(C100:IV100)=254,"odstr",IF(AND($A$1="TISK",SUM(J100:N100)=0),"odstr","OK"))</f>
        <v>#REF!</v>
      </c>
      <c r="B100" s="22" t="s">
        <v>101</v>
      </c>
      <c r="C100" s="52"/>
      <c r="D100" s="62"/>
      <c r="E100" s="178">
        <v>6121</v>
      </c>
      <c r="F100" s="249"/>
      <c r="G100" s="63" t="s">
        <v>365</v>
      </c>
      <c r="H100" s="64"/>
      <c r="I100" s="65"/>
      <c r="J100" s="66">
        <v>13513</v>
      </c>
      <c r="K100" s="67">
        <v>4294.266</v>
      </c>
      <c r="L100" s="67">
        <v>19070.97073</v>
      </c>
      <c r="M100" s="286">
        <v>4050.87808</v>
      </c>
      <c r="N100" s="287">
        <v>0.9433225794582824</v>
      </c>
      <c r="O100" s="47"/>
    </row>
    <row r="101" spans="1:15" ht="12.75">
      <c r="A101" s="51" t="e">
        <f>IF(COUNTBLANK(C101:IV101)=254,"odstr",IF(AND($A$1="TISK",SUM(J101:N101)=0),"odstr","OK"))</f>
        <v>#REF!</v>
      </c>
      <c r="B101" s="22" t="s">
        <v>101</v>
      </c>
      <c r="C101" s="52"/>
      <c r="D101" s="62"/>
      <c r="E101" s="178">
        <v>6122</v>
      </c>
      <c r="F101" s="249"/>
      <c r="G101" s="63" t="s">
        <v>366</v>
      </c>
      <c r="H101" s="64"/>
      <c r="I101" s="65"/>
      <c r="J101" s="66">
        <v>0</v>
      </c>
      <c r="K101" s="67">
        <v>9253.024</v>
      </c>
      <c r="L101" s="67">
        <v>13839.1465</v>
      </c>
      <c r="M101" s="286">
        <v>9344.92016</v>
      </c>
      <c r="N101" s="287">
        <v>1.0099314732135138</v>
      </c>
      <c r="O101" s="47"/>
    </row>
    <row r="102" spans="1:15" ht="12.75">
      <c r="A102" s="51" t="e">
        <f>IF(COUNTBLANK(C102:IV102)=254,"odstr",IF(AND($A$1="TISK",SUM(J102:N102)=0),"odstr","OK"))</f>
        <v>#REF!</v>
      </c>
      <c r="B102" s="22" t="s">
        <v>101</v>
      </c>
      <c r="C102" s="52"/>
      <c r="D102" s="62"/>
      <c r="E102" s="178">
        <v>6123</v>
      </c>
      <c r="F102" s="249"/>
      <c r="G102" s="63" t="s">
        <v>367</v>
      </c>
      <c r="H102" s="64"/>
      <c r="I102" s="65"/>
      <c r="J102" s="66">
        <v>0</v>
      </c>
      <c r="K102" s="67">
        <v>8040.219</v>
      </c>
      <c r="L102" s="67">
        <v>8040.219</v>
      </c>
      <c r="M102" s="286">
        <v>8040.219</v>
      </c>
      <c r="N102" s="287">
        <v>1</v>
      </c>
      <c r="O102" s="47"/>
    </row>
    <row r="103" spans="1:15" ht="12.75">
      <c r="A103" s="51"/>
      <c r="B103" s="22"/>
      <c r="C103" s="52"/>
      <c r="D103" s="62"/>
      <c r="E103" s="178">
        <v>6125</v>
      </c>
      <c r="F103" s="249"/>
      <c r="G103" s="63" t="s">
        <v>368</v>
      </c>
      <c r="H103" s="64"/>
      <c r="I103" s="65"/>
      <c r="J103" s="66">
        <v>21309.323</v>
      </c>
      <c r="K103" s="67">
        <v>16944.991</v>
      </c>
      <c r="L103" s="67">
        <v>26870.478</v>
      </c>
      <c r="M103" s="286">
        <v>6778.476560000001</v>
      </c>
      <c r="N103" s="287">
        <v>0.40002833639746405</v>
      </c>
      <c r="O103" s="47"/>
    </row>
    <row r="104" spans="1:15" ht="12.75">
      <c r="A104" s="51"/>
      <c r="B104" s="22"/>
      <c r="C104" s="52"/>
      <c r="D104" s="366"/>
      <c r="E104" s="237">
        <v>6127</v>
      </c>
      <c r="F104" s="367"/>
      <c r="G104" s="544" t="s">
        <v>369</v>
      </c>
      <c r="H104" s="545"/>
      <c r="I104" s="368"/>
      <c r="J104" s="546">
        <v>0</v>
      </c>
      <c r="K104" s="370">
        <v>315</v>
      </c>
      <c r="L104" s="370">
        <v>315</v>
      </c>
      <c r="M104" s="547">
        <v>0</v>
      </c>
      <c r="N104" s="548">
        <v>0</v>
      </c>
      <c r="O104" s="47"/>
    </row>
    <row r="105" spans="1:15" ht="12.75">
      <c r="A105" s="51"/>
      <c r="B105" s="22"/>
      <c r="C105" s="52"/>
      <c r="D105" s="81"/>
      <c r="E105" s="200">
        <v>61</v>
      </c>
      <c r="F105" s="257"/>
      <c r="G105" s="82" t="s">
        <v>49</v>
      </c>
      <c r="H105" s="83"/>
      <c r="I105" s="84"/>
      <c r="J105" s="203">
        <v>36322.323000000004</v>
      </c>
      <c r="K105" s="204">
        <v>45996.701</v>
      </c>
      <c r="L105" s="204">
        <v>83516.69033</v>
      </c>
      <c r="M105" s="299">
        <v>37031.88577</v>
      </c>
      <c r="N105" s="304">
        <v>0.8050987345809866</v>
      </c>
      <c r="O105" s="47"/>
    </row>
    <row r="106" spans="1:15" ht="12.75">
      <c r="A106" s="51" t="e">
        <f>IF(COUNTBLANK(C106:IV106)=254,"odstr",IF(AND($A$1="TISK",SUM(J106:N106)=0),"odstr","OK"))</f>
        <v>#REF!</v>
      </c>
      <c r="B106" s="22" t="s">
        <v>101</v>
      </c>
      <c r="C106" s="52"/>
      <c r="D106" s="309"/>
      <c r="E106" s="231">
        <v>6313</v>
      </c>
      <c r="F106" s="327"/>
      <c r="G106" s="305" t="s">
        <v>372</v>
      </c>
      <c r="H106" s="305"/>
      <c r="I106" s="328"/>
      <c r="J106" s="94">
        <v>0</v>
      </c>
      <c r="K106" s="95">
        <v>978999.216</v>
      </c>
      <c r="L106" s="95">
        <v>1492442.7530699999</v>
      </c>
      <c r="M106" s="301">
        <v>928636.69429</v>
      </c>
      <c r="N106" s="302">
        <v>0.9485571378537243</v>
      </c>
      <c r="O106" s="47"/>
    </row>
    <row r="107" spans="1:15" ht="12.75">
      <c r="A107" s="51" t="e">
        <f>IF(COUNTBLANK(C107:IV107)=254,"odstr",IF(AND($A$1="TISK",SUM(J107:N107)=0),"odstr","OK"))</f>
        <v>#REF!</v>
      </c>
      <c r="B107" s="22" t="s">
        <v>101</v>
      </c>
      <c r="C107" s="52"/>
      <c r="D107" s="62"/>
      <c r="E107" s="178">
        <v>6319</v>
      </c>
      <c r="F107" s="249"/>
      <c r="G107" s="306" t="s">
        <v>373</v>
      </c>
      <c r="H107" s="64"/>
      <c r="I107" s="65"/>
      <c r="J107" s="66">
        <v>13300</v>
      </c>
      <c r="K107" s="67">
        <v>10300</v>
      </c>
      <c r="L107" s="67">
        <v>10920</v>
      </c>
      <c r="M107" s="286">
        <v>10569</v>
      </c>
      <c r="N107" s="287">
        <v>1.026116504854369</v>
      </c>
      <c r="O107" s="47"/>
    </row>
    <row r="108" spans="1:15" ht="12.75">
      <c r="A108" s="51" t="e">
        <f>IF(COUNTBLANK(C108:IV108)=254,"odstr",IF(AND($A$1="TISK",SUM(J108:N108)=0),"odstr","OK"))</f>
        <v>#REF!</v>
      </c>
      <c r="B108" s="22" t="s">
        <v>101</v>
      </c>
      <c r="C108" s="52"/>
      <c r="D108" s="62"/>
      <c r="E108" s="178">
        <v>6321</v>
      </c>
      <c r="F108" s="249"/>
      <c r="G108" s="306" t="s">
        <v>374</v>
      </c>
      <c r="H108" s="64"/>
      <c r="I108" s="65"/>
      <c r="J108" s="66">
        <v>0</v>
      </c>
      <c r="K108" s="67">
        <v>20768.863</v>
      </c>
      <c r="L108" s="67">
        <v>157866.86469</v>
      </c>
      <c r="M108" s="286">
        <v>153885.86398</v>
      </c>
      <c r="N108" s="287">
        <v>7.409450578974881</v>
      </c>
      <c r="O108" s="47"/>
    </row>
    <row r="109" spans="1:15" ht="12.75">
      <c r="A109" s="51" t="e">
        <f>IF(COUNTBLANK(C109:IV109)=254,"odstr",IF(AND($A$1="TISK",SUM(J109:N109)=0),"odstr","OK"))</f>
        <v>#REF!</v>
      </c>
      <c r="B109" s="22" t="s">
        <v>101</v>
      </c>
      <c r="C109" s="52"/>
      <c r="D109" s="62"/>
      <c r="E109" s="178">
        <v>6322</v>
      </c>
      <c r="F109" s="249"/>
      <c r="G109" s="306" t="s">
        <v>375</v>
      </c>
      <c r="H109" s="64"/>
      <c r="I109" s="65"/>
      <c r="J109" s="66">
        <v>945294</v>
      </c>
      <c r="K109" s="67">
        <v>769693.081</v>
      </c>
      <c r="L109" s="67">
        <v>834409.6581799999</v>
      </c>
      <c r="M109" s="286">
        <v>828386.5334</v>
      </c>
      <c r="N109" s="287">
        <v>1.0762556580653477</v>
      </c>
      <c r="O109" s="47"/>
    </row>
    <row r="110" spans="1:15" ht="12.75">
      <c r="A110" s="51" t="e">
        <f>IF(COUNTBLANK(C110:IV110)=254,"odstr",IF(AND($A$1="TISK",SUM(J110:N110)=0),"odstr","OK"))</f>
        <v>#REF!</v>
      </c>
      <c r="B110" s="22" t="s">
        <v>101</v>
      </c>
      <c r="C110" s="52"/>
      <c r="D110" s="62"/>
      <c r="E110" s="178">
        <v>6323</v>
      </c>
      <c r="F110" s="249"/>
      <c r="G110" s="306" t="s">
        <v>376</v>
      </c>
      <c r="H110" s="306"/>
      <c r="I110" s="65"/>
      <c r="J110" s="66">
        <v>0</v>
      </c>
      <c r="K110" s="67">
        <v>0</v>
      </c>
      <c r="L110" s="67">
        <v>0</v>
      </c>
      <c r="M110" s="286">
        <v>0</v>
      </c>
      <c r="N110" s="287" t="s">
        <v>204</v>
      </c>
      <c r="O110" s="47"/>
    </row>
    <row r="111" spans="1:15" ht="12.75">
      <c r="A111" s="51" t="e">
        <f>IF(COUNTBLANK(C111:IV111)=254,"odstr",IF(AND($A$1="TISK",SUM(J111:N111)=0),"odstr","OK"))</f>
        <v>#REF!</v>
      </c>
      <c r="B111" s="22" t="s">
        <v>101</v>
      </c>
      <c r="C111" s="52"/>
      <c r="D111" s="62"/>
      <c r="E111" s="178">
        <v>6329</v>
      </c>
      <c r="F111" s="249"/>
      <c r="G111" s="306" t="s">
        <v>377</v>
      </c>
      <c r="H111" s="306"/>
      <c r="I111" s="65"/>
      <c r="J111" s="66">
        <v>340</v>
      </c>
      <c r="K111" s="67">
        <v>54240</v>
      </c>
      <c r="L111" s="67">
        <v>204068.05312</v>
      </c>
      <c r="M111" s="286">
        <v>167640.25152000002</v>
      </c>
      <c r="N111" s="287">
        <v>3.090712601769912</v>
      </c>
      <c r="O111" s="47"/>
    </row>
    <row r="112" spans="1:15" ht="12.75">
      <c r="A112" s="51" t="e">
        <f>IF(COUNTBLANK(C112:IV112)=254,"odstr",IF(AND($A$1="TISK",SUM(J112:N112)=0),"odstr","OK"))</f>
        <v>#REF!</v>
      </c>
      <c r="B112" s="22" t="s">
        <v>101</v>
      </c>
      <c r="C112" s="52"/>
      <c r="D112" s="62"/>
      <c r="E112" s="178">
        <v>6341</v>
      </c>
      <c r="F112" s="249"/>
      <c r="G112" s="306" t="s">
        <v>378</v>
      </c>
      <c r="H112" s="64"/>
      <c r="I112" s="65"/>
      <c r="J112" s="66">
        <v>0</v>
      </c>
      <c r="K112" s="67">
        <v>164866.489</v>
      </c>
      <c r="L112" s="67">
        <v>164866.489</v>
      </c>
      <c r="M112" s="286">
        <v>127635.07437999999</v>
      </c>
      <c r="N112" s="287">
        <v>0.7741723327413128</v>
      </c>
      <c r="O112" s="47"/>
    </row>
    <row r="113" spans="1:15" ht="12.75">
      <c r="A113" s="51" t="e">
        <f>IF(COUNTBLANK(C113:IV113)=254,"odstr",IF(AND($A$1="TISK",SUM(J113:N113)=0),"odstr","OK"))</f>
        <v>#REF!</v>
      </c>
      <c r="B113" s="22" t="s">
        <v>101</v>
      </c>
      <c r="C113" s="52"/>
      <c r="D113" s="62"/>
      <c r="E113" s="178">
        <v>6342</v>
      </c>
      <c r="F113" s="249"/>
      <c r="G113" s="306" t="s">
        <v>379</v>
      </c>
      <c r="H113" s="64"/>
      <c r="I113" s="65"/>
      <c r="J113" s="66">
        <v>549000</v>
      </c>
      <c r="K113" s="67">
        <v>719675.576</v>
      </c>
      <c r="L113" s="67">
        <v>896333.07588</v>
      </c>
      <c r="M113" s="286">
        <v>482113.98933000007</v>
      </c>
      <c r="N113" s="287">
        <v>0.669904614534258</v>
      </c>
      <c r="O113" s="47"/>
    </row>
    <row r="114" spans="1:15" ht="12.75">
      <c r="A114" s="51" t="e">
        <f>IF(COUNTBLANK(C114:IV114)=254,"odstr",IF(AND($A$1="TISK",SUM(J114:N114)=0),"odstr","OK"))</f>
        <v>#REF!</v>
      </c>
      <c r="B114" s="22" t="s">
        <v>101</v>
      </c>
      <c r="C114" s="52"/>
      <c r="D114" s="62"/>
      <c r="E114" s="178">
        <v>6351</v>
      </c>
      <c r="F114" s="249"/>
      <c r="G114" s="306" t="s">
        <v>380</v>
      </c>
      <c r="H114" s="306"/>
      <c r="I114" s="65"/>
      <c r="J114" s="66">
        <v>299947</v>
      </c>
      <c r="K114" s="67">
        <v>100989.564</v>
      </c>
      <c r="L114" s="67">
        <v>295679.75346000004</v>
      </c>
      <c r="M114" s="286">
        <v>76812.35992999999</v>
      </c>
      <c r="N114" s="287">
        <v>0.7605970051519382</v>
      </c>
      <c r="O114" s="47"/>
    </row>
    <row r="115" spans="1:15" ht="12.75">
      <c r="A115" s="51" t="e">
        <f>IF(COUNTBLANK(C115:IV115)=254,"odstr",IF(AND($A$1="TISK",SUM(J115:N115)=0),"odstr","OK"))</f>
        <v>#REF!</v>
      </c>
      <c r="B115" s="22" t="s">
        <v>101</v>
      </c>
      <c r="C115" s="52"/>
      <c r="D115" s="62"/>
      <c r="E115" s="178">
        <v>6352</v>
      </c>
      <c r="F115" s="249"/>
      <c r="G115" s="306" t="s">
        <v>381</v>
      </c>
      <c r="H115" s="64"/>
      <c r="I115" s="65"/>
      <c r="J115" s="66">
        <v>6337370.617</v>
      </c>
      <c r="K115" s="67">
        <v>6824670.021</v>
      </c>
      <c r="L115" s="67">
        <v>10767437.024729999</v>
      </c>
      <c r="M115" s="286">
        <v>5661943.14438</v>
      </c>
      <c r="N115" s="287">
        <v>0.8296288504730331</v>
      </c>
      <c r="O115" s="47"/>
    </row>
    <row r="116" spans="1:15" ht="12.75">
      <c r="A116" s="51" t="e">
        <f>IF(COUNTBLANK(C116:IV116)=254,"odstr",IF(AND($A$1="TISK",SUM(J116:N116)=0),"odstr","OK"))</f>
        <v>#REF!</v>
      </c>
      <c r="B116" s="22" t="s">
        <v>101</v>
      </c>
      <c r="C116" s="52"/>
      <c r="D116" s="62"/>
      <c r="E116" s="178">
        <v>6354</v>
      </c>
      <c r="F116" s="249"/>
      <c r="G116" s="306" t="s">
        <v>382</v>
      </c>
      <c r="H116" s="64"/>
      <c r="I116" s="65"/>
      <c r="J116" s="66">
        <v>40400</v>
      </c>
      <c r="K116" s="67">
        <v>1551078.026</v>
      </c>
      <c r="L116" s="67">
        <v>2339374.8921</v>
      </c>
      <c r="M116" s="286">
        <v>1720418.72932</v>
      </c>
      <c r="N116" s="287">
        <v>1.1091761345860236</v>
      </c>
      <c r="O116" s="47"/>
    </row>
    <row r="117" spans="1:15" ht="12.75">
      <c r="A117" s="51" t="e">
        <f>IF(COUNTBLANK(C117:IV117)=254,"odstr",IF(AND($A$1="TISK",SUM(J117:N117)=0),"odstr","OK"))</f>
        <v>#REF!</v>
      </c>
      <c r="B117" s="22" t="s">
        <v>101</v>
      </c>
      <c r="C117" s="52"/>
      <c r="D117" s="62"/>
      <c r="E117" s="178">
        <v>6359</v>
      </c>
      <c r="F117" s="249"/>
      <c r="G117" s="306" t="s">
        <v>383</v>
      </c>
      <c r="H117" s="64"/>
      <c r="I117" s="65"/>
      <c r="J117" s="66">
        <v>5500</v>
      </c>
      <c r="K117" s="67">
        <v>488464.732</v>
      </c>
      <c r="L117" s="67">
        <v>641143.03844</v>
      </c>
      <c r="M117" s="286">
        <v>290658.91193</v>
      </c>
      <c r="N117" s="287">
        <v>0.5950458505773965</v>
      </c>
      <c r="O117" s="47"/>
    </row>
    <row r="118" spans="1:15" ht="12.75">
      <c r="A118" s="51" t="e">
        <f>IF(COUNTBLANK(C118:IV118)=254,"odstr",IF(AND($A$1="TISK",SUM(J118:N118)=0),"odstr","OK"))</f>
        <v>#REF!</v>
      </c>
      <c r="B118" s="22" t="s">
        <v>101</v>
      </c>
      <c r="C118" s="52"/>
      <c r="D118" s="81"/>
      <c r="E118" s="200">
        <v>63</v>
      </c>
      <c r="F118" s="257"/>
      <c r="G118" s="82" t="s">
        <v>51</v>
      </c>
      <c r="H118" s="83"/>
      <c r="I118" s="84"/>
      <c r="J118" s="203">
        <v>8191151.617</v>
      </c>
      <c r="K118" s="204">
        <v>11683745.568</v>
      </c>
      <c r="L118" s="204">
        <v>17804541.60267</v>
      </c>
      <c r="M118" s="299">
        <v>10448700.552460002</v>
      </c>
      <c r="N118" s="304">
        <v>0.8942937426742158</v>
      </c>
      <c r="O118" s="47"/>
    </row>
    <row r="119" spans="1:41" ht="13.5" thickBot="1">
      <c r="A119" s="51" t="s">
        <v>97</v>
      </c>
      <c r="B119" s="51" t="s">
        <v>102</v>
      </c>
      <c r="D119" s="309"/>
      <c r="E119" s="329">
        <v>6</v>
      </c>
      <c r="F119" s="327"/>
      <c r="G119" s="330" t="s">
        <v>216</v>
      </c>
      <c r="H119" s="331"/>
      <c r="I119" s="328"/>
      <c r="J119" s="85">
        <v>8227473.9399999995</v>
      </c>
      <c r="K119" s="86">
        <v>11729742.269</v>
      </c>
      <c r="L119" s="86">
        <v>17888058.292999998</v>
      </c>
      <c r="M119" s="332">
        <v>10485732.438230002</v>
      </c>
      <c r="N119" s="333">
        <v>0.8939439757293104</v>
      </c>
      <c r="AO119" s="71"/>
    </row>
    <row r="120" spans="1:14" ht="14.25" customHeight="1" thickBot="1">
      <c r="A120" s="51" t="str">
        <f>IF(COUNTBLANK(D120:E120)=2,"odstr","OK")</f>
        <v>OK</v>
      </c>
      <c r="B120" s="51"/>
      <c r="D120" s="108"/>
      <c r="E120" s="109" t="s">
        <v>384</v>
      </c>
      <c r="F120" s="109"/>
      <c r="G120" s="109"/>
      <c r="H120" s="110"/>
      <c r="I120" s="111"/>
      <c r="J120" s="112">
        <v>137301155.903</v>
      </c>
      <c r="K120" s="113">
        <v>142497647.31100002</v>
      </c>
      <c r="L120" s="113">
        <v>152547406.7482</v>
      </c>
      <c r="M120" s="334">
        <v>140046248.03388003</v>
      </c>
      <c r="N120" s="335">
        <v>0.9827969140306588</v>
      </c>
    </row>
    <row r="121" spans="1:14" ht="13.5">
      <c r="A121" s="51" t="str">
        <f>IF(COUNTBLANK(D121:E121)=2,"odstr","OK")</f>
        <v>odstr</v>
      </c>
      <c r="B121" s="51"/>
      <c r="D121" s="117" t="s">
        <v>91</v>
      </c>
      <c r="E121" s="118"/>
      <c r="F121" s="118"/>
      <c r="G121" s="118"/>
      <c r="H121" s="118"/>
      <c r="I121" s="117"/>
      <c r="J121" s="117"/>
      <c r="K121" s="117"/>
      <c r="L121" s="117"/>
      <c r="M121" s="117"/>
      <c r="N121" s="119" t="s">
        <v>59</v>
      </c>
    </row>
    <row r="122" spans="1:14" ht="12.75">
      <c r="A122" s="51" t="s">
        <v>102</v>
      </c>
      <c r="B122" s="51"/>
      <c r="D122" s="120"/>
      <c r="E122" s="564"/>
      <c r="F122" s="564"/>
      <c r="G122" s="564"/>
      <c r="H122" s="564"/>
      <c r="I122" s="564"/>
      <c r="J122" s="564"/>
      <c r="K122" s="564"/>
      <c r="L122" s="564"/>
      <c r="M122" s="564"/>
      <c r="N122" s="564"/>
    </row>
    <row r="123" spans="1:14" ht="12.75">
      <c r="A123" s="51"/>
      <c r="B123" s="51"/>
      <c r="D123" s="120"/>
      <c r="E123" s="564"/>
      <c r="F123" s="564"/>
      <c r="G123" s="564"/>
      <c r="H123" s="564"/>
      <c r="I123" s="564"/>
      <c r="J123" s="564"/>
      <c r="K123" s="564"/>
      <c r="L123" s="564"/>
      <c r="M123" s="564"/>
      <c r="N123" s="564"/>
    </row>
    <row r="124" spans="1:14" ht="12.75">
      <c r="A124" s="51"/>
      <c r="B124" s="51"/>
      <c r="J124" s="336"/>
      <c r="K124" s="337"/>
      <c r="L124" s="337"/>
      <c r="M124" s="338"/>
      <c r="N124" s="339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</sheetData>
  <sheetProtection sheet="1" objects="1" scenarios="1"/>
  <mergeCells count="12">
    <mergeCell ref="E122:N122"/>
    <mergeCell ref="E123:N123"/>
    <mergeCell ref="G57:H57"/>
    <mergeCell ref="G69:H69"/>
    <mergeCell ref="G18:H18"/>
    <mergeCell ref="M9:M13"/>
    <mergeCell ref="N9:N13"/>
    <mergeCell ref="D9:E13"/>
    <mergeCell ref="G9:G13"/>
    <mergeCell ref="J9:J13"/>
    <mergeCell ref="K9:K13"/>
    <mergeCell ref="L9:L13"/>
  </mergeCells>
  <conditionalFormatting sqref="G8">
    <cfRule type="expression" priority="1" dxfId="2" stopIfTrue="1">
      <formula>O8=" "</formula>
    </cfRule>
  </conditionalFormatting>
  <conditionalFormatting sqref="N121">
    <cfRule type="expression" priority="2" dxfId="2" stopIfTrue="1">
      <formula>O121=" "</formula>
    </cfRule>
  </conditionalFormatting>
  <conditionalFormatting sqref="B116:B118 A116:A121 A19:B115 B14:B18 A2:A18">
    <cfRule type="cellIs" priority="3" dxfId="1" operator="equal" stopIfTrue="1">
      <formula>"odstr"</formula>
    </cfRule>
  </conditionalFormatting>
  <conditionalFormatting sqref="C1:E1">
    <cfRule type="cellIs" priority="4" dxfId="0" operator="equal" stopIfTrue="1">
      <formula>"nezadána"</formula>
    </cfRule>
  </conditionalFormatting>
  <conditionalFormatting sqref="B1">
    <cfRule type="cellIs" priority="5" dxfId="2" operator="equal" stopIfTrue="1">
      <formula>"FUNKCE"</formula>
    </cfRule>
  </conditionalFormatting>
  <conditionalFormatting sqref="N1 F1:I1">
    <cfRule type="cellIs" priority="6" dxfId="3" operator="notEqual" stopIfTrue="1">
      <formula>""</formula>
    </cfRule>
  </conditionalFormatting>
  <conditionalFormatting sqref="B4">
    <cfRule type="expression" priority="7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N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1"/>
  <dimension ref="A1:AI242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4.375" style="26" customWidth="1"/>
    <col min="6" max="6" width="1.12109375" style="26" customWidth="1"/>
    <col min="7" max="7" width="13.75390625" style="26" customWidth="1"/>
    <col min="8" max="8" width="24.875" style="26" customWidth="1"/>
    <col min="9" max="9" width="1.12109375" style="26" customWidth="1"/>
    <col min="10" max="10" width="10.125" style="26" customWidth="1"/>
    <col min="11" max="11" width="10.875" style="26" customWidth="1"/>
    <col min="12" max="12" width="10.75390625" style="26" customWidth="1"/>
    <col min="13" max="13" width="8.75390625" style="26" customWidth="1"/>
    <col min="14" max="14" width="10.375" style="26" customWidth="1"/>
    <col min="15" max="15" width="11.25390625" style="26" customWidth="1"/>
    <col min="16" max="16" width="9.875" style="26" customWidth="1"/>
    <col min="17" max="17" width="8.75390625" style="26" customWidth="1"/>
    <col min="18" max="18" width="9.875" style="26" customWidth="1"/>
    <col min="19" max="19" width="10.00390625" style="26" customWidth="1"/>
    <col min="20" max="20" width="9.875" style="26" customWidth="1"/>
    <col min="21" max="21" width="8.75390625" style="26" customWidth="1"/>
    <col min="22" max="22" width="5.875" style="26" customWidth="1"/>
    <col min="23" max="23" width="10.125" style="26" customWidth="1"/>
    <col min="24" max="24" width="9.00390625" style="26" customWidth="1"/>
    <col min="25" max="25" width="12.625" style="26" customWidth="1"/>
    <col min="26" max="26" width="10.00390625" style="26" customWidth="1"/>
    <col min="27" max="27" width="12.75390625" style="26" customWidth="1"/>
    <col min="28" max="28" width="10.625" style="26" customWidth="1"/>
    <col min="29" max="29" width="7.75390625" style="26" customWidth="1"/>
    <col min="30" max="30" width="5.75390625" style="26" customWidth="1"/>
    <col min="31" max="32" width="10.00390625" style="26" customWidth="1"/>
    <col min="33" max="33" width="8.875" style="26" customWidth="1"/>
    <col min="34" max="34" width="8.75390625" style="26" customWidth="1"/>
    <col min="35" max="35" width="9.375" style="26" customWidth="1"/>
    <col min="36" max="42" width="1.75390625" style="26" customWidth="1"/>
    <col min="43" max="16384" width="9.125" style="26" customWidth="1"/>
  </cols>
  <sheetData>
    <row r="1" spans="1:22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CONCATENATE(C1,U1)</f>
        <v>#REF!</v>
      </c>
      <c r="F1" s="18">
        <v>7</v>
      </c>
      <c r="G1" s="19"/>
      <c r="H1" s="19"/>
      <c r="I1" s="19"/>
      <c r="T1" s="21"/>
      <c r="U1" s="22"/>
      <c r="V1" s="23"/>
    </row>
    <row r="2" spans="1:3" ht="12.75">
      <c r="A2" s="20" t="s">
        <v>97</v>
      </c>
      <c r="B2" s="24"/>
      <c r="C2" s="25"/>
    </row>
    <row r="3" spans="1:21" s="28" customFormat="1" ht="15.75">
      <c r="A3" s="20" t="s">
        <v>97</v>
      </c>
      <c r="B3" s="27" t="s">
        <v>109</v>
      </c>
      <c r="D3" s="29" t="s">
        <v>68</v>
      </c>
      <c r="E3" s="29"/>
      <c r="F3" s="29"/>
      <c r="G3" s="30"/>
      <c r="H3" s="30" t="s">
        <v>385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5.75" hidden="1">
      <c r="A4" s="20" t="s">
        <v>97</v>
      </c>
      <c r="B4" s="33">
        <f>COUNTA(Datova_oblast)</f>
        <v>1696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Výdaje kapitoly 700-Obce a DSO; KÚ (část: 31–32– vzdělávání) – podle položek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28" customFormat="1" ht="15.75">
      <c r="A5" s="20" t="str">
        <f>IF(D5="","odstr","OK")</f>
        <v>odstr</v>
      </c>
      <c r="B5" s="35">
        <v>0</v>
      </c>
      <c r="D5" s="24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40"/>
      <c r="S5" s="340"/>
      <c r="T5" s="340"/>
      <c r="U5" s="37"/>
    </row>
    <row r="6" spans="1:21" s="28" customFormat="1" ht="21" customHeight="1" hidden="1">
      <c r="A6" s="20" t="str">
        <f>IF(COUNTBLANK(C6:IV6)=254,"odstr","OK")</f>
        <v>odstr</v>
      </c>
      <c r="B6" s="38" t="s">
        <v>99</v>
      </c>
      <c r="D6" s="39"/>
      <c r="E6" s="39"/>
      <c r="F6" s="39"/>
      <c r="G6" s="39"/>
      <c r="H6" s="39"/>
      <c r="I6" s="39"/>
      <c r="J6" s="39"/>
      <c r="K6" s="341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s="28" customFormat="1" ht="21" customHeight="1" hidden="1">
      <c r="A7" s="20" t="str">
        <f>IF(COUNTBLANK(C7:IV7)=254,"odstr","OK")</f>
        <v>odstr</v>
      </c>
      <c r="B7" s="38" t="s">
        <v>100</v>
      </c>
      <c r="D7" s="40"/>
      <c r="E7" s="40"/>
      <c r="F7" s="40"/>
      <c r="G7" s="40"/>
      <c r="H7" s="40"/>
      <c r="I7" s="40"/>
      <c r="J7" s="340"/>
      <c r="K7" s="340"/>
      <c r="L7" s="340"/>
      <c r="M7" s="40"/>
      <c r="N7" s="340"/>
      <c r="O7" s="340"/>
      <c r="P7" s="340"/>
      <c r="Q7" s="342"/>
      <c r="R7" s="340"/>
      <c r="S7" s="340"/>
      <c r="T7" s="340"/>
      <c r="U7" s="40"/>
    </row>
    <row r="8" spans="1:22" s="41" customFormat="1" ht="21" customHeight="1" thickBot="1">
      <c r="A8" s="20" t="s">
        <v>97</v>
      </c>
      <c r="B8" s="20"/>
      <c r="D8" s="42" t="s">
        <v>511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190</v>
      </c>
      <c r="V8" s="20"/>
    </row>
    <row r="9" spans="1:22" ht="6" customHeight="1">
      <c r="A9" s="20" t="s">
        <v>97</v>
      </c>
      <c r="C9" s="46"/>
      <c r="D9" s="638" t="s">
        <v>223</v>
      </c>
      <c r="E9" s="639"/>
      <c r="F9" s="138"/>
      <c r="G9" s="597" t="s">
        <v>224</v>
      </c>
      <c r="H9" s="597"/>
      <c r="I9" s="141"/>
      <c r="J9" s="571" t="s">
        <v>443</v>
      </c>
      <c r="K9" s="563"/>
      <c r="L9" s="563"/>
      <c r="M9" s="644"/>
      <c r="N9" s="593" t="s">
        <v>283</v>
      </c>
      <c r="O9" s="563"/>
      <c r="P9" s="563"/>
      <c r="Q9" s="644"/>
      <c r="R9" s="593" t="s">
        <v>284</v>
      </c>
      <c r="S9" s="563"/>
      <c r="T9" s="563"/>
      <c r="U9" s="644"/>
      <c r="V9" s="47"/>
    </row>
    <row r="10" spans="1:22" ht="6" customHeight="1">
      <c r="A10" s="20" t="s">
        <v>97</v>
      </c>
      <c r="C10" s="46"/>
      <c r="D10" s="640"/>
      <c r="E10" s="641"/>
      <c r="F10" s="142"/>
      <c r="G10" s="598"/>
      <c r="H10" s="598"/>
      <c r="I10" s="145"/>
      <c r="J10" s="645"/>
      <c r="K10" s="646"/>
      <c r="L10" s="646"/>
      <c r="M10" s="647"/>
      <c r="N10" s="648"/>
      <c r="O10" s="646"/>
      <c r="P10" s="646"/>
      <c r="Q10" s="647"/>
      <c r="R10" s="648"/>
      <c r="S10" s="646"/>
      <c r="T10" s="646"/>
      <c r="U10" s="647"/>
      <c r="V10" s="47"/>
    </row>
    <row r="11" spans="1:22" ht="9.75" customHeight="1">
      <c r="A11" s="20" t="s">
        <v>97</v>
      </c>
      <c r="C11" s="46"/>
      <c r="D11" s="640"/>
      <c r="E11" s="641"/>
      <c r="F11" s="142"/>
      <c r="G11" s="598"/>
      <c r="H11" s="598"/>
      <c r="I11" s="145"/>
      <c r="J11" s="617" t="s">
        <v>258</v>
      </c>
      <c r="K11" s="615" t="s">
        <v>259</v>
      </c>
      <c r="L11" s="616" t="s">
        <v>260</v>
      </c>
      <c r="M11" s="611" t="s">
        <v>227</v>
      </c>
      <c r="N11" s="612" t="s">
        <v>258</v>
      </c>
      <c r="O11" s="615" t="s">
        <v>259</v>
      </c>
      <c r="P11" s="616" t="s">
        <v>260</v>
      </c>
      <c r="Q11" s="611" t="s">
        <v>227</v>
      </c>
      <c r="R11" s="612" t="s">
        <v>258</v>
      </c>
      <c r="S11" s="615" t="s">
        <v>259</v>
      </c>
      <c r="T11" s="616" t="s">
        <v>260</v>
      </c>
      <c r="U11" s="611" t="s">
        <v>227</v>
      </c>
      <c r="V11" s="47"/>
    </row>
    <row r="12" spans="1:22" ht="9.75" customHeight="1">
      <c r="A12" s="20" t="s">
        <v>97</v>
      </c>
      <c r="C12" s="46"/>
      <c r="D12" s="640"/>
      <c r="E12" s="641"/>
      <c r="F12" s="142"/>
      <c r="G12" s="598"/>
      <c r="H12" s="598"/>
      <c r="I12" s="145"/>
      <c r="J12" s="601"/>
      <c r="K12" s="604"/>
      <c r="L12" s="636"/>
      <c r="M12" s="569"/>
      <c r="N12" s="613"/>
      <c r="O12" s="604"/>
      <c r="P12" s="636"/>
      <c r="Q12" s="569"/>
      <c r="R12" s="613"/>
      <c r="S12" s="604"/>
      <c r="T12" s="636"/>
      <c r="U12" s="569"/>
      <c r="V12" s="47"/>
    </row>
    <row r="13" spans="1:22" ht="9.75" customHeight="1" thickBot="1">
      <c r="A13" s="20" t="s">
        <v>97</v>
      </c>
      <c r="C13" s="46"/>
      <c r="D13" s="642"/>
      <c r="E13" s="643"/>
      <c r="F13" s="146"/>
      <c r="G13" s="599"/>
      <c r="H13" s="599"/>
      <c r="I13" s="149"/>
      <c r="J13" s="602"/>
      <c r="K13" s="605"/>
      <c r="L13" s="637"/>
      <c r="M13" s="570"/>
      <c r="N13" s="614"/>
      <c r="O13" s="605"/>
      <c r="P13" s="637"/>
      <c r="Q13" s="570"/>
      <c r="R13" s="614"/>
      <c r="S13" s="605"/>
      <c r="T13" s="637"/>
      <c r="U13" s="570"/>
      <c r="V13" s="47"/>
    </row>
    <row r="14" spans="1:35" ht="13.5" thickTop="1">
      <c r="A14" s="51" t="e">
        <f>IF(COUNTBLANK(C14:IV14)=254,"odstr",IF(AND($A$1="TISK",SUM(J14:U14)=0),"odstr","OK"))</f>
        <v>#REF!</v>
      </c>
      <c r="B14" s="22" t="s">
        <v>101</v>
      </c>
      <c r="C14" s="52"/>
      <c r="D14" s="53"/>
      <c r="E14" s="171">
        <v>5011</v>
      </c>
      <c r="F14" s="247"/>
      <c r="G14" s="625" t="s">
        <v>288</v>
      </c>
      <c r="H14" s="625"/>
      <c r="I14" s="56"/>
      <c r="J14" s="248">
        <v>26464.52711</v>
      </c>
      <c r="K14" s="58">
        <v>124565.14299</v>
      </c>
      <c r="L14" s="58">
        <v>106459.56486</v>
      </c>
      <c r="M14" s="343">
        <v>0.8546497222625634</v>
      </c>
      <c r="N14" s="248">
        <v>16626.73711</v>
      </c>
      <c r="O14" s="58">
        <v>34780.04529</v>
      </c>
      <c r="P14" s="58">
        <v>31736.06108</v>
      </c>
      <c r="Q14" s="343">
        <v>0.9124790038477836</v>
      </c>
      <c r="R14" s="248">
        <v>9837.79</v>
      </c>
      <c r="S14" s="58">
        <v>89785.0977</v>
      </c>
      <c r="T14" s="58">
        <v>74723.50378</v>
      </c>
      <c r="U14" s="343">
        <v>0.8322483986114769</v>
      </c>
      <c r="V14" s="47"/>
      <c r="AD14" s="71"/>
      <c r="AE14" s="71"/>
      <c r="AF14" s="71"/>
      <c r="AG14" s="71"/>
      <c r="AH14" s="71"/>
      <c r="AI14" s="71"/>
    </row>
    <row r="15" spans="1:35" ht="12.75">
      <c r="A15" s="51" t="e">
        <f>IF(COUNTBLANK(C15:IV15)=254,"odstr",IF(AND($A$1="TISK",SUM(J15:U15)=0),"odstr","OK"))</f>
        <v>#REF!</v>
      </c>
      <c r="B15" s="22" t="s">
        <v>101</v>
      </c>
      <c r="C15" s="52"/>
      <c r="D15" s="62"/>
      <c r="E15" s="178">
        <v>5019</v>
      </c>
      <c r="F15" s="249"/>
      <c r="G15" s="623" t="s">
        <v>289</v>
      </c>
      <c r="H15" s="623"/>
      <c r="I15" s="65"/>
      <c r="J15" s="250">
        <v>333</v>
      </c>
      <c r="K15" s="67">
        <v>859.5548</v>
      </c>
      <c r="L15" s="67">
        <v>724.73566</v>
      </c>
      <c r="M15" s="344">
        <v>0.8431523621297909</v>
      </c>
      <c r="N15" s="250">
        <v>333</v>
      </c>
      <c r="O15" s="67">
        <v>859.5548</v>
      </c>
      <c r="P15" s="67">
        <v>724.73566</v>
      </c>
      <c r="Q15" s="344">
        <v>0.8431523621297909</v>
      </c>
      <c r="R15" s="250">
        <v>0</v>
      </c>
      <c r="S15" s="67">
        <v>0</v>
      </c>
      <c r="T15" s="67">
        <v>0</v>
      </c>
      <c r="U15" s="344" t="s">
        <v>204</v>
      </c>
      <c r="V15" s="47"/>
      <c r="AD15" s="71"/>
      <c r="AE15" s="71"/>
      <c r="AF15" s="71"/>
      <c r="AG15" s="71"/>
      <c r="AH15" s="71"/>
      <c r="AI15" s="71"/>
    </row>
    <row r="16" spans="1:35" ht="12.75">
      <c r="A16" s="51" t="e">
        <f>IF(COUNTBLANK(C16:IV16)=254,"odstr",IF(AND($A$1="TISK",SUM(J16:U16)=0),"odstr","OK"))</f>
        <v>#REF!</v>
      </c>
      <c r="B16" s="22" t="s">
        <v>101</v>
      </c>
      <c r="C16" s="52"/>
      <c r="D16" s="62"/>
      <c r="E16" s="178">
        <v>5021</v>
      </c>
      <c r="F16" s="249"/>
      <c r="G16" s="623" t="s">
        <v>290</v>
      </c>
      <c r="H16" s="623"/>
      <c r="I16" s="65"/>
      <c r="J16" s="250">
        <v>13643.33</v>
      </c>
      <c r="K16" s="67">
        <v>93584.11374</v>
      </c>
      <c r="L16" s="67">
        <v>70399.71591</v>
      </c>
      <c r="M16" s="344">
        <v>0.7522613945523698</v>
      </c>
      <c r="N16" s="250">
        <v>11738.33</v>
      </c>
      <c r="O16" s="67">
        <v>74511.98678</v>
      </c>
      <c r="P16" s="67">
        <v>55156.48291</v>
      </c>
      <c r="Q16" s="344">
        <v>0.7402363739521803</v>
      </c>
      <c r="R16" s="250">
        <v>1905</v>
      </c>
      <c r="S16" s="67">
        <v>19072.12696</v>
      </c>
      <c r="T16" s="67">
        <v>15243.233</v>
      </c>
      <c r="U16" s="344">
        <v>0.7992413762748987</v>
      </c>
      <c r="V16" s="47"/>
      <c r="AD16" s="71"/>
      <c r="AE16" s="71"/>
      <c r="AF16" s="71"/>
      <c r="AG16" s="71"/>
      <c r="AH16" s="71"/>
      <c r="AI16" s="71"/>
    </row>
    <row r="17" spans="1:35" ht="12.75">
      <c r="A17" s="51" t="e">
        <f>IF(COUNTBLANK(C17:IV17)=254,"odstr",IF(AND($A$1="TISK",SUM(J17:U17)=0),"odstr","OK"))</f>
        <v>#REF!</v>
      </c>
      <c r="B17" s="22" t="s">
        <v>101</v>
      </c>
      <c r="C17" s="52"/>
      <c r="D17" s="62"/>
      <c r="E17" s="178">
        <v>5023</v>
      </c>
      <c r="F17" s="249"/>
      <c r="G17" s="623" t="s">
        <v>386</v>
      </c>
      <c r="H17" s="623"/>
      <c r="I17" s="65"/>
      <c r="J17" s="250">
        <v>0</v>
      </c>
      <c r="K17" s="67">
        <v>0</v>
      </c>
      <c r="L17" s="67">
        <v>0</v>
      </c>
      <c r="M17" s="344" t="s">
        <v>204</v>
      </c>
      <c r="N17" s="250"/>
      <c r="O17" s="67"/>
      <c r="P17" s="67"/>
      <c r="Q17" s="344" t="s">
        <v>204</v>
      </c>
      <c r="R17" s="250"/>
      <c r="S17" s="67"/>
      <c r="T17" s="67"/>
      <c r="U17" s="344" t="s">
        <v>204</v>
      </c>
      <c r="V17" s="47"/>
      <c r="AD17" s="71"/>
      <c r="AE17" s="71"/>
      <c r="AF17" s="71"/>
      <c r="AG17" s="71"/>
      <c r="AH17" s="71"/>
      <c r="AI17" s="71"/>
    </row>
    <row r="18" spans="1:35" ht="12.75">
      <c r="A18" s="51" t="e">
        <f>IF(COUNTBLANK(C18:IV18)=254,"odstr",IF(AND($A$1="TISK",SUM(J18:U18)=0),"odstr","OK"))</f>
        <v>#REF!</v>
      </c>
      <c r="B18" s="22" t="s">
        <v>101</v>
      </c>
      <c r="C18" s="52"/>
      <c r="D18" s="62"/>
      <c r="E18" s="178">
        <v>5029</v>
      </c>
      <c r="F18" s="249"/>
      <c r="G18" s="623" t="s">
        <v>294</v>
      </c>
      <c r="H18" s="623"/>
      <c r="I18" s="65"/>
      <c r="J18" s="250">
        <v>32.7</v>
      </c>
      <c r="K18" s="67">
        <v>236.548</v>
      </c>
      <c r="L18" s="67">
        <v>215.148</v>
      </c>
      <c r="M18" s="344">
        <v>0.9095321034208702</v>
      </c>
      <c r="N18" s="250">
        <v>32.7</v>
      </c>
      <c r="O18" s="67">
        <v>236.548</v>
      </c>
      <c r="P18" s="67">
        <v>215.148</v>
      </c>
      <c r="Q18" s="344">
        <v>0.9095321034208702</v>
      </c>
      <c r="R18" s="250"/>
      <c r="S18" s="67"/>
      <c r="T18" s="67"/>
      <c r="U18" s="344" t="s">
        <v>204</v>
      </c>
      <c r="V18" s="47"/>
      <c r="AD18" s="71"/>
      <c r="AE18" s="71"/>
      <c r="AF18" s="71"/>
      <c r="AG18" s="71"/>
      <c r="AH18" s="71"/>
      <c r="AI18" s="71"/>
    </row>
    <row r="19" spans="1:35" ht="12.75">
      <c r="A19" s="51" t="e">
        <f>IF(COUNTBLANK(C19:IV19)=254,"odstr",IF(AND($A$1="TISK",SUM(J19:U19)=0),"odstr","OK"))</f>
        <v>#REF!</v>
      </c>
      <c r="B19" s="22" t="s">
        <v>101</v>
      </c>
      <c r="C19" s="52"/>
      <c r="D19" s="62"/>
      <c r="E19" s="178">
        <v>5031</v>
      </c>
      <c r="F19" s="249"/>
      <c r="G19" s="623" t="s">
        <v>295</v>
      </c>
      <c r="H19" s="623"/>
      <c r="I19" s="65"/>
      <c r="J19" s="250">
        <v>6349.38</v>
      </c>
      <c r="K19" s="67">
        <v>41977.03671</v>
      </c>
      <c r="L19" s="67">
        <v>34102.37953</v>
      </c>
      <c r="M19" s="344">
        <v>0.8124055960785803</v>
      </c>
      <c r="N19" s="250">
        <v>5132.12</v>
      </c>
      <c r="O19" s="67">
        <v>15165.600960000002</v>
      </c>
      <c r="P19" s="67">
        <v>13342.94909</v>
      </c>
      <c r="Q19" s="344">
        <v>0.8798167065843725</v>
      </c>
      <c r="R19" s="250">
        <v>1217.26</v>
      </c>
      <c r="S19" s="67">
        <v>26811.43575</v>
      </c>
      <c r="T19" s="67">
        <v>20759.43044</v>
      </c>
      <c r="U19" s="344">
        <v>0.7742752247051895</v>
      </c>
      <c r="V19" s="47"/>
      <c r="AD19" s="71"/>
      <c r="AE19" s="71"/>
      <c r="AF19" s="71"/>
      <c r="AG19" s="71"/>
      <c r="AH19" s="71"/>
      <c r="AI19" s="71"/>
    </row>
    <row r="20" spans="1:35" ht="27" customHeight="1">
      <c r="A20" s="51" t="e">
        <f>IF(COUNTBLANK(C20:IV20)=254,"odstr",IF(AND($A$1="TISK",SUM(J20:U20)=0),"odstr","OK"))</f>
        <v>#REF!</v>
      </c>
      <c r="B20" s="22" t="s">
        <v>101</v>
      </c>
      <c r="C20" s="52"/>
      <c r="D20" s="62"/>
      <c r="E20" s="178">
        <v>5032</v>
      </c>
      <c r="F20" s="249"/>
      <c r="G20" s="622" t="s">
        <v>296</v>
      </c>
      <c r="H20" s="622"/>
      <c r="I20" s="65"/>
      <c r="J20" s="250">
        <v>2028.07</v>
      </c>
      <c r="K20" s="67">
        <v>15199.21777</v>
      </c>
      <c r="L20" s="67">
        <v>12243.773720000001</v>
      </c>
      <c r="M20" s="344">
        <v>0.805552884712698</v>
      </c>
      <c r="N20" s="250">
        <v>1590.61</v>
      </c>
      <c r="O20" s="67">
        <v>5503.138</v>
      </c>
      <c r="P20" s="67">
        <v>4756.665150000001</v>
      </c>
      <c r="Q20" s="344">
        <v>0.8643550552430269</v>
      </c>
      <c r="R20" s="250">
        <v>437.46</v>
      </c>
      <c r="S20" s="67">
        <v>9696.07977</v>
      </c>
      <c r="T20" s="67">
        <v>7487.10857</v>
      </c>
      <c r="U20" s="344">
        <v>0.7721789370138402</v>
      </c>
      <c r="V20" s="47"/>
      <c r="AD20" s="71"/>
      <c r="AE20" s="71"/>
      <c r="AF20" s="71"/>
      <c r="AG20" s="71"/>
      <c r="AH20" s="71"/>
      <c r="AI20" s="71"/>
    </row>
    <row r="21" spans="1:35" ht="13.5" customHeight="1">
      <c r="A21" s="51" t="e">
        <f>IF(COUNTBLANK(C21:IV21)=254,"odstr",IF(AND($A$1="TISK",SUM(J21:U21)=0),"odstr","OK"))</f>
        <v>#REF!</v>
      </c>
      <c r="B21" s="22" t="s">
        <v>101</v>
      </c>
      <c r="C21" s="52"/>
      <c r="D21" s="62"/>
      <c r="E21" s="178">
        <v>5038</v>
      </c>
      <c r="F21" s="249"/>
      <c r="G21" s="623" t="s">
        <v>387</v>
      </c>
      <c r="H21" s="623"/>
      <c r="I21" s="65"/>
      <c r="J21" s="250">
        <v>55.88</v>
      </c>
      <c r="K21" s="67">
        <v>590.16471</v>
      </c>
      <c r="L21" s="67">
        <v>222.32083999999998</v>
      </c>
      <c r="M21" s="344">
        <v>0.37670981716273744</v>
      </c>
      <c r="N21" s="250">
        <v>54.88</v>
      </c>
      <c r="O21" s="67">
        <v>128.36168</v>
      </c>
      <c r="P21" s="67">
        <v>81.56603999999999</v>
      </c>
      <c r="Q21" s="344">
        <v>0.6354391746820389</v>
      </c>
      <c r="R21" s="250">
        <v>1</v>
      </c>
      <c r="S21" s="67">
        <v>461.80303000000004</v>
      </c>
      <c r="T21" s="67">
        <v>140.7548</v>
      </c>
      <c r="U21" s="344">
        <v>0.3047940157516939</v>
      </c>
      <c r="V21" s="47"/>
      <c r="AD21" s="71"/>
      <c r="AE21" s="71"/>
      <c r="AF21" s="71"/>
      <c r="AG21" s="71"/>
      <c r="AH21" s="71"/>
      <c r="AI21" s="71"/>
    </row>
    <row r="22" spans="1:35" ht="13.5" customHeight="1">
      <c r="A22" s="51" t="e">
        <f>IF(COUNTBLANK(C22:IV22)=254,"odstr",IF(AND($A$1="TISK",SUM(J22:U22)=0),"odstr","OK"))</f>
        <v>#REF!</v>
      </c>
      <c r="B22" s="22" t="s">
        <v>101</v>
      </c>
      <c r="C22" s="52"/>
      <c r="D22" s="62"/>
      <c r="E22" s="178">
        <v>5039</v>
      </c>
      <c r="F22" s="249"/>
      <c r="G22" s="623" t="s">
        <v>297</v>
      </c>
      <c r="H22" s="623"/>
      <c r="I22" s="65"/>
      <c r="J22" s="250">
        <v>0</v>
      </c>
      <c r="K22" s="67">
        <v>28.98654</v>
      </c>
      <c r="L22" s="67">
        <v>25.98509</v>
      </c>
      <c r="M22" s="344">
        <v>0.896453664355939</v>
      </c>
      <c r="N22" s="250">
        <v>0</v>
      </c>
      <c r="O22" s="67">
        <v>28.98654</v>
      </c>
      <c r="P22" s="67">
        <v>25.98509</v>
      </c>
      <c r="Q22" s="344">
        <v>0.896453664355939</v>
      </c>
      <c r="R22" s="250">
        <v>0</v>
      </c>
      <c r="S22" s="67">
        <v>0</v>
      </c>
      <c r="T22" s="67">
        <v>0</v>
      </c>
      <c r="U22" s="344" t="s">
        <v>204</v>
      </c>
      <c r="V22" s="47"/>
      <c r="AD22" s="71"/>
      <c r="AE22" s="71"/>
      <c r="AF22" s="71"/>
      <c r="AG22" s="71"/>
      <c r="AH22" s="71"/>
      <c r="AI22" s="71"/>
    </row>
    <row r="23" spans="1:35" ht="14.25" customHeight="1">
      <c r="A23" s="51" t="e">
        <f>IF(COUNTBLANK(C23:IV23)=254,"odstr",IF(AND($A$1="TISK",SUM(J23:U23)=0),"odstr","OK"))</f>
        <v>#REF!</v>
      </c>
      <c r="B23" s="22" t="s">
        <v>101</v>
      </c>
      <c r="C23" s="52"/>
      <c r="D23" s="62"/>
      <c r="E23" s="178">
        <v>5041</v>
      </c>
      <c r="F23" s="249"/>
      <c r="G23" s="623" t="s">
        <v>388</v>
      </c>
      <c r="H23" s="623"/>
      <c r="I23" s="65"/>
      <c r="J23" s="250">
        <v>5</v>
      </c>
      <c r="K23" s="67">
        <v>57</v>
      </c>
      <c r="L23" s="67">
        <v>55.761</v>
      </c>
      <c r="M23" s="344">
        <v>0.978263157894737</v>
      </c>
      <c r="N23" s="250">
        <v>5</v>
      </c>
      <c r="O23" s="67">
        <v>57</v>
      </c>
      <c r="P23" s="67">
        <v>55.761</v>
      </c>
      <c r="Q23" s="344">
        <v>0.978263157894737</v>
      </c>
      <c r="R23" s="250">
        <v>0</v>
      </c>
      <c r="S23" s="67">
        <v>0</v>
      </c>
      <c r="T23" s="67">
        <v>0</v>
      </c>
      <c r="U23" s="344" t="s">
        <v>204</v>
      </c>
      <c r="V23" s="47"/>
      <c r="AD23" s="71"/>
      <c r="AE23" s="71"/>
      <c r="AF23" s="71"/>
      <c r="AG23" s="71"/>
      <c r="AH23" s="71"/>
      <c r="AI23" s="71"/>
    </row>
    <row r="24" spans="1:35" ht="13.5" customHeight="1">
      <c r="A24" s="51" t="e">
        <f>IF(COUNTBLANK(C24:IV24)=254,"odstr",IF(AND($A$1="TISK",SUM(J24:U24)=0),"odstr","OK"))</f>
        <v>#REF!</v>
      </c>
      <c r="B24" s="22" t="s">
        <v>101</v>
      </c>
      <c r="C24" s="52"/>
      <c r="D24" s="251"/>
      <c r="E24" s="210">
        <v>5042</v>
      </c>
      <c r="F24" s="252"/>
      <c r="G24" s="623" t="s">
        <v>514</v>
      </c>
      <c r="H24" s="623"/>
      <c r="I24" s="253"/>
      <c r="J24" s="254">
        <v>0</v>
      </c>
      <c r="K24" s="215">
        <v>22.5</v>
      </c>
      <c r="L24" s="215">
        <v>20.428</v>
      </c>
      <c r="M24" s="345">
        <v>0.9079111111111111</v>
      </c>
      <c r="N24" s="254">
        <v>0</v>
      </c>
      <c r="O24" s="215">
        <v>22.5</v>
      </c>
      <c r="P24" s="215">
        <v>20.428</v>
      </c>
      <c r="Q24" s="345">
        <v>0.9079111111111111</v>
      </c>
      <c r="R24" s="254">
        <v>0</v>
      </c>
      <c r="S24" s="215">
        <v>0</v>
      </c>
      <c r="T24" s="216">
        <v>0</v>
      </c>
      <c r="U24" s="345" t="s">
        <v>204</v>
      </c>
      <c r="V24" s="47"/>
      <c r="AD24" s="71"/>
      <c r="AE24" s="71"/>
      <c r="AF24" s="71"/>
      <c r="AG24" s="71"/>
      <c r="AH24" s="71"/>
      <c r="AI24" s="71"/>
    </row>
    <row r="25" spans="1:35" ht="13.5" customHeight="1">
      <c r="A25" s="51" t="e">
        <f>IF(COUNTBLANK(C25:IV25)=254,"odstr",IF(AND($A$1="TISK",SUM(J25:U25)=0),"odstr","OK"))</f>
        <v>#REF!</v>
      </c>
      <c r="B25" s="22" t="s">
        <v>101</v>
      </c>
      <c r="C25" s="52"/>
      <c r="D25" s="72"/>
      <c r="E25" s="193">
        <v>5051</v>
      </c>
      <c r="F25" s="255"/>
      <c r="G25" s="627" t="s">
        <v>389</v>
      </c>
      <c r="H25" s="627"/>
      <c r="I25" s="75"/>
      <c r="J25" s="256">
        <v>0</v>
      </c>
      <c r="K25" s="77">
        <v>91</v>
      </c>
      <c r="L25" s="77">
        <v>90.69</v>
      </c>
      <c r="M25" s="346">
        <v>0.9965934065934066</v>
      </c>
      <c r="N25" s="256">
        <v>0</v>
      </c>
      <c r="O25" s="77">
        <v>91</v>
      </c>
      <c r="P25" s="77">
        <v>90.69</v>
      </c>
      <c r="Q25" s="346">
        <v>0.9965934065934066</v>
      </c>
      <c r="R25" s="256">
        <v>0</v>
      </c>
      <c r="S25" s="77">
        <v>0</v>
      </c>
      <c r="T25" s="78">
        <v>0</v>
      </c>
      <c r="U25" s="346" t="s">
        <v>204</v>
      </c>
      <c r="V25" s="47"/>
      <c r="AD25" s="71"/>
      <c r="AE25" s="71"/>
      <c r="AF25" s="71"/>
      <c r="AG25" s="71"/>
      <c r="AH25" s="71"/>
      <c r="AI25" s="71"/>
    </row>
    <row r="26" spans="1:35" ht="27" customHeight="1">
      <c r="A26" s="51" t="e">
        <f>IF(COUNTBLANK(C26:IV26)=254,"odstr",IF(AND($A$1="TISK",SUM(J26:U26)=0),"odstr","OK"))</f>
        <v>#REF!</v>
      </c>
      <c r="B26" s="22" t="s">
        <v>101</v>
      </c>
      <c r="C26" s="52"/>
      <c r="D26" s="294"/>
      <c r="E26" s="295">
        <v>50</v>
      </c>
      <c r="F26" s="296"/>
      <c r="G26" s="554" t="s">
        <v>39</v>
      </c>
      <c r="H26" s="554"/>
      <c r="I26" s="298"/>
      <c r="J26" s="258">
        <v>48911.887109999996</v>
      </c>
      <c r="K26" s="204">
        <v>277211.26526</v>
      </c>
      <c r="L26" s="204">
        <v>224560.50261</v>
      </c>
      <c r="M26" s="347">
        <v>0.810069902460067</v>
      </c>
      <c r="N26" s="258">
        <v>35513.377109999994</v>
      </c>
      <c r="O26" s="204">
        <v>131384.72205</v>
      </c>
      <c r="P26" s="204">
        <v>106206.47202</v>
      </c>
      <c r="Q26" s="347">
        <v>0.8083624211617381</v>
      </c>
      <c r="R26" s="258">
        <v>13398.51</v>
      </c>
      <c r="S26" s="204">
        <v>145826.54321000003</v>
      </c>
      <c r="T26" s="204">
        <v>118354.03059</v>
      </c>
      <c r="U26" s="348">
        <v>0.8116082846424072</v>
      </c>
      <c r="V26" s="47"/>
      <c r="AD26" s="71"/>
      <c r="AE26" s="71"/>
      <c r="AF26" s="71"/>
      <c r="AG26" s="71"/>
      <c r="AH26" s="71"/>
      <c r="AI26" s="71"/>
    </row>
    <row r="27" spans="1:35" ht="13.5" customHeight="1">
      <c r="A27" s="51" t="e">
        <f>IF(COUNTBLANK(C27:IV27)=254,"odstr",IF(AND($A$1="TISK",SUM(J27:U27)=0),"odstr","OK"))</f>
        <v>#REF!</v>
      </c>
      <c r="B27" s="22" t="s">
        <v>101</v>
      </c>
      <c r="C27" s="52"/>
      <c r="D27" s="90"/>
      <c r="E27" s="231">
        <v>5131</v>
      </c>
      <c r="F27" s="260"/>
      <c r="G27" s="621" t="s">
        <v>390</v>
      </c>
      <c r="H27" s="621"/>
      <c r="I27" s="93"/>
      <c r="J27" s="261">
        <v>9244.1</v>
      </c>
      <c r="K27" s="95">
        <v>9604.4145</v>
      </c>
      <c r="L27" s="95">
        <v>9329.09771</v>
      </c>
      <c r="M27" s="349">
        <v>0.9713343494285882</v>
      </c>
      <c r="N27" s="261">
        <v>9244.1</v>
      </c>
      <c r="O27" s="95">
        <v>9604.4145</v>
      </c>
      <c r="P27" s="95">
        <v>9329.09771</v>
      </c>
      <c r="Q27" s="349">
        <v>0.9713343494285882</v>
      </c>
      <c r="R27" s="250">
        <v>0</v>
      </c>
      <c r="S27" s="67">
        <v>0</v>
      </c>
      <c r="T27" s="67">
        <v>0</v>
      </c>
      <c r="U27" s="349" t="s">
        <v>204</v>
      </c>
      <c r="V27" s="47"/>
      <c r="AD27" s="71"/>
      <c r="AE27" s="71"/>
      <c r="AF27" s="71"/>
      <c r="AG27" s="71"/>
      <c r="AH27" s="71"/>
      <c r="AI27" s="71"/>
    </row>
    <row r="28" spans="1:35" ht="13.5" customHeight="1">
      <c r="A28" s="51" t="e">
        <f>IF(COUNTBLANK(C28:IV28)=254,"odstr",IF(AND($A$1="TISK",SUM(J28:U28)=0),"odstr","OK"))</f>
        <v>#REF!</v>
      </c>
      <c r="B28" s="22" t="s">
        <v>101</v>
      </c>
      <c r="C28" s="52"/>
      <c r="D28" s="62"/>
      <c r="E28" s="178">
        <v>5132</v>
      </c>
      <c r="F28" s="249"/>
      <c r="G28" s="623" t="s">
        <v>298</v>
      </c>
      <c r="H28" s="623"/>
      <c r="I28" s="65"/>
      <c r="J28" s="250">
        <v>43.1</v>
      </c>
      <c r="K28" s="67">
        <v>178.459</v>
      </c>
      <c r="L28" s="67">
        <v>157.53870999999998</v>
      </c>
      <c r="M28" s="344">
        <v>0.8827725696098262</v>
      </c>
      <c r="N28" s="250">
        <v>43.1</v>
      </c>
      <c r="O28" s="67">
        <v>46.949</v>
      </c>
      <c r="P28" s="67">
        <v>35.99651</v>
      </c>
      <c r="Q28" s="344">
        <v>0.7667151590023217</v>
      </c>
      <c r="R28" s="250">
        <v>0</v>
      </c>
      <c r="S28" s="67">
        <v>131.51</v>
      </c>
      <c r="T28" s="67">
        <v>121.5422</v>
      </c>
      <c r="U28" s="344">
        <v>0.924205003421793</v>
      </c>
      <c r="V28" s="47"/>
      <c r="AD28" s="71"/>
      <c r="AE28" s="71"/>
      <c r="AF28" s="71"/>
      <c r="AG28" s="71"/>
      <c r="AH28" s="71"/>
      <c r="AI28" s="71"/>
    </row>
    <row r="29" spans="1:35" ht="13.5" customHeight="1">
      <c r="A29" s="51" t="e">
        <f>IF(COUNTBLANK(C29:IV29)=254,"odstr",IF(AND($A$1="TISK",SUM(J29:U29)=0),"odstr","OK"))</f>
        <v>#REF!</v>
      </c>
      <c r="B29" s="22" t="s">
        <v>101</v>
      </c>
      <c r="C29" s="52"/>
      <c r="D29" s="62"/>
      <c r="E29" s="178">
        <v>5133</v>
      </c>
      <c r="F29" s="249"/>
      <c r="G29" s="623" t="s">
        <v>299</v>
      </c>
      <c r="H29" s="623"/>
      <c r="I29" s="65"/>
      <c r="J29" s="250">
        <v>2</v>
      </c>
      <c r="K29" s="67">
        <v>5.294</v>
      </c>
      <c r="L29" s="67">
        <v>4.191</v>
      </c>
      <c r="M29" s="344">
        <v>0.7916509255761239</v>
      </c>
      <c r="N29" s="250">
        <v>2</v>
      </c>
      <c r="O29" s="67">
        <v>5.294</v>
      </c>
      <c r="P29" s="67">
        <v>4.191</v>
      </c>
      <c r="Q29" s="344">
        <v>0.7916509255761239</v>
      </c>
      <c r="R29" s="250">
        <v>0</v>
      </c>
      <c r="S29" s="67">
        <v>0</v>
      </c>
      <c r="T29" s="67">
        <v>0</v>
      </c>
      <c r="U29" s="344" t="s">
        <v>204</v>
      </c>
      <c r="V29" s="47"/>
      <c r="AD29" s="71"/>
      <c r="AE29" s="71"/>
      <c r="AF29" s="71"/>
      <c r="AG29" s="71"/>
      <c r="AH29" s="71"/>
      <c r="AI29" s="71"/>
    </row>
    <row r="30" spans="1:35" ht="13.5" customHeight="1">
      <c r="A30" s="51" t="e">
        <f>IF(COUNTBLANK(C30:IV30)=254,"odstr",IF(AND($A$1="TISK",SUM(J30:U30)=0),"odstr","OK"))</f>
        <v>#REF!</v>
      </c>
      <c r="B30" s="22" t="s">
        <v>101</v>
      </c>
      <c r="C30" s="52"/>
      <c r="D30" s="62"/>
      <c r="E30" s="178">
        <v>5134</v>
      </c>
      <c r="F30" s="249"/>
      <c r="G30" s="623" t="s">
        <v>300</v>
      </c>
      <c r="H30" s="623"/>
      <c r="I30" s="65"/>
      <c r="J30" s="250">
        <v>26</v>
      </c>
      <c r="K30" s="67">
        <v>163.1297</v>
      </c>
      <c r="L30" s="67">
        <v>146.68720000000002</v>
      </c>
      <c r="M30" s="344">
        <v>0.8992059692379745</v>
      </c>
      <c r="N30" s="250">
        <v>26</v>
      </c>
      <c r="O30" s="67">
        <v>163.1297</v>
      </c>
      <c r="P30" s="67">
        <v>146.68720000000002</v>
      </c>
      <c r="Q30" s="344">
        <v>0.8992059692379745</v>
      </c>
      <c r="R30" s="250">
        <v>0</v>
      </c>
      <c r="S30" s="67">
        <v>0</v>
      </c>
      <c r="T30" s="67">
        <v>0</v>
      </c>
      <c r="U30" s="344" t="s">
        <v>204</v>
      </c>
      <c r="V30" s="47"/>
      <c r="AD30" s="71"/>
      <c r="AE30" s="71"/>
      <c r="AF30" s="71"/>
      <c r="AG30" s="71"/>
      <c r="AH30" s="71"/>
      <c r="AI30" s="71"/>
    </row>
    <row r="31" spans="1:35" ht="13.5" customHeight="1">
      <c r="A31" s="51" t="e">
        <f>IF(COUNTBLANK(C31:IV31)=254,"odstr",IF(AND($A$1="TISK",SUM(J31:U31)=0),"odstr","OK"))</f>
        <v>#REF!</v>
      </c>
      <c r="B31" s="22" t="s">
        <v>101</v>
      </c>
      <c r="C31" s="52"/>
      <c r="D31" s="62"/>
      <c r="E31" s="178">
        <v>5135</v>
      </c>
      <c r="F31" s="249"/>
      <c r="G31" s="623" t="s">
        <v>391</v>
      </c>
      <c r="H31" s="623"/>
      <c r="I31" s="65"/>
      <c r="J31" s="250">
        <v>9</v>
      </c>
      <c r="K31" s="67">
        <v>0</v>
      </c>
      <c r="L31" s="67">
        <v>0</v>
      </c>
      <c r="M31" s="344" t="s">
        <v>204</v>
      </c>
      <c r="N31" s="250">
        <v>9</v>
      </c>
      <c r="O31" s="67">
        <v>0</v>
      </c>
      <c r="P31" s="67">
        <v>0</v>
      </c>
      <c r="Q31" s="344" t="s">
        <v>204</v>
      </c>
      <c r="R31" s="250">
        <v>0</v>
      </c>
      <c r="S31" s="67">
        <v>0</v>
      </c>
      <c r="T31" s="67">
        <v>0</v>
      </c>
      <c r="U31" s="344" t="s">
        <v>204</v>
      </c>
      <c r="V31" s="47"/>
      <c r="AD31" s="71"/>
      <c r="AE31" s="71"/>
      <c r="AF31" s="71"/>
      <c r="AG31" s="71"/>
      <c r="AH31" s="71"/>
      <c r="AI31" s="71"/>
    </row>
    <row r="32" spans="1:35" ht="13.5" customHeight="1">
      <c r="A32" s="51" t="e">
        <f>IF(COUNTBLANK(C32:IV32)=254,"odstr",IF(AND($A$1="TISK",SUM(J32:U32)=0),"odstr","OK"))</f>
        <v>#REF!</v>
      </c>
      <c r="B32" s="22" t="s">
        <v>101</v>
      </c>
      <c r="C32" s="52"/>
      <c r="D32" s="62"/>
      <c r="E32" s="178">
        <v>5136</v>
      </c>
      <c r="F32" s="249"/>
      <c r="G32" s="623" t="s">
        <v>301</v>
      </c>
      <c r="H32" s="623"/>
      <c r="I32" s="65"/>
      <c r="J32" s="250">
        <v>961.2</v>
      </c>
      <c r="K32" s="67">
        <v>8741.8095</v>
      </c>
      <c r="L32" s="67">
        <v>6743.739349999999</v>
      </c>
      <c r="M32" s="344">
        <v>0.7714351759781541</v>
      </c>
      <c r="N32" s="250">
        <v>960.2</v>
      </c>
      <c r="O32" s="67">
        <v>8552.2505</v>
      </c>
      <c r="P32" s="67">
        <v>6636.178309999999</v>
      </c>
      <c r="Q32" s="344">
        <v>0.7759569612700188</v>
      </c>
      <c r="R32" s="250">
        <v>1</v>
      </c>
      <c r="S32" s="67">
        <v>189.559</v>
      </c>
      <c r="T32" s="67">
        <v>107.56103999999999</v>
      </c>
      <c r="U32" s="344">
        <v>0.5674277665528937</v>
      </c>
      <c r="V32" s="47"/>
      <c r="AD32" s="71"/>
      <c r="AE32" s="71"/>
      <c r="AF32" s="71"/>
      <c r="AG32" s="71"/>
      <c r="AH32" s="71"/>
      <c r="AI32" s="71"/>
    </row>
    <row r="33" spans="1:35" ht="13.5" customHeight="1">
      <c r="A33" s="51" t="e">
        <f>IF(COUNTBLANK(C33:IV33)=254,"odstr",IF(AND($A$1="TISK",SUM(J33:U33)=0),"odstr","OK"))</f>
        <v>#REF!</v>
      </c>
      <c r="B33" s="22" t="s">
        <v>101</v>
      </c>
      <c r="C33" s="52"/>
      <c r="D33" s="62"/>
      <c r="E33" s="178">
        <v>5137</v>
      </c>
      <c r="F33" s="249"/>
      <c r="G33" s="623" t="s">
        <v>302</v>
      </c>
      <c r="H33" s="623"/>
      <c r="I33" s="65"/>
      <c r="J33" s="250">
        <v>91645.035</v>
      </c>
      <c r="K33" s="67">
        <v>257464.14458999998</v>
      </c>
      <c r="L33" s="67">
        <v>194397.84812</v>
      </c>
      <c r="M33" s="344">
        <v>0.7550482356662509</v>
      </c>
      <c r="N33" s="250">
        <v>39612.035</v>
      </c>
      <c r="O33" s="67">
        <v>147064.28554999997</v>
      </c>
      <c r="P33" s="67">
        <v>132342.31698</v>
      </c>
      <c r="Q33" s="344">
        <v>0.8998943318227002</v>
      </c>
      <c r="R33" s="250">
        <v>52033</v>
      </c>
      <c r="S33" s="67">
        <v>110399.85904000002</v>
      </c>
      <c r="T33" s="67">
        <v>62055.53114</v>
      </c>
      <c r="U33" s="344">
        <v>0.5620979200482137</v>
      </c>
      <c r="V33" s="47"/>
      <c r="AD33" s="71"/>
      <c r="AE33" s="71"/>
      <c r="AF33" s="71"/>
      <c r="AG33" s="71"/>
      <c r="AH33" s="71"/>
      <c r="AI33" s="71"/>
    </row>
    <row r="34" spans="1:35" ht="13.5" customHeight="1">
      <c r="A34" s="51" t="e">
        <f>IF(COUNTBLANK(C34:IV34)=254,"odstr",IF(AND($A$1="TISK",SUM(J34:U34)=0),"odstr","OK"))</f>
        <v>#REF!</v>
      </c>
      <c r="B34" s="22" t="s">
        <v>101</v>
      </c>
      <c r="C34" s="52"/>
      <c r="D34" s="62"/>
      <c r="E34" s="178">
        <v>5138</v>
      </c>
      <c r="F34" s="249"/>
      <c r="G34" s="623" t="s">
        <v>392</v>
      </c>
      <c r="H34" s="623"/>
      <c r="I34" s="65"/>
      <c r="J34" s="250">
        <v>140</v>
      </c>
      <c r="K34" s="67">
        <v>338.2</v>
      </c>
      <c r="L34" s="67">
        <v>269.607</v>
      </c>
      <c r="M34" s="344">
        <v>0.7971821407451214</v>
      </c>
      <c r="N34" s="250">
        <v>140</v>
      </c>
      <c r="O34" s="67">
        <v>338.2</v>
      </c>
      <c r="P34" s="67">
        <v>269.607</v>
      </c>
      <c r="Q34" s="344">
        <v>0.7971821407451214</v>
      </c>
      <c r="R34" s="250">
        <v>0</v>
      </c>
      <c r="S34" s="67">
        <v>0</v>
      </c>
      <c r="T34" s="67">
        <v>0</v>
      </c>
      <c r="U34" s="344" t="s">
        <v>204</v>
      </c>
      <c r="V34" s="47"/>
      <c r="AD34" s="71"/>
      <c r="AE34" s="71"/>
      <c r="AF34" s="71"/>
      <c r="AG34" s="71"/>
      <c r="AH34" s="71"/>
      <c r="AI34" s="71"/>
    </row>
    <row r="35" spans="1:35" ht="13.5" customHeight="1">
      <c r="A35" s="51" t="e">
        <f>IF(COUNTBLANK(C35:IV35)=254,"odstr",IF(AND($A$1="TISK",SUM(J35:U35)=0),"odstr","OK"))</f>
        <v>#REF!</v>
      </c>
      <c r="B35" s="22" t="s">
        <v>101</v>
      </c>
      <c r="C35" s="52"/>
      <c r="D35" s="62"/>
      <c r="E35" s="178">
        <v>5139</v>
      </c>
      <c r="F35" s="249"/>
      <c r="G35" s="623" t="s">
        <v>303</v>
      </c>
      <c r="H35" s="623"/>
      <c r="I35" s="65"/>
      <c r="J35" s="250">
        <v>21660.015</v>
      </c>
      <c r="K35" s="67">
        <v>59230.74653999999</v>
      </c>
      <c r="L35" s="67">
        <v>49201.24771000002</v>
      </c>
      <c r="M35" s="344">
        <v>0.830670734105524</v>
      </c>
      <c r="N35" s="250">
        <v>21260.015</v>
      </c>
      <c r="O35" s="67">
        <v>44605.63187</v>
      </c>
      <c r="P35" s="67">
        <v>39320.363290000016</v>
      </c>
      <c r="Q35" s="344">
        <v>0.8815111823681026</v>
      </c>
      <c r="R35" s="250">
        <v>400</v>
      </c>
      <c r="S35" s="67">
        <v>14625.114669999999</v>
      </c>
      <c r="T35" s="67">
        <v>9880.88442</v>
      </c>
      <c r="U35" s="344">
        <v>0.675610731467858</v>
      </c>
      <c r="V35" s="47"/>
      <c r="AD35" s="71"/>
      <c r="AE35" s="71"/>
      <c r="AF35" s="71"/>
      <c r="AG35" s="71"/>
      <c r="AH35" s="71"/>
      <c r="AI35" s="71"/>
    </row>
    <row r="36" spans="1:35" ht="13.5" customHeight="1">
      <c r="A36" s="51" t="e">
        <f>IF(COUNTBLANK(C36:IV36)=254,"odstr",IF(AND($A$1="TISK",SUM(J36:U36)=0),"odstr","OK"))</f>
        <v>#REF!</v>
      </c>
      <c r="B36" s="22" t="s">
        <v>101</v>
      </c>
      <c r="C36" s="52"/>
      <c r="D36" s="62"/>
      <c r="E36" s="178">
        <v>5141</v>
      </c>
      <c r="F36" s="249"/>
      <c r="G36" s="623" t="s">
        <v>304</v>
      </c>
      <c r="H36" s="623"/>
      <c r="I36" s="65"/>
      <c r="J36" s="250">
        <v>25538.15</v>
      </c>
      <c r="K36" s="67">
        <v>27409.411299999996</v>
      </c>
      <c r="L36" s="67">
        <v>24045.3076</v>
      </c>
      <c r="M36" s="344">
        <v>0.877264649605955</v>
      </c>
      <c r="N36" s="250">
        <v>25538.15</v>
      </c>
      <c r="O36" s="67">
        <v>27409.411299999996</v>
      </c>
      <c r="P36" s="67">
        <v>24045.3076</v>
      </c>
      <c r="Q36" s="344">
        <v>0.877264649605955</v>
      </c>
      <c r="R36" s="250">
        <v>0</v>
      </c>
      <c r="S36" s="67">
        <v>0</v>
      </c>
      <c r="T36" s="67">
        <v>0</v>
      </c>
      <c r="U36" s="344" t="s">
        <v>204</v>
      </c>
      <c r="V36" s="47"/>
      <c r="AD36" s="71"/>
      <c r="AE36" s="71"/>
      <c r="AF36" s="71"/>
      <c r="AG36" s="71"/>
      <c r="AH36" s="71"/>
      <c r="AI36" s="71"/>
    </row>
    <row r="37" spans="1:35" ht="13.5" customHeight="1">
      <c r="A37" s="51" t="e">
        <f>IF(COUNTBLANK(C37:IV37)=254,"odstr",IF(AND($A$1="TISK",SUM(J37:U37)=0),"odstr","OK"))</f>
        <v>#REF!</v>
      </c>
      <c r="B37" s="22" t="s">
        <v>101</v>
      </c>
      <c r="C37" s="52"/>
      <c r="D37" s="62"/>
      <c r="E37" s="178">
        <v>5142</v>
      </c>
      <c r="F37" s="249"/>
      <c r="G37" s="623" t="s">
        <v>305</v>
      </c>
      <c r="H37" s="623"/>
      <c r="I37" s="65"/>
      <c r="J37" s="250">
        <v>0</v>
      </c>
      <c r="K37" s="67">
        <v>1.5</v>
      </c>
      <c r="L37" s="67">
        <v>1.43325</v>
      </c>
      <c r="M37" s="344">
        <v>0.9554999999999999</v>
      </c>
      <c r="N37" s="250">
        <v>0</v>
      </c>
      <c r="O37" s="67">
        <v>1.5</v>
      </c>
      <c r="P37" s="67">
        <v>1.43325</v>
      </c>
      <c r="Q37" s="344">
        <v>0.9554999999999999</v>
      </c>
      <c r="R37" s="250">
        <v>0</v>
      </c>
      <c r="S37" s="67">
        <v>0</v>
      </c>
      <c r="T37" s="67">
        <v>0</v>
      </c>
      <c r="U37" s="344" t="s">
        <v>204</v>
      </c>
      <c r="V37" s="47"/>
      <c r="AD37" s="71"/>
      <c r="AE37" s="71"/>
      <c r="AF37" s="71"/>
      <c r="AG37" s="71"/>
      <c r="AH37" s="71"/>
      <c r="AI37" s="71"/>
    </row>
    <row r="38" spans="1:35" ht="13.5" customHeight="1">
      <c r="A38" s="51" t="e">
        <f>IF(COUNTBLANK(C38:IV38)=254,"odstr",IF(AND($A$1="TISK",SUM(J38:U38)=0),"odstr","OK"))</f>
        <v>#REF!</v>
      </c>
      <c r="B38" s="22"/>
      <c r="C38" s="52"/>
      <c r="D38" s="62"/>
      <c r="E38" s="178">
        <v>5143</v>
      </c>
      <c r="F38" s="249"/>
      <c r="G38" s="180" t="s">
        <v>119</v>
      </c>
      <c r="H38" s="180"/>
      <c r="I38" s="65"/>
      <c r="J38" s="250">
        <v>0</v>
      </c>
      <c r="K38" s="67">
        <v>385.5</v>
      </c>
      <c r="L38" s="67">
        <v>385.408</v>
      </c>
      <c r="M38" s="344">
        <v>0.9997613488975358</v>
      </c>
      <c r="N38" s="250">
        <v>0</v>
      </c>
      <c r="O38" s="67">
        <v>385.5</v>
      </c>
      <c r="P38" s="67">
        <v>385.408</v>
      </c>
      <c r="Q38" s="344">
        <v>0.9997613488975358</v>
      </c>
      <c r="R38" s="250">
        <v>0</v>
      </c>
      <c r="S38" s="67">
        <v>0</v>
      </c>
      <c r="T38" s="67">
        <v>0</v>
      </c>
      <c r="U38" s="344" t="s">
        <v>204</v>
      </c>
      <c r="V38" s="47"/>
      <c r="AD38" s="71"/>
      <c r="AE38" s="71"/>
      <c r="AF38" s="71"/>
      <c r="AG38" s="71"/>
      <c r="AH38" s="71"/>
      <c r="AI38" s="71"/>
    </row>
    <row r="39" spans="1:35" ht="13.5" customHeight="1">
      <c r="A39" s="51" t="e">
        <f>IF(COUNTBLANK(C39:IV39)=254,"odstr",IF(AND($A$1="TISK",SUM(J39:U39)=0),"odstr","OK"))</f>
        <v>#REF!</v>
      </c>
      <c r="B39" s="22" t="s">
        <v>101</v>
      </c>
      <c r="C39" s="52"/>
      <c r="D39" s="62"/>
      <c r="E39" s="178">
        <v>5144</v>
      </c>
      <c r="F39" s="249"/>
      <c r="G39" s="623" t="s">
        <v>393</v>
      </c>
      <c r="H39" s="623"/>
      <c r="I39" s="65"/>
      <c r="J39" s="250">
        <v>5</v>
      </c>
      <c r="K39" s="67">
        <v>6.5</v>
      </c>
      <c r="L39" s="67">
        <v>3.96</v>
      </c>
      <c r="M39" s="344">
        <v>0.6092307692307692</v>
      </c>
      <c r="N39" s="250">
        <v>5</v>
      </c>
      <c r="O39" s="67">
        <v>6.5</v>
      </c>
      <c r="P39" s="67">
        <v>3.96</v>
      </c>
      <c r="Q39" s="344">
        <v>0.6092307692307692</v>
      </c>
      <c r="R39" s="250">
        <v>0</v>
      </c>
      <c r="S39" s="67">
        <v>0</v>
      </c>
      <c r="T39" s="67">
        <v>0</v>
      </c>
      <c r="U39" s="344" t="s">
        <v>204</v>
      </c>
      <c r="V39" s="47"/>
      <c r="AD39" s="71"/>
      <c r="AE39" s="71"/>
      <c r="AF39" s="71"/>
      <c r="AG39" s="71"/>
      <c r="AH39" s="71"/>
      <c r="AI39" s="71"/>
    </row>
    <row r="40" spans="1:35" ht="13.5" customHeight="1">
      <c r="A40" s="51" t="e">
        <f>IF(COUNTBLANK(C40:IV40)=254,"odstr",IF(AND($A$1="TISK",SUM(J40:U40)=0),"odstr","OK"))</f>
        <v>#REF!</v>
      </c>
      <c r="B40" s="22" t="s">
        <v>101</v>
      </c>
      <c r="C40" s="52"/>
      <c r="D40" s="62"/>
      <c r="E40" s="178">
        <v>5146</v>
      </c>
      <c r="F40" s="249"/>
      <c r="G40" s="622" t="s">
        <v>40</v>
      </c>
      <c r="H40" s="622"/>
      <c r="I40" s="65"/>
      <c r="J40" s="250">
        <v>0</v>
      </c>
      <c r="K40" s="67">
        <v>0</v>
      </c>
      <c r="L40" s="67">
        <v>0</v>
      </c>
      <c r="M40" s="344" t="s">
        <v>204</v>
      </c>
      <c r="N40" s="250"/>
      <c r="O40" s="67"/>
      <c r="P40" s="67"/>
      <c r="Q40" s="344" t="s">
        <v>204</v>
      </c>
      <c r="R40" s="250"/>
      <c r="S40" s="67"/>
      <c r="T40" s="67"/>
      <c r="U40" s="344" t="s">
        <v>204</v>
      </c>
      <c r="V40" s="47"/>
      <c r="AD40" s="71"/>
      <c r="AE40" s="71"/>
      <c r="AF40" s="71"/>
      <c r="AG40" s="71"/>
      <c r="AH40" s="71"/>
      <c r="AI40" s="71"/>
    </row>
    <row r="41" spans="1:35" ht="13.5" customHeight="1">
      <c r="A41" s="51" t="e">
        <f>IF(COUNTBLANK(C41:IV41)=254,"odstr",IF(AND($A$1="TISK",SUM(J41:U41)=0),"odstr","OK"))</f>
        <v>#REF!</v>
      </c>
      <c r="B41" s="22" t="s">
        <v>101</v>
      </c>
      <c r="C41" s="52"/>
      <c r="D41" s="62"/>
      <c r="E41" s="178">
        <v>5149</v>
      </c>
      <c r="F41" s="249"/>
      <c r="G41" s="623" t="s">
        <v>306</v>
      </c>
      <c r="H41" s="623"/>
      <c r="I41" s="65"/>
      <c r="J41" s="250">
        <v>9</v>
      </c>
      <c r="K41" s="67">
        <v>675.8</v>
      </c>
      <c r="L41" s="67">
        <v>645.723</v>
      </c>
      <c r="M41" s="344">
        <v>0.9554942290618527</v>
      </c>
      <c r="N41" s="250">
        <v>9</v>
      </c>
      <c r="O41" s="67">
        <v>675.8</v>
      </c>
      <c r="P41" s="67">
        <v>645.723</v>
      </c>
      <c r="Q41" s="344">
        <v>0.9554942290618527</v>
      </c>
      <c r="R41" s="250">
        <v>0</v>
      </c>
      <c r="S41" s="67">
        <v>0</v>
      </c>
      <c r="T41" s="67">
        <v>0</v>
      </c>
      <c r="U41" s="344" t="s">
        <v>204</v>
      </c>
      <c r="V41" s="47"/>
      <c r="AD41" s="71"/>
      <c r="AE41" s="71"/>
      <c r="AF41" s="71"/>
      <c r="AG41" s="71"/>
      <c r="AH41" s="71"/>
      <c r="AI41" s="71"/>
    </row>
    <row r="42" spans="1:35" ht="13.5" customHeight="1">
      <c r="A42" s="51" t="e">
        <f>IF(COUNTBLANK(C42:IV42)=254,"odstr",IF(AND($A$1="TISK",SUM(J42:U42)=0),"odstr","OK"))</f>
        <v>#REF!</v>
      </c>
      <c r="B42" s="22" t="s">
        <v>101</v>
      </c>
      <c r="C42" s="52"/>
      <c r="D42" s="62"/>
      <c r="E42" s="178">
        <v>5151</v>
      </c>
      <c r="F42" s="249"/>
      <c r="G42" s="623" t="s">
        <v>307</v>
      </c>
      <c r="H42" s="623"/>
      <c r="I42" s="65"/>
      <c r="J42" s="250">
        <v>8388.57</v>
      </c>
      <c r="K42" s="67">
        <v>8316.328109999999</v>
      </c>
      <c r="L42" s="67">
        <v>6890.966180000001</v>
      </c>
      <c r="M42" s="344">
        <v>0.8286068188812722</v>
      </c>
      <c r="N42" s="250">
        <v>8388.57</v>
      </c>
      <c r="O42" s="67">
        <v>8316.25211</v>
      </c>
      <c r="P42" s="67">
        <v>6890.890180000001</v>
      </c>
      <c r="Q42" s="344">
        <v>0.8286052525649084</v>
      </c>
      <c r="R42" s="250">
        <v>0</v>
      </c>
      <c r="S42" s="67">
        <v>0.076</v>
      </c>
      <c r="T42" s="67">
        <v>0.076</v>
      </c>
      <c r="U42" s="344">
        <v>1</v>
      </c>
      <c r="V42" s="47"/>
      <c r="AD42" s="71"/>
      <c r="AE42" s="71"/>
      <c r="AF42" s="71"/>
      <c r="AG42" s="71"/>
      <c r="AH42" s="71"/>
      <c r="AI42" s="71"/>
    </row>
    <row r="43" spans="1:35" ht="13.5" customHeight="1">
      <c r="A43" s="51" t="e">
        <f>IF(COUNTBLANK(C43:IV43)=254,"odstr",IF(AND($A$1="TISK",SUM(J43:U43)=0),"odstr","OK"))</f>
        <v>#REF!</v>
      </c>
      <c r="B43" s="22" t="s">
        <v>101</v>
      </c>
      <c r="C43" s="52"/>
      <c r="D43" s="62"/>
      <c r="E43" s="178">
        <v>5152</v>
      </c>
      <c r="F43" s="249"/>
      <c r="G43" s="623" t="s">
        <v>308</v>
      </c>
      <c r="H43" s="623"/>
      <c r="I43" s="65"/>
      <c r="J43" s="250">
        <v>62761.4</v>
      </c>
      <c r="K43" s="67">
        <v>55426.282439999995</v>
      </c>
      <c r="L43" s="67">
        <v>48765.532800000015</v>
      </c>
      <c r="M43" s="344">
        <v>0.8798268737000291</v>
      </c>
      <c r="N43" s="250">
        <v>62761.4</v>
      </c>
      <c r="O43" s="67">
        <v>55426.282439999995</v>
      </c>
      <c r="P43" s="67">
        <v>48765.532800000015</v>
      </c>
      <c r="Q43" s="344">
        <v>0.8798268737000291</v>
      </c>
      <c r="R43" s="250">
        <v>0</v>
      </c>
      <c r="S43" s="67">
        <v>0</v>
      </c>
      <c r="T43" s="67">
        <v>0</v>
      </c>
      <c r="U43" s="344" t="s">
        <v>204</v>
      </c>
      <c r="V43" s="47"/>
      <c r="AD43" s="71"/>
      <c r="AE43" s="71"/>
      <c r="AF43" s="71"/>
      <c r="AG43" s="71"/>
      <c r="AH43" s="71"/>
      <c r="AI43" s="71"/>
    </row>
    <row r="44" spans="1:35" ht="13.5" customHeight="1">
      <c r="A44" s="51" t="e">
        <f>IF(COUNTBLANK(C44:IV44)=254,"odstr",IF(AND($A$1="TISK",SUM(J44:U44)=0),"odstr","OK"))</f>
        <v>#REF!</v>
      </c>
      <c r="B44" s="22" t="s">
        <v>101</v>
      </c>
      <c r="C44" s="52"/>
      <c r="D44" s="62"/>
      <c r="E44" s="178">
        <v>5153</v>
      </c>
      <c r="F44" s="249"/>
      <c r="G44" s="623" t="s">
        <v>309</v>
      </c>
      <c r="H44" s="623"/>
      <c r="I44" s="65"/>
      <c r="J44" s="250">
        <v>43668.019</v>
      </c>
      <c r="K44" s="67">
        <v>40477.062060000004</v>
      </c>
      <c r="L44" s="67">
        <v>32317.62887</v>
      </c>
      <c r="M44" s="344">
        <v>0.7984183442487722</v>
      </c>
      <c r="N44" s="250">
        <v>43668.019</v>
      </c>
      <c r="O44" s="67">
        <v>40477.062060000004</v>
      </c>
      <c r="P44" s="67">
        <v>32317.62887</v>
      </c>
      <c r="Q44" s="344">
        <v>0.7984183442487722</v>
      </c>
      <c r="R44" s="250">
        <v>0</v>
      </c>
      <c r="S44" s="67">
        <v>0</v>
      </c>
      <c r="T44" s="67">
        <v>0</v>
      </c>
      <c r="U44" s="344" t="s">
        <v>204</v>
      </c>
      <c r="V44" s="47"/>
      <c r="AD44" s="71"/>
      <c r="AE44" s="71"/>
      <c r="AF44" s="71"/>
      <c r="AG44" s="71"/>
      <c r="AH44" s="71"/>
      <c r="AI44" s="71"/>
    </row>
    <row r="45" spans="1:35" ht="13.5" customHeight="1">
      <c r="A45" s="51" t="e">
        <f>IF(COUNTBLANK(C45:IV45)=254,"odstr",IF(AND($A$1="TISK",SUM(J45:U45)=0),"odstr","OK"))</f>
        <v>#REF!</v>
      </c>
      <c r="B45" s="22" t="s">
        <v>101</v>
      </c>
      <c r="C45" s="52"/>
      <c r="D45" s="62"/>
      <c r="E45" s="178">
        <v>5154</v>
      </c>
      <c r="F45" s="249"/>
      <c r="G45" s="623" t="s">
        <v>310</v>
      </c>
      <c r="H45" s="623"/>
      <c r="I45" s="65"/>
      <c r="J45" s="250">
        <v>43754.74</v>
      </c>
      <c r="K45" s="67">
        <v>44484.95005</v>
      </c>
      <c r="L45" s="67">
        <v>38746.705010000005</v>
      </c>
      <c r="M45" s="344">
        <v>0.8710070476970223</v>
      </c>
      <c r="N45" s="250">
        <v>43754.74</v>
      </c>
      <c r="O45" s="67">
        <v>44473.56805</v>
      </c>
      <c r="P45" s="67">
        <v>38735.32301000001</v>
      </c>
      <c r="Q45" s="344">
        <v>0.8709740348795785</v>
      </c>
      <c r="R45" s="250">
        <v>0</v>
      </c>
      <c r="S45" s="67">
        <v>11.382</v>
      </c>
      <c r="T45" s="67">
        <v>11.382</v>
      </c>
      <c r="U45" s="344">
        <v>1</v>
      </c>
      <c r="V45" s="47"/>
      <c r="AD45" s="71"/>
      <c r="AE45" s="71"/>
      <c r="AF45" s="71"/>
      <c r="AG45" s="71"/>
      <c r="AH45" s="71"/>
      <c r="AI45" s="71"/>
    </row>
    <row r="46" spans="1:35" ht="13.5" customHeight="1">
      <c r="A46" s="51" t="e">
        <f>IF(COUNTBLANK(C46:IV46)=254,"odstr",IF(AND($A$1="TISK",SUM(J46:U46)=0),"odstr","OK"))</f>
        <v>#REF!</v>
      </c>
      <c r="B46" s="22" t="s">
        <v>101</v>
      </c>
      <c r="C46" s="52"/>
      <c r="D46" s="62"/>
      <c r="E46" s="178">
        <v>5155</v>
      </c>
      <c r="F46" s="249"/>
      <c r="G46" s="623" t="s">
        <v>394</v>
      </c>
      <c r="H46" s="623"/>
      <c r="I46" s="65"/>
      <c r="J46" s="250">
        <v>2480</v>
      </c>
      <c r="K46" s="67">
        <v>2967.44068</v>
      </c>
      <c r="L46" s="67">
        <v>2486.48448</v>
      </c>
      <c r="M46" s="344">
        <v>0.8379222192236038</v>
      </c>
      <c r="N46" s="250">
        <v>2480</v>
      </c>
      <c r="O46" s="67">
        <v>2967.44068</v>
      </c>
      <c r="P46" s="67">
        <v>2486.48448</v>
      </c>
      <c r="Q46" s="344">
        <v>0.8379222192236038</v>
      </c>
      <c r="R46" s="350">
        <v>0</v>
      </c>
      <c r="S46" s="67">
        <v>0</v>
      </c>
      <c r="T46" s="68">
        <v>0</v>
      </c>
      <c r="U46" s="344" t="s">
        <v>204</v>
      </c>
      <c r="V46" s="47"/>
      <c r="AD46" s="71"/>
      <c r="AE46" s="71"/>
      <c r="AF46" s="71"/>
      <c r="AG46" s="71"/>
      <c r="AH46" s="71"/>
      <c r="AI46" s="71"/>
    </row>
    <row r="47" spans="1:35" ht="13.5" customHeight="1">
      <c r="A47" s="51" t="e">
        <f>IF(COUNTBLANK(C47:IV47)=254,"odstr",IF(AND($A$1="TISK",SUM(J47:U47)=0),"odstr","OK"))</f>
        <v>#REF!</v>
      </c>
      <c r="B47" s="22" t="s">
        <v>101</v>
      </c>
      <c r="C47" s="52"/>
      <c r="D47" s="62"/>
      <c r="E47" s="178">
        <v>5156</v>
      </c>
      <c r="F47" s="249"/>
      <c r="G47" s="623" t="s">
        <v>311</v>
      </c>
      <c r="H47" s="623"/>
      <c r="I47" s="65"/>
      <c r="J47" s="250">
        <v>2094.4</v>
      </c>
      <c r="K47" s="67">
        <v>2126.82436</v>
      </c>
      <c r="L47" s="67">
        <v>1977.5294000000001</v>
      </c>
      <c r="M47" s="344">
        <v>0.9298038132307268</v>
      </c>
      <c r="N47" s="250">
        <v>2084.4</v>
      </c>
      <c r="O47" s="67">
        <v>2096.82436</v>
      </c>
      <c r="P47" s="67">
        <v>1961.113</v>
      </c>
      <c r="Q47" s="344">
        <v>0.9352776691320012</v>
      </c>
      <c r="R47" s="350">
        <v>10</v>
      </c>
      <c r="S47" s="67">
        <v>30</v>
      </c>
      <c r="T47" s="68">
        <v>16.416400000000003</v>
      </c>
      <c r="U47" s="344">
        <v>0.5472133333333334</v>
      </c>
      <c r="V47" s="47"/>
      <c r="AD47" s="71"/>
      <c r="AE47" s="71"/>
      <c r="AF47" s="71"/>
      <c r="AG47" s="71"/>
      <c r="AH47" s="71"/>
      <c r="AI47" s="71"/>
    </row>
    <row r="48" spans="1:35" ht="13.5" customHeight="1">
      <c r="A48" s="51" t="e">
        <f>IF(COUNTBLANK(C48:IV48)=254,"odstr",IF(AND($A$1="TISK",SUM(J48:U48)=0),"odstr","OK"))</f>
        <v>#REF!</v>
      </c>
      <c r="B48" s="22" t="s">
        <v>101</v>
      </c>
      <c r="C48" s="52"/>
      <c r="D48" s="62"/>
      <c r="E48" s="178">
        <v>5157</v>
      </c>
      <c r="F48" s="249"/>
      <c r="G48" s="623" t="s">
        <v>312</v>
      </c>
      <c r="H48" s="623"/>
      <c r="I48" s="65"/>
      <c r="J48" s="250">
        <v>1165.4</v>
      </c>
      <c r="K48" s="67">
        <v>548.1</v>
      </c>
      <c r="L48" s="67">
        <v>286.39659</v>
      </c>
      <c r="M48" s="344">
        <v>0.5225261631089217</v>
      </c>
      <c r="N48" s="250">
        <v>1165.4</v>
      </c>
      <c r="O48" s="67">
        <v>548.1</v>
      </c>
      <c r="P48" s="67">
        <v>286.39659</v>
      </c>
      <c r="Q48" s="344">
        <v>0.5225261631089217</v>
      </c>
      <c r="R48" s="350">
        <v>0</v>
      </c>
      <c r="S48" s="67">
        <v>0</v>
      </c>
      <c r="T48" s="68">
        <v>0</v>
      </c>
      <c r="U48" s="344" t="s">
        <v>204</v>
      </c>
      <c r="V48" s="47"/>
      <c r="AD48" s="71"/>
      <c r="AE48" s="71"/>
      <c r="AF48" s="71"/>
      <c r="AG48" s="71"/>
      <c r="AH48" s="71"/>
      <c r="AI48" s="71"/>
    </row>
    <row r="49" spans="1:35" ht="13.5" customHeight="1">
      <c r="A49" s="51" t="e">
        <f>IF(COUNTBLANK(C49:IV49)=254,"odstr",IF(AND($A$1="TISK",SUM(J49:U49)=0),"odstr","OK"))</f>
        <v>#REF!</v>
      </c>
      <c r="B49" s="22" t="s">
        <v>101</v>
      </c>
      <c r="C49" s="52"/>
      <c r="D49" s="62"/>
      <c r="E49" s="178">
        <v>5159</v>
      </c>
      <c r="F49" s="249"/>
      <c r="G49" s="623" t="s">
        <v>313</v>
      </c>
      <c r="H49" s="623"/>
      <c r="I49" s="65"/>
      <c r="J49" s="250">
        <v>4525</v>
      </c>
      <c r="K49" s="67">
        <v>4489.2910999999995</v>
      </c>
      <c r="L49" s="67">
        <v>4393.55576</v>
      </c>
      <c r="M49" s="344">
        <v>0.9786747310727969</v>
      </c>
      <c r="N49" s="250">
        <v>4525</v>
      </c>
      <c r="O49" s="67">
        <v>4489.2910999999995</v>
      </c>
      <c r="P49" s="67">
        <v>4393.55576</v>
      </c>
      <c r="Q49" s="344">
        <v>0.9786747310727969</v>
      </c>
      <c r="R49" s="350">
        <v>0</v>
      </c>
      <c r="S49" s="67">
        <v>0</v>
      </c>
      <c r="T49" s="68">
        <v>0</v>
      </c>
      <c r="U49" s="344" t="s">
        <v>204</v>
      </c>
      <c r="V49" s="47"/>
      <c r="AD49" s="71"/>
      <c r="AE49" s="71"/>
      <c r="AF49" s="71"/>
      <c r="AG49" s="71"/>
      <c r="AH49" s="71"/>
      <c r="AI49" s="71"/>
    </row>
    <row r="50" spans="1:35" ht="13.5" customHeight="1">
      <c r="A50" s="51" t="e">
        <f>IF(COUNTBLANK(C50:IV50)=254,"odstr",IF(AND($A$1="TISK",SUM(J50:U50)=0),"odstr","OK"))</f>
        <v>#REF!</v>
      </c>
      <c r="B50" s="22" t="s">
        <v>101</v>
      </c>
      <c r="C50" s="52"/>
      <c r="D50" s="62"/>
      <c r="E50" s="178">
        <v>5161</v>
      </c>
      <c r="F50" s="249"/>
      <c r="G50" s="623" t="s">
        <v>314</v>
      </c>
      <c r="H50" s="623"/>
      <c r="I50" s="65"/>
      <c r="J50" s="250">
        <v>9.843</v>
      </c>
      <c r="K50" s="67">
        <v>51.896</v>
      </c>
      <c r="L50" s="67">
        <v>19.547680000000003</v>
      </c>
      <c r="M50" s="344">
        <v>0.3766702636041314</v>
      </c>
      <c r="N50" s="250">
        <v>9.843</v>
      </c>
      <c r="O50" s="67">
        <v>41.748</v>
      </c>
      <c r="P50" s="67">
        <v>16.482680000000002</v>
      </c>
      <c r="Q50" s="344">
        <v>0.39481364376736616</v>
      </c>
      <c r="R50" s="250">
        <v>0</v>
      </c>
      <c r="S50" s="67">
        <v>10.148</v>
      </c>
      <c r="T50" s="67">
        <v>3.065</v>
      </c>
      <c r="U50" s="344">
        <v>0.3020299566417028</v>
      </c>
      <c r="V50" s="47"/>
      <c r="AD50" s="71"/>
      <c r="AE50" s="71"/>
      <c r="AF50" s="71"/>
      <c r="AG50" s="71"/>
      <c r="AH50" s="71"/>
      <c r="AI50" s="71"/>
    </row>
    <row r="51" spans="1:35" ht="13.5" customHeight="1">
      <c r="A51" s="51" t="e">
        <f>IF(COUNTBLANK(C51:IV51)=254,"odstr",IF(AND($A$1="TISK",SUM(J51:U51)=0),"odstr","OK"))</f>
        <v>#REF!</v>
      </c>
      <c r="B51" s="22" t="s">
        <v>101</v>
      </c>
      <c r="C51" s="52"/>
      <c r="D51" s="62"/>
      <c r="E51" s="178">
        <v>5162</v>
      </c>
      <c r="F51" s="249"/>
      <c r="G51" s="623" t="s">
        <v>315</v>
      </c>
      <c r="H51" s="623"/>
      <c r="I51" s="65"/>
      <c r="J51" s="250">
        <v>5565.4</v>
      </c>
      <c r="K51" s="67">
        <v>6246.734539999999</v>
      </c>
      <c r="L51" s="67">
        <v>5628.6164</v>
      </c>
      <c r="M51" s="344">
        <v>0.9010493985230243</v>
      </c>
      <c r="N51" s="250">
        <v>5560.4</v>
      </c>
      <c r="O51" s="67">
        <v>5859.669009999999</v>
      </c>
      <c r="P51" s="67">
        <v>5356.91245</v>
      </c>
      <c r="Q51" s="344">
        <v>0.9142005189811909</v>
      </c>
      <c r="R51" s="250">
        <v>5</v>
      </c>
      <c r="S51" s="67">
        <v>387.06553</v>
      </c>
      <c r="T51" s="67">
        <v>271.70395</v>
      </c>
      <c r="U51" s="344">
        <v>0.7019585288310225</v>
      </c>
      <c r="V51" s="47"/>
      <c r="AD51" s="71"/>
      <c r="AE51" s="71"/>
      <c r="AF51" s="71"/>
      <c r="AG51" s="71"/>
      <c r="AH51" s="71"/>
      <c r="AI51" s="71"/>
    </row>
    <row r="52" spans="1:35" ht="13.5" customHeight="1">
      <c r="A52" s="51" t="e">
        <f>IF(COUNTBLANK(C52:IV52)=254,"odstr",IF(AND($A$1="TISK",SUM(J52:U52)=0),"odstr","OK"))</f>
        <v>#REF!</v>
      </c>
      <c r="B52" s="22" t="s">
        <v>101</v>
      </c>
      <c r="C52" s="52"/>
      <c r="D52" s="62"/>
      <c r="E52" s="178">
        <v>5163</v>
      </c>
      <c r="F52" s="249"/>
      <c r="G52" s="623" t="s">
        <v>316</v>
      </c>
      <c r="H52" s="623"/>
      <c r="I52" s="65"/>
      <c r="J52" s="250">
        <v>17125.163</v>
      </c>
      <c r="K52" s="67">
        <v>16145.73827</v>
      </c>
      <c r="L52" s="67">
        <v>15336.78206</v>
      </c>
      <c r="M52" s="344">
        <v>0.9498966107048136</v>
      </c>
      <c r="N52" s="250">
        <v>17125.163</v>
      </c>
      <c r="O52" s="67">
        <v>16077.86027</v>
      </c>
      <c r="P52" s="67">
        <v>15306.13046</v>
      </c>
      <c r="Q52" s="344">
        <v>0.9520004654201415</v>
      </c>
      <c r="R52" s="250">
        <v>0</v>
      </c>
      <c r="S52" s="67">
        <v>67.878</v>
      </c>
      <c r="T52" s="67">
        <v>30.6516</v>
      </c>
      <c r="U52" s="344">
        <v>0.4515689914257933</v>
      </c>
      <c r="V52" s="47"/>
      <c r="AD52" s="71"/>
      <c r="AE52" s="71"/>
      <c r="AF52" s="71"/>
      <c r="AG52" s="71"/>
      <c r="AH52" s="71"/>
      <c r="AI52" s="71"/>
    </row>
    <row r="53" spans="1:35" ht="13.5" customHeight="1">
      <c r="A53" s="51" t="e">
        <f>IF(COUNTBLANK(C53:IV53)=254,"odstr",IF(AND($A$1="TISK",SUM(J53:U53)=0),"odstr","OK"))</f>
        <v>#REF!</v>
      </c>
      <c r="B53" s="22" t="s">
        <v>101</v>
      </c>
      <c r="C53" s="52"/>
      <c r="D53" s="62"/>
      <c r="E53" s="178">
        <v>5164</v>
      </c>
      <c r="F53" s="249"/>
      <c r="G53" s="623" t="s">
        <v>317</v>
      </c>
      <c r="H53" s="623"/>
      <c r="I53" s="65"/>
      <c r="J53" s="250">
        <v>17054.433</v>
      </c>
      <c r="K53" s="67">
        <v>28277.54</v>
      </c>
      <c r="L53" s="67">
        <v>26215.12733</v>
      </c>
      <c r="M53" s="344">
        <v>0.927065343378526</v>
      </c>
      <c r="N53" s="250">
        <v>13187.433</v>
      </c>
      <c r="O53" s="67">
        <v>22690.1239</v>
      </c>
      <c r="P53" s="67">
        <v>21856.332879999998</v>
      </c>
      <c r="Q53" s="344">
        <v>0.96325313058339</v>
      </c>
      <c r="R53" s="250">
        <v>3867</v>
      </c>
      <c r="S53" s="67">
        <v>5587.4160999999995</v>
      </c>
      <c r="T53" s="67">
        <v>4358.79445</v>
      </c>
      <c r="U53" s="344">
        <v>0.7801091545696768</v>
      </c>
      <c r="V53" s="47"/>
      <c r="AD53" s="71"/>
      <c r="AE53" s="71"/>
      <c r="AF53" s="71"/>
      <c r="AG53" s="71"/>
      <c r="AH53" s="71"/>
      <c r="AI53" s="71"/>
    </row>
    <row r="54" spans="1:35" ht="13.5" customHeight="1">
      <c r="A54" s="51" t="e">
        <f>IF(COUNTBLANK(C54:IV54)=254,"odstr",IF(AND($A$1="TISK",SUM(J54:U54)=0),"odstr","OK"))</f>
        <v>#REF!</v>
      </c>
      <c r="B54" s="22" t="s">
        <v>101</v>
      </c>
      <c r="C54" s="52"/>
      <c r="D54" s="62"/>
      <c r="E54" s="178">
        <v>5165</v>
      </c>
      <c r="F54" s="249"/>
      <c r="G54" s="623" t="s">
        <v>395</v>
      </c>
      <c r="H54" s="623"/>
      <c r="I54" s="65"/>
      <c r="J54" s="250">
        <v>1.68</v>
      </c>
      <c r="K54" s="67">
        <v>1.68</v>
      </c>
      <c r="L54" s="67">
        <v>1.68</v>
      </c>
      <c r="M54" s="344">
        <v>1</v>
      </c>
      <c r="N54" s="250">
        <v>1.68</v>
      </c>
      <c r="O54" s="67">
        <v>1.68</v>
      </c>
      <c r="P54" s="67">
        <v>1.68</v>
      </c>
      <c r="Q54" s="344">
        <v>1</v>
      </c>
      <c r="R54" s="250">
        <v>0</v>
      </c>
      <c r="S54" s="67">
        <v>0</v>
      </c>
      <c r="T54" s="67">
        <v>0</v>
      </c>
      <c r="U54" s="344" t="s">
        <v>204</v>
      </c>
      <c r="V54" s="47"/>
      <c r="AD54" s="71"/>
      <c r="AE54" s="71"/>
      <c r="AF54" s="71"/>
      <c r="AG54" s="71"/>
      <c r="AH54" s="71"/>
      <c r="AI54" s="71"/>
    </row>
    <row r="55" spans="1:35" ht="13.5" customHeight="1">
      <c r="A55" s="51" t="e">
        <f>IF(COUNTBLANK(C55:IV55)=254,"odstr",IF(AND($A$1="TISK",SUM(J55:U55)=0),"odstr","OK"))</f>
        <v>#REF!</v>
      </c>
      <c r="B55" s="22" t="s">
        <v>101</v>
      </c>
      <c r="C55" s="52"/>
      <c r="D55" s="62"/>
      <c r="E55" s="178">
        <v>5166</v>
      </c>
      <c r="F55" s="249"/>
      <c r="G55" s="623" t="s">
        <v>318</v>
      </c>
      <c r="H55" s="623"/>
      <c r="I55" s="65"/>
      <c r="J55" s="250">
        <v>10360.6</v>
      </c>
      <c r="K55" s="67">
        <v>23518.78061</v>
      </c>
      <c r="L55" s="67">
        <v>16611.91705</v>
      </c>
      <c r="M55" s="344">
        <v>0.7063256095401792</v>
      </c>
      <c r="N55" s="250">
        <v>10311</v>
      </c>
      <c r="O55" s="67">
        <v>18721.839050000002</v>
      </c>
      <c r="P55" s="67">
        <v>13318.726050000001</v>
      </c>
      <c r="Q55" s="344">
        <v>0.7114005207730915</v>
      </c>
      <c r="R55" s="250">
        <v>49.6</v>
      </c>
      <c r="S55" s="67">
        <v>4796.941559999999</v>
      </c>
      <c r="T55" s="67">
        <v>3293.191</v>
      </c>
      <c r="U55" s="344">
        <v>0.6865188910077112</v>
      </c>
      <c r="V55" s="47"/>
      <c r="AD55" s="71"/>
      <c r="AE55" s="71"/>
      <c r="AF55" s="71"/>
      <c r="AG55" s="71"/>
      <c r="AH55" s="71"/>
      <c r="AI55" s="71"/>
    </row>
    <row r="56" spans="1:35" ht="13.5" customHeight="1">
      <c r="A56" s="51" t="e">
        <f>IF(COUNTBLANK(C56:IV56)=254,"odstr",IF(AND($A$1="TISK",SUM(J56:U56)=0),"odstr","OK"))</f>
        <v>#REF!</v>
      </c>
      <c r="B56" s="22" t="s">
        <v>101</v>
      </c>
      <c r="C56" s="52"/>
      <c r="D56" s="62"/>
      <c r="E56" s="178">
        <v>5167</v>
      </c>
      <c r="F56" s="249"/>
      <c r="G56" s="623" t="s">
        <v>319</v>
      </c>
      <c r="H56" s="623"/>
      <c r="I56" s="65"/>
      <c r="J56" s="250">
        <v>13242.292</v>
      </c>
      <c r="K56" s="67">
        <v>21390.95</v>
      </c>
      <c r="L56" s="67">
        <v>9596.64856</v>
      </c>
      <c r="M56" s="344">
        <v>0.4486312463915815</v>
      </c>
      <c r="N56" s="250">
        <v>2283</v>
      </c>
      <c r="O56" s="67">
        <v>5235.532</v>
      </c>
      <c r="P56" s="67">
        <v>3842.36017</v>
      </c>
      <c r="Q56" s="344">
        <v>0.7339006179314729</v>
      </c>
      <c r="R56" s="250">
        <v>10959.292</v>
      </c>
      <c r="S56" s="67">
        <v>16155.418</v>
      </c>
      <c r="T56" s="67">
        <v>5754.28839</v>
      </c>
      <c r="U56" s="344">
        <v>0.35618319439336077</v>
      </c>
      <c r="V56" s="47"/>
      <c r="AD56" s="71"/>
      <c r="AE56" s="71"/>
      <c r="AF56" s="71"/>
      <c r="AG56" s="71"/>
      <c r="AH56" s="71"/>
      <c r="AI56" s="71"/>
    </row>
    <row r="57" spans="1:35" ht="13.5" customHeight="1">
      <c r="A57" s="51" t="e">
        <f>IF(COUNTBLANK(C57:IV57)=254,"odstr",IF(AND($A$1="TISK",SUM(J57:U57)=0),"odstr","OK"))</f>
        <v>#REF!</v>
      </c>
      <c r="B57" s="22" t="s">
        <v>101</v>
      </c>
      <c r="C57" s="52"/>
      <c r="D57" s="62"/>
      <c r="E57" s="178">
        <v>5168</v>
      </c>
      <c r="F57" s="249"/>
      <c r="G57" s="623" t="s">
        <v>320</v>
      </c>
      <c r="H57" s="623"/>
      <c r="I57" s="65"/>
      <c r="J57" s="250">
        <v>238</v>
      </c>
      <c r="K57" s="67">
        <v>2252.592</v>
      </c>
      <c r="L57" s="67">
        <v>2251.33573</v>
      </c>
      <c r="M57" s="344">
        <v>0.999442300247892</v>
      </c>
      <c r="N57" s="250">
        <v>238</v>
      </c>
      <c r="O57" s="67">
        <v>387.991</v>
      </c>
      <c r="P57" s="67">
        <v>388.22073</v>
      </c>
      <c r="Q57" s="344">
        <v>1.000592101363176</v>
      </c>
      <c r="R57" s="250">
        <v>0</v>
      </c>
      <c r="S57" s="67">
        <v>1864.601</v>
      </c>
      <c r="T57" s="67">
        <v>1863.115</v>
      </c>
      <c r="U57" s="344">
        <v>0.9992030466571669</v>
      </c>
      <c r="V57" s="47"/>
      <c r="AD57" s="71"/>
      <c r="AE57" s="71"/>
      <c r="AF57" s="71"/>
      <c r="AG57" s="71"/>
      <c r="AH57" s="71"/>
      <c r="AI57" s="71"/>
    </row>
    <row r="58" spans="1:35" ht="13.5" customHeight="1">
      <c r="A58" s="51" t="e">
        <f>IF(COUNTBLANK(C58:IV58)=254,"odstr",IF(AND($A$1="TISK",SUM(J58:U58)=0),"odstr","OK"))</f>
        <v>#REF!</v>
      </c>
      <c r="B58" s="22" t="s">
        <v>101</v>
      </c>
      <c r="C58" s="52"/>
      <c r="D58" s="62"/>
      <c r="E58" s="178">
        <v>5169</v>
      </c>
      <c r="F58" s="249"/>
      <c r="G58" s="623" t="s">
        <v>321</v>
      </c>
      <c r="H58" s="623"/>
      <c r="I58" s="65"/>
      <c r="J58" s="250">
        <v>300602.879</v>
      </c>
      <c r="K58" s="67">
        <v>391100.84310000006</v>
      </c>
      <c r="L58" s="67">
        <v>277478.69682</v>
      </c>
      <c r="M58" s="344">
        <v>0.7094812034170221</v>
      </c>
      <c r="N58" s="250">
        <v>217429.477</v>
      </c>
      <c r="O58" s="67">
        <v>280166.05182000005</v>
      </c>
      <c r="P58" s="67">
        <v>228044.43413</v>
      </c>
      <c r="Q58" s="344">
        <v>0.8139616939618118</v>
      </c>
      <c r="R58" s="250">
        <v>83173.402</v>
      </c>
      <c r="S58" s="67">
        <v>110934.79128</v>
      </c>
      <c r="T58" s="67">
        <v>49434.262689999996</v>
      </c>
      <c r="U58" s="344">
        <v>0.4456155018602564</v>
      </c>
      <c r="V58" s="47"/>
      <c r="AD58" s="71"/>
      <c r="AE58" s="71"/>
      <c r="AF58" s="71"/>
      <c r="AG58" s="71"/>
      <c r="AH58" s="71"/>
      <c r="AI58" s="71"/>
    </row>
    <row r="59" spans="1:35" ht="13.5" customHeight="1">
      <c r="A59" s="51" t="e">
        <f>IF(COUNTBLANK(C59:IV59)=254,"odstr",IF(AND($A$1="TISK",SUM(J59:U59)=0),"odstr","OK"))</f>
        <v>#REF!</v>
      </c>
      <c r="B59" s="22" t="s">
        <v>101</v>
      </c>
      <c r="C59" s="52"/>
      <c r="D59" s="62"/>
      <c r="E59" s="178">
        <v>5171</v>
      </c>
      <c r="F59" s="249"/>
      <c r="G59" s="623" t="s">
        <v>322</v>
      </c>
      <c r="H59" s="623"/>
      <c r="I59" s="65"/>
      <c r="J59" s="250">
        <v>1116701.75504</v>
      </c>
      <c r="K59" s="67">
        <v>1639141.5907700001</v>
      </c>
      <c r="L59" s="67">
        <v>1405009.84849</v>
      </c>
      <c r="M59" s="344">
        <v>0.8571619781973717</v>
      </c>
      <c r="N59" s="250">
        <v>1035601.75504</v>
      </c>
      <c r="O59" s="67">
        <v>1532901.93766</v>
      </c>
      <c r="P59" s="67">
        <v>1311004.55168</v>
      </c>
      <c r="Q59" s="344">
        <v>0.8552435869976588</v>
      </c>
      <c r="R59" s="250">
        <v>81100</v>
      </c>
      <c r="S59" s="67">
        <v>106239.65311</v>
      </c>
      <c r="T59" s="67">
        <v>94005.29681</v>
      </c>
      <c r="U59" s="344">
        <v>0.8848419027937469</v>
      </c>
      <c r="V59" s="47"/>
      <c r="AD59" s="71"/>
      <c r="AE59" s="71"/>
      <c r="AF59" s="71"/>
      <c r="AG59" s="71"/>
      <c r="AH59" s="71"/>
      <c r="AI59" s="71"/>
    </row>
    <row r="60" spans="1:35" ht="13.5" customHeight="1">
      <c r="A60" s="51" t="e">
        <f>IF(COUNTBLANK(C60:IV60)=254,"odstr",IF(AND($A$1="TISK",SUM(J60:U60)=0),"odstr","OK"))</f>
        <v>#REF!</v>
      </c>
      <c r="B60" s="22" t="s">
        <v>101</v>
      </c>
      <c r="C60" s="52"/>
      <c r="D60" s="62"/>
      <c r="E60" s="178">
        <v>5172</v>
      </c>
      <c r="F60" s="249"/>
      <c r="G60" s="623" t="s">
        <v>323</v>
      </c>
      <c r="H60" s="623"/>
      <c r="I60" s="65"/>
      <c r="J60" s="250">
        <v>1030</v>
      </c>
      <c r="K60" s="67">
        <v>4609.91636</v>
      </c>
      <c r="L60" s="67">
        <v>3460.0425999999998</v>
      </c>
      <c r="M60" s="344">
        <v>0.7505651577591745</v>
      </c>
      <c r="N60" s="250">
        <v>374</v>
      </c>
      <c r="O60" s="67">
        <v>2842.72906</v>
      </c>
      <c r="P60" s="67">
        <v>1720.88535</v>
      </c>
      <c r="Q60" s="344">
        <v>0.6053638295026259</v>
      </c>
      <c r="R60" s="250">
        <v>656</v>
      </c>
      <c r="S60" s="67">
        <v>1767.1873</v>
      </c>
      <c r="T60" s="67">
        <v>1739.15725</v>
      </c>
      <c r="U60" s="344">
        <v>0.9841386082844755</v>
      </c>
      <c r="V60" s="47"/>
      <c r="AD60" s="71"/>
      <c r="AE60" s="71"/>
      <c r="AF60" s="71"/>
      <c r="AG60" s="71"/>
      <c r="AH60" s="71"/>
      <c r="AI60" s="71"/>
    </row>
    <row r="61" spans="1:35" ht="13.5" customHeight="1">
      <c r="A61" s="51" t="e">
        <f>IF(COUNTBLANK(C61:IV61)=254,"odstr",IF(AND($A$1="TISK",SUM(J61:U61)=0),"odstr","OK"))</f>
        <v>#REF!</v>
      </c>
      <c r="B61" s="22" t="s">
        <v>101</v>
      </c>
      <c r="C61" s="52"/>
      <c r="D61" s="62"/>
      <c r="E61" s="178">
        <v>5173</v>
      </c>
      <c r="F61" s="249"/>
      <c r="G61" s="623" t="s">
        <v>324</v>
      </c>
      <c r="H61" s="623"/>
      <c r="I61" s="65"/>
      <c r="J61" s="250">
        <v>2418.4</v>
      </c>
      <c r="K61" s="67">
        <v>7570.94592</v>
      </c>
      <c r="L61" s="67">
        <v>4314.66259</v>
      </c>
      <c r="M61" s="344">
        <v>0.5698974257103133</v>
      </c>
      <c r="N61" s="250">
        <v>1252.4</v>
      </c>
      <c r="O61" s="67">
        <v>2653.124</v>
      </c>
      <c r="P61" s="67">
        <v>2013.6276599999999</v>
      </c>
      <c r="Q61" s="344">
        <v>0.7589647751103982</v>
      </c>
      <c r="R61" s="250">
        <v>1166</v>
      </c>
      <c r="S61" s="67">
        <v>4917.82192</v>
      </c>
      <c r="T61" s="67">
        <v>2301.0349300000003</v>
      </c>
      <c r="U61" s="344">
        <v>0.4678971641169146</v>
      </c>
      <c r="V61" s="47"/>
      <c r="AD61" s="71"/>
      <c r="AE61" s="71"/>
      <c r="AF61" s="71"/>
      <c r="AG61" s="71"/>
      <c r="AH61" s="71"/>
      <c r="AI61" s="71"/>
    </row>
    <row r="62" spans="1:35" ht="13.5" customHeight="1">
      <c r="A62" s="51" t="e">
        <f>IF(COUNTBLANK(C62:IV62)=254,"odstr",IF(AND($A$1="TISK",SUM(J62:U62)=0),"odstr","OK"))</f>
        <v>#REF!</v>
      </c>
      <c r="B62" s="22" t="s">
        <v>101</v>
      </c>
      <c r="C62" s="52"/>
      <c r="D62" s="62"/>
      <c r="E62" s="178">
        <v>5175</v>
      </c>
      <c r="F62" s="249"/>
      <c r="G62" s="623" t="s">
        <v>325</v>
      </c>
      <c r="H62" s="623"/>
      <c r="I62" s="65"/>
      <c r="J62" s="250">
        <v>2317.8</v>
      </c>
      <c r="K62" s="67">
        <v>10771.61777</v>
      </c>
      <c r="L62" s="67">
        <v>6570.07631</v>
      </c>
      <c r="M62" s="344">
        <v>0.6099433205194394</v>
      </c>
      <c r="N62" s="250">
        <v>1769</v>
      </c>
      <c r="O62" s="67">
        <v>3857.70885</v>
      </c>
      <c r="P62" s="67">
        <v>3290.31435</v>
      </c>
      <c r="Q62" s="344">
        <v>0.8529193046800305</v>
      </c>
      <c r="R62" s="250">
        <v>548.8</v>
      </c>
      <c r="S62" s="67">
        <v>6913.90892</v>
      </c>
      <c r="T62" s="67">
        <v>3279.76196</v>
      </c>
      <c r="U62" s="344">
        <v>0.474371588915869</v>
      </c>
      <c r="V62" s="47"/>
      <c r="AD62" s="71"/>
      <c r="AE62" s="71"/>
      <c r="AF62" s="71"/>
      <c r="AG62" s="71"/>
      <c r="AH62" s="71"/>
      <c r="AI62" s="71"/>
    </row>
    <row r="63" spans="1:35" ht="13.5" customHeight="1">
      <c r="A63" s="51" t="e">
        <f>IF(COUNTBLANK(C63:IV63)=254,"odstr",IF(AND($A$1="TISK",SUM(J63:U63)=0),"odstr","OK"))</f>
        <v>#REF!</v>
      </c>
      <c r="B63" s="22"/>
      <c r="C63" s="52"/>
      <c r="D63" s="62"/>
      <c r="E63" s="178">
        <v>5176</v>
      </c>
      <c r="F63" s="249"/>
      <c r="G63" s="623" t="s">
        <v>326</v>
      </c>
      <c r="H63" s="623"/>
      <c r="I63" s="65"/>
      <c r="J63" s="250">
        <v>0</v>
      </c>
      <c r="K63" s="67">
        <v>3.3</v>
      </c>
      <c r="L63" s="67">
        <v>3.2306399999999997</v>
      </c>
      <c r="M63" s="344">
        <v>0.9789818181818182</v>
      </c>
      <c r="N63" s="250">
        <v>0</v>
      </c>
      <c r="O63" s="67">
        <v>3.3</v>
      </c>
      <c r="P63" s="67">
        <v>3.2306399999999997</v>
      </c>
      <c r="Q63" s="344">
        <v>0.9789818181818182</v>
      </c>
      <c r="R63" s="250">
        <v>0</v>
      </c>
      <c r="S63" s="67">
        <v>0</v>
      </c>
      <c r="T63" s="67">
        <v>0</v>
      </c>
      <c r="U63" s="344" t="s">
        <v>204</v>
      </c>
      <c r="V63" s="47"/>
      <c r="AD63" s="71"/>
      <c r="AE63" s="71"/>
      <c r="AF63" s="71"/>
      <c r="AG63" s="71"/>
      <c r="AH63" s="71"/>
      <c r="AI63" s="71"/>
    </row>
    <row r="64" spans="1:35" ht="13.5" customHeight="1">
      <c r="A64" s="51" t="e">
        <f>IF(COUNTBLANK(C64:IV64)=254,"odstr",IF(AND($A$1="TISK",SUM(J64:U64)=0),"odstr","OK"))</f>
        <v>#REF!</v>
      </c>
      <c r="B64" s="22" t="s">
        <v>101</v>
      </c>
      <c r="C64" s="52"/>
      <c r="D64" s="62"/>
      <c r="E64" s="178">
        <v>5177</v>
      </c>
      <c r="F64" s="249"/>
      <c r="G64" s="180" t="s">
        <v>120</v>
      </c>
      <c r="H64" s="180"/>
      <c r="I64" s="65"/>
      <c r="J64" s="250">
        <v>0</v>
      </c>
      <c r="K64" s="67">
        <v>0</v>
      </c>
      <c r="L64" s="67">
        <v>0</v>
      </c>
      <c r="M64" s="344" t="s">
        <v>204</v>
      </c>
      <c r="N64" s="250"/>
      <c r="O64" s="67"/>
      <c r="P64" s="67"/>
      <c r="Q64" s="344" t="s">
        <v>204</v>
      </c>
      <c r="R64" s="250"/>
      <c r="S64" s="67"/>
      <c r="T64" s="67"/>
      <c r="U64" s="344" t="s">
        <v>204</v>
      </c>
      <c r="V64" s="47"/>
      <c r="AD64" s="71"/>
      <c r="AE64" s="71"/>
      <c r="AF64" s="71"/>
      <c r="AG64" s="71"/>
      <c r="AH64" s="71"/>
      <c r="AI64" s="71"/>
    </row>
    <row r="65" spans="1:35" ht="13.5" customHeight="1">
      <c r="A65" s="51" t="e">
        <f>IF(COUNTBLANK(C65:IV65)=254,"odstr",IF(AND($A$1="TISK",SUM(J65:U65)=0),"odstr","OK"))</f>
        <v>#REF!</v>
      </c>
      <c r="B65" s="22" t="s">
        <v>101</v>
      </c>
      <c r="C65" s="52"/>
      <c r="D65" s="62"/>
      <c r="E65" s="178">
        <v>5178</v>
      </c>
      <c r="F65" s="249"/>
      <c r="G65" s="623" t="s">
        <v>396</v>
      </c>
      <c r="H65" s="623"/>
      <c r="I65" s="65"/>
      <c r="J65" s="250">
        <v>540</v>
      </c>
      <c r="K65" s="67">
        <v>1669.48</v>
      </c>
      <c r="L65" s="67">
        <v>597.5964</v>
      </c>
      <c r="M65" s="344">
        <v>0.3579536142990632</v>
      </c>
      <c r="N65" s="250">
        <v>540</v>
      </c>
      <c r="O65" s="67">
        <v>598</v>
      </c>
      <c r="P65" s="67">
        <v>597.5964</v>
      </c>
      <c r="Q65" s="344">
        <v>0.9993250836120402</v>
      </c>
      <c r="R65" s="250"/>
      <c r="S65" s="67">
        <v>1071.48</v>
      </c>
      <c r="T65" s="67">
        <v>0</v>
      </c>
      <c r="U65" s="344">
        <v>0</v>
      </c>
      <c r="V65" s="47"/>
      <c r="AD65" s="71"/>
      <c r="AE65" s="71"/>
      <c r="AF65" s="71"/>
      <c r="AG65" s="71"/>
      <c r="AH65" s="71"/>
      <c r="AI65" s="71"/>
    </row>
    <row r="66" spans="1:35" ht="13.5" customHeight="1">
      <c r="A66" s="51" t="e">
        <f>IF(COUNTBLANK(C66:IV66)=254,"odstr",IF(AND($A$1="TISK",SUM(J66:U66)=0),"odstr","OK"))</f>
        <v>#REF!</v>
      </c>
      <c r="B66" s="22" t="s">
        <v>101</v>
      </c>
      <c r="C66" s="52"/>
      <c r="D66" s="62"/>
      <c r="E66" s="178">
        <v>5179</v>
      </c>
      <c r="F66" s="249"/>
      <c r="G66" s="623" t="s">
        <v>327</v>
      </c>
      <c r="H66" s="623"/>
      <c r="I66" s="65"/>
      <c r="J66" s="250">
        <v>1123.3</v>
      </c>
      <c r="K66" s="67">
        <v>5275.0777</v>
      </c>
      <c r="L66" s="67">
        <v>1202.6108</v>
      </c>
      <c r="M66" s="344">
        <v>0.22797973193835608</v>
      </c>
      <c r="N66" s="250">
        <v>1123.3</v>
      </c>
      <c r="O66" s="67">
        <v>680.679</v>
      </c>
      <c r="P66" s="67">
        <v>564.482</v>
      </c>
      <c r="Q66" s="344">
        <v>0.8292925152678429</v>
      </c>
      <c r="R66" s="250"/>
      <c r="S66" s="67">
        <v>4594.3987</v>
      </c>
      <c r="T66" s="67">
        <v>638.1288000000001</v>
      </c>
      <c r="U66" s="344">
        <v>0.13889277828674296</v>
      </c>
      <c r="V66" s="47"/>
      <c r="AD66" s="71"/>
      <c r="AE66" s="71"/>
      <c r="AF66" s="71"/>
      <c r="AG66" s="71"/>
      <c r="AH66" s="71"/>
      <c r="AI66" s="71"/>
    </row>
    <row r="67" spans="1:35" ht="13.5" customHeight="1">
      <c r="A67" s="51" t="e">
        <f>IF(COUNTBLANK(C67:IV67)=254,"odstr",IF(AND($A$1="TISK",SUM(J67:U67)=0),"odstr","OK"))</f>
        <v>#REF!</v>
      </c>
      <c r="B67" s="22" t="s">
        <v>101</v>
      </c>
      <c r="C67" s="52"/>
      <c r="D67" s="62"/>
      <c r="E67" s="178">
        <v>5181</v>
      </c>
      <c r="F67" s="249"/>
      <c r="G67" s="623" t="s">
        <v>397</v>
      </c>
      <c r="H67" s="623"/>
      <c r="I67" s="65"/>
      <c r="J67" s="250">
        <v>0</v>
      </c>
      <c r="K67" s="67">
        <v>0</v>
      </c>
      <c r="L67" s="67">
        <v>0</v>
      </c>
      <c r="M67" s="344" t="s">
        <v>204</v>
      </c>
      <c r="N67" s="250"/>
      <c r="O67" s="67"/>
      <c r="P67" s="67"/>
      <c r="Q67" s="344" t="s">
        <v>204</v>
      </c>
      <c r="R67" s="250"/>
      <c r="S67" s="67"/>
      <c r="T67" s="67"/>
      <c r="U67" s="344" t="s">
        <v>204</v>
      </c>
      <c r="V67" s="47"/>
      <c r="AD67" s="71"/>
      <c r="AE67" s="71"/>
      <c r="AF67" s="71"/>
      <c r="AG67" s="71"/>
      <c r="AH67" s="71"/>
      <c r="AI67" s="71"/>
    </row>
    <row r="68" spans="1:35" ht="13.5" customHeight="1">
      <c r="A68" s="51" t="e">
        <f>IF(COUNTBLANK(C68:IV68)=254,"odstr",IF(AND($A$1="TISK",SUM(J68:U68)=0),"odstr","OK"))</f>
        <v>#REF!</v>
      </c>
      <c r="B68" s="22" t="s">
        <v>101</v>
      </c>
      <c r="C68" s="52"/>
      <c r="D68" s="62"/>
      <c r="E68" s="178">
        <v>5182</v>
      </c>
      <c r="F68" s="249"/>
      <c r="G68" s="623" t="s">
        <v>328</v>
      </c>
      <c r="H68" s="623"/>
      <c r="I68" s="65"/>
      <c r="J68" s="250">
        <v>0</v>
      </c>
      <c r="K68" s="67">
        <v>0</v>
      </c>
      <c r="L68" s="67">
        <v>0</v>
      </c>
      <c r="M68" s="344" t="s">
        <v>204</v>
      </c>
      <c r="N68" s="250"/>
      <c r="O68" s="67"/>
      <c r="P68" s="67"/>
      <c r="Q68" s="344" t="s">
        <v>204</v>
      </c>
      <c r="R68" s="250"/>
      <c r="S68" s="67"/>
      <c r="T68" s="67"/>
      <c r="U68" s="344" t="s">
        <v>204</v>
      </c>
      <c r="V68" s="47"/>
      <c r="AD68" s="71"/>
      <c r="AE68" s="71"/>
      <c r="AF68" s="71"/>
      <c r="AG68" s="71"/>
      <c r="AH68" s="71"/>
      <c r="AI68" s="71"/>
    </row>
    <row r="69" spans="1:35" ht="13.5" customHeight="1">
      <c r="A69" s="51" t="e">
        <f>IF(COUNTBLANK(C69:IV69)=254,"odstr",IF(AND($A$1="TISK",SUM(J69:U69)=0),"odstr","OK"))</f>
        <v>#REF!</v>
      </c>
      <c r="B69" s="22" t="s">
        <v>101</v>
      </c>
      <c r="C69" s="52"/>
      <c r="D69" s="62"/>
      <c r="E69" s="178">
        <v>5189</v>
      </c>
      <c r="F69" s="249"/>
      <c r="G69" s="623" t="s">
        <v>329</v>
      </c>
      <c r="H69" s="623"/>
      <c r="I69" s="65"/>
      <c r="J69" s="250">
        <v>300</v>
      </c>
      <c r="K69" s="67">
        <v>346.5</v>
      </c>
      <c r="L69" s="67">
        <v>460.0326</v>
      </c>
      <c r="M69" s="344">
        <v>1.3276554112554113</v>
      </c>
      <c r="N69" s="250">
        <v>300</v>
      </c>
      <c r="O69" s="67">
        <v>346.5</v>
      </c>
      <c r="P69" s="67">
        <v>460.0326</v>
      </c>
      <c r="Q69" s="344">
        <v>1.3276554112554113</v>
      </c>
      <c r="R69" s="250">
        <v>0</v>
      </c>
      <c r="S69" s="67">
        <v>0</v>
      </c>
      <c r="T69" s="67">
        <v>0</v>
      </c>
      <c r="U69" s="344" t="s">
        <v>204</v>
      </c>
      <c r="V69" s="47"/>
      <c r="AD69" s="71"/>
      <c r="AE69" s="71"/>
      <c r="AF69" s="71"/>
      <c r="AG69" s="71"/>
      <c r="AH69" s="71"/>
      <c r="AI69" s="71"/>
    </row>
    <row r="70" spans="1:35" ht="13.5" customHeight="1">
      <c r="A70" s="51" t="e">
        <f>IF(COUNTBLANK(C70:IV70)=254,"odstr",IF(AND($A$1="TISK",SUM(J70:U70)=0),"odstr","OK"))</f>
        <v>#REF!</v>
      </c>
      <c r="B70" s="22" t="s">
        <v>101</v>
      </c>
      <c r="C70" s="52"/>
      <c r="D70" s="62"/>
      <c r="E70" s="178">
        <v>5191</v>
      </c>
      <c r="F70" s="249"/>
      <c r="G70" s="623" t="s">
        <v>330</v>
      </c>
      <c r="H70" s="623"/>
      <c r="I70" s="65"/>
      <c r="J70" s="250">
        <v>77</v>
      </c>
      <c r="K70" s="67">
        <v>423.80109999999996</v>
      </c>
      <c r="L70" s="67">
        <v>419.75365999999997</v>
      </c>
      <c r="M70" s="344">
        <v>0.990449670847952</v>
      </c>
      <c r="N70" s="250">
        <v>77</v>
      </c>
      <c r="O70" s="67">
        <v>395.0311</v>
      </c>
      <c r="P70" s="67">
        <v>394.18066</v>
      </c>
      <c r="Q70" s="344">
        <v>0.9978471568441067</v>
      </c>
      <c r="R70" s="250">
        <v>0</v>
      </c>
      <c r="S70" s="67">
        <v>28.77</v>
      </c>
      <c r="T70" s="67">
        <v>25.573</v>
      </c>
      <c r="U70" s="344">
        <v>0.8888773027459159</v>
      </c>
      <c r="V70" s="47"/>
      <c r="AD70" s="71"/>
      <c r="AE70" s="71"/>
      <c r="AF70" s="71"/>
      <c r="AG70" s="71"/>
      <c r="AH70" s="71"/>
      <c r="AI70" s="71"/>
    </row>
    <row r="71" spans="1:35" ht="13.5" customHeight="1">
      <c r="A71" s="51" t="e">
        <f>IF(COUNTBLANK(C71:IV71)=254,"odstr",IF(AND($A$1="TISK",SUM(J71:U71)=0),"odstr","OK"))</f>
        <v>#REF!</v>
      </c>
      <c r="B71" s="22" t="s">
        <v>101</v>
      </c>
      <c r="C71" s="52"/>
      <c r="D71" s="62"/>
      <c r="E71" s="178">
        <v>5192</v>
      </c>
      <c r="F71" s="249"/>
      <c r="G71" s="623" t="s">
        <v>331</v>
      </c>
      <c r="H71" s="623"/>
      <c r="I71" s="65"/>
      <c r="J71" s="250">
        <v>8535.95</v>
      </c>
      <c r="K71" s="67">
        <v>11498.30168</v>
      </c>
      <c r="L71" s="67">
        <v>8888.42613</v>
      </c>
      <c r="M71" s="344">
        <v>0.7730207797087474</v>
      </c>
      <c r="N71" s="250">
        <v>8535.95</v>
      </c>
      <c r="O71" s="67">
        <v>11228.30168</v>
      </c>
      <c r="P71" s="67">
        <v>8618.42613</v>
      </c>
      <c r="Q71" s="344">
        <v>0.7675627513064824</v>
      </c>
      <c r="R71" s="250">
        <v>0</v>
      </c>
      <c r="S71" s="67">
        <v>270</v>
      </c>
      <c r="T71" s="67">
        <v>270</v>
      </c>
      <c r="U71" s="344">
        <v>1</v>
      </c>
      <c r="V71" s="47"/>
      <c r="AD71" s="71"/>
      <c r="AE71" s="71"/>
      <c r="AF71" s="71"/>
      <c r="AG71" s="71"/>
      <c r="AH71" s="71"/>
      <c r="AI71" s="71"/>
    </row>
    <row r="72" spans="1:35" ht="13.5" customHeight="1">
      <c r="A72" s="51" t="e">
        <f>IF(COUNTBLANK(C72:IV72)=254,"odstr",IF(AND($A$1="TISK",SUM(J72:U72)=0),"odstr","OK"))</f>
        <v>#REF!</v>
      </c>
      <c r="B72" s="22" t="s">
        <v>101</v>
      </c>
      <c r="C72" s="52"/>
      <c r="D72" s="62"/>
      <c r="E72" s="178">
        <v>5193</v>
      </c>
      <c r="F72" s="249"/>
      <c r="G72" s="623" t="s">
        <v>398</v>
      </c>
      <c r="H72" s="623"/>
      <c r="I72" s="65"/>
      <c r="J72" s="250">
        <v>30</v>
      </c>
      <c r="K72" s="67">
        <v>0</v>
      </c>
      <c r="L72" s="67">
        <v>0</v>
      </c>
      <c r="M72" s="344" t="s">
        <v>204</v>
      </c>
      <c r="N72" s="250">
        <v>30</v>
      </c>
      <c r="O72" s="67">
        <v>0</v>
      </c>
      <c r="P72" s="67">
        <v>0</v>
      </c>
      <c r="Q72" s="344" t="s">
        <v>204</v>
      </c>
      <c r="R72" s="250">
        <v>0</v>
      </c>
      <c r="S72" s="67">
        <v>0</v>
      </c>
      <c r="T72" s="67">
        <v>0</v>
      </c>
      <c r="U72" s="344" t="s">
        <v>204</v>
      </c>
      <c r="V72" s="47"/>
      <c r="AD72" s="71"/>
      <c r="AE72" s="71"/>
      <c r="AF72" s="71"/>
      <c r="AG72" s="71"/>
      <c r="AH72" s="71"/>
      <c r="AI72" s="71"/>
    </row>
    <row r="73" spans="1:35" ht="27" customHeight="1">
      <c r="A73" s="51" t="e">
        <f>IF(COUNTBLANK(C73:IV73)=254,"odstr",IF(AND($A$1="TISK",SUM(J73:U73)=0),"odstr","OK"))</f>
        <v>#REF!</v>
      </c>
      <c r="B73" s="22" t="s">
        <v>101</v>
      </c>
      <c r="C73" s="52"/>
      <c r="D73" s="62"/>
      <c r="E73" s="178">
        <v>5194</v>
      </c>
      <c r="F73" s="249"/>
      <c r="G73" s="623" t="s">
        <v>332</v>
      </c>
      <c r="H73" s="623"/>
      <c r="I73" s="65"/>
      <c r="J73" s="250">
        <v>5773.72</v>
      </c>
      <c r="K73" s="67">
        <v>8337.473610000001</v>
      </c>
      <c r="L73" s="67">
        <v>7052.5385400000005</v>
      </c>
      <c r="M73" s="344">
        <v>0.8458843613659126</v>
      </c>
      <c r="N73" s="250">
        <v>4976.72</v>
      </c>
      <c r="O73" s="67">
        <v>6330.4991</v>
      </c>
      <c r="P73" s="67">
        <v>5387.516030000001</v>
      </c>
      <c r="Q73" s="344">
        <v>0.8510412757186872</v>
      </c>
      <c r="R73" s="250">
        <v>797</v>
      </c>
      <c r="S73" s="67">
        <v>2006.97451</v>
      </c>
      <c r="T73" s="67">
        <v>1665.02251</v>
      </c>
      <c r="U73" s="344">
        <v>0.8296181649063396</v>
      </c>
      <c r="V73" s="47"/>
      <c r="AD73" s="71"/>
      <c r="AE73" s="71"/>
      <c r="AF73" s="71"/>
      <c r="AG73" s="71"/>
      <c r="AH73" s="71"/>
      <c r="AI73" s="71"/>
    </row>
    <row r="74" spans="1:35" ht="13.5" customHeight="1">
      <c r="A74" s="51" t="e">
        <f>IF(COUNTBLANK(C74:IV74)=254,"odstr",IF(AND($A$1="TISK",SUM(J74:U74)=0),"odstr","OK"))</f>
        <v>#REF!</v>
      </c>
      <c r="B74" s="22" t="s">
        <v>101</v>
      </c>
      <c r="C74" s="52"/>
      <c r="D74" s="62"/>
      <c r="E74" s="178">
        <v>5197</v>
      </c>
      <c r="F74" s="249"/>
      <c r="G74" s="622" t="s">
        <v>121</v>
      </c>
      <c r="H74" s="622"/>
      <c r="I74" s="65"/>
      <c r="J74" s="250">
        <v>0</v>
      </c>
      <c r="K74" s="67">
        <v>0</v>
      </c>
      <c r="L74" s="67">
        <v>0</v>
      </c>
      <c r="M74" s="344" t="s">
        <v>204</v>
      </c>
      <c r="N74" s="250"/>
      <c r="O74" s="67"/>
      <c r="P74" s="67"/>
      <c r="Q74" s="344" t="s">
        <v>204</v>
      </c>
      <c r="R74" s="250"/>
      <c r="S74" s="67"/>
      <c r="T74" s="67"/>
      <c r="U74" s="344" t="s">
        <v>204</v>
      </c>
      <c r="V74" s="47"/>
      <c r="AD74" s="71"/>
      <c r="AE74" s="71"/>
      <c r="AF74" s="71"/>
      <c r="AG74" s="71"/>
      <c r="AH74" s="71"/>
      <c r="AI74" s="71"/>
    </row>
    <row r="75" spans="1:35" ht="13.5" customHeight="1">
      <c r="A75" s="51" t="e">
        <f>IF(COUNTBLANK(C75:IV75)=254,"odstr",IF(AND($A$1="TISK",SUM(J75:U75)=0),"odstr","OK"))</f>
        <v>#REF!</v>
      </c>
      <c r="B75" s="22" t="s">
        <v>101</v>
      </c>
      <c r="C75" s="52"/>
      <c r="D75" s="72"/>
      <c r="E75" s="193">
        <v>5199</v>
      </c>
      <c r="F75" s="255"/>
      <c r="G75" s="627" t="s">
        <v>335</v>
      </c>
      <c r="H75" s="627"/>
      <c r="I75" s="75"/>
      <c r="J75" s="250">
        <v>8012</v>
      </c>
      <c r="K75" s="67">
        <v>1088.4735</v>
      </c>
      <c r="L75" s="67">
        <v>817.644</v>
      </c>
      <c r="M75" s="344">
        <v>0.7511841124290118</v>
      </c>
      <c r="N75" s="250">
        <v>12</v>
      </c>
      <c r="O75" s="67">
        <v>817.902</v>
      </c>
      <c r="P75" s="67">
        <v>817.644</v>
      </c>
      <c r="Q75" s="344">
        <v>0.9996845587857713</v>
      </c>
      <c r="R75" s="250">
        <v>8000</v>
      </c>
      <c r="S75" s="67">
        <v>270.5715</v>
      </c>
      <c r="T75" s="67">
        <v>0</v>
      </c>
      <c r="U75" s="344">
        <v>0</v>
      </c>
      <c r="V75" s="47"/>
      <c r="AD75" s="71"/>
      <c r="AE75" s="71"/>
      <c r="AF75" s="71"/>
      <c r="AG75" s="71"/>
      <c r="AH75" s="71"/>
      <c r="AI75" s="71"/>
    </row>
    <row r="76" spans="1:35" ht="13.5" customHeight="1">
      <c r="A76" s="51" t="e">
        <f>IF(COUNTBLANK(C76:IV76)=254,"odstr",IF(AND($A$1="TISK",SUM(J76:U76)=0),"odstr","OK"))</f>
        <v>#REF!</v>
      </c>
      <c r="B76" s="22" t="s">
        <v>101</v>
      </c>
      <c r="C76" s="52"/>
      <c r="D76" s="294"/>
      <c r="E76" s="295">
        <v>51</v>
      </c>
      <c r="F76" s="296"/>
      <c r="G76" s="635" t="s">
        <v>41</v>
      </c>
      <c r="H76" s="635"/>
      <c r="I76" s="298"/>
      <c r="J76" s="258">
        <v>1829180.3440399999</v>
      </c>
      <c r="K76" s="204">
        <v>2702764.4208599995</v>
      </c>
      <c r="L76" s="204">
        <v>2213133.4021300003</v>
      </c>
      <c r="M76" s="347">
        <v>0.8188406599735384</v>
      </c>
      <c r="N76" s="258">
        <v>1586414.2500399998</v>
      </c>
      <c r="O76" s="204">
        <v>2309491.8947199993</v>
      </c>
      <c r="P76" s="204">
        <v>1972006.9615900004</v>
      </c>
      <c r="Q76" s="347">
        <v>0.8538704838490393</v>
      </c>
      <c r="R76" s="258">
        <v>242766.09399999998</v>
      </c>
      <c r="S76" s="204">
        <v>393272.52614000015</v>
      </c>
      <c r="T76" s="204">
        <v>241126.44054</v>
      </c>
      <c r="U76" s="348">
        <v>0.6131281096767028</v>
      </c>
      <c r="V76" s="47"/>
      <c r="AD76" s="71"/>
      <c r="AE76" s="71"/>
      <c r="AF76" s="71"/>
      <c r="AG76" s="71"/>
      <c r="AH76" s="71"/>
      <c r="AI76" s="71"/>
    </row>
    <row r="77" spans="1:35" ht="27" customHeight="1">
      <c r="A77" s="51" t="e">
        <f>IF(COUNTBLANK(C77:IV77)=254,"odstr",IF(AND($A$1="TISK",SUM(J77:U77)=0),"odstr","OK"))</f>
        <v>#REF!</v>
      </c>
      <c r="B77" s="22" t="s">
        <v>101</v>
      </c>
      <c r="C77" s="52"/>
      <c r="D77" s="90"/>
      <c r="E77" s="231">
        <v>5211</v>
      </c>
      <c r="F77" s="260"/>
      <c r="G77" s="621" t="s">
        <v>399</v>
      </c>
      <c r="H77" s="621"/>
      <c r="I77" s="93"/>
      <c r="J77" s="261">
        <v>0</v>
      </c>
      <c r="K77" s="95">
        <v>0</v>
      </c>
      <c r="L77" s="95">
        <v>0</v>
      </c>
      <c r="M77" s="349" t="s">
        <v>204</v>
      </c>
      <c r="N77" s="261"/>
      <c r="O77" s="95"/>
      <c r="P77" s="95"/>
      <c r="Q77" s="349" t="s">
        <v>204</v>
      </c>
      <c r="R77" s="261"/>
      <c r="S77" s="95"/>
      <c r="T77" s="95"/>
      <c r="U77" s="349" t="s">
        <v>204</v>
      </c>
      <c r="V77" s="47"/>
      <c r="AD77" s="71"/>
      <c r="AE77" s="71"/>
      <c r="AF77" s="71"/>
      <c r="AG77" s="71"/>
      <c r="AH77" s="71"/>
      <c r="AI77" s="71"/>
    </row>
    <row r="78" spans="1:35" ht="27" customHeight="1">
      <c r="A78" s="51" t="e">
        <f>IF(COUNTBLANK(C78:IV78)=254,"odstr",IF(AND($A$1="TISK",SUM(J78:U78)=0),"odstr","OK"))</f>
        <v>#REF!</v>
      </c>
      <c r="B78" s="22" t="s">
        <v>101</v>
      </c>
      <c r="C78" s="52"/>
      <c r="D78" s="62"/>
      <c r="E78" s="178">
        <v>5212</v>
      </c>
      <c r="F78" s="249"/>
      <c r="G78" s="622" t="s">
        <v>336</v>
      </c>
      <c r="H78" s="622"/>
      <c r="I78" s="65"/>
      <c r="J78" s="250">
        <v>207.5</v>
      </c>
      <c r="K78" s="67">
        <v>56125.381</v>
      </c>
      <c r="L78" s="67">
        <v>55621.80462000001</v>
      </c>
      <c r="M78" s="344">
        <v>0.9910276532465768</v>
      </c>
      <c r="N78" s="250">
        <v>207.5</v>
      </c>
      <c r="O78" s="67">
        <v>3815.8</v>
      </c>
      <c r="P78" s="67">
        <v>3323.5115299999998</v>
      </c>
      <c r="Q78" s="344">
        <v>0.8709868258294459</v>
      </c>
      <c r="R78" s="250">
        <v>0</v>
      </c>
      <c r="S78" s="67">
        <v>52309.581</v>
      </c>
      <c r="T78" s="67">
        <v>52298.29309000001</v>
      </c>
      <c r="U78" s="344">
        <v>0.9997842095122117</v>
      </c>
      <c r="V78" s="47"/>
      <c r="AD78" s="71"/>
      <c r="AE78" s="71"/>
      <c r="AF78" s="71"/>
      <c r="AG78" s="71"/>
      <c r="AH78" s="71"/>
      <c r="AI78" s="71"/>
    </row>
    <row r="79" spans="1:35" ht="30.75" customHeight="1">
      <c r="A79" s="51" t="e">
        <f>IF(COUNTBLANK(C79:IV79)=254,"odstr",IF(AND($A$1="TISK",SUM(J79:U79)=0),"odstr","OK"))</f>
        <v>#REF!</v>
      </c>
      <c r="B79" s="22" t="s">
        <v>101</v>
      </c>
      <c r="C79" s="52"/>
      <c r="D79" s="62"/>
      <c r="E79" s="178">
        <v>5213</v>
      </c>
      <c r="F79" s="249"/>
      <c r="G79" s="622" t="s">
        <v>337</v>
      </c>
      <c r="H79" s="622"/>
      <c r="I79" s="65"/>
      <c r="J79" s="250">
        <v>757838.22</v>
      </c>
      <c r="K79" s="67">
        <v>3939873.34829</v>
      </c>
      <c r="L79" s="67">
        <v>3837349.9384899996</v>
      </c>
      <c r="M79" s="344">
        <v>0.9739779935198937</v>
      </c>
      <c r="N79" s="250">
        <v>18621.604</v>
      </c>
      <c r="O79" s="67">
        <v>1011446.131</v>
      </c>
      <c r="P79" s="67">
        <v>976277.92655</v>
      </c>
      <c r="Q79" s="344">
        <v>0.9652297800425319</v>
      </c>
      <c r="R79" s="250">
        <v>739216.616</v>
      </c>
      <c r="S79" s="67">
        <v>2928427.21729</v>
      </c>
      <c r="T79" s="67">
        <v>2861072.0119399996</v>
      </c>
      <c r="U79" s="344">
        <v>0.9769995289784488</v>
      </c>
      <c r="V79" s="47"/>
      <c r="AD79" s="71"/>
      <c r="AE79" s="71"/>
      <c r="AF79" s="71"/>
      <c r="AG79" s="71"/>
      <c r="AH79" s="71"/>
      <c r="AI79" s="71"/>
    </row>
    <row r="80" spans="1:35" ht="26.25" customHeight="1">
      <c r="A80" s="51" t="e">
        <f>IF(COUNTBLANK(C80:IV80)=254,"odstr",IF(AND($A$1="TISK",SUM(J80:U80)=0),"odstr","OK"))</f>
        <v>#REF!</v>
      </c>
      <c r="B80" s="22" t="s">
        <v>101</v>
      </c>
      <c r="C80" s="52"/>
      <c r="D80" s="62"/>
      <c r="E80" s="178">
        <v>5214</v>
      </c>
      <c r="F80" s="249"/>
      <c r="G80" s="622" t="s">
        <v>42</v>
      </c>
      <c r="H80" s="622"/>
      <c r="I80" s="65"/>
      <c r="J80" s="250">
        <v>0</v>
      </c>
      <c r="K80" s="67">
        <v>0</v>
      </c>
      <c r="L80" s="67">
        <v>0</v>
      </c>
      <c r="M80" s="344" t="s">
        <v>204</v>
      </c>
      <c r="N80" s="250"/>
      <c r="O80" s="67"/>
      <c r="P80" s="67"/>
      <c r="Q80" s="344" t="s">
        <v>204</v>
      </c>
      <c r="R80" s="250"/>
      <c r="S80" s="67"/>
      <c r="T80" s="67"/>
      <c r="U80" s="344" t="s">
        <v>204</v>
      </c>
      <c r="V80" s="47"/>
      <c r="AD80" s="71"/>
      <c r="AE80" s="71"/>
      <c r="AF80" s="71"/>
      <c r="AG80" s="71"/>
      <c r="AH80" s="71"/>
      <c r="AI80" s="71"/>
    </row>
    <row r="81" spans="1:35" ht="13.5" customHeight="1">
      <c r="A81" s="51" t="e">
        <f>IF(COUNTBLANK(C81:IV81)=254,"odstr",IF(AND($A$1="TISK",SUM(J81:U81)=0),"odstr","OK"))</f>
        <v>#REF!</v>
      </c>
      <c r="B81" s="22" t="s">
        <v>101</v>
      </c>
      <c r="C81" s="52"/>
      <c r="D81" s="62"/>
      <c r="E81" s="178">
        <v>5219</v>
      </c>
      <c r="F81" s="249"/>
      <c r="G81" s="622" t="s">
        <v>400</v>
      </c>
      <c r="H81" s="622"/>
      <c r="I81" s="65"/>
      <c r="J81" s="250">
        <v>90</v>
      </c>
      <c r="K81" s="67">
        <v>913.44</v>
      </c>
      <c r="L81" s="67">
        <v>913.42535</v>
      </c>
      <c r="M81" s="344">
        <v>0.9999839617270975</v>
      </c>
      <c r="N81" s="250">
        <v>90</v>
      </c>
      <c r="O81" s="67">
        <v>290</v>
      </c>
      <c r="P81" s="67">
        <v>290</v>
      </c>
      <c r="Q81" s="344">
        <v>1</v>
      </c>
      <c r="R81" s="250">
        <v>0</v>
      </c>
      <c r="S81" s="67">
        <v>623.44</v>
      </c>
      <c r="T81" s="67">
        <v>623.42535</v>
      </c>
      <c r="U81" s="344">
        <v>0.9999765013473629</v>
      </c>
      <c r="V81" s="47"/>
      <c r="AD81" s="71"/>
      <c r="AE81" s="71"/>
      <c r="AF81" s="71"/>
      <c r="AG81" s="71"/>
      <c r="AH81" s="71"/>
      <c r="AI81" s="71"/>
    </row>
    <row r="82" spans="1:35" ht="27" customHeight="1">
      <c r="A82" s="51" t="e">
        <f>IF(COUNTBLANK(C82:IV82)=254,"odstr",IF(AND($A$1="TISK",SUM(J82:U82)=0),"odstr","OK"))</f>
        <v>#REF!</v>
      </c>
      <c r="B82" s="22" t="s">
        <v>101</v>
      </c>
      <c r="C82" s="52"/>
      <c r="D82" s="62"/>
      <c r="E82" s="178">
        <v>5221</v>
      </c>
      <c r="F82" s="249"/>
      <c r="G82" s="622" t="s">
        <v>338</v>
      </c>
      <c r="H82" s="622"/>
      <c r="I82" s="65"/>
      <c r="J82" s="250">
        <v>232161.072</v>
      </c>
      <c r="K82" s="67">
        <v>861139.14593</v>
      </c>
      <c r="L82" s="67">
        <v>840156.38304</v>
      </c>
      <c r="M82" s="344">
        <v>0.9756337137973917</v>
      </c>
      <c r="N82" s="250">
        <v>16462.67</v>
      </c>
      <c r="O82" s="67">
        <v>189407.59657999998</v>
      </c>
      <c r="P82" s="67">
        <v>184126.13571</v>
      </c>
      <c r="Q82" s="344">
        <v>0.9721158973274376</v>
      </c>
      <c r="R82" s="250">
        <v>215698.402</v>
      </c>
      <c r="S82" s="67">
        <v>671731.54935</v>
      </c>
      <c r="T82" s="67">
        <v>656030.24733</v>
      </c>
      <c r="U82" s="344">
        <v>0.9766256296355392</v>
      </c>
      <c r="V82" s="47"/>
      <c r="AD82" s="71"/>
      <c r="AE82" s="71"/>
      <c r="AF82" s="71"/>
      <c r="AG82" s="71"/>
      <c r="AH82" s="71"/>
      <c r="AI82" s="71"/>
    </row>
    <row r="83" spans="1:35" ht="27" customHeight="1">
      <c r="A83" s="51" t="e">
        <f>IF(COUNTBLANK(C83:IV83)=254,"odstr",IF(AND($A$1="TISK",SUM(J83:U83)=0),"odstr","OK"))</f>
        <v>#REF!</v>
      </c>
      <c r="B83" s="22"/>
      <c r="C83" s="52"/>
      <c r="D83" s="62"/>
      <c r="E83" s="178">
        <v>5222</v>
      </c>
      <c r="F83" s="249"/>
      <c r="G83" s="623" t="s">
        <v>339</v>
      </c>
      <c r="H83" s="623"/>
      <c r="I83" s="65"/>
      <c r="J83" s="250">
        <v>63804.066999999995</v>
      </c>
      <c r="K83" s="67">
        <v>293363.0051</v>
      </c>
      <c r="L83" s="67">
        <v>268876.78364</v>
      </c>
      <c r="M83" s="344">
        <v>0.9165326880543329</v>
      </c>
      <c r="N83" s="250">
        <v>28431.7</v>
      </c>
      <c r="O83" s="67">
        <v>41988.821670000005</v>
      </c>
      <c r="P83" s="67">
        <v>39392.44797</v>
      </c>
      <c r="Q83" s="344">
        <v>0.9381651211742612</v>
      </c>
      <c r="R83" s="250">
        <v>35372.367</v>
      </c>
      <c r="S83" s="67">
        <v>251374.18343</v>
      </c>
      <c r="T83" s="67">
        <v>229484.33567</v>
      </c>
      <c r="U83" s="344">
        <v>0.9129192685529075</v>
      </c>
      <c r="V83" s="47"/>
      <c r="AD83" s="71"/>
      <c r="AE83" s="71"/>
      <c r="AF83" s="71"/>
      <c r="AG83" s="71"/>
      <c r="AH83" s="71"/>
      <c r="AI83" s="71"/>
    </row>
    <row r="84" spans="1:35" ht="27" customHeight="1">
      <c r="A84" s="51" t="e">
        <f>IF(COUNTBLANK(C84:IV84)=254,"odstr",IF(AND($A$1="TISK",SUM(J84:U84)=0),"odstr","OK"))</f>
        <v>#REF!</v>
      </c>
      <c r="B84" s="22" t="s">
        <v>101</v>
      </c>
      <c r="C84" s="52"/>
      <c r="D84" s="351"/>
      <c r="E84" s="352">
        <v>5223</v>
      </c>
      <c r="F84" s="353"/>
      <c r="G84" s="622" t="s">
        <v>340</v>
      </c>
      <c r="H84" s="622"/>
      <c r="I84" s="354"/>
      <c r="J84" s="250">
        <v>850</v>
      </c>
      <c r="K84" s="67">
        <v>33869.79677</v>
      </c>
      <c r="L84" s="67">
        <v>29610.17353</v>
      </c>
      <c r="M84" s="344">
        <v>0.8742353469397567</v>
      </c>
      <c r="N84" s="250">
        <v>350</v>
      </c>
      <c r="O84" s="67">
        <v>10142.7</v>
      </c>
      <c r="P84" s="67">
        <v>8845.742199999999</v>
      </c>
      <c r="Q84" s="344">
        <v>0.8721289400258312</v>
      </c>
      <c r="R84" s="250">
        <v>500</v>
      </c>
      <c r="S84" s="67">
        <v>23727.09677</v>
      </c>
      <c r="T84" s="67">
        <v>20764.43133</v>
      </c>
      <c r="U84" s="355">
        <v>0.8751357796228181</v>
      </c>
      <c r="V84" s="47"/>
      <c r="AD84" s="71"/>
      <c r="AE84" s="71"/>
      <c r="AF84" s="71"/>
      <c r="AG84" s="71"/>
      <c r="AH84" s="71"/>
      <c r="AI84" s="71"/>
    </row>
    <row r="85" spans="1:35" ht="27" customHeight="1">
      <c r="A85" s="51" t="e">
        <f>IF(COUNTBLANK(C85:IV85)=254,"odstr",IF(AND($A$1="TISK",SUM(J85:U85)=0),"odstr","OK"))</f>
        <v>#REF!</v>
      </c>
      <c r="B85" s="22" t="s">
        <v>101</v>
      </c>
      <c r="C85" s="52"/>
      <c r="D85" s="351"/>
      <c r="E85" s="352">
        <v>5224</v>
      </c>
      <c r="F85" s="353"/>
      <c r="G85" s="622" t="s">
        <v>122</v>
      </c>
      <c r="H85" s="622"/>
      <c r="I85" s="354"/>
      <c r="J85" s="250">
        <v>0</v>
      </c>
      <c r="K85" s="67">
        <v>0</v>
      </c>
      <c r="L85" s="67">
        <v>0</v>
      </c>
      <c r="M85" s="344" t="s">
        <v>204</v>
      </c>
      <c r="N85" s="250"/>
      <c r="O85" s="67"/>
      <c r="P85" s="67"/>
      <c r="Q85" s="344" t="s">
        <v>204</v>
      </c>
      <c r="R85" s="250"/>
      <c r="S85" s="67"/>
      <c r="T85" s="67"/>
      <c r="U85" s="355" t="s">
        <v>204</v>
      </c>
      <c r="V85" s="47"/>
      <c r="AD85" s="71"/>
      <c r="AE85" s="71"/>
      <c r="AF85" s="71"/>
      <c r="AG85" s="71"/>
      <c r="AH85" s="71"/>
      <c r="AI85" s="71"/>
    </row>
    <row r="86" spans="1:35" ht="27" customHeight="1">
      <c r="A86" s="51" t="e">
        <f>IF(COUNTBLANK(C86:IV86)=254,"odstr",IF(AND($A$1="TISK",SUM(J86:U86)=0),"odstr","OK"))</f>
        <v>#REF!</v>
      </c>
      <c r="B86" s="22" t="s">
        <v>101</v>
      </c>
      <c r="C86" s="52"/>
      <c r="D86" s="351"/>
      <c r="E86" s="352">
        <v>5229</v>
      </c>
      <c r="F86" s="353"/>
      <c r="G86" s="622" t="s">
        <v>341</v>
      </c>
      <c r="H86" s="622"/>
      <c r="I86" s="354"/>
      <c r="J86" s="250">
        <v>35604.113</v>
      </c>
      <c r="K86" s="67">
        <v>195433.69037000003</v>
      </c>
      <c r="L86" s="67">
        <v>187083.51826999997</v>
      </c>
      <c r="M86" s="344">
        <v>0.9572736303336886</v>
      </c>
      <c r="N86" s="250">
        <v>25852.841</v>
      </c>
      <c r="O86" s="67">
        <v>25324.8253</v>
      </c>
      <c r="P86" s="67">
        <v>24406.609780000003</v>
      </c>
      <c r="Q86" s="344">
        <v>0.9637424736746358</v>
      </c>
      <c r="R86" s="250">
        <v>9751.272</v>
      </c>
      <c r="S86" s="67">
        <v>170108.86507000003</v>
      </c>
      <c r="T86" s="67">
        <v>162676.90848999997</v>
      </c>
      <c r="U86" s="355">
        <v>0.9563105863004742</v>
      </c>
      <c r="V86" s="47"/>
      <c r="AD86" s="71"/>
      <c r="AE86" s="71"/>
      <c r="AF86" s="71"/>
      <c r="AG86" s="71"/>
      <c r="AH86" s="71"/>
      <c r="AI86" s="71"/>
    </row>
    <row r="87" spans="1:35" ht="41.25" customHeight="1">
      <c r="A87" s="51" t="e">
        <f>IF(COUNTBLANK(C87:IV87)=254,"odstr",IF(AND($A$1="TISK",SUM(J87:U87)=0),"odstr","OK"))</f>
        <v>#REF!</v>
      </c>
      <c r="B87" s="22" t="s">
        <v>101</v>
      </c>
      <c r="C87" s="52"/>
      <c r="D87" s="356"/>
      <c r="E87" s="357">
        <v>5230</v>
      </c>
      <c r="F87" s="358"/>
      <c r="G87" s="622" t="s">
        <v>342</v>
      </c>
      <c r="H87" s="622"/>
      <c r="I87" s="359"/>
      <c r="J87" s="254">
        <v>0</v>
      </c>
      <c r="K87" s="215">
        <v>0</v>
      </c>
      <c r="L87" s="215">
        <v>0</v>
      </c>
      <c r="M87" s="345" t="s">
        <v>204</v>
      </c>
      <c r="N87" s="254"/>
      <c r="O87" s="215"/>
      <c r="P87" s="215"/>
      <c r="Q87" s="345" t="s">
        <v>204</v>
      </c>
      <c r="R87" s="254"/>
      <c r="S87" s="215"/>
      <c r="T87" s="215"/>
      <c r="U87" s="360" t="s">
        <v>204</v>
      </c>
      <c r="V87" s="47"/>
      <c r="AD87" s="71"/>
      <c r="AE87" s="71"/>
      <c r="AF87" s="71"/>
      <c r="AG87" s="71"/>
      <c r="AH87" s="71"/>
      <c r="AI87" s="71"/>
    </row>
    <row r="88" spans="1:35" ht="13.5" customHeight="1">
      <c r="A88" s="51" t="e">
        <f>IF(COUNTBLANK(C88:IV88)=254,"odstr",IF(AND($A$1="TISK",SUM(J88:U88)=0),"odstr","OK"))</f>
        <v>#REF!</v>
      </c>
      <c r="B88" s="22" t="s">
        <v>101</v>
      </c>
      <c r="C88" s="52"/>
      <c r="D88" s="72"/>
      <c r="E88" s="193">
        <v>5240</v>
      </c>
      <c r="F88" s="255"/>
      <c r="G88" s="626" t="s">
        <v>343</v>
      </c>
      <c r="H88" s="626"/>
      <c r="I88" s="75"/>
      <c r="J88" s="256">
        <v>84.5</v>
      </c>
      <c r="K88" s="77">
        <v>565.469</v>
      </c>
      <c r="L88" s="77">
        <v>565.719</v>
      </c>
      <c r="M88" s="346">
        <v>1.0004421108849468</v>
      </c>
      <c r="N88" s="256">
        <v>84.5</v>
      </c>
      <c r="O88" s="77">
        <v>565.469</v>
      </c>
      <c r="P88" s="77">
        <v>565.719</v>
      </c>
      <c r="Q88" s="346">
        <v>1.0004421108849468</v>
      </c>
      <c r="R88" s="256"/>
      <c r="S88" s="77"/>
      <c r="T88" s="77"/>
      <c r="U88" s="346" t="s">
        <v>204</v>
      </c>
      <c r="V88" s="47"/>
      <c r="AD88" s="71"/>
      <c r="AE88" s="71"/>
      <c r="AF88" s="71"/>
      <c r="AG88" s="71"/>
      <c r="AH88" s="71"/>
      <c r="AI88" s="71"/>
    </row>
    <row r="89" spans="1:35" ht="13.5" customHeight="1">
      <c r="A89" s="51" t="e">
        <f>IF(COUNTBLANK(C89:IV89)=254,"odstr",IF(AND($A$1="TISK",SUM(J89:U89)=0),"odstr","OK"))</f>
        <v>#REF!</v>
      </c>
      <c r="B89" s="22" t="s">
        <v>101</v>
      </c>
      <c r="C89" s="52"/>
      <c r="D89" s="294"/>
      <c r="E89" s="295">
        <v>52</v>
      </c>
      <c r="F89" s="296"/>
      <c r="G89" s="554" t="s">
        <v>43</v>
      </c>
      <c r="H89" s="554"/>
      <c r="I89" s="298"/>
      <c r="J89" s="258">
        <v>1090639.472</v>
      </c>
      <c r="K89" s="204">
        <v>5381283.276459999</v>
      </c>
      <c r="L89" s="204">
        <v>5220177.74594</v>
      </c>
      <c r="M89" s="347">
        <v>0.9700618751618703</v>
      </c>
      <c r="N89" s="258">
        <v>90100.815</v>
      </c>
      <c r="O89" s="204">
        <v>1282981.3435499999</v>
      </c>
      <c r="P89" s="204">
        <v>1237228.0927400002</v>
      </c>
      <c r="Q89" s="347">
        <v>0.964338335050609</v>
      </c>
      <c r="R89" s="258">
        <v>1000538.657</v>
      </c>
      <c r="S89" s="204">
        <v>4098301.93291</v>
      </c>
      <c r="T89" s="204">
        <v>3982949.6531999996</v>
      </c>
      <c r="U89" s="348">
        <v>0.9718536404593073</v>
      </c>
      <c r="V89" s="47"/>
      <c r="AD89" s="71"/>
      <c r="AE89" s="71"/>
      <c r="AF89" s="71"/>
      <c r="AG89" s="71"/>
      <c r="AH89" s="71"/>
      <c r="AI89" s="71"/>
    </row>
    <row r="90" spans="1:35" ht="13.5" customHeight="1">
      <c r="A90" s="51" t="e">
        <f>IF(COUNTBLANK(C90:IV90)=254,"odstr",IF(AND($A$1="TISK",SUM(J90:U90)=0),"odstr","OK"))</f>
        <v>#REF!</v>
      </c>
      <c r="B90" s="22" t="s">
        <v>101</v>
      </c>
      <c r="C90" s="52"/>
      <c r="D90" s="90"/>
      <c r="E90" s="231">
        <v>5311</v>
      </c>
      <c r="F90" s="260"/>
      <c r="G90" s="621" t="s">
        <v>401</v>
      </c>
      <c r="H90" s="621"/>
      <c r="I90" s="93"/>
      <c r="J90" s="261">
        <v>1310</v>
      </c>
      <c r="K90" s="95">
        <v>650.485</v>
      </c>
      <c r="L90" s="95">
        <v>649.37608</v>
      </c>
      <c r="M90" s="349">
        <v>0.9982952412430725</v>
      </c>
      <c r="N90" s="261">
        <v>1110</v>
      </c>
      <c r="O90" s="95">
        <v>31.548</v>
      </c>
      <c r="P90" s="95">
        <v>31.548</v>
      </c>
      <c r="Q90" s="349">
        <v>1</v>
      </c>
      <c r="R90" s="261">
        <v>200</v>
      </c>
      <c r="S90" s="95">
        <v>618.937</v>
      </c>
      <c r="T90" s="95">
        <v>617.82808</v>
      </c>
      <c r="U90" s="349">
        <v>0.9982083475377946</v>
      </c>
      <c r="V90" s="47"/>
      <c r="AD90" s="71"/>
      <c r="AE90" s="71"/>
      <c r="AF90" s="71"/>
      <c r="AG90" s="71"/>
      <c r="AH90" s="71"/>
      <c r="AI90" s="71"/>
    </row>
    <row r="91" spans="1:35" ht="27" customHeight="1">
      <c r="A91" s="51" t="e">
        <f>IF(COUNTBLANK(C91:IV91)=254,"odstr",IF(AND($A$1="TISK",SUM(J91:U91)=0),"odstr","OK"))</f>
        <v>#REF!</v>
      </c>
      <c r="B91" s="22" t="s">
        <v>101</v>
      </c>
      <c r="C91" s="52"/>
      <c r="D91" s="62"/>
      <c r="E91" s="178">
        <v>5313</v>
      </c>
      <c r="F91" s="249"/>
      <c r="G91" s="623" t="s">
        <v>123</v>
      </c>
      <c r="H91" s="623"/>
      <c r="I91" s="65"/>
      <c r="J91" s="250">
        <v>0</v>
      </c>
      <c r="K91" s="67">
        <v>0</v>
      </c>
      <c r="L91" s="67">
        <v>0</v>
      </c>
      <c r="M91" s="344" t="s">
        <v>204</v>
      </c>
      <c r="N91" s="250"/>
      <c r="O91" s="67"/>
      <c r="P91" s="67"/>
      <c r="Q91" s="344" t="s">
        <v>204</v>
      </c>
      <c r="R91" s="250"/>
      <c r="S91" s="67"/>
      <c r="T91" s="67"/>
      <c r="U91" s="344" t="s">
        <v>204</v>
      </c>
      <c r="V91" s="47"/>
      <c r="AD91" s="71"/>
      <c r="AE91" s="71"/>
      <c r="AF91" s="71"/>
      <c r="AG91" s="71"/>
      <c r="AH91" s="71"/>
      <c r="AI91" s="71"/>
    </row>
    <row r="92" spans="1:35" ht="27" customHeight="1">
      <c r="A92" s="51" t="e">
        <f>IF(COUNTBLANK(C92:IV92)=254,"odstr",IF(AND($A$1="TISK",SUM(J92:U92)=0),"odstr","OK"))</f>
        <v>#REF!</v>
      </c>
      <c r="B92" s="22" t="s">
        <v>101</v>
      </c>
      <c r="C92" s="52"/>
      <c r="D92" s="62"/>
      <c r="E92" s="178">
        <v>5319</v>
      </c>
      <c r="F92" s="249"/>
      <c r="G92" s="623" t="s">
        <v>402</v>
      </c>
      <c r="H92" s="623"/>
      <c r="I92" s="65"/>
      <c r="J92" s="250">
        <v>0</v>
      </c>
      <c r="K92" s="67">
        <v>9</v>
      </c>
      <c r="L92" s="67">
        <v>9</v>
      </c>
      <c r="M92" s="344">
        <v>1</v>
      </c>
      <c r="N92" s="250">
        <v>0</v>
      </c>
      <c r="O92" s="67">
        <v>9</v>
      </c>
      <c r="P92" s="67">
        <v>9</v>
      </c>
      <c r="Q92" s="344">
        <v>1</v>
      </c>
      <c r="R92" s="250">
        <v>0</v>
      </c>
      <c r="S92" s="67">
        <v>0</v>
      </c>
      <c r="T92" s="67">
        <v>0</v>
      </c>
      <c r="U92" s="344" t="s">
        <v>204</v>
      </c>
      <c r="V92" s="47"/>
      <c r="AD92" s="71"/>
      <c r="AE92" s="71"/>
      <c r="AF92" s="71"/>
      <c r="AG92" s="71"/>
      <c r="AH92" s="71"/>
      <c r="AI92" s="71"/>
    </row>
    <row r="93" spans="1:35" ht="27" customHeight="1">
      <c r="A93" s="51" t="e">
        <f>IF(COUNTBLANK(C93:IV93)=254,"odstr",IF(AND($A$1="TISK",SUM(J93:U93)=0),"odstr","OK"))</f>
        <v>#REF!</v>
      </c>
      <c r="B93" s="22" t="s">
        <v>101</v>
      </c>
      <c r="C93" s="52"/>
      <c r="D93" s="62"/>
      <c r="E93" s="178">
        <v>5322</v>
      </c>
      <c r="F93" s="249"/>
      <c r="G93" s="622" t="s">
        <v>403</v>
      </c>
      <c r="H93" s="622"/>
      <c r="I93" s="65"/>
      <c r="J93" s="250">
        <v>0</v>
      </c>
      <c r="K93" s="67">
        <v>4</v>
      </c>
      <c r="L93" s="67">
        <v>4</v>
      </c>
      <c r="M93" s="344">
        <v>1</v>
      </c>
      <c r="N93" s="250">
        <v>0</v>
      </c>
      <c r="O93" s="67">
        <v>4</v>
      </c>
      <c r="P93" s="67">
        <v>4</v>
      </c>
      <c r="Q93" s="344">
        <v>1</v>
      </c>
      <c r="R93" s="250">
        <v>0</v>
      </c>
      <c r="S93" s="67">
        <v>0</v>
      </c>
      <c r="T93" s="67">
        <v>0</v>
      </c>
      <c r="U93" s="344" t="s">
        <v>204</v>
      </c>
      <c r="V93" s="47"/>
      <c r="AD93" s="71"/>
      <c r="AE93" s="71"/>
      <c r="AF93" s="71"/>
      <c r="AG93" s="71"/>
      <c r="AH93" s="71"/>
      <c r="AI93" s="71"/>
    </row>
    <row r="94" spans="1:35" ht="13.5" customHeight="1">
      <c r="A94" s="51" t="e">
        <f>IF(COUNTBLANK(C94:IV94)=254,"odstr",IF(AND($A$1="TISK",SUM(J94:U94)=0),"odstr","OK"))</f>
        <v>#REF!</v>
      </c>
      <c r="B94" s="22" t="s">
        <v>101</v>
      </c>
      <c r="C94" s="52"/>
      <c r="D94" s="62"/>
      <c r="E94" s="178">
        <v>5324</v>
      </c>
      <c r="F94" s="249"/>
      <c r="G94" s="622" t="s">
        <v>124</v>
      </c>
      <c r="H94" s="622"/>
      <c r="I94" s="65"/>
      <c r="J94" s="250">
        <v>0</v>
      </c>
      <c r="K94" s="67">
        <v>0</v>
      </c>
      <c r="L94" s="67">
        <v>0</v>
      </c>
      <c r="M94" s="344" t="s">
        <v>204</v>
      </c>
      <c r="N94" s="250"/>
      <c r="O94" s="67"/>
      <c r="P94" s="67"/>
      <c r="Q94" s="344" t="s">
        <v>204</v>
      </c>
      <c r="R94" s="250"/>
      <c r="S94" s="67"/>
      <c r="T94" s="67"/>
      <c r="U94" s="344" t="s">
        <v>204</v>
      </c>
      <c r="V94" s="47"/>
      <c r="AD94" s="71"/>
      <c r="AE94" s="71"/>
      <c r="AF94" s="71"/>
      <c r="AG94" s="71"/>
      <c r="AH94" s="71"/>
      <c r="AI94" s="71"/>
    </row>
    <row r="95" spans="1:35" ht="27" customHeight="1">
      <c r="A95" s="51" t="e">
        <f>IF(COUNTBLANK(C95:IV95)=254,"odstr",IF(AND($A$1="TISK",SUM(J95:U95)=0),"odstr","OK"))</f>
        <v>#REF!</v>
      </c>
      <c r="B95" s="22" t="s">
        <v>101</v>
      </c>
      <c r="C95" s="52"/>
      <c r="D95" s="62"/>
      <c r="E95" s="178">
        <v>5331</v>
      </c>
      <c r="F95" s="249"/>
      <c r="G95" s="622" t="s">
        <v>346</v>
      </c>
      <c r="H95" s="622"/>
      <c r="I95" s="65"/>
      <c r="J95" s="250">
        <v>17447831.7195</v>
      </c>
      <c r="K95" s="67">
        <v>18788966.575790003</v>
      </c>
      <c r="L95" s="67">
        <v>18712940.808870003</v>
      </c>
      <c r="M95" s="344">
        <v>0.9959537015187434</v>
      </c>
      <c r="N95" s="250">
        <v>12553838.688500002</v>
      </c>
      <c r="O95" s="67">
        <v>13519666.80845</v>
      </c>
      <c r="P95" s="67">
        <v>13460024.641</v>
      </c>
      <c r="Q95" s="344">
        <v>0.9955884883632841</v>
      </c>
      <c r="R95" s="250">
        <v>4893993.031</v>
      </c>
      <c r="S95" s="67">
        <v>5269299.767340001</v>
      </c>
      <c r="T95" s="67">
        <v>5252916.167870001</v>
      </c>
      <c r="U95" s="344">
        <v>0.9968907444644641</v>
      </c>
      <c r="V95" s="47"/>
      <c r="AD95" s="71"/>
      <c r="AE95" s="71"/>
      <c r="AF95" s="71"/>
      <c r="AG95" s="71"/>
      <c r="AH95" s="71"/>
      <c r="AI95" s="71"/>
    </row>
    <row r="96" spans="1:35" ht="13.5" customHeight="1">
      <c r="A96" s="51" t="e">
        <f>IF(COUNTBLANK(C96:IV96)=254,"odstr",IF(AND($A$1="TISK",SUM(J96:U96)=0),"odstr","OK"))</f>
        <v>#REF!</v>
      </c>
      <c r="B96" s="22" t="s">
        <v>101</v>
      </c>
      <c r="C96" s="52"/>
      <c r="D96" s="62"/>
      <c r="E96" s="178">
        <v>5332</v>
      </c>
      <c r="F96" s="249"/>
      <c r="G96" s="623" t="s">
        <v>347</v>
      </c>
      <c r="H96" s="623"/>
      <c r="I96" s="65"/>
      <c r="J96" s="250">
        <v>15428.5</v>
      </c>
      <c r="K96" s="67">
        <v>122529.69599</v>
      </c>
      <c r="L96" s="67">
        <v>104896.82151</v>
      </c>
      <c r="M96" s="344">
        <v>0.8560930528919367</v>
      </c>
      <c r="N96" s="250">
        <v>12168.5</v>
      </c>
      <c r="O96" s="67">
        <v>12611</v>
      </c>
      <c r="P96" s="67">
        <v>12359.313</v>
      </c>
      <c r="Q96" s="344">
        <v>0.9800422646895568</v>
      </c>
      <c r="R96" s="250">
        <v>3260</v>
      </c>
      <c r="S96" s="67">
        <v>109918.69599</v>
      </c>
      <c r="T96" s="67">
        <v>92537.50851</v>
      </c>
      <c r="U96" s="344">
        <v>0.8418723282381255</v>
      </c>
      <c r="V96" s="47"/>
      <c r="AD96" s="71"/>
      <c r="AE96" s="71"/>
      <c r="AF96" s="71"/>
      <c r="AG96" s="71"/>
      <c r="AH96" s="71"/>
      <c r="AI96" s="71"/>
    </row>
    <row r="97" spans="1:35" ht="27" customHeight="1">
      <c r="A97" s="51" t="e">
        <f>IF(COUNTBLANK(C97:IV97)=254,"odstr",IF(AND($A$1="TISK",SUM(J97:U97)=0),"odstr","OK"))</f>
        <v>#REF!</v>
      </c>
      <c r="B97" s="22" t="s">
        <v>101</v>
      </c>
      <c r="C97" s="52"/>
      <c r="D97" s="62"/>
      <c r="E97" s="178">
        <v>5333</v>
      </c>
      <c r="F97" s="249"/>
      <c r="G97" s="622" t="s">
        <v>404</v>
      </c>
      <c r="H97" s="622"/>
      <c r="I97" s="65"/>
      <c r="J97" s="250">
        <v>74294.1</v>
      </c>
      <c r="K97" s="67">
        <v>108145.38908</v>
      </c>
      <c r="L97" s="67">
        <v>107284.35425</v>
      </c>
      <c r="M97" s="344">
        <v>0.9920381734503443</v>
      </c>
      <c r="N97" s="250">
        <v>55151.1</v>
      </c>
      <c r="O97" s="67">
        <v>61668.82939</v>
      </c>
      <c r="P97" s="67">
        <v>60807.79456</v>
      </c>
      <c r="Q97" s="344">
        <v>0.986037762699293</v>
      </c>
      <c r="R97" s="250">
        <v>19143</v>
      </c>
      <c r="S97" s="67">
        <v>46476.559689999995</v>
      </c>
      <c r="T97" s="67">
        <v>46476.559689999995</v>
      </c>
      <c r="U97" s="344">
        <v>1</v>
      </c>
      <c r="V97" s="47"/>
      <c r="AD97" s="71"/>
      <c r="AE97" s="71"/>
      <c r="AF97" s="71"/>
      <c r="AG97" s="71"/>
      <c r="AH97" s="71"/>
      <c r="AI97" s="71"/>
    </row>
    <row r="98" spans="1:35" ht="27" customHeight="1">
      <c r="A98" s="51"/>
      <c r="B98" s="22"/>
      <c r="C98" s="52"/>
      <c r="D98" s="62"/>
      <c r="E98" s="178">
        <v>5334</v>
      </c>
      <c r="F98" s="249"/>
      <c r="G98" s="623" t="s">
        <v>348</v>
      </c>
      <c r="H98" s="623"/>
      <c r="I98" s="65"/>
      <c r="J98" s="250">
        <v>0</v>
      </c>
      <c r="K98" s="67">
        <v>2012.8234499999999</v>
      </c>
      <c r="L98" s="67">
        <v>2012.60064</v>
      </c>
      <c r="M98" s="344">
        <v>0.9998893047475178</v>
      </c>
      <c r="N98" s="250">
        <v>0</v>
      </c>
      <c r="O98" s="67">
        <v>823.4</v>
      </c>
      <c r="P98" s="67">
        <v>823.17719</v>
      </c>
      <c r="Q98" s="344">
        <v>0.9997294024775322</v>
      </c>
      <c r="R98" s="250">
        <v>0</v>
      </c>
      <c r="S98" s="67">
        <v>1189.42345</v>
      </c>
      <c r="T98" s="67">
        <v>1189.42345</v>
      </c>
      <c r="U98" s="344">
        <v>1</v>
      </c>
      <c r="V98" s="47"/>
      <c r="AD98" s="71"/>
      <c r="AE98" s="71"/>
      <c r="AF98" s="71"/>
      <c r="AG98" s="71"/>
      <c r="AH98" s="71"/>
      <c r="AI98" s="71"/>
    </row>
    <row r="99" spans="1:35" ht="27" customHeight="1">
      <c r="A99" s="51" t="e">
        <f>IF(COUNTBLANK(C99:IV99)=254,"odstr",IF(AND($A$1="TISK",SUM(J99:U99)=0),"odstr","OK"))</f>
        <v>#REF!</v>
      </c>
      <c r="B99" s="22" t="s">
        <v>101</v>
      </c>
      <c r="C99" s="52"/>
      <c r="D99" s="62"/>
      <c r="E99" s="178">
        <v>5335</v>
      </c>
      <c r="F99" s="249"/>
      <c r="G99" s="622" t="s">
        <v>405</v>
      </c>
      <c r="H99" s="622"/>
      <c r="I99" s="65"/>
      <c r="J99" s="250">
        <v>0</v>
      </c>
      <c r="K99" s="67">
        <v>0</v>
      </c>
      <c r="L99" s="67">
        <v>0</v>
      </c>
      <c r="M99" s="344" t="s">
        <v>204</v>
      </c>
      <c r="N99" s="250"/>
      <c r="O99" s="67"/>
      <c r="P99" s="67"/>
      <c r="Q99" s="344" t="s">
        <v>204</v>
      </c>
      <c r="R99" s="250"/>
      <c r="S99" s="67"/>
      <c r="T99" s="67"/>
      <c r="U99" s="344" t="s">
        <v>204</v>
      </c>
      <c r="V99" s="47"/>
      <c r="AD99" s="71"/>
      <c r="AE99" s="71"/>
      <c r="AF99" s="71"/>
      <c r="AG99" s="71"/>
      <c r="AH99" s="71"/>
      <c r="AI99" s="71"/>
    </row>
    <row r="100" spans="1:35" ht="27" customHeight="1">
      <c r="A100" s="51" t="e">
        <f>IF(COUNTBLANK(C100:IV100)=254,"odstr",IF(AND($A$1="TISK",SUM(J100:U100)=0),"odstr","OK"))</f>
        <v>#REF!</v>
      </c>
      <c r="B100" s="22" t="s">
        <v>101</v>
      </c>
      <c r="C100" s="52"/>
      <c r="D100" s="62"/>
      <c r="E100" s="178">
        <v>5336</v>
      </c>
      <c r="F100" s="249"/>
      <c r="G100" s="622" t="s">
        <v>349</v>
      </c>
      <c r="H100" s="622"/>
      <c r="I100" s="65"/>
      <c r="J100" s="250">
        <v>12570896.98366</v>
      </c>
      <c r="K100" s="67">
        <v>28512589.340800002</v>
      </c>
      <c r="L100" s="67">
        <v>28325959.6567</v>
      </c>
      <c r="M100" s="344">
        <v>0.9934544813917358</v>
      </c>
      <c r="N100" s="250">
        <v>3473564.35066</v>
      </c>
      <c r="O100" s="67">
        <v>4145857.7630200004</v>
      </c>
      <c r="P100" s="67">
        <v>4137609.2125500003</v>
      </c>
      <c r="Q100" s="344">
        <v>0.9980104116104573</v>
      </c>
      <c r="R100" s="250">
        <v>9097332.633</v>
      </c>
      <c r="S100" s="67">
        <v>24366731.57778</v>
      </c>
      <c r="T100" s="67">
        <v>24188350.44415</v>
      </c>
      <c r="U100" s="344">
        <v>0.9926793163432446</v>
      </c>
      <c r="V100" s="47"/>
      <c r="AD100" s="71"/>
      <c r="AE100" s="71"/>
      <c r="AF100" s="71"/>
      <c r="AG100" s="71"/>
      <c r="AH100" s="71"/>
      <c r="AI100" s="71"/>
    </row>
    <row r="101" spans="1:35" ht="27" customHeight="1">
      <c r="A101" s="51" t="e">
        <f>IF(COUNTBLANK(C101:IV101)=254,"odstr",IF(AND($A$1="TISK",SUM(J101:U101)=0),"odstr","OK"))</f>
        <v>#REF!</v>
      </c>
      <c r="B101" s="22" t="s">
        <v>101</v>
      </c>
      <c r="C101" s="52"/>
      <c r="D101" s="62"/>
      <c r="E101" s="178">
        <v>5339</v>
      </c>
      <c r="F101" s="249"/>
      <c r="G101" s="622" t="s">
        <v>350</v>
      </c>
      <c r="H101" s="622"/>
      <c r="I101" s="65"/>
      <c r="J101" s="250">
        <v>21701318.836</v>
      </c>
      <c r="K101" s="67">
        <v>50960990.664689995</v>
      </c>
      <c r="L101" s="67">
        <v>50944853.42267</v>
      </c>
      <c r="M101" s="344">
        <v>0.9996833412810561</v>
      </c>
      <c r="N101" s="250">
        <v>4530244.7</v>
      </c>
      <c r="O101" s="67">
        <v>4927833.31352</v>
      </c>
      <c r="P101" s="67">
        <v>4914234.997359999</v>
      </c>
      <c r="Q101" s="344">
        <v>0.9972405080905045</v>
      </c>
      <c r="R101" s="250">
        <v>17171074.136</v>
      </c>
      <c r="S101" s="67">
        <v>46033157.351169996</v>
      </c>
      <c r="T101" s="67">
        <v>46030618.42531</v>
      </c>
      <c r="U101" s="344">
        <v>0.9999448457154345</v>
      </c>
      <c r="V101" s="47"/>
      <c r="AD101" s="71"/>
      <c r="AE101" s="71"/>
      <c r="AF101" s="71"/>
      <c r="AG101" s="71"/>
      <c r="AH101" s="71"/>
      <c r="AI101" s="71"/>
    </row>
    <row r="102" spans="1:35" ht="27" customHeight="1">
      <c r="A102" s="51" t="e">
        <f>IF(COUNTBLANK(C102:IV102)=254,"odstr",IF(AND($A$1="TISK",SUM(J102:U102)=0),"odstr","OK"))</f>
        <v>#REF!</v>
      </c>
      <c r="B102" s="22" t="s">
        <v>101</v>
      </c>
      <c r="C102" s="52"/>
      <c r="D102" s="62"/>
      <c r="E102" s="178">
        <v>5341</v>
      </c>
      <c r="F102" s="249"/>
      <c r="G102" s="622" t="s">
        <v>406</v>
      </c>
      <c r="H102" s="622"/>
      <c r="I102" s="65"/>
      <c r="J102" s="250">
        <v>1560</v>
      </c>
      <c r="K102" s="67">
        <v>1560.658</v>
      </c>
      <c r="L102" s="67">
        <v>1519.5143400000002</v>
      </c>
      <c r="M102" s="344">
        <v>0.9736369787615226</v>
      </c>
      <c r="N102" s="250">
        <v>1560</v>
      </c>
      <c r="O102" s="67">
        <v>1560.658</v>
      </c>
      <c r="P102" s="67">
        <v>1519.5143400000002</v>
      </c>
      <c r="Q102" s="344">
        <v>0.9736369787615226</v>
      </c>
      <c r="R102" s="250"/>
      <c r="S102" s="67"/>
      <c r="T102" s="67"/>
      <c r="U102" s="344" t="s">
        <v>204</v>
      </c>
      <c r="V102" s="47"/>
      <c r="AD102" s="71"/>
      <c r="AE102" s="71"/>
      <c r="AF102" s="71"/>
      <c r="AG102" s="71"/>
      <c r="AH102" s="71"/>
      <c r="AI102" s="71"/>
    </row>
    <row r="103" spans="1:35" ht="13.5" customHeight="1">
      <c r="A103" s="51" t="e">
        <f>IF(COUNTBLANK(C103:IV103)=254,"odstr",IF(AND($A$1="TISK",SUM(J103:U103)=0),"odstr","OK"))</f>
        <v>#REF!</v>
      </c>
      <c r="B103" s="22" t="s">
        <v>101</v>
      </c>
      <c r="C103" s="52"/>
      <c r="D103" s="62"/>
      <c r="E103" s="178">
        <v>5342</v>
      </c>
      <c r="F103" s="249"/>
      <c r="G103" s="622" t="s">
        <v>351</v>
      </c>
      <c r="H103" s="622"/>
      <c r="I103" s="65"/>
      <c r="J103" s="250">
        <v>0</v>
      </c>
      <c r="K103" s="67">
        <v>0</v>
      </c>
      <c r="L103" s="67">
        <v>0</v>
      </c>
      <c r="M103" s="344" t="s">
        <v>204</v>
      </c>
      <c r="N103" s="250"/>
      <c r="O103" s="67"/>
      <c r="P103" s="67"/>
      <c r="Q103" s="344" t="s">
        <v>204</v>
      </c>
      <c r="R103" s="250"/>
      <c r="S103" s="67"/>
      <c r="T103" s="67"/>
      <c r="U103" s="344" t="s">
        <v>204</v>
      </c>
      <c r="V103" s="47"/>
      <c r="AD103" s="71"/>
      <c r="AE103" s="71"/>
      <c r="AF103" s="71"/>
      <c r="AG103" s="71"/>
      <c r="AH103" s="71"/>
      <c r="AI103" s="71"/>
    </row>
    <row r="104" spans="1:35" ht="13.5" customHeight="1">
      <c r="A104" s="51" t="e">
        <f>IF(COUNTBLANK(C104:IV104)=254,"odstr",IF(AND($A$1="TISK",SUM(J104:U104)=0),"odstr","OK"))</f>
        <v>#REF!</v>
      </c>
      <c r="B104" s="22" t="s">
        <v>101</v>
      </c>
      <c r="C104" s="52"/>
      <c r="D104" s="62"/>
      <c r="E104" s="178">
        <v>5343</v>
      </c>
      <c r="F104" s="249"/>
      <c r="G104" s="622" t="s">
        <v>407</v>
      </c>
      <c r="H104" s="622"/>
      <c r="I104" s="65"/>
      <c r="J104" s="250">
        <v>0</v>
      </c>
      <c r="K104" s="67">
        <v>0</v>
      </c>
      <c r="L104" s="67">
        <v>0</v>
      </c>
      <c r="M104" s="344" t="s">
        <v>204</v>
      </c>
      <c r="N104" s="250"/>
      <c r="O104" s="67"/>
      <c r="P104" s="67"/>
      <c r="Q104" s="344" t="s">
        <v>204</v>
      </c>
      <c r="R104" s="250"/>
      <c r="S104" s="67"/>
      <c r="T104" s="67"/>
      <c r="U104" s="344" t="s">
        <v>204</v>
      </c>
      <c r="V104" s="47"/>
      <c r="AD104" s="71"/>
      <c r="AE104" s="71"/>
      <c r="AF104" s="71"/>
      <c r="AG104" s="71"/>
      <c r="AH104" s="71"/>
      <c r="AI104" s="71"/>
    </row>
    <row r="105" spans="1:35" ht="13.5" customHeight="1">
      <c r="A105" s="51" t="e">
        <f>IF(COUNTBLANK(C105:IV105)=254,"odstr",IF(AND($A$1="TISK",SUM(J105:U105)=0),"odstr","OK"))</f>
        <v>#REF!</v>
      </c>
      <c r="B105" s="22" t="s">
        <v>101</v>
      </c>
      <c r="C105" s="52"/>
      <c r="D105" s="62"/>
      <c r="E105" s="178">
        <v>5361</v>
      </c>
      <c r="F105" s="249"/>
      <c r="G105" s="623" t="s">
        <v>352</v>
      </c>
      <c r="H105" s="623"/>
      <c r="I105" s="65"/>
      <c r="J105" s="250">
        <v>73</v>
      </c>
      <c r="K105" s="67">
        <v>46.4</v>
      </c>
      <c r="L105" s="67">
        <v>28.5</v>
      </c>
      <c r="M105" s="344">
        <v>0.6142241379310345</v>
      </c>
      <c r="N105" s="250">
        <v>73</v>
      </c>
      <c r="O105" s="67">
        <v>43</v>
      </c>
      <c r="P105" s="67">
        <v>25.1</v>
      </c>
      <c r="Q105" s="344">
        <v>0.5837209302325582</v>
      </c>
      <c r="R105" s="250">
        <v>0</v>
      </c>
      <c r="S105" s="67">
        <v>3.4</v>
      </c>
      <c r="T105" s="67">
        <v>3.4</v>
      </c>
      <c r="U105" s="344">
        <v>1</v>
      </c>
      <c r="V105" s="47"/>
      <c r="AD105" s="71"/>
      <c r="AE105" s="71"/>
      <c r="AF105" s="71"/>
      <c r="AG105" s="71"/>
      <c r="AH105" s="71"/>
      <c r="AI105" s="71"/>
    </row>
    <row r="106" spans="1:35" ht="27" customHeight="1">
      <c r="A106" s="51" t="e">
        <f>IF(COUNTBLANK(C106:IV106)=254,"odstr",IF(AND($A$1="TISK",SUM(J106:U106)=0),"odstr","OK"))</f>
        <v>#REF!</v>
      </c>
      <c r="B106" s="22" t="s">
        <v>101</v>
      </c>
      <c r="C106" s="52"/>
      <c r="D106" s="351"/>
      <c r="E106" s="352">
        <v>5362</v>
      </c>
      <c r="F106" s="353"/>
      <c r="G106" s="623" t="s">
        <v>353</v>
      </c>
      <c r="H106" s="623"/>
      <c r="I106" s="354"/>
      <c r="J106" s="250">
        <v>116.5</v>
      </c>
      <c r="K106" s="67">
        <v>534.57032</v>
      </c>
      <c r="L106" s="67">
        <v>566.24132</v>
      </c>
      <c r="M106" s="344">
        <v>1.0592457134544992</v>
      </c>
      <c r="N106" s="250">
        <v>16.5</v>
      </c>
      <c r="O106" s="67">
        <v>346.19</v>
      </c>
      <c r="P106" s="67">
        <v>383.825</v>
      </c>
      <c r="Q106" s="344">
        <v>1.1087119789710853</v>
      </c>
      <c r="R106" s="250">
        <v>100</v>
      </c>
      <c r="S106" s="67">
        <v>188.38032</v>
      </c>
      <c r="T106" s="67">
        <v>182.41632</v>
      </c>
      <c r="U106" s="344">
        <v>0.9683406419524078</v>
      </c>
      <c r="V106" s="47"/>
      <c r="AD106" s="71"/>
      <c r="AE106" s="71"/>
      <c r="AF106" s="71"/>
      <c r="AG106" s="71"/>
      <c r="AH106" s="71"/>
      <c r="AI106" s="71"/>
    </row>
    <row r="107" spans="1:35" ht="26.25" customHeight="1">
      <c r="A107" s="51" t="e">
        <f>IF(COUNTBLANK(C107:IV107)=254,"odstr",IF(AND($A$1="TISK",SUM(J107:U107)=0),"odstr","OK"))</f>
        <v>#REF!</v>
      </c>
      <c r="B107" s="22" t="s">
        <v>101</v>
      </c>
      <c r="C107" s="52"/>
      <c r="D107" s="351"/>
      <c r="E107" s="352">
        <v>5363</v>
      </c>
      <c r="F107" s="353"/>
      <c r="G107" s="623" t="s">
        <v>354</v>
      </c>
      <c r="H107" s="623"/>
      <c r="I107" s="354"/>
      <c r="J107" s="250">
        <v>7397</v>
      </c>
      <c r="K107" s="67">
        <v>60545.67242</v>
      </c>
      <c r="L107" s="67">
        <v>12357.561819999999</v>
      </c>
      <c r="M107" s="344">
        <v>0.20410313943293387</v>
      </c>
      <c r="N107" s="250">
        <v>397</v>
      </c>
      <c r="O107" s="67">
        <v>4338.571</v>
      </c>
      <c r="P107" s="67">
        <v>4224.74182</v>
      </c>
      <c r="Q107" s="344">
        <v>0.9737634396210182</v>
      </c>
      <c r="R107" s="250">
        <v>7000</v>
      </c>
      <c r="S107" s="67">
        <v>56207.10142</v>
      </c>
      <c r="T107" s="67">
        <v>8132.82</v>
      </c>
      <c r="U107" s="344">
        <v>0.14469381616441304</v>
      </c>
      <c r="V107" s="47"/>
      <c r="AD107" s="71"/>
      <c r="AE107" s="71"/>
      <c r="AF107" s="71"/>
      <c r="AG107" s="71"/>
      <c r="AH107" s="71"/>
      <c r="AI107" s="71"/>
    </row>
    <row r="108" spans="1:35" ht="13.5" customHeight="1">
      <c r="A108" s="51" t="e">
        <f>IF(COUNTBLANK(C108:IV108)=254,"odstr",IF(AND($A$1="TISK",SUM(J108:U108)=0),"odstr","OK"))</f>
        <v>#REF!</v>
      </c>
      <c r="B108" s="22" t="s">
        <v>101</v>
      </c>
      <c r="C108" s="52"/>
      <c r="D108" s="351"/>
      <c r="E108" s="352">
        <v>5364</v>
      </c>
      <c r="F108" s="353"/>
      <c r="G108" s="622" t="s">
        <v>408</v>
      </c>
      <c r="H108" s="622"/>
      <c r="I108" s="354"/>
      <c r="J108" s="250">
        <v>0</v>
      </c>
      <c r="K108" s="67">
        <v>34780.7538</v>
      </c>
      <c r="L108" s="67">
        <v>4163.63472</v>
      </c>
      <c r="M108" s="344">
        <v>0.11971088217185219</v>
      </c>
      <c r="N108" s="250">
        <v>0</v>
      </c>
      <c r="O108" s="67">
        <v>1219.14608</v>
      </c>
      <c r="P108" s="67">
        <v>1235.20732</v>
      </c>
      <c r="Q108" s="344">
        <v>1.0131741718761054</v>
      </c>
      <c r="R108" s="250">
        <v>0</v>
      </c>
      <c r="S108" s="67">
        <v>33561.60772</v>
      </c>
      <c r="T108" s="67">
        <v>2928.4274</v>
      </c>
      <c r="U108" s="344">
        <v>0.08725527765032826</v>
      </c>
      <c r="V108" s="47"/>
      <c r="AD108" s="71"/>
      <c r="AE108" s="71"/>
      <c r="AF108" s="71"/>
      <c r="AG108" s="71"/>
      <c r="AH108" s="71"/>
      <c r="AI108" s="71"/>
    </row>
    <row r="109" spans="1:35" ht="27" customHeight="1">
      <c r="A109" s="51" t="e">
        <f>IF(COUNTBLANK(C109:IV109)=254,"odstr",IF(AND($A$1="TISK",SUM(J109:U109)=0),"odstr","OK"))</f>
        <v>#REF!</v>
      </c>
      <c r="B109" s="22" t="s">
        <v>101</v>
      </c>
      <c r="C109" s="52"/>
      <c r="D109" s="351"/>
      <c r="E109" s="352">
        <v>5365</v>
      </c>
      <c r="F109" s="353"/>
      <c r="G109" s="622" t="s">
        <v>409</v>
      </c>
      <c r="H109" s="622"/>
      <c r="I109" s="354"/>
      <c r="J109" s="250">
        <v>8</v>
      </c>
      <c r="K109" s="67">
        <v>157</v>
      </c>
      <c r="L109" s="67">
        <v>174.846</v>
      </c>
      <c r="M109" s="344">
        <v>1.1136687898089173</v>
      </c>
      <c r="N109" s="250">
        <v>8</v>
      </c>
      <c r="O109" s="67">
        <v>151.5</v>
      </c>
      <c r="P109" s="67">
        <v>169.346</v>
      </c>
      <c r="Q109" s="344">
        <v>1.1177953795379538</v>
      </c>
      <c r="R109" s="250">
        <v>0</v>
      </c>
      <c r="S109" s="67">
        <v>5.5</v>
      </c>
      <c r="T109" s="67">
        <v>5.5</v>
      </c>
      <c r="U109" s="344">
        <v>1</v>
      </c>
      <c r="V109" s="47"/>
      <c r="AD109" s="71"/>
      <c r="AE109" s="71"/>
      <c r="AF109" s="71"/>
      <c r="AG109" s="71"/>
      <c r="AH109" s="71"/>
      <c r="AI109" s="71"/>
    </row>
    <row r="110" spans="1:35" ht="13.5" customHeight="1">
      <c r="A110" s="51" t="e">
        <f>IF(COUNTBLANK(C110:IV110)=254,"odstr",IF(AND($A$1="TISK",SUM(J110:U110)=0),"odstr","OK"))</f>
        <v>#REF!</v>
      </c>
      <c r="B110" s="22" t="s">
        <v>101</v>
      </c>
      <c r="C110" s="52"/>
      <c r="D110" s="72"/>
      <c r="E110" s="193">
        <v>5369</v>
      </c>
      <c r="F110" s="255"/>
      <c r="G110" s="627" t="s">
        <v>402</v>
      </c>
      <c r="H110" s="627"/>
      <c r="I110" s="75"/>
      <c r="J110" s="256">
        <v>0</v>
      </c>
      <c r="K110" s="77">
        <v>0</v>
      </c>
      <c r="L110" s="77">
        <v>0</v>
      </c>
      <c r="M110" s="346" t="s">
        <v>204</v>
      </c>
      <c r="N110" s="256"/>
      <c r="O110" s="77"/>
      <c r="P110" s="77"/>
      <c r="Q110" s="346" t="s">
        <v>204</v>
      </c>
      <c r="R110" s="256"/>
      <c r="S110" s="77"/>
      <c r="T110" s="77"/>
      <c r="U110" s="346" t="s">
        <v>204</v>
      </c>
      <c r="V110" s="47"/>
      <c r="AD110" s="71"/>
      <c r="AE110" s="71"/>
      <c r="AF110" s="71"/>
      <c r="AG110" s="71"/>
      <c r="AH110" s="71"/>
      <c r="AI110" s="71"/>
    </row>
    <row r="111" spans="1:35" ht="13.5" customHeight="1">
      <c r="A111" s="51" t="e">
        <f>IF(COUNTBLANK(C111:IV111)=254,"odstr",IF(AND($A$1="TISK",SUM(J111:U111)=0),"odstr","OK"))</f>
        <v>#REF!</v>
      </c>
      <c r="B111" s="22" t="s">
        <v>101</v>
      </c>
      <c r="C111" s="52"/>
      <c r="D111" s="294"/>
      <c r="E111" s="295">
        <v>53</v>
      </c>
      <c r="F111" s="296"/>
      <c r="G111" s="554" t="s">
        <v>44</v>
      </c>
      <c r="H111" s="554"/>
      <c r="I111" s="298"/>
      <c r="J111" s="258">
        <v>51820234.63916001</v>
      </c>
      <c r="K111" s="204">
        <v>98593523.02934</v>
      </c>
      <c r="L111" s="204">
        <v>98217420.33892</v>
      </c>
      <c r="M111" s="347">
        <v>0.9961853205072296</v>
      </c>
      <c r="N111" s="258">
        <v>20628131.839160003</v>
      </c>
      <c r="O111" s="204">
        <v>22676164.72746</v>
      </c>
      <c r="P111" s="204">
        <v>22593461.41814</v>
      </c>
      <c r="Q111" s="347">
        <v>0.9963528528605259</v>
      </c>
      <c r="R111" s="258">
        <v>31192102.8</v>
      </c>
      <c r="S111" s="204">
        <v>75917358.30188</v>
      </c>
      <c r="T111" s="204">
        <v>75623958.92077999</v>
      </c>
      <c r="U111" s="348">
        <v>0.9961352793661058</v>
      </c>
      <c r="V111" s="47"/>
      <c r="AD111" s="71"/>
      <c r="AE111" s="71"/>
      <c r="AF111" s="71"/>
      <c r="AG111" s="71"/>
      <c r="AH111" s="71"/>
      <c r="AI111" s="71"/>
    </row>
    <row r="112" spans="1:35" ht="13.5" customHeight="1">
      <c r="A112" s="51" t="e">
        <f>IF(COUNTBLANK(C112:IV112)=254,"odstr",IF(AND($A$1="TISK",SUM(J112:U112)=0),"odstr","OK"))</f>
        <v>#REF!</v>
      </c>
      <c r="B112" s="22" t="s">
        <v>101</v>
      </c>
      <c r="C112" s="52"/>
      <c r="D112" s="90"/>
      <c r="E112" s="231">
        <v>5421</v>
      </c>
      <c r="F112" s="260"/>
      <c r="G112" s="621" t="s">
        <v>410</v>
      </c>
      <c r="H112" s="621"/>
      <c r="I112" s="93"/>
      <c r="J112" s="261">
        <v>0</v>
      </c>
      <c r="K112" s="95">
        <v>0</v>
      </c>
      <c r="L112" s="95">
        <v>0</v>
      </c>
      <c r="M112" s="349" t="s">
        <v>204</v>
      </c>
      <c r="N112" s="261"/>
      <c r="O112" s="95"/>
      <c r="P112" s="95"/>
      <c r="Q112" s="349" t="s">
        <v>204</v>
      </c>
      <c r="R112" s="361"/>
      <c r="S112" s="362"/>
      <c r="T112" s="362"/>
      <c r="U112" s="349" t="s">
        <v>204</v>
      </c>
      <c r="V112" s="47"/>
      <c r="AD112" s="71"/>
      <c r="AE112" s="71"/>
      <c r="AF112" s="71"/>
      <c r="AG112" s="71"/>
      <c r="AH112" s="71"/>
      <c r="AI112" s="71"/>
    </row>
    <row r="113" spans="1:35" ht="13.5" customHeight="1">
      <c r="A113" s="51" t="e">
        <f>IF(COUNTBLANK(C113:IV113)=254,"odstr",IF(AND($A$1="TISK",SUM(J113:U113)=0),"odstr","OK"))</f>
        <v>#REF!</v>
      </c>
      <c r="B113" s="22" t="s">
        <v>101</v>
      </c>
      <c r="C113" s="52"/>
      <c r="D113" s="62"/>
      <c r="E113" s="178">
        <v>5424</v>
      </c>
      <c r="F113" s="249"/>
      <c r="G113" s="623" t="s">
        <v>356</v>
      </c>
      <c r="H113" s="623"/>
      <c r="I113" s="65"/>
      <c r="J113" s="250">
        <v>54.4</v>
      </c>
      <c r="K113" s="67">
        <v>612.0551</v>
      </c>
      <c r="L113" s="67">
        <v>231.36973999999998</v>
      </c>
      <c r="M113" s="344">
        <v>0.3780210964666416</v>
      </c>
      <c r="N113" s="250">
        <v>44.4</v>
      </c>
      <c r="O113" s="67">
        <v>71.859</v>
      </c>
      <c r="P113" s="67">
        <v>46.47375</v>
      </c>
      <c r="Q113" s="344">
        <v>0.6467352732434352</v>
      </c>
      <c r="R113" s="250">
        <v>10</v>
      </c>
      <c r="S113" s="67">
        <v>540.1961</v>
      </c>
      <c r="T113" s="68">
        <v>184.89598999999998</v>
      </c>
      <c r="U113" s="344">
        <v>0.34227568470042635</v>
      </c>
      <c r="V113" s="47"/>
      <c r="AD113" s="71"/>
      <c r="AE113" s="71"/>
      <c r="AF113" s="71"/>
      <c r="AG113" s="71"/>
      <c r="AH113" s="71"/>
      <c r="AI113" s="71"/>
    </row>
    <row r="114" spans="1:35" ht="13.5" customHeight="1">
      <c r="A114" s="51" t="e">
        <f>IF(COUNTBLANK(C114:IV114)=254,"odstr",IF(AND($A$1="TISK",SUM(J114:U114)=0),"odstr","OK"))</f>
        <v>#REF!</v>
      </c>
      <c r="B114" s="22" t="s">
        <v>101</v>
      </c>
      <c r="C114" s="52"/>
      <c r="D114" s="62"/>
      <c r="E114" s="178">
        <v>5429</v>
      </c>
      <c r="F114" s="249"/>
      <c r="G114" s="623" t="s">
        <v>357</v>
      </c>
      <c r="H114" s="623"/>
      <c r="I114" s="65"/>
      <c r="J114" s="250">
        <v>0</v>
      </c>
      <c r="K114" s="67">
        <v>32</v>
      </c>
      <c r="L114" s="67">
        <v>24.17</v>
      </c>
      <c r="M114" s="344">
        <v>0.7553125</v>
      </c>
      <c r="N114" s="250">
        <v>0</v>
      </c>
      <c r="O114" s="67">
        <v>32</v>
      </c>
      <c r="P114" s="67">
        <v>24.17</v>
      </c>
      <c r="Q114" s="344">
        <v>0.7553125</v>
      </c>
      <c r="R114" s="266">
        <v>0</v>
      </c>
      <c r="S114" s="184">
        <v>0</v>
      </c>
      <c r="T114" s="184">
        <v>0</v>
      </c>
      <c r="U114" s="344" t="s">
        <v>204</v>
      </c>
      <c r="V114" s="47"/>
      <c r="AD114" s="71"/>
      <c r="AE114" s="71"/>
      <c r="AF114" s="71"/>
      <c r="AG114" s="71"/>
      <c r="AH114" s="71"/>
      <c r="AI114" s="71"/>
    </row>
    <row r="115" spans="1:35" ht="27" customHeight="1">
      <c r="A115" s="51" t="e">
        <f>IF(COUNTBLANK(C115:IV115)=254,"odstr",IF(AND($A$1="TISK",SUM(J115:U115)=0),"odstr","OK"))</f>
        <v>#REF!</v>
      </c>
      <c r="B115" s="22" t="s">
        <v>101</v>
      </c>
      <c r="C115" s="52"/>
      <c r="D115" s="62"/>
      <c r="E115" s="178">
        <v>5491</v>
      </c>
      <c r="F115" s="249"/>
      <c r="G115" s="623" t="s">
        <v>358</v>
      </c>
      <c r="H115" s="623"/>
      <c r="I115" s="65"/>
      <c r="J115" s="250">
        <v>23673</v>
      </c>
      <c r="K115" s="67">
        <v>7768.3825</v>
      </c>
      <c r="L115" s="67">
        <v>7529.87</v>
      </c>
      <c r="M115" s="344">
        <v>0.9692970190383906</v>
      </c>
      <c r="N115" s="250">
        <v>1503</v>
      </c>
      <c r="O115" s="67">
        <v>1516.12</v>
      </c>
      <c r="P115" s="67">
        <v>1412.87</v>
      </c>
      <c r="Q115" s="344">
        <v>0.9318985304593304</v>
      </c>
      <c r="R115" s="250">
        <v>22170</v>
      </c>
      <c r="S115" s="67">
        <v>6252.2625</v>
      </c>
      <c r="T115" s="67">
        <v>6117</v>
      </c>
      <c r="U115" s="344">
        <v>0.978365831568972</v>
      </c>
      <c r="V115" s="47"/>
      <c r="AD115" s="71"/>
      <c r="AE115" s="71"/>
      <c r="AF115" s="71"/>
      <c r="AG115" s="71"/>
      <c r="AH115" s="71"/>
      <c r="AI115" s="71"/>
    </row>
    <row r="116" spans="1:35" ht="27" customHeight="1">
      <c r="A116" s="51" t="e">
        <f>IF(COUNTBLANK(C116:IV116)=254,"odstr",IF(AND($A$1="TISK",SUM(J116:U116)=0),"odstr","OK"))</f>
        <v>#REF!</v>
      </c>
      <c r="B116" s="22" t="s">
        <v>101</v>
      </c>
      <c r="C116" s="52"/>
      <c r="D116" s="62"/>
      <c r="E116" s="178">
        <v>5492</v>
      </c>
      <c r="F116" s="249"/>
      <c r="G116" s="623" t="s">
        <v>359</v>
      </c>
      <c r="H116" s="623"/>
      <c r="I116" s="65"/>
      <c r="J116" s="250">
        <v>10724.2</v>
      </c>
      <c r="K116" s="67">
        <v>10878.2935</v>
      </c>
      <c r="L116" s="67">
        <v>10451.1225</v>
      </c>
      <c r="M116" s="344">
        <v>0.9607318004427808</v>
      </c>
      <c r="N116" s="250">
        <v>10724.2</v>
      </c>
      <c r="O116" s="67">
        <v>10432.056</v>
      </c>
      <c r="P116" s="67">
        <v>10004.885</v>
      </c>
      <c r="Q116" s="344">
        <v>0.9590520794750335</v>
      </c>
      <c r="R116" s="250">
        <v>0</v>
      </c>
      <c r="S116" s="67">
        <v>446.2375</v>
      </c>
      <c r="T116" s="67">
        <v>446.2375</v>
      </c>
      <c r="U116" s="344">
        <v>1</v>
      </c>
      <c r="V116" s="47"/>
      <c r="AD116" s="71"/>
      <c r="AE116" s="71"/>
      <c r="AF116" s="71"/>
      <c r="AG116" s="71"/>
      <c r="AH116" s="71"/>
      <c r="AI116" s="71"/>
    </row>
    <row r="117" spans="1:35" ht="13.5" customHeight="1">
      <c r="A117" s="51" t="e">
        <f>IF(COUNTBLANK(C117:IV117)=254,"odstr",IF(AND($A$1="TISK",SUM(J117:U117)=0),"odstr","OK"))</f>
        <v>#REF!</v>
      </c>
      <c r="B117" s="22" t="s">
        <v>101</v>
      </c>
      <c r="C117" s="52"/>
      <c r="D117" s="351"/>
      <c r="E117" s="352">
        <v>5493</v>
      </c>
      <c r="F117" s="353"/>
      <c r="G117" s="622" t="s">
        <v>411</v>
      </c>
      <c r="H117" s="622"/>
      <c r="I117" s="354"/>
      <c r="J117" s="250">
        <v>3196</v>
      </c>
      <c r="K117" s="67">
        <v>2525.85</v>
      </c>
      <c r="L117" s="67">
        <v>2250.1311</v>
      </c>
      <c r="M117" s="344">
        <v>0.8908411425856643</v>
      </c>
      <c r="N117" s="250">
        <v>1246</v>
      </c>
      <c r="O117" s="67">
        <v>1558.1</v>
      </c>
      <c r="P117" s="67">
        <v>1327.3811</v>
      </c>
      <c r="Q117" s="344">
        <v>0.8519229189397344</v>
      </c>
      <c r="R117" s="250">
        <v>1950</v>
      </c>
      <c r="S117" s="67">
        <v>967.75</v>
      </c>
      <c r="T117" s="67">
        <v>922.75</v>
      </c>
      <c r="U117" s="355">
        <v>0.9535003874967709</v>
      </c>
      <c r="V117" s="47"/>
      <c r="AD117" s="71"/>
      <c r="AE117" s="71"/>
      <c r="AF117" s="71"/>
      <c r="AG117" s="71"/>
      <c r="AH117" s="71"/>
      <c r="AI117" s="71"/>
    </row>
    <row r="118" spans="1:35" ht="13.5" customHeight="1">
      <c r="A118" s="51" t="e">
        <f>IF(COUNTBLANK(C118:IV118)=254,"odstr",IF(AND($A$1="TISK",SUM(J118:U118)=0),"odstr","OK"))</f>
        <v>#REF!</v>
      </c>
      <c r="B118" s="22" t="s">
        <v>101</v>
      </c>
      <c r="C118" s="52"/>
      <c r="D118" s="62"/>
      <c r="E118" s="178">
        <v>5494</v>
      </c>
      <c r="F118" s="249"/>
      <c r="G118" s="622" t="s">
        <v>360</v>
      </c>
      <c r="H118" s="622"/>
      <c r="I118" s="65"/>
      <c r="J118" s="250">
        <v>632.3</v>
      </c>
      <c r="K118" s="67">
        <v>947.1</v>
      </c>
      <c r="L118" s="67">
        <v>785.3006</v>
      </c>
      <c r="M118" s="344">
        <v>0.8291633407243163</v>
      </c>
      <c r="N118" s="250">
        <v>287.3</v>
      </c>
      <c r="O118" s="67">
        <v>323.5</v>
      </c>
      <c r="P118" s="67">
        <v>219.9576</v>
      </c>
      <c r="Q118" s="344">
        <v>0.6799307573415766</v>
      </c>
      <c r="R118" s="250">
        <v>345</v>
      </c>
      <c r="S118" s="67">
        <v>623.6</v>
      </c>
      <c r="T118" s="67">
        <v>565.343</v>
      </c>
      <c r="U118" s="344">
        <v>0.9065795381654906</v>
      </c>
      <c r="V118" s="47"/>
      <c r="AD118" s="71"/>
      <c r="AE118" s="71"/>
      <c r="AF118" s="71"/>
      <c r="AG118" s="71"/>
      <c r="AH118" s="71"/>
      <c r="AI118" s="71"/>
    </row>
    <row r="119" spans="1:35" ht="13.5" customHeight="1">
      <c r="A119" s="51" t="e">
        <f>IF(COUNTBLANK(C119:IV119)=254,"odstr",IF(AND($A$1="TISK",SUM(J119:U119)=0),"odstr","OK"))</f>
        <v>#REF!</v>
      </c>
      <c r="B119" s="22" t="s">
        <v>101</v>
      </c>
      <c r="C119" s="52"/>
      <c r="D119" s="72"/>
      <c r="E119" s="193">
        <v>5499</v>
      </c>
      <c r="F119" s="255"/>
      <c r="G119" s="627" t="s">
        <v>412</v>
      </c>
      <c r="H119" s="627"/>
      <c r="I119" s="75"/>
      <c r="J119" s="256">
        <v>1533.15</v>
      </c>
      <c r="K119" s="77">
        <v>2177.904</v>
      </c>
      <c r="L119" s="77">
        <v>1884.14054</v>
      </c>
      <c r="M119" s="346">
        <v>0.865116433047554</v>
      </c>
      <c r="N119" s="256">
        <v>1498.15</v>
      </c>
      <c r="O119" s="77">
        <v>2142.904</v>
      </c>
      <c r="P119" s="77">
        <v>1869.44054</v>
      </c>
      <c r="Q119" s="346">
        <v>0.8723865091483333</v>
      </c>
      <c r="R119" s="256">
        <v>35</v>
      </c>
      <c r="S119" s="77">
        <v>35</v>
      </c>
      <c r="T119" s="77">
        <v>14.7</v>
      </c>
      <c r="U119" s="346">
        <v>0.42</v>
      </c>
      <c r="V119" s="47"/>
      <c r="AD119" s="71"/>
      <c r="AE119" s="71"/>
      <c r="AF119" s="71"/>
      <c r="AG119" s="71"/>
      <c r="AH119" s="71"/>
      <c r="AI119" s="71"/>
    </row>
    <row r="120" spans="1:35" ht="13.5" customHeight="1">
      <c r="A120" s="51" t="e">
        <f>IF(COUNTBLANK(C120:IV120)=254,"odstr",IF(AND($A$1="TISK",SUM(J120:U120)=0),"odstr","OK"))</f>
        <v>#REF!</v>
      </c>
      <c r="B120" s="22"/>
      <c r="C120" s="52"/>
      <c r="D120" s="321"/>
      <c r="E120" s="295">
        <v>54</v>
      </c>
      <c r="F120" s="296"/>
      <c r="G120" s="635" t="s">
        <v>45</v>
      </c>
      <c r="H120" s="635"/>
      <c r="I120" s="298"/>
      <c r="J120" s="258">
        <v>39813.05</v>
      </c>
      <c r="K120" s="204">
        <v>24941.585100000004</v>
      </c>
      <c r="L120" s="204">
        <v>23156.10448</v>
      </c>
      <c r="M120" s="347">
        <v>0.9284135064856002</v>
      </c>
      <c r="N120" s="258">
        <v>15303.05</v>
      </c>
      <c r="O120" s="204">
        <v>16076.539</v>
      </c>
      <c r="P120" s="204">
        <v>14905.17799</v>
      </c>
      <c r="Q120" s="347">
        <v>0.9271384836002325</v>
      </c>
      <c r="R120" s="258">
        <v>24510</v>
      </c>
      <c r="S120" s="204">
        <v>8865.046100000001</v>
      </c>
      <c r="T120" s="204">
        <v>8250.926490000002</v>
      </c>
      <c r="U120" s="348">
        <v>0.9307257285441528</v>
      </c>
      <c r="V120" s="47"/>
      <c r="AD120" s="71"/>
      <c r="AE120" s="71"/>
      <c r="AF120" s="71"/>
      <c r="AG120" s="71"/>
      <c r="AH120" s="71"/>
      <c r="AI120" s="71"/>
    </row>
    <row r="121" spans="1:35" ht="13.5" customHeight="1">
      <c r="A121" s="51" t="e">
        <f>IF(COUNTBLANK(C121:IV121)=254,"odstr",IF(AND($A$1="TISK",SUM(J121:U121)=0),"odstr","OK"))</f>
        <v>#REF!</v>
      </c>
      <c r="B121" s="22" t="s">
        <v>101</v>
      </c>
      <c r="C121" s="52"/>
      <c r="D121" s="90"/>
      <c r="E121" s="231">
        <v>5511</v>
      </c>
      <c r="F121" s="260"/>
      <c r="G121" s="621" t="s">
        <v>361</v>
      </c>
      <c r="H121" s="621"/>
      <c r="I121" s="93"/>
      <c r="J121" s="261">
        <v>56</v>
      </c>
      <c r="K121" s="95">
        <v>72</v>
      </c>
      <c r="L121" s="95">
        <v>71.286</v>
      </c>
      <c r="M121" s="349">
        <v>0.9900833333333333</v>
      </c>
      <c r="N121" s="261">
        <v>56</v>
      </c>
      <c r="O121" s="95">
        <v>72</v>
      </c>
      <c r="P121" s="95">
        <v>71.286</v>
      </c>
      <c r="Q121" s="349">
        <v>0.9900833333333333</v>
      </c>
      <c r="R121" s="261">
        <v>0</v>
      </c>
      <c r="S121" s="95">
        <v>0</v>
      </c>
      <c r="T121" s="95">
        <v>0</v>
      </c>
      <c r="U121" s="349" t="s">
        <v>204</v>
      </c>
      <c r="V121" s="47"/>
      <c r="AD121" s="71"/>
      <c r="AE121" s="71"/>
      <c r="AF121" s="71"/>
      <c r="AG121" s="71"/>
      <c r="AH121" s="71"/>
      <c r="AI121" s="71"/>
    </row>
    <row r="122" spans="1:35" ht="13.5" customHeight="1">
      <c r="A122" s="51" t="e">
        <f>IF(COUNTBLANK(C122:IV122)=254,"odstr",IF(AND($A$1="TISK",SUM(J122:U122)=0),"odstr","OK"))</f>
        <v>#REF!</v>
      </c>
      <c r="B122" s="22" t="s">
        <v>101</v>
      </c>
      <c r="C122" s="52"/>
      <c r="D122" s="263"/>
      <c r="E122" s="206">
        <v>5513</v>
      </c>
      <c r="F122" s="264"/>
      <c r="G122" s="363" t="s">
        <v>126</v>
      </c>
      <c r="H122" s="363"/>
      <c r="I122" s="265"/>
      <c r="J122" s="266">
        <v>0</v>
      </c>
      <c r="K122" s="184">
        <v>0</v>
      </c>
      <c r="L122" s="184">
        <v>0</v>
      </c>
      <c r="M122" s="364" t="s">
        <v>204</v>
      </c>
      <c r="N122" s="266"/>
      <c r="O122" s="184"/>
      <c r="P122" s="184"/>
      <c r="Q122" s="344" t="s">
        <v>204</v>
      </c>
      <c r="R122" s="266">
        <v>0</v>
      </c>
      <c r="S122" s="184">
        <v>0</v>
      </c>
      <c r="T122" s="184">
        <v>0</v>
      </c>
      <c r="U122" s="364" t="s">
        <v>204</v>
      </c>
      <c r="V122" s="47"/>
      <c r="AD122" s="71"/>
      <c r="AE122" s="71"/>
      <c r="AF122" s="71"/>
      <c r="AG122" s="71"/>
      <c r="AH122" s="71"/>
      <c r="AI122" s="71"/>
    </row>
    <row r="123" spans="1:35" ht="13.5" customHeight="1">
      <c r="A123" s="51" t="e">
        <f>IF(COUNTBLANK(C123:IV123)=254,"odstr",IF(AND($A$1="TISK",SUM(J123:U123)=0),"odstr","OK"))</f>
        <v>#REF!</v>
      </c>
      <c r="B123" s="22" t="s">
        <v>101</v>
      </c>
      <c r="C123" s="52"/>
      <c r="D123" s="62"/>
      <c r="E123" s="178">
        <v>5531</v>
      </c>
      <c r="F123" s="249"/>
      <c r="G123" s="623" t="s">
        <v>413</v>
      </c>
      <c r="H123" s="623"/>
      <c r="I123" s="65"/>
      <c r="J123" s="250">
        <v>0</v>
      </c>
      <c r="K123" s="67">
        <v>0</v>
      </c>
      <c r="L123" s="67">
        <v>0</v>
      </c>
      <c r="M123" s="344" t="s">
        <v>204</v>
      </c>
      <c r="N123" s="250"/>
      <c r="O123" s="67"/>
      <c r="P123" s="67"/>
      <c r="Q123" s="344" t="s">
        <v>204</v>
      </c>
      <c r="R123" s="250">
        <v>0</v>
      </c>
      <c r="S123" s="67">
        <v>0</v>
      </c>
      <c r="T123" s="67">
        <v>0</v>
      </c>
      <c r="U123" s="344" t="s">
        <v>204</v>
      </c>
      <c r="V123" s="47"/>
      <c r="AD123" s="71"/>
      <c r="AE123" s="71"/>
      <c r="AF123" s="71"/>
      <c r="AG123" s="71"/>
      <c r="AH123" s="71"/>
      <c r="AI123" s="71"/>
    </row>
    <row r="124" spans="1:35" ht="27" customHeight="1">
      <c r="A124" s="51" t="e">
        <f>IF(COUNTBLANK(C124:IV124)=254,"odstr",IF(AND($A$1="TISK",SUM(J124:U124)=0),"odstr","OK"))</f>
        <v>#REF!</v>
      </c>
      <c r="B124" s="22" t="s">
        <v>101</v>
      </c>
      <c r="C124" s="52"/>
      <c r="D124" s="72"/>
      <c r="E124" s="193">
        <v>5532</v>
      </c>
      <c r="F124" s="255"/>
      <c r="G124" s="627" t="s">
        <v>414</v>
      </c>
      <c r="H124" s="627"/>
      <c r="I124" s="75"/>
      <c r="J124" s="250">
        <v>0</v>
      </c>
      <c r="K124" s="67">
        <v>0</v>
      </c>
      <c r="L124" s="67">
        <v>0</v>
      </c>
      <c r="M124" s="346" t="s">
        <v>204</v>
      </c>
      <c r="N124" s="250"/>
      <c r="O124" s="67"/>
      <c r="P124" s="67"/>
      <c r="Q124" s="346" t="s">
        <v>204</v>
      </c>
      <c r="R124" s="256">
        <v>0</v>
      </c>
      <c r="S124" s="77">
        <v>0</v>
      </c>
      <c r="T124" s="77">
        <v>0</v>
      </c>
      <c r="U124" s="346" t="s">
        <v>204</v>
      </c>
      <c r="V124" s="47"/>
      <c r="AD124" s="71"/>
      <c r="AE124" s="71"/>
      <c r="AF124" s="71"/>
      <c r="AG124" s="71"/>
      <c r="AH124" s="71"/>
      <c r="AI124" s="71"/>
    </row>
    <row r="125" spans="1:35" ht="27" customHeight="1">
      <c r="A125" s="51" t="e">
        <f>IF(COUNTBLANK(C125:IV125)=254,"odstr",IF(AND($A$1="TISK",SUM(J125:U125)=0),"odstr","OK"))</f>
        <v>#REF!</v>
      </c>
      <c r="B125" s="22" t="s">
        <v>101</v>
      </c>
      <c r="C125" s="52"/>
      <c r="D125" s="321"/>
      <c r="E125" s="200">
        <v>55</v>
      </c>
      <c r="F125" s="322"/>
      <c r="G125" s="635" t="s">
        <v>46</v>
      </c>
      <c r="H125" s="635"/>
      <c r="I125" s="324"/>
      <c r="J125" s="258">
        <v>56</v>
      </c>
      <c r="K125" s="204">
        <v>72</v>
      </c>
      <c r="L125" s="204">
        <v>71.286</v>
      </c>
      <c r="M125" s="347">
        <v>0.9900833333333333</v>
      </c>
      <c r="N125" s="258">
        <v>56</v>
      </c>
      <c r="O125" s="204">
        <v>72</v>
      </c>
      <c r="P125" s="204">
        <v>71.286</v>
      </c>
      <c r="Q125" s="347">
        <v>0.9900833333333333</v>
      </c>
      <c r="R125" s="258">
        <v>0</v>
      </c>
      <c r="S125" s="204">
        <v>0</v>
      </c>
      <c r="T125" s="204">
        <v>0</v>
      </c>
      <c r="U125" s="365" t="s">
        <v>204</v>
      </c>
      <c r="V125" s="47"/>
      <c r="AD125" s="71"/>
      <c r="AE125" s="71"/>
      <c r="AF125" s="71"/>
      <c r="AG125" s="71"/>
      <c r="AH125" s="71"/>
      <c r="AI125" s="71"/>
    </row>
    <row r="126" spans="1:35" ht="27" customHeight="1">
      <c r="A126" s="51" t="e">
        <f>IF(COUNTBLANK(C126:IV126)=254,"odstr",IF(AND($A$1="TISK",SUM(J126:U126)=0),"odstr","OK"))</f>
        <v>#REF!</v>
      </c>
      <c r="B126" s="22" t="s">
        <v>101</v>
      </c>
      <c r="C126" s="52"/>
      <c r="D126" s="90"/>
      <c r="E126" s="231">
        <v>5612</v>
      </c>
      <c r="F126" s="260"/>
      <c r="G126" s="620" t="s">
        <v>415</v>
      </c>
      <c r="H126" s="620"/>
      <c r="I126" s="93"/>
      <c r="J126" s="261">
        <v>0</v>
      </c>
      <c r="K126" s="95">
        <v>0</v>
      </c>
      <c r="L126" s="95">
        <v>0</v>
      </c>
      <c r="M126" s="349" t="s">
        <v>204</v>
      </c>
      <c r="N126" s="261"/>
      <c r="O126" s="95"/>
      <c r="P126" s="95"/>
      <c r="Q126" s="349" t="s">
        <v>204</v>
      </c>
      <c r="R126" s="261"/>
      <c r="S126" s="95"/>
      <c r="T126" s="95"/>
      <c r="U126" s="349" t="s">
        <v>204</v>
      </c>
      <c r="V126" s="47"/>
      <c r="AD126" s="71"/>
      <c r="AE126" s="71"/>
      <c r="AF126" s="71"/>
      <c r="AG126" s="71"/>
      <c r="AH126" s="71"/>
      <c r="AI126" s="71"/>
    </row>
    <row r="127" spans="1:35" ht="27" customHeight="1">
      <c r="A127" s="51" t="e">
        <f>IF(COUNTBLANK(C127:IV127)=254,"odstr",IF(AND($A$1="TISK",SUM(J127:U127)=0),"odstr","OK"))</f>
        <v>#REF!</v>
      </c>
      <c r="B127" s="22" t="s">
        <v>101</v>
      </c>
      <c r="C127" s="52"/>
      <c r="D127" s="62"/>
      <c r="E127" s="178">
        <v>5613</v>
      </c>
      <c r="F127" s="249"/>
      <c r="G127" s="622" t="s">
        <v>416</v>
      </c>
      <c r="H127" s="622"/>
      <c r="I127" s="65"/>
      <c r="J127" s="250">
        <v>0</v>
      </c>
      <c r="K127" s="67">
        <v>0</v>
      </c>
      <c r="L127" s="67">
        <v>0</v>
      </c>
      <c r="M127" s="344" t="s">
        <v>204</v>
      </c>
      <c r="N127" s="250"/>
      <c r="O127" s="67"/>
      <c r="P127" s="67"/>
      <c r="Q127" s="344" t="s">
        <v>204</v>
      </c>
      <c r="R127" s="250"/>
      <c r="S127" s="67"/>
      <c r="T127" s="67"/>
      <c r="U127" s="344" t="s">
        <v>204</v>
      </c>
      <c r="V127" s="47"/>
      <c r="AD127" s="71"/>
      <c r="AE127" s="71"/>
      <c r="AF127" s="71"/>
      <c r="AG127" s="71"/>
      <c r="AH127" s="71"/>
      <c r="AI127" s="71"/>
    </row>
    <row r="128" spans="1:35" ht="27" customHeight="1">
      <c r="A128" s="51" t="e">
        <f>IF(COUNTBLANK(C128:IV128)=254,"odstr",IF(AND($A$1="TISK",SUM(J128:U128)=0),"odstr","OK"))</f>
        <v>#REF!</v>
      </c>
      <c r="B128" s="22" t="s">
        <v>101</v>
      </c>
      <c r="C128" s="52"/>
      <c r="D128" s="62"/>
      <c r="E128" s="178">
        <v>5615</v>
      </c>
      <c r="F128" s="249"/>
      <c r="G128" s="622" t="s">
        <v>417</v>
      </c>
      <c r="H128" s="622"/>
      <c r="I128" s="65"/>
      <c r="J128" s="250">
        <v>0</v>
      </c>
      <c r="K128" s="67">
        <v>0</v>
      </c>
      <c r="L128" s="67">
        <v>0</v>
      </c>
      <c r="M128" s="344" t="s">
        <v>204</v>
      </c>
      <c r="N128" s="250"/>
      <c r="O128" s="67"/>
      <c r="P128" s="67"/>
      <c r="Q128" s="344" t="s">
        <v>204</v>
      </c>
      <c r="R128" s="250"/>
      <c r="S128" s="67"/>
      <c r="T128" s="67"/>
      <c r="U128" s="344" t="s">
        <v>204</v>
      </c>
      <c r="V128" s="47"/>
      <c r="AD128" s="71"/>
      <c r="AE128" s="71"/>
      <c r="AF128" s="71"/>
      <c r="AG128" s="71"/>
      <c r="AH128" s="71"/>
      <c r="AI128" s="71"/>
    </row>
    <row r="129" spans="1:35" ht="13.5" customHeight="1">
      <c r="A129" s="51" t="e">
        <f>IF(COUNTBLANK(C129:IV129)=254,"odstr",IF(AND($A$1="TISK",SUM(J129:U129)=0),"odstr","OK"))</f>
        <v>#REF!</v>
      </c>
      <c r="B129" s="22" t="s">
        <v>101</v>
      </c>
      <c r="C129" s="52"/>
      <c r="D129" s="62"/>
      <c r="E129" s="178">
        <v>5619</v>
      </c>
      <c r="F129" s="249"/>
      <c r="G129" s="622" t="s">
        <v>418</v>
      </c>
      <c r="H129" s="622"/>
      <c r="I129" s="65"/>
      <c r="J129" s="250">
        <v>0</v>
      </c>
      <c r="K129" s="67">
        <v>0</v>
      </c>
      <c r="L129" s="67">
        <v>0</v>
      </c>
      <c r="M129" s="344" t="s">
        <v>204</v>
      </c>
      <c r="N129" s="250"/>
      <c r="O129" s="67"/>
      <c r="P129" s="67"/>
      <c r="Q129" s="344" t="s">
        <v>204</v>
      </c>
      <c r="R129" s="250"/>
      <c r="S129" s="67"/>
      <c r="T129" s="67"/>
      <c r="U129" s="344" t="s">
        <v>204</v>
      </c>
      <c r="V129" s="47"/>
      <c r="AD129" s="71"/>
      <c r="AE129" s="71"/>
      <c r="AF129" s="71"/>
      <c r="AG129" s="71"/>
      <c r="AH129" s="71"/>
      <c r="AI129" s="71"/>
    </row>
    <row r="130" spans="1:35" ht="25.5" customHeight="1">
      <c r="A130" s="51" t="e">
        <f>IF(COUNTBLANK(C130:IV130)=254,"odstr",IF(AND($A$1="TISK",SUM(J130:U130)=0),"odstr","OK"))</f>
        <v>#REF!</v>
      </c>
      <c r="B130" s="22"/>
      <c r="C130" s="52"/>
      <c r="D130" s="62"/>
      <c r="E130" s="178">
        <v>5622</v>
      </c>
      <c r="F130" s="249"/>
      <c r="G130" s="622" t="s">
        <v>419</v>
      </c>
      <c r="H130" s="622"/>
      <c r="I130" s="65"/>
      <c r="J130" s="250">
        <v>1288.5</v>
      </c>
      <c r="K130" s="67">
        <v>1117</v>
      </c>
      <c r="L130" s="67">
        <v>1096.0505</v>
      </c>
      <c r="M130" s="344">
        <v>0.9812448522829007</v>
      </c>
      <c r="N130" s="250">
        <v>1288.5</v>
      </c>
      <c r="O130" s="67">
        <v>1117</v>
      </c>
      <c r="P130" s="67">
        <v>1096.0505</v>
      </c>
      <c r="Q130" s="344">
        <v>0.9812448522829007</v>
      </c>
      <c r="R130" s="250">
        <v>0</v>
      </c>
      <c r="S130" s="67">
        <v>0</v>
      </c>
      <c r="T130" s="67">
        <v>0</v>
      </c>
      <c r="U130" s="344" t="s">
        <v>204</v>
      </c>
      <c r="V130" s="47"/>
      <c r="AD130" s="71"/>
      <c r="AE130" s="71"/>
      <c r="AF130" s="71"/>
      <c r="AG130" s="71"/>
      <c r="AH130" s="71"/>
      <c r="AI130" s="71"/>
    </row>
    <row r="131" spans="1:35" ht="27" customHeight="1">
      <c r="A131" s="51" t="e">
        <f>IF(COUNTBLANK(C131:IV131)=254,"odstr",IF(AND($A$1="TISK",SUM(J131:U131)=0),"odstr","OK"))</f>
        <v>#REF!</v>
      </c>
      <c r="B131" s="22" t="s">
        <v>101</v>
      </c>
      <c r="C131" s="52"/>
      <c r="D131" s="62"/>
      <c r="E131" s="178">
        <v>5623</v>
      </c>
      <c r="F131" s="249"/>
      <c r="G131" s="623" t="s">
        <v>127</v>
      </c>
      <c r="H131" s="623"/>
      <c r="I131" s="65"/>
      <c r="J131" s="250">
        <v>0</v>
      </c>
      <c r="K131" s="67">
        <v>1000</v>
      </c>
      <c r="L131" s="67">
        <v>1000</v>
      </c>
      <c r="M131" s="344">
        <v>1</v>
      </c>
      <c r="N131" s="250">
        <v>0</v>
      </c>
      <c r="O131" s="67">
        <v>0</v>
      </c>
      <c r="P131" s="67">
        <v>0</v>
      </c>
      <c r="Q131" s="344" t="s">
        <v>204</v>
      </c>
      <c r="R131" s="250">
        <v>0</v>
      </c>
      <c r="S131" s="67">
        <v>1000</v>
      </c>
      <c r="T131" s="67">
        <v>1000</v>
      </c>
      <c r="U131" s="344">
        <v>1</v>
      </c>
      <c r="V131" s="47"/>
      <c r="AD131" s="71"/>
      <c r="AE131" s="71"/>
      <c r="AF131" s="71"/>
      <c r="AG131" s="71"/>
      <c r="AH131" s="71"/>
      <c r="AI131" s="71"/>
    </row>
    <row r="132" spans="1:35" ht="27" customHeight="1">
      <c r="A132" s="51" t="e">
        <f>IF(COUNTBLANK(C132:IV132)=254,"odstr",IF(AND($A$1="TISK",SUM(J132:U132)=0),"odstr","OK"))</f>
        <v>#REF!</v>
      </c>
      <c r="B132" s="22" t="s">
        <v>101</v>
      </c>
      <c r="C132" s="52"/>
      <c r="D132" s="62"/>
      <c r="E132" s="178">
        <v>5629</v>
      </c>
      <c r="F132" s="249"/>
      <c r="G132" s="622" t="s">
        <v>513</v>
      </c>
      <c r="H132" s="622"/>
      <c r="I132" s="65"/>
      <c r="J132" s="250">
        <v>740</v>
      </c>
      <c r="K132" s="67">
        <v>2231.17745</v>
      </c>
      <c r="L132" s="67">
        <v>2192.52745</v>
      </c>
      <c r="M132" s="344">
        <v>0.9826773078940897</v>
      </c>
      <c r="N132" s="250">
        <v>740</v>
      </c>
      <c r="O132" s="67">
        <v>1544.032</v>
      </c>
      <c r="P132" s="67">
        <v>1505.382</v>
      </c>
      <c r="Q132" s="344">
        <v>0.9749681353754327</v>
      </c>
      <c r="R132" s="250">
        <v>0</v>
      </c>
      <c r="S132" s="67">
        <v>687.14545</v>
      </c>
      <c r="T132" s="67">
        <v>687.14545</v>
      </c>
      <c r="U132" s="344">
        <v>1</v>
      </c>
      <c r="V132" s="47"/>
      <c r="AD132" s="71"/>
      <c r="AE132" s="71"/>
      <c r="AF132" s="71"/>
      <c r="AG132" s="71"/>
      <c r="AH132" s="71"/>
      <c r="AI132" s="71"/>
    </row>
    <row r="133" spans="1:35" ht="27" customHeight="1">
      <c r="A133" s="51" t="e">
        <f>IF(COUNTBLANK(C133:IV133)=254,"odstr",IF(AND($A$1="TISK",SUM(J133:U133)=0),"odstr","OK"))</f>
        <v>#REF!</v>
      </c>
      <c r="B133" s="22" t="s">
        <v>101</v>
      </c>
      <c r="C133" s="52"/>
      <c r="D133" s="62"/>
      <c r="E133" s="178">
        <v>5651</v>
      </c>
      <c r="F133" s="249"/>
      <c r="G133" s="622" t="s">
        <v>420</v>
      </c>
      <c r="H133" s="622"/>
      <c r="I133" s="65"/>
      <c r="J133" s="250">
        <v>15092.6348</v>
      </c>
      <c r="K133" s="67">
        <v>111136.00923</v>
      </c>
      <c r="L133" s="67">
        <v>107134.01009</v>
      </c>
      <c r="M133" s="344">
        <v>0.9639900769541065</v>
      </c>
      <c r="N133" s="250">
        <v>10870.6848</v>
      </c>
      <c r="O133" s="67">
        <v>47619.50226</v>
      </c>
      <c r="P133" s="67">
        <v>45071.87096</v>
      </c>
      <c r="Q133" s="344">
        <v>0.9465002534866899</v>
      </c>
      <c r="R133" s="250">
        <v>4221.95</v>
      </c>
      <c r="S133" s="67">
        <v>63516.50697</v>
      </c>
      <c r="T133" s="67">
        <v>62062.13913</v>
      </c>
      <c r="U133" s="344">
        <v>0.9771025217005884</v>
      </c>
      <c r="V133" s="47"/>
      <c r="AD133" s="71"/>
      <c r="AE133" s="71"/>
      <c r="AF133" s="71"/>
      <c r="AG133" s="71"/>
      <c r="AH133" s="71"/>
      <c r="AI133" s="71"/>
    </row>
    <row r="134" spans="1:35" ht="13.5" customHeight="1">
      <c r="A134" s="51" t="e">
        <f>IF(COUNTBLANK(C134:IV134)=254,"odstr",IF(AND($A$1="TISK",SUM(J134:U134)=0),"odstr","OK"))</f>
        <v>#REF!</v>
      </c>
      <c r="B134" s="22" t="s">
        <v>101</v>
      </c>
      <c r="C134" s="52"/>
      <c r="D134" s="366"/>
      <c r="E134" s="237">
        <v>5659</v>
      </c>
      <c r="F134" s="367"/>
      <c r="G134" s="622" t="s">
        <v>421</v>
      </c>
      <c r="H134" s="622"/>
      <c r="I134" s="368"/>
      <c r="J134" s="250">
        <v>0</v>
      </c>
      <c r="K134" s="67">
        <v>777</v>
      </c>
      <c r="L134" s="67">
        <v>776.85596</v>
      </c>
      <c r="M134" s="344">
        <v>0.9998146203346203</v>
      </c>
      <c r="N134" s="250">
        <v>0</v>
      </c>
      <c r="O134" s="67">
        <v>777</v>
      </c>
      <c r="P134" s="67">
        <v>776.85596</v>
      </c>
      <c r="Q134" s="344">
        <v>0.9998146203346203</v>
      </c>
      <c r="R134" s="369">
        <v>0</v>
      </c>
      <c r="S134" s="370">
        <v>0</v>
      </c>
      <c r="T134" s="370">
        <v>0</v>
      </c>
      <c r="U134" s="344" t="s">
        <v>204</v>
      </c>
      <c r="V134" s="47"/>
      <c r="AD134" s="71"/>
      <c r="AE134" s="71"/>
      <c r="AF134" s="71"/>
      <c r="AG134" s="71"/>
      <c r="AH134" s="71"/>
      <c r="AI134" s="71"/>
    </row>
    <row r="135" spans="1:35" ht="13.5" customHeight="1">
      <c r="A135" s="51" t="e">
        <f>IF(COUNTBLANK(C135:IV135)=254,"odstr",IF(AND($A$1="TISK",SUM(J135:U135)=0),"odstr","OK"))</f>
        <v>#REF!</v>
      </c>
      <c r="B135" s="22" t="s">
        <v>101</v>
      </c>
      <c r="C135" s="52"/>
      <c r="D135" s="72"/>
      <c r="E135" s="193">
        <v>5660</v>
      </c>
      <c r="F135" s="255"/>
      <c r="G135" s="626" t="s">
        <v>422</v>
      </c>
      <c r="H135" s="626"/>
      <c r="I135" s="75"/>
      <c r="J135" s="250">
        <v>0</v>
      </c>
      <c r="K135" s="67">
        <v>251</v>
      </c>
      <c r="L135" s="67">
        <v>250.88</v>
      </c>
      <c r="M135" s="346">
        <v>0.9995219123505976</v>
      </c>
      <c r="N135" s="250">
        <v>0</v>
      </c>
      <c r="O135" s="67">
        <v>251</v>
      </c>
      <c r="P135" s="67">
        <v>250.88</v>
      </c>
      <c r="Q135" s="346">
        <v>0.9995219123505976</v>
      </c>
      <c r="R135" s="256">
        <v>0</v>
      </c>
      <c r="S135" s="77">
        <v>0</v>
      </c>
      <c r="T135" s="77">
        <v>0</v>
      </c>
      <c r="U135" s="346" t="s">
        <v>204</v>
      </c>
      <c r="V135" s="47"/>
      <c r="AD135" s="71"/>
      <c r="AE135" s="71"/>
      <c r="AF135" s="71"/>
      <c r="AG135" s="71"/>
      <c r="AH135" s="71"/>
      <c r="AI135" s="71"/>
    </row>
    <row r="136" spans="1:35" ht="13.5" customHeight="1">
      <c r="A136" s="51" t="e">
        <f>IF(COUNTBLANK(C136:IV136)=254,"odstr",IF(AND($A$1="TISK",SUM(J136:U136)=0),"odstr","OK"))</f>
        <v>#REF!</v>
      </c>
      <c r="B136" s="22" t="s">
        <v>101</v>
      </c>
      <c r="C136" s="52"/>
      <c r="D136" s="294"/>
      <c r="E136" s="295">
        <v>56</v>
      </c>
      <c r="F136" s="296"/>
      <c r="G136" s="635" t="s">
        <v>47</v>
      </c>
      <c r="H136" s="635"/>
      <c r="I136" s="298"/>
      <c r="J136" s="258">
        <v>17121.1348</v>
      </c>
      <c r="K136" s="204">
        <v>116512.18668</v>
      </c>
      <c r="L136" s="204">
        <v>112450.32400000001</v>
      </c>
      <c r="M136" s="347">
        <v>0.9651378727346704</v>
      </c>
      <c r="N136" s="258">
        <v>12899.1848</v>
      </c>
      <c r="O136" s="204">
        <v>51308.53426</v>
      </c>
      <c r="P136" s="204">
        <v>48701.03942</v>
      </c>
      <c r="Q136" s="347">
        <v>0.94918009493729</v>
      </c>
      <c r="R136" s="258">
        <v>4221.95</v>
      </c>
      <c r="S136" s="204">
        <v>65203.65242</v>
      </c>
      <c r="T136" s="204">
        <v>63749.28458000001</v>
      </c>
      <c r="U136" s="348">
        <v>0.9776949942829599</v>
      </c>
      <c r="V136" s="47"/>
      <c r="AD136" s="71"/>
      <c r="AE136" s="71"/>
      <c r="AF136" s="71"/>
      <c r="AG136" s="71"/>
      <c r="AH136" s="71"/>
      <c r="AI136" s="71"/>
    </row>
    <row r="137" spans="1:35" ht="13.5" customHeight="1">
      <c r="A137" s="51" t="e">
        <f>IF(COUNTBLANK(C137:IV137)=254,"odstr",IF(AND($A$1="TISK",SUM(J137:U137)=0),"odstr","OK"))</f>
        <v>#REF!</v>
      </c>
      <c r="B137" s="22" t="s">
        <v>101</v>
      </c>
      <c r="C137" s="52"/>
      <c r="D137" s="371"/>
      <c r="E137" s="372">
        <v>5901</v>
      </c>
      <c r="F137" s="373"/>
      <c r="G137" s="621" t="s">
        <v>423</v>
      </c>
      <c r="H137" s="621"/>
      <c r="I137" s="374"/>
      <c r="J137" s="94">
        <v>3949464.401</v>
      </c>
      <c r="K137" s="95">
        <v>625634.62113</v>
      </c>
      <c r="L137" s="95">
        <v>0</v>
      </c>
      <c r="M137" s="349">
        <v>0</v>
      </c>
      <c r="N137" s="261">
        <v>67003.401</v>
      </c>
      <c r="O137" s="95">
        <v>25353.03347</v>
      </c>
      <c r="P137" s="95">
        <v>0</v>
      </c>
      <c r="Q137" s="349">
        <v>0</v>
      </c>
      <c r="R137" s="261">
        <v>3882461</v>
      </c>
      <c r="S137" s="95">
        <v>600281.58766</v>
      </c>
      <c r="T137" s="95">
        <v>0</v>
      </c>
      <c r="U137" s="375">
        <v>0</v>
      </c>
      <c r="V137" s="47"/>
      <c r="AD137" s="71"/>
      <c r="AE137" s="71"/>
      <c r="AF137" s="71"/>
      <c r="AG137" s="71"/>
      <c r="AH137" s="71"/>
      <c r="AI137" s="71"/>
    </row>
    <row r="138" spans="1:35" ht="13.5" customHeight="1">
      <c r="A138" s="51" t="e">
        <f>IF(COUNTBLANK(C138:IV138)=254,"odstr",IF(AND($A$1="TISK",SUM(J138:U138)=0),"odstr","OK"))</f>
        <v>#REF!</v>
      </c>
      <c r="B138" s="22" t="s">
        <v>101</v>
      </c>
      <c r="C138" s="52"/>
      <c r="D138" s="351"/>
      <c r="E138" s="352">
        <v>5902</v>
      </c>
      <c r="F138" s="353"/>
      <c r="G138" s="623" t="s">
        <v>424</v>
      </c>
      <c r="H138" s="623"/>
      <c r="I138" s="354"/>
      <c r="J138" s="66">
        <v>36.5</v>
      </c>
      <c r="K138" s="67">
        <v>207.82603</v>
      </c>
      <c r="L138" s="67">
        <v>204.17903</v>
      </c>
      <c r="M138" s="344">
        <v>0.9824516688308967</v>
      </c>
      <c r="N138" s="250">
        <v>36.5</v>
      </c>
      <c r="O138" s="67">
        <v>202.49703</v>
      </c>
      <c r="P138" s="67">
        <v>198.85003</v>
      </c>
      <c r="Q138" s="344">
        <v>0.98198985930806</v>
      </c>
      <c r="R138" s="250">
        <v>0</v>
      </c>
      <c r="S138" s="67">
        <v>5.329</v>
      </c>
      <c r="T138" s="67">
        <v>5.329</v>
      </c>
      <c r="U138" s="355">
        <v>1</v>
      </c>
      <c r="V138" s="47"/>
      <c r="AD138" s="71"/>
      <c r="AE138" s="71"/>
      <c r="AF138" s="71"/>
      <c r="AG138" s="71"/>
      <c r="AH138" s="71"/>
      <c r="AI138" s="71"/>
    </row>
    <row r="139" spans="1:35" ht="13.5" customHeight="1">
      <c r="A139" s="51" t="e">
        <f>IF(COUNTBLANK(C139:IV139)=254,"odstr",IF(AND($A$1="TISK",SUM(J139:U139)=0),"odstr","OK"))</f>
        <v>#REF!</v>
      </c>
      <c r="B139" s="22" t="s">
        <v>101</v>
      </c>
      <c r="C139" s="52"/>
      <c r="D139" s="72"/>
      <c r="E139" s="193">
        <v>5909</v>
      </c>
      <c r="F139" s="255"/>
      <c r="G139" s="627" t="s">
        <v>362</v>
      </c>
      <c r="H139" s="627"/>
      <c r="I139" s="75"/>
      <c r="J139" s="214">
        <v>710345.8</v>
      </c>
      <c r="K139" s="215">
        <v>282838.02272999997</v>
      </c>
      <c r="L139" s="215">
        <v>7770.093349999999</v>
      </c>
      <c r="M139" s="345">
        <v>0.027471883995658565</v>
      </c>
      <c r="N139" s="254">
        <v>599635.3</v>
      </c>
      <c r="O139" s="215">
        <v>8370.968</v>
      </c>
      <c r="P139" s="215">
        <v>1248.09434</v>
      </c>
      <c r="Q139" s="345">
        <v>0.1490979705095038</v>
      </c>
      <c r="R139" s="254">
        <v>110710.5</v>
      </c>
      <c r="S139" s="215">
        <v>274467.05473</v>
      </c>
      <c r="T139" s="215">
        <v>6521.9990099999995</v>
      </c>
      <c r="U139" s="345">
        <v>0.023762411180518007</v>
      </c>
      <c r="V139" s="47"/>
      <c r="AD139" s="71"/>
      <c r="AE139" s="71"/>
      <c r="AF139" s="71"/>
      <c r="AG139" s="71"/>
      <c r="AH139" s="71"/>
      <c r="AI139" s="71"/>
    </row>
    <row r="140" spans="1:35" ht="13.5" customHeight="1">
      <c r="A140" s="51" t="e">
        <f>IF(COUNTBLANK(C140:IV140)=254,"odstr",IF(AND($A$1="TISK",SUM(J140:U140)=0),"odstr","OK"))</f>
        <v>#REF!</v>
      </c>
      <c r="B140" s="22" t="s">
        <v>101</v>
      </c>
      <c r="C140" s="52"/>
      <c r="D140" s="294"/>
      <c r="E140" s="295">
        <v>59</v>
      </c>
      <c r="F140" s="296"/>
      <c r="G140" s="635" t="s">
        <v>48</v>
      </c>
      <c r="H140" s="635"/>
      <c r="I140" s="298"/>
      <c r="J140" s="203">
        <v>4659846.701</v>
      </c>
      <c r="K140" s="204">
        <v>908680.46989</v>
      </c>
      <c r="L140" s="204">
        <v>7974.272379999999</v>
      </c>
      <c r="M140" s="347">
        <v>0.008775661681124635</v>
      </c>
      <c r="N140" s="258">
        <v>666675.201</v>
      </c>
      <c r="O140" s="204">
        <v>33926.4985</v>
      </c>
      <c r="P140" s="204">
        <v>1446.9443700000002</v>
      </c>
      <c r="Q140" s="347">
        <v>0.04264938717445303</v>
      </c>
      <c r="R140" s="258">
        <v>3993171.5</v>
      </c>
      <c r="S140" s="204">
        <v>874753.97139</v>
      </c>
      <c r="T140" s="204">
        <v>6527.328009999999</v>
      </c>
      <c r="U140" s="348">
        <v>0.007461901544302744</v>
      </c>
      <c r="V140" s="47"/>
      <c r="AD140" s="71"/>
      <c r="AE140" s="71"/>
      <c r="AF140" s="71"/>
      <c r="AG140" s="71"/>
      <c r="AH140" s="71"/>
      <c r="AI140" s="71"/>
    </row>
    <row r="141" spans="1:35" ht="13.5" customHeight="1">
      <c r="A141" s="51" t="e">
        <f>IF(COUNTBLANK(C141:IV141)=254,"odstr",IF(AND($A$1="TISK",SUM(J141:U141)=0),"odstr","OK"))</f>
        <v>#REF!</v>
      </c>
      <c r="B141" s="22" t="s">
        <v>101</v>
      </c>
      <c r="C141" s="52"/>
      <c r="D141" s="294"/>
      <c r="E141" s="295">
        <v>5</v>
      </c>
      <c r="F141" s="296"/>
      <c r="G141" s="635" t="s">
        <v>215</v>
      </c>
      <c r="H141" s="635"/>
      <c r="I141" s="298"/>
      <c r="J141" s="203">
        <v>59505803.22811</v>
      </c>
      <c r="K141" s="204">
        <v>108004988.23359</v>
      </c>
      <c r="L141" s="204">
        <v>106018943.97645998</v>
      </c>
      <c r="M141" s="347">
        <v>0.9816115506365811</v>
      </c>
      <c r="N141" s="258">
        <v>23035093.717110004</v>
      </c>
      <c r="O141" s="204">
        <v>26501406.259540003</v>
      </c>
      <c r="P141" s="204">
        <v>25974027.392270003</v>
      </c>
      <c r="Q141" s="347">
        <v>0.9800999666921391</v>
      </c>
      <c r="R141" s="258">
        <v>36470709.511</v>
      </c>
      <c r="S141" s="204">
        <v>81503581.97405</v>
      </c>
      <c r="T141" s="204">
        <v>80044916.58418998</v>
      </c>
      <c r="U141" s="348">
        <v>0.9821030517367391</v>
      </c>
      <c r="V141" s="47"/>
      <c r="AD141" s="71"/>
      <c r="AE141" s="71"/>
      <c r="AF141" s="71"/>
      <c r="AG141" s="71"/>
      <c r="AH141" s="71"/>
      <c r="AI141" s="71"/>
    </row>
    <row r="142" spans="1:35" ht="13.5" customHeight="1">
      <c r="A142" s="51" t="e">
        <f>IF(COUNTBLANK(C142:IV142)=254,"odstr",IF(AND($A$1="TISK",SUM(J142:U142)=0),"odstr","OK"))</f>
        <v>#REF!</v>
      </c>
      <c r="B142" s="22" t="s">
        <v>101</v>
      </c>
      <c r="C142" s="52"/>
      <c r="D142" s="90"/>
      <c r="E142" s="231">
        <v>6111</v>
      </c>
      <c r="F142" s="260"/>
      <c r="G142" s="621" t="s">
        <v>323</v>
      </c>
      <c r="H142" s="621"/>
      <c r="I142" s="93"/>
      <c r="J142" s="183">
        <v>20650</v>
      </c>
      <c r="K142" s="184">
        <v>24606.182</v>
      </c>
      <c r="L142" s="184">
        <v>1312.30397</v>
      </c>
      <c r="M142" s="364">
        <v>0.05333228739021763</v>
      </c>
      <c r="N142" s="266">
        <v>20650</v>
      </c>
      <c r="O142" s="184">
        <v>20323.3</v>
      </c>
      <c r="P142" s="184">
        <v>322.90891</v>
      </c>
      <c r="Q142" s="364">
        <v>0.015888606181082798</v>
      </c>
      <c r="R142" s="266">
        <v>0</v>
      </c>
      <c r="S142" s="184">
        <v>4282.882</v>
      </c>
      <c r="T142" s="184">
        <v>989.3950600000001</v>
      </c>
      <c r="U142" s="364">
        <v>0.23101151514330776</v>
      </c>
      <c r="V142" s="47"/>
      <c r="AD142" s="71"/>
      <c r="AE142" s="71"/>
      <c r="AF142" s="71"/>
      <c r="AG142" s="71"/>
      <c r="AH142" s="71"/>
      <c r="AI142" s="71"/>
    </row>
    <row r="143" spans="1:35" ht="13.5" customHeight="1">
      <c r="A143" s="51" t="e">
        <f>IF(COUNTBLANK(C143:IV143)=254,"odstr",IF(AND($A$1="TISK",SUM(J143:U143)=0),"odstr","OK"))</f>
        <v>#REF!</v>
      </c>
      <c r="B143" s="22" t="s">
        <v>101</v>
      </c>
      <c r="C143" s="52"/>
      <c r="D143" s="62"/>
      <c r="E143" s="178">
        <v>6112</v>
      </c>
      <c r="F143" s="249"/>
      <c r="G143" s="623" t="s">
        <v>363</v>
      </c>
      <c r="H143" s="623"/>
      <c r="I143" s="65"/>
      <c r="J143" s="66">
        <v>0</v>
      </c>
      <c r="K143" s="67">
        <v>0</v>
      </c>
      <c r="L143" s="67">
        <v>0</v>
      </c>
      <c r="M143" s="344" t="s">
        <v>204</v>
      </c>
      <c r="N143" s="250"/>
      <c r="O143" s="67"/>
      <c r="P143" s="67"/>
      <c r="Q143" s="344" t="s">
        <v>204</v>
      </c>
      <c r="R143" s="250"/>
      <c r="S143" s="67"/>
      <c r="T143" s="67"/>
      <c r="U143" s="344" t="s">
        <v>204</v>
      </c>
      <c r="V143" s="47"/>
      <c r="AD143" s="71"/>
      <c r="AE143" s="71"/>
      <c r="AF143" s="71"/>
      <c r="AG143" s="71"/>
      <c r="AH143" s="71"/>
      <c r="AI143" s="71"/>
    </row>
    <row r="144" spans="1:35" ht="13.5" customHeight="1">
      <c r="A144" s="51" t="e">
        <f>IF(COUNTBLANK(C144:IV144)=254,"odstr",IF(AND($A$1="TISK",SUM(J144:U144)=0),"odstr","OK"))</f>
        <v>#REF!</v>
      </c>
      <c r="B144" s="22" t="s">
        <v>101</v>
      </c>
      <c r="C144" s="52"/>
      <c r="D144" s="62"/>
      <c r="E144" s="178">
        <v>6113</v>
      </c>
      <c r="F144" s="249"/>
      <c r="G144" s="623" t="s">
        <v>425</v>
      </c>
      <c r="H144" s="623"/>
      <c r="I144" s="65"/>
      <c r="J144" s="66">
        <v>0</v>
      </c>
      <c r="K144" s="67">
        <v>0</v>
      </c>
      <c r="L144" s="67">
        <v>0</v>
      </c>
      <c r="M144" s="344" t="s">
        <v>204</v>
      </c>
      <c r="N144" s="250"/>
      <c r="O144" s="67"/>
      <c r="P144" s="67"/>
      <c r="Q144" s="344" t="s">
        <v>204</v>
      </c>
      <c r="R144" s="250"/>
      <c r="S144" s="67"/>
      <c r="T144" s="67"/>
      <c r="U144" s="344" t="s">
        <v>204</v>
      </c>
      <c r="V144" s="47"/>
      <c r="AD144" s="71"/>
      <c r="AE144" s="71"/>
      <c r="AF144" s="71"/>
      <c r="AG144" s="71"/>
      <c r="AH144" s="71"/>
      <c r="AI144" s="71"/>
    </row>
    <row r="145" spans="1:35" ht="13.5" customHeight="1">
      <c r="A145" s="51" t="e">
        <f>IF(COUNTBLANK(C145:IV145)=254,"odstr",IF(AND($A$1="TISK",SUM(J145:U145)=0),"odstr","OK"))</f>
        <v>#REF!</v>
      </c>
      <c r="B145" s="22" t="s">
        <v>101</v>
      </c>
      <c r="C145" s="52"/>
      <c r="D145" s="62"/>
      <c r="E145" s="178">
        <v>6119</v>
      </c>
      <c r="F145" s="249"/>
      <c r="G145" s="623" t="s">
        <v>364</v>
      </c>
      <c r="H145" s="623"/>
      <c r="I145" s="65"/>
      <c r="J145" s="66">
        <v>538</v>
      </c>
      <c r="K145" s="67">
        <v>3345.50125</v>
      </c>
      <c r="L145" s="67">
        <v>2937.6637</v>
      </c>
      <c r="M145" s="344">
        <v>0.878093738569071</v>
      </c>
      <c r="N145" s="250">
        <v>538</v>
      </c>
      <c r="O145" s="67">
        <v>2445.90125</v>
      </c>
      <c r="P145" s="67">
        <v>2038.314</v>
      </c>
      <c r="Q145" s="344">
        <v>0.8333590736747856</v>
      </c>
      <c r="R145" s="250">
        <v>0</v>
      </c>
      <c r="S145" s="67">
        <v>899.6</v>
      </c>
      <c r="T145" s="67">
        <v>899.3497</v>
      </c>
      <c r="U145" s="344">
        <v>0.9997217652289906</v>
      </c>
      <c r="V145" s="47"/>
      <c r="AD145" s="71"/>
      <c r="AE145" s="71"/>
      <c r="AF145" s="71"/>
      <c r="AG145" s="71"/>
      <c r="AH145" s="71"/>
      <c r="AI145" s="71"/>
    </row>
    <row r="146" spans="1:35" ht="13.5" customHeight="1">
      <c r="A146" s="51" t="e">
        <f>IF(COUNTBLANK(C146:IV146)=254,"odstr",IF(AND($A$1="TISK",SUM(J146:U146)=0),"odstr","OK"))</f>
        <v>#REF!</v>
      </c>
      <c r="B146" s="22" t="s">
        <v>101</v>
      </c>
      <c r="C146" s="52"/>
      <c r="D146" s="62"/>
      <c r="E146" s="178">
        <v>6121</v>
      </c>
      <c r="F146" s="249"/>
      <c r="G146" s="623" t="s">
        <v>365</v>
      </c>
      <c r="H146" s="623"/>
      <c r="I146" s="65"/>
      <c r="J146" s="66">
        <v>8539402.993549999</v>
      </c>
      <c r="K146" s="67">
        <v>14073865.27425</v>
      </c>
      <c r="L146" s="67">
        <v>11347954.39139</v>
      </c>
      <c r="M146" s="344">
        <v>0.8063139848405814</v>
      </c>
      <c r="N146" s="250">
        <v>7316998.94855</v>
      </c>
      <c r="O146" s="67">
        <v>12444041.52603</v>
      </c>
      <c r="P146" s="67">
        <v>10191029.88481</v>
      </c>
      <c r="Q146" s="344">
        <v>0.8189485597177387</v>
      </c>
      <c r="R146" s="250">
        <v>1222404.045</v>
      </c>
      <c r="S146" s="67">
        <v>1629823.74822</v>
      </c>
      <c r="T146" s="67">
        <v>1156924.5065799998</v>
      </c>
      <c r="U146" s="344">
        <v>0.7098463915767128</v>
      </c>
      <c r="V146" s="47"/>
      <c r="AD146" s="71"/>
      <c r="AE146" s="71"/>
      <c r="AF146" s="71"/>
      <c r="AG146" s="71"/>
      <c r="AH146" s="71"/>
      <c r="AI146" s="71"/>
    </row>
    <row r="147" spans="1:35" ht="13.5" customHeight="1">
      <c r="A147" s="51" t="e">
        <f>IF(COUNTBLANK(C147:IV147)=254,"odstr",IF(AND($A$1="TISK",SUM(J147:U147)=0),"odstr","OK"))</f>
        <v>#REF!</v>
      </c>
      <c r="B147" s="22" t="s">
        <v>101</v>
      </c>
      <c r="C147" s="52"/>
      <c r="D147" s="62"/>
      <c r="E147" s="178">
        <v>6122</v>
      </c>
      <c r="F147" s="249"/>
      <c r="G147" s="623" t="s">
        <v>366</v>
      </c>
      <c r="H147" s="623"/>
      <c r="I147" s="65"/>
      <c r="J147" s="66">
        <v>151607.461</v>
      </c>
      <c r="K147" s="67">
        <v>638598.0054</v>
      </c>
      <c r="L147" s="67">
        <v>521481.49286</v>
      </c>
      <c r="M147" s="344">
        <v>0.8166036981799818</v>
      </c>
      <c r="N147" s="250">
        <v>80018.461</v>
      </c>
      <c r="O147" s="67">
        <v>196389.93247000003</v>
      </c>
      <c r="P147" s="67">
        <v>169848.9405</v>
      </c>
      <c r="Q147" s="344">
        <v>0.8648556387988251</v>
      </c>
      <c r="R147" s="250">
        <v>71589</v>
      </c>
      <c r="S147" s="67">
        <v>442208.07292999997</v>
      </c>
      <c r="T147" s="67">
        <v>351632.55236000003</v>
      </c>
      <c r="U147" s="344">
        <v>0.7951744300599014</v>
      </c>
      <c r="V147" s="47"/>
      <c r="AD147" s="71"/>
      <c r="AE147" s="71"/>
      <c r="AF147" s="71"/>
      <c r="AG147" s="71"/>
      <c r="AH147" s="71"/>
      <c r="AI147" s="71"/>
    </row>
    <row r="148" spans="1:35" ht="13.5" customHeight="1">
      <c r="A148" s="51" t="e">
        <f>IF(COUNTBLANK(C148:IV148)=254,"odstr",IF(AND($A$1="TISK",SUM(J148:U148)=0),"odstr","OK"))</f>
        <v>#REF!</v>
      </c>
      <c r="B148" s="22" t="s">
        <v>101</v>
      </c>
      <c r="C148" s="52"/>
      <c r="D148" s="62"/>
      <c r="E148" s="178">
        <v>6123</v>
      </c>
      <c r="F148" s="249"/>
      <c r="G148" s="623" t="s">
        <v>367</v>
      </c>
      <c r="H148" s="623"/>
      <c r="I148" s="65"/>
      <c r="J148" s="66">
        <v>0</v>
      </c>
      <c r="K148" s="67">
        <v>226.62</v>
      </c>
      <c r="L148" s="67">
        <v>226.578</v>
      </c>
      <c r="M148" s="344">
        <v>0.9998146677257083</v>
      </c>
      <c r="N148" s="250">
        <v>0</v>
      </c>
      <c r="O148" s="67">
        <v>226.62</v>
      </c>
      <c r="P148" s="67">
        <v>226.578</v>
      </c>
      <c r="Q148" s="344">
        <v>0.9998146677257083</v>
      </c>
      <c r="R148" s="250">
        <v>0</v>
      </c>
      <c r="S148" s="67">
        <v>0</v>
      </c>
      <c r="T148" s="67">
        <v>0</v>
      </c>
      <c r="U148" s="344" t="s">
        <v>204</v>
      </c>
      <c r="V148" s="47"/>
      <c r="AD148" s="71"/>
      <c r="AE148" s="71"/>
      <c r="AF148" s="71"/>
      <c r="AG148" s="71"/>
      <c r="AH148" s="71"/>
      <c r="AI148" s="71"/>
    </row>
    <row r="149" spans="1:35" ht="13.5" customHeight="1">
      <c r="A149" s="51" t="e">
        <f>IF(COUNTBLANK(C149:IV149)=254,"odstr",IF(AND($A$1="TISK",SUM(J149:U149)=0),"odstr","OK"))</f>
        <v>#REF!</v>
      </c>
      <c r="B149" s="22" t="s">
        <v>101</v>
      </c>
      <c r="C149" s="52"/>
      <c r="D149" s="62"/>
      <c r="E149" s="178">
        <v>6124</v>
      </c>
      <c r="F149" s="249"/>
      <c r="G149" s="623" t="s">
        <v>426</v>
      </c>
      <c r="H149" s="623"/>
      <c r="I149" s="65"/>
      <c r="J149" s="66">
        <v>0</v>
      </c>
      <c r="K149" s="67">
        <v>0</v>
      </c>
      <c r="L149" s="67">
        <v>0</v>
      </c>
      <c r="M149" s="344" t="s">
        <v>204</v>
      </c>
      <c r="N149" s="250"/>
      <c r="O149" s="67"/>
      <c r="P149" s="67"/>
      <c r="Q149" s="344" t="s">
        <v>204</v>
      </c>
      <c r="R149" s="250"/>
      <c r="S149" s="67"/>
      <c r="T149" s="67"/>
      <c r="U149" s="344" t="s">
        <v>204</v>
      </c>
      <c r="V149" s="47"/>
      <c r="AD149" s="71"/>
      <c r="AE149" s="71"/>
      <c r="AF149" s="71"/>
      <c r="AG149" s="71"/>
      <c r="AH149" s="71"/>
      <c r="AI149" s="71"/>
    </row>
    <row r="150" spans="1:35" ht="13.5" customHeight="1">
      <c r="A150" s="51" t="e">
        <f>IF(COUNTBLANK(C150:IV150)=254,"odstr",IF(AND($A$1="TISK",SUM(J150:U150)=0),"odstr","OK"))</f>
        <v>#REF!</v>
      </c>
      <c r="B150" s="22" t="s">
        <v>101</v>
      </c>
      <c r="C150" s="52"/>
      <c r="D150" s="62"/>
      <c r="E150" s="178">
        <v>6125</v>
      </c>
      <c r="F150" s="249"/>
      <c r="G150" s="623" t="s">
        <v>368</v>
      </c>
      <c r="H150" s="623"/>
      <c r="I150" s="65"/>
      <c r="J150" s="66">
        <v>400</v>
      </c>
      <c r="K150" s="67">
        <v>26516.0845</v>
      </c>
      <c r="L150" s="67">
        <v>26579.13477</v>
      </c>
      <c r="M150" s="344">
        <v>1.0023778122294036</v>
      </c>
      <c r="N150" s="250">
        <v>400</v>
      </c>
      <c r="O150" s="67">
        <v>7168.7935</v>
      </c>
      <c r="P150" s="67">
        <v>7285.40937</v>
      </c>
      <c r="Q150" s="344">
        <v>1.0162671542986976</v>
      </c>
      <c r="R150" s="250">
        <v>0</v>
      </c>
      <c r="S150" s="67">
        <v>19347.291</v>
      </c>
      <c r="T150" s="67">
        <v>19293.7254</v>
      </c>
      <c r="U150" s="344">
        <v>0.9972313643289905</v>
      </c>
      <c r="V150" s="47"/>
      <c r="AD150" s="71"/>
      <c r="AE150" s="71"/>
      <c r="AF150" s="71"/>
      <c r="AG150" s="71"/>
      <c r="AH150" s="71"/>
      <c r="AI150" s="71"/>
    </row>
    <row r="151" spans="1:35" ht="13.5" customHeight="1">
      <c r="A151" s="51" t="e">
        <f>IF(COUNTBLANK(C151:IV151)=254,"odstr",IF(AND($A$1="TISK",SUM(J151:U151)=0),"odstr","OK"))</f>
        <v>#REF!</v>
      </c>
      <c r="B151" s="22" t="s">
        <v>101</v>
      </c>
      <c r="C151" s="52"/>
      <c r="D151" s="62"/>
      <c r="E151" s="178">
        <v>6127</v>
      </c>
      <c r="F151" s="249"/>
      <c r="G151" s="623" t="s">
        <v>369</v>
      </c>
      <c r="H151" s="623"/>
      <c r="I151" s="65"/>
      <c r="J151" s="66">
        <v>0</v>
      </c>
      <c r="K151" s="67">
        <v>740</v>
      </c>
      <c r="L151" s="67">
        <v>740</v>
      </c>
      <c r="M151" s="344">
        <v>1</v>
      </c>
      <c r="N151" s="250">
        <v>0</v>
      </c>
      <c r="O151" s="67">
        <v>740</v>
      </c>
      <c r="P151" s="67">
        <v>740</v>
      </c>
      <c r="Q151" s="344">
        <v>1</v>
      </c>
      <c r="R151" s="250">
        <v>0</v>
      </c>
      <c r="S151" s="67">
        <v>0</v>
      </c>
      <c r="T151" s="67">
        <v>0</v>
      </c>
      <c r="U151" s="344" t="s">
        <v>204</v>
      </c>
      <c r="V151" s="47"/>
      <c r="AD151" s="71"/>
      <c r="AE151" s="71"/>
      <c r="AF151" s="71"/>
      <c r="AG151" s="71"/>
      <c r="AH151" s="71"/>
      <c r="AI151" s="71"/>
    </row>
    <row r="152" spans="1:35" ht="13.5" customHeight="1">
      <c r="A152" s="51" t="e">
        <f>IF(COUNTBLANK(C152:IV152)=254,"odstr",IF(AND($A$1="TISK",SUM(J152:U152)=0),"odstr","OK"))</f>
        <v>#REF!</v>
      </c>
      <c r="B152" s="22" t="s">
        <v>101</v>
      </c>
      <c r="C152" s="52"/>
      <c r="D152" s="376"/>
      <c r="E152" s="178">
        <v>6129</v>
      </c>
      <c r="F152" s="377"/>
      <c r="G152" s="623" t="s">
        <v>370</v>
      </c>
      <c r="H152" s="623"/>
      <c r="I152" s="378"/>
      <c r="J152" s="66">
        <v>860</v>
      </c>
      <c r="K152" s="67">
        <v>12030.477380000002</v>
      </c>
      <c r="L152" s="67">
        <v>12032.208980000001</v>
      </c>
      <c r="M152" s="344">
        <v>1.0001439344379532</v>
      </c>
      <c r="N152" s="250">
        <v>860</v>
      </c>
      <c r="O152" s="67">
        <v>11537.207380000002</v>
      </c>
      <c r="P152" s="67">
        <v>11538.948980000001</v>
      </c>
      <c r="Q152" s="344">
        <v>1.0001509550745373</v>
      </c>
      <c r="R152" s="250">
        <v>0</v>
      </c>
      <c r="S152" s="67">
        <v>493.27</v>
      </c>
      <c r="T152" s="67">
        <v>493.26</v>
      </c>
      <c r="U152" s="344">
        <v>0.9999797271271312</v>
      </c>
      <c r="V152" s="47"/>
      <c r="AD152" s="71"/>
      <c r="AE152" s="71"/>
      <c r="AF152" s="71"/>
      <c r="AG152" s="71"/>
      <c r="AH152" s="71"/>
      <c r="AI152" s="71"/>
    </row>
    <row r="153" spans="1:35" ht="13.5" customHeight="1">
      <c r="A153" s="51" t="e">
        <f>IF(COUNTBLANK(C153:IV153)=254,"odstr",IF(AND($A$1="TISK",SUM(J153:U153)=0),"odstr","OK"))</f>
        <v>#REF!</v>
      </c>
      <c r="B153" s="22" t="s">
        <v>101</v>
      </c>
      <c r="C153" s="52"/>
      <c r="D153" s="72"/>
      <c r="E153" s="193">
        <v>6130</v>
      </c>
      <c r="F153" s="255"/>
      <c r="G153" s="627" t="s">
        <v>371</v>
      </c>
      <c r="H153" s="627"/>
      <c r="I153" s="75"/>
      <c r="J153" s="76">
        <v>2050</v>
      </c>
      <c r="K153" s="77">
        <v>12114.353</v>
      </c>
      <c r="L153" s="77">
        <v>8670.795</v>
      </c>
      <c r="M153" s="346">
        <v>0.7157456118374627</v>
      </c>
      <c r="N153" s="256">
        <v>600</v>
      </c>
      <c r="O153" s="77">
        <v>7236.563</v>
      </c>
      <c r="P153" s="77">
        <v>3993.005</v>
      </c>
      <c r="Q153" s="346">
        <v>0.551781971634877</v>
      </c>
      <c r="R153" s="256">
        <v>1450</v>
      </c>
      <c r="S153" s="77">
        <v>4877.79</v>
      </c>
      <c r="T153" s="77">
        <v>4677.79</v>
      </c>
      <c r="U153" s="346">
        <v>0.9589978248346075</v>
      </c>
      <c r="V153" s="47"/>
      <c r="AD153" s="71"/>
      <c r="AE153" s="71"/>
      <c r="AF153" s="71"/>
      <c r="AG153" s="71"/>
      <c r="AH153" s="71"/>
      <c r="AI153" s="71"/>
    </row>
    <row r="154" spans="1:35" ht="13.5" customHeight="1">
      <c r="A154" s="51" t="e">
        <f>IF(COUNTBLANK(C154:IV154)=254,"odstr",IF(AND($A$1="TISK",SUM(J154:U154)=0),"odstr","OK"))</f>
        <v>#REF!</v>
      </c>
      <c r="B154" s="22" t="s">
        <v>101</v>
      </c>
      <c r="C154" s="52"/>
      <c r="D154" s="294"/>
      <c r="E154" s="295">
        <v>61</v>
      </c>
      <c r="F154" s="296"/>
      <c r="G154" s="635" t="s">
        <v>49</v>
      </c>
      <c r="H154" s="635"/>
      <c r="I154" s="298"/>
      <c r="J154" s="258">
        <v>8715508.45455</v>
      </c>
      <c r="K154" s="204">
        <v>14792042.497779999</v>
      </c>
      <c r="L154" s="204">
        <v>11921934.56867</v>
      </c>
      <c r="M154" s="347">
        <v>0.8059694643562073</v>
      </c>
      <c r="N154" s="258">
        <v>7420065.40955</v>
      </c>
      <c r="O154" s="204">
        <v>12690109.84363</v>
      </c>
      <c r="P154" s="204">
        <v>10387023.989570001</v>
      </c>
      <c r="Q154" s="347">
        <v>0.8185133239633802</v>
      </c>
      <c r="R154" s="258">
        <v>1295443.045</v>
      </c>
      <c r="S154" s="204">
        <v>2101932.65415</v>
      </c>
      <c r="T154" s="204">
        <v>1534910.5791</v>
      </c>
      <c r="U154" s="348">
        <v>0.7302377533692687</v>
      </c>
      <c r="V154" s="47"/>
      <c r="AD154" s="71"/>
      <c r="AE154" s="71"/>
      <c r="AF154" s="71"/>
      <c r="AG154" s="71"/>
      <c r="AH154" s="71"/>
      <c r="AI154" s="71"/>
    </row>
    <row r="155" spans="1:35" ht="27" customHeight="1">
      <c r="A155" s="51" t="e">
        <f>IF(COUNTBLANK(C155:IV155)=254,"odstr",IF(AND($A$1="TISK",SUM(J155:U155)=0),"odstr","OK"))</f>
        <v>#REF!</v>
      </c>
      <c r="B155" s="22" t="s">
        <v>101</v>
      </c>
      <c r="C155" s="52"/>
      <c r="D155" s="379"/>
      <c r="E155" s="380">
        <v>6202</v>
      </c>
      <c r="F155" s="381"/>
      <c r="G155" s="650" t="s">
        <v>427</v>
      </c>
      <c r="H155" s="650"/>
      <c r="I155" s="382"/>
      <c r="J155" s="383">
        <v>0</v>
      </c>
      <c r="K155" s="221">
        <v>0</v>
      </c>
      <c r="L155" s="221">
        <v>0</v>
      </c>
      <c r="M155" s="365" t="s">
        <v>204</v>
      </c>
      <c r="N155" s="383">
        <v>0</v>
      </c>
      <c r="O155" s="221">
        <v>0</v>
      </c>
      <c r="P155" s="221">
        <v>0</v>
      </c>
      <c r="Q155" s="365" t="s">
        <v>204</v>
      </c>
      <c r="R155" s="383">
        <v>0</v>
      </c>
      <c r="S155" s="221">
        <v>0</v>
      </c>
      <c r="T155" s="221">
        <v>0</v>
      </c>
      <c r="U155" s="384" t="s">
        <v>204</v>
      </c>
      <c r="V155" s="47"/>
      <c r="AD155" s="71"/>
      <c r="AE155" s="71"/>
      <c r="AF155" s="71"/>
      <c r="AG155" s="71"/>
      <c r="AH155" s="71"/>
      <c r="AI155" s="71"/>
    </row>
    <row r="156" spans="1:35" ht="27" customHeight="1">
      <c r="A156" s="51" t="e">
        <f>IF(COUNTBLANK(C156:IV156)=254,"odstr",IF(AND($A$1="TISK",SUM(J156:U156)=0),"odstr","OK"))</f>
        <v>#REF!</v>
      </c>
      <c r="B156" s="22" t="s">
        <v>101</v>
      </c>
      <c r="C156" s="52"/>
      <c r="D156" s="294"/>
      <c r="E156" s="295">
        <v>62</v>
      </c>
      <c r="F156" s="296"/>
      <c r="G156" s="635" t="s">
        <v>50</v>
      </c>
      <c r="H156" s="635"/>
      <c r="I156" s="298"/>
      <c r="J156" s="258">
        <v>0</v>
      </c>
      <c r="K156" s="204">
        <v>0</v>
      </c>
      <c r="L156" s="204">
        <v>0</v>
      </c>
      <c r="M156" s="347" t="s">
        <v>204</v>
      </c>
      <c r="N156" s="258">
        <v>0</v>
      </c>
      <c r="O156" s="204">
        <v>0</v>
      </c>
      <c r="P156" s="204">
        <v>0</v>
      </c>
      <c r="Q156" s="347" t="s">
        <v>204</v>
      </c>
      <c r="R156" s="258">
        <v>0</v>
      </c>
      <c r="S156" s="204">
        <v>0</v>
      </c>
      <c r="T156" s="204">
        <v>0</v>
      </c>
      <c r="U156" s="348" t="s">
        <v>204</v>
      </c>
      <c r="V156" s="47"/>
      <c r="AD156" s="71"/>
      <c r="AE156" s="71"/>
      <c r="AF156" s="71"/>
      <c r="AG156" s="71"/>
      <c r="AH156" s="71"/>
      <c r="AI156" s="71"/>
    </row>
    <row r="157" spans="1:35" ht="27" customHeight="1">
      <c r="A157" s="51" t="e">
        <f>IF(COUNTBLANK(C157:IV157)=254,"odstr",IF(AND($A$1="TISK",SUM(J157:U157)=0),"odstr","OK"))</f>
        <v>#REF!</v>
      </c>
      <c r="B157" s="22" t="s">
        <v>101</v>
      </c>
      <c r="C157" s="52"/>
      <c r="D157" s="385"/>
      <c r="E157" s="386">
        <v>6312</v>
      </c>
      <c r="F157" s="387"/>
      <c r="G157" s="620" t="s">
        <v>428</v>
      </c>
      <c r="H157" s="620"/>
      <c r="I157" s="388"/>
      <c r="J157" s="361">
        <v>0</v>
      </c>
      <c r="K157" s="362">
        <v>0</v>
      </c>
      <c r="L157" s="362">
        <v>0</v>
      </c>
      <c r="M157" s="349" t="s">
        <v>204</v>
      </c>
      <c r="N157" s="361"/>
      <c r="O157" s="362"/>
      <c r="P157" s="95"/>
      <c r="Q157" s="349" t="s">
        <v>204</v>
      </c>
      <c r="R157" s="361"/>
      <c r="S157" s="362"/>
      <c r="T157" s="95"/>
      <c r="U157" s="375" t="s">
        <v>204</v>
      </c>
      <c r="V157" s="47"/>
      <c r="AD157" s="71"/>
      <c r="AE157" s="71"/>
      <c r="AF157" s="71"/>
      <c r="AG157" s="71"/>
      <c r="AH157" s="71"/>
      <c r="AI157" s="71"/>
    </row>
    <row r="158" spans="1:35" ht="13.5" customHeight="1">
      <c r="A158" s="51" t="e">
        <f>IF(COUNTBLANK(C158:IV158)=254,"odstr",IF(AND($A$1="TISK",SUM(J158:U158)=0),"odstr","OK"))</f>
        <v>#REF!</v>
      </c>
      <c r="B158" s="22" t="s">
        <v>101</v>
      </c>
      <c r="C158" s="52"/>
      <c r="D158" s="351"/>
      <c r="E158" s="178">
        <v>6313</v>
      </c>
      <c r="F158" s="249"/>
      <c r="G158" s="622" t="s">
        <v>372</v>
      </c>
      <c r="H158" s="622"/>
      <c r="I158" s="354"/>
      <c r="J158" s="250">
        <v>25</v>
      </c>
      <c r="K158" s="67">
        <v>14239.10051</v>
      </c>
      <c r="L158" s="67">
        <v>12822.59679</v>
      </c>
      <c r="M158" s="344">
        <v>0.9005201403694565</v>
      </c>
      <c r="N158" s="250">
        <v>25</v>
      </c>
      <c r="O158" s="67">
        <v>8545</v>
      </c>
      <c r="P158" s="67">
        <v>8520</v>
      </c>
      <c r="Q158" s="344">
        <v>0.9970743124634289</v>
      </c>
      <c r="R158" s="250">
        <v>0</v>
      </c>
      <c r="S158" s="67">
        <v>5694.10051</v>
      </c>
      <c r="T158" s="67">
        <v>4302.59679</v>
      </c>
      <c r="U158" s="355">
        <v>0.7556236112172174</v>
      </c>
      <c r="V158" s="47"/>
      <c r="AD158" s="71"/>
      <c r="AE158" s="71"/>
      <c r="AF158" s="71"/>
      <c r="AG158" s="71"/>
      <c r="AH158" s="71"/>
      <c r="AI158" s="71"/>
    </row>
    <row r="159" spans="1:35" ht="13.5" customHeight="1">
      <c r="A159" s="51" t="e">
        <f>IF(COUNTBLANK(C159:IV159)=254,"odstr",IF(AND($A$1="TISK",SUM(J159:U159)=0),"odstr","OK"))</f>
        <v>#REF!</v>
      </c>
      <c r="B159" s="22" t="s">
        <v>101</v>
      </c>
      <c r="C159" s="52"/>
      <c r="D159" s="62"/>
      <c r="E159" s="178">
        <v>6315</v>
      </c>
      <c r="F159" s="249"/>
      <c r="G159" s="622" t="s">
        <v>429</v>
      </c>
      <c r="H159" s="622"/>
      <c r="I159" s="65"/>
      <c r="J159" s="250">
        <v>0</v>
      </c>
      <c r="K159" s="67">
        <v>0</v>
      </c>
      <c r="L159" s="67">
        <v>0</v>
      </c>
      <c r="M159" s="344" t="s">
        <v>204</v>
      </c>
      <c r="N159" s="250"/>
      <c r="O159" s="67"/>
      <c r="P159" s="67"/>
      <c r="Q159" s="344" t="s">
        <v>204</v>
      </c>
      <c r="R159" s="250"/>
      <c r="S159" s="67"/>
      <c r="T159" s="67"/>
      <c r="U159" s="355" t="s">
        <v>204</v>
      </c>
      <c r="V159" s="47"/>
      <c r="AD159" s="71"/>
      <c r="AE159" s="71"/>
      <c r="AF159" s="71"/>
      <c r="AG159" s="71"/>
      <c r="AH159" s="71"/>
      <c r="AI159" s="71"/>
    </row>
    <row r="160" spans="1:35" ht="13.5" customHeight="1">
      <c r="A160" s="51" t="e">
        <f>IF(COUNTBLANK(C160:IV160)=254,"odstr",IF(AND($A$1="TISK",SUM(J160:U160)=0),"odstr","OK"))</f>
        <v>#REF!</v>
      </c>
      <c r="B160" s="22" t="s">
        <v>101</v>
      </c>
      <c r="C160" s="52"/>
      <c r="D160" s="62"/>
      <c r="E160" s="178">
        <v>6319</v>
      </c>
      <c r="F160" s="249"/>
      <c r="G160" s="623" t="s">
        <v>373</v>
      </c>
      <c r="H160" s="623"/>
      <c r="I160" s="65"/>
      <c r="J160" s="250">
        <v>0</v>
      </c>
      <c r="K160" s="67">
        <v>0</v>
      </c>
      <c r="L160" s="67">
        <v>0</v>
      </c>
      <c r="M160" s="344" t="s">
        <v>204</v>
      </c>
      <c r="N160" s="250"/>
      <c r="O160" s="67"/>
      <c r="P160" s="67"/>
      <c r="Q160" s="344" t="s">
        <v>204</v>
      </c>
      <c r="R160" s="250"/>
      <c r="S160" s="67"/>
      <c r="T160" s="67"/>
      <c r="U160" s="355" t="s">
        <v>204</v>
      </c>
      <c r="V160" s="47"/>
      <c r="AD160" s="71"/>
      <c r="AE160" s="71"/>
      <c r="AF160" s="71"/>
      <c r="AG160" s="71"/>
      <c r="AH160" s="71"/>
      <c r="AI160" s="71"/>
    </row>
    <row r="161" spans="1:35" ht="27" customHeight="1">
      <c r="A161" s="51" t="e">
        <f>IF(COUNTBLANK(C161:IV161)=254,"odstr",IF(AND($A$1="TISK",SUM(J161:U161)=0),"odstr","OK"))</f>
        <v>#REF!</v>
      </c>
      <c r="B161" s="22" t="s">
        <v>101</v>
      </c>
      <c r="C161" s="52"/>
      <c r="D161" s="62"/>
      <c r="E161" s="178">
        <v>6321</v>
      </c>
      <c r="F161" s="249"/>
      <c r="G161" s="623" t="s">
        <v>374</v>
      </c>
      <c r="H161" s="623"/>
      <c r="I161" s="65"/>
      <c r="J161" s="250">
        <v>3330</v>
      </c>
      <c r="K161" s="67">
        <v>3335.565</v>
      </c>
      <c r="L161" s="67">
        <v>3059.1141</v>
      </c>
      <c r="M161" s="344">
        <v>0.9171202180140395</v>
      </c>
      <c r="N161" s="250">
        <v>3330</v>
      </c>
      <c r="O161" s="67">
        <v>2680.5</v>
      </c>
      <c r="P161" s="67">
        <v>2621.2273</v>
      </c>
      <c r="Q161" s="344">
        <v>0.9778874463719456</v>
      </c>
      <c r="R161" s="250">
        <v>0</v>
      </c>
      <c r="S161" s="67">
        <v>655.065</v>
      </c>
      <c r="T161" s="67">
        <v>437.8868</v>
      </c>
      <c r="U161" s="355">
        <v>0.6684631296130917</v>
      </c>
      <c r="V161" s="47"/>
      <c r="AD161" s="71"/>
      <c r="AE161" s="71"/>
      <c r="AF161" s="71"/>
      <c r="AG161" s="71"/>
      <c r="AH161" s="71"/>
      <c r="AI161" s="71"/>
    </row>
    <row r="162" spans="1:35" ht="27" customHeight="1">
      <c r="A162" s="51" t="e">
        <f>IF(COUNTBLANK(C162:IV162)=254,"odstr",IF(AND($A$1="TISK",SUM(J162:U162)=0),"odstr","OK"))</f>
        <v>#REF!</v>
      </c>
      <c r="B162" s="22" t="s">
        <v>101</v>
      </c>
      <c r="C162" s="52"/>
      <c r="D162" s="62"/>
      <c r="E162" s="178">
        <v>6322</v>
      </c>
      <c r="F162" s="249"/>
      <c r="G162" s="623" t="s">
        <v>375</v>
      </c>
      <c r="H162" s="623"/>
      <c r="I162" s="65"/>
      <c r="J162" s="250">
        <v>5000</v>
      </c>
      <c r="K162" s="67">
        <v>3066.465</v>
      </c>
      <c r="L162" s="67">
        <v>2322.801</v>
      </c>
      <c r="M162" s="344">
        <v>0.7574849215627766</v>
      </c>
      <c r="N162" s="250">
        <v>0</v>
      </c>
      <c r="O162" s="67">
        <v>742.7</v>
      </c>
      <c r="P162" s="67">
        <v>725.0875</v>
      </c>
      <c r="Q162" s="344">
        <v>0.9762858489295811</v>
      </c>
      <c r="R162" s="250">
        <v>5000</v>
      </c>
      <c r="S162" s="67">
        <v>2323.765</v>
      </c>
      <c r="T162" s="67">
        <v>1597.7135</v>
      </c>
      <c r="U162" s="355">
        <v>0.6875538189102599</v>
      </c>
      <c r="V162" s="47"/>
      <c r="AD162" s="71"/>
      <c r="AE162" s="71"/>
      <c r="AF162" s="71"/>
      <c r="AG162" s="71"/>
      <c r="AH162" s="71"/>
      <c r="AI162" s="71"/>
    </row>
    <row r="163" spans="1:35" ht="13.5" customHeight="1">
      <c r="A163" s="51" t="e">
        <f>IF(COUNTBLANK(C163:IV163)=254,"odstr",IF(AND($A$1="TISK",SUM(J163:U163)=0),"odstr","OK"))</f>
        <v>#REF!</v>
      </c>
      <c r="B163" s="22" t="s">
        <v>101</v>
      </c>
      <c r="C163" s="52"/>
      <c r="D163" s="62"/>
      <c r="E163" s="178">
        <v>6323</v>
      </c>
      <c r="F163" s="249"/>
      <c r="G163" s="622" t="s">
        <v>376</v>
      </c>
      <c r="H163" s="622"/>
      <c r="I163" s="65"/>
      <c r="J163" s="250">
        <v>2000</v>
      </c>
      <c r="K163" s="67">
        <v>3133.7</v>
      </c>
      <c r="L163" s="67">
        <v>1777.7124</v>
      </c>
      <c r="M163" s="344">
        <v>0.5672886364361617</v>
      </c>
      <c r="N163" s="250">
        <v>0</v>
      </c>
      <c r="O163" s="67">
        <v>127.7</v>
      </c>
      <c r="P163" s="67">
        <v>127.7114</v>
      </c>
      <c r="Q163" s="344">
        <v>1.0000892717306187</v>
      </c>
      <c r="R163" s="250">
        <v>2000</v>
      </c>
      <c r="S163" s="67">
        <v>3006</v>
      </c>
      <c r="T163" s="67">
        <v>1650.001</v>
      </c>
      <c r="U163" s="355">
        <v>0.5489025282767798</v>
      </c>
      <c r="V163" s="47"/>
      <c r="AD163" s="71"/>
      <c r="AE163" s="71"/>
      <c r="AF163" s="71"/>
      <c r="AG163" s="71"/>
      <c r="AH163" s="71"/>
      <c r="AI163" s="71"/>
    </row>
    <row r="164" spans="1:35" ht="13.5" customHeight="1">
      <c r="A164" s="51" t="e">
        <f>IF(COUNTBLANK(C164:IV164)=254,"odstr",IF(AND($A$1="TISK",SUM(J164:U164)=0),"odstr","OK"))</f>
        <v>#REF!</v>
      </c>
      <c r="B164" s="22" t="s">
        <v>101</v>
      </c>
      <c r="C164" s="52"/>
      <c r="D164" s="62"/>
      <c r="E164" s="178">
        <v>6329</v>
      </c>
      <c r="F164" s="249"/>
      <c r="G164" s="622" t="s">
        <v>377</v>
      </c>
      <c r="H164" s="622"/>
      <c r="I164" s="65"/>
      <c r="J164" s="250">
        <v>310</v>
      </c>
      <c r="K164" s="67">
        <v>3054.55</v>
      </c>
      <c r="L164" s="67">
        <v>2956.537</v>
      </c>
      <c r="M164" s="344">
        <v>0.9679124584636035</v>
      </c>
      <c r="N164" s="250">
        <v>310</v>
      </c>
      <c r="O164" s="67">
        <v>2612.1</v>
      </c>
      <c r="P164" s="67">
        <v>2612.1</v>
      </c>
      <c r="Q164" s="344">
        <v>1</v>
      </c>
      <c r="R164" s="250">
        <v>0</v>
      </c>
      <c r="S164" s="67">
        <v>442.45</v>
      </c>
      <c r="T164" s="67">
        <v>344.437</v>
      </c>
      <c r="U164" s="355">
        <v>0.778476664029834</v>
      </c>
      <c r="V164" s="47"/>
      <c r="AD164" s="71"/>
      <c r="AE164" s="71"/>
      <c r="AF164" s="71"/>
      <c r="AG164" s="71"/>
      <c r="AH164" s="71"/>
      <c r="AI164" s="71"/>
    </row>
    <row r="165" spans="1:35" ht="27" customHeight="1">
      <c r="A165" s="51" t="e">
        <f>IF(COUNTBLANK(C165:IV165)=254,"odstr",IF(AND($A$1="TISK",SUM(J165:U165)=0),"odstr","OK"))</f>
        <v>#REF!</v>
      </c>
      <c r="B165" s="22" t="s">
        <v>101</v>
      </c>
      <c r="C165" s="52"/>
      <c r="D165" s="62"/>
      <c r="E165" s="178">
        <v>6331</v>
      </c>
      <c r="F165" s="249"/>
      <c r="G165" s="623" t="s">
        <v>430</v>
      </c>
      <c r="H165" s="623"/>
      <c r="I165" s="65"/>
      <c r="J165" s="250">
        <v>0</v>
      </c>
      <c r="K165" s="67">
        <v>0</v>
      </c>
      <c r="L165" s="67">
        <v>0</v>
      </c>
      <c r="M165" s="344" t="s">
        <v>204</v>
      </c>
      <c r="N165" s="250"/>
      <c r="O165" s="67"/>
      <c r="P165" s="67"/>
      <c r="Q165" s="344" t="s">
        <v>204</v>
      </c>
      <c r="R165" s="250"/>
      <c r="S165" s="67"/>
      <c r="T165" s="67"/>
      <c r="U165" s="355" t="s">
        <v>204</v>
      </c>
      <c r="V165" s="47"/>
      <c r="AD165" s="71"/>
      <c r="AE165" s="71"/>
      <c r="AF165" s="71"/>
      <c r="AG165" s="71"/>
      <c r="AH165" s="71"/>
      <c r="AI165" s="71"/>
    </row>
    <row r="166" spans="1:35" ht="13.5" customHeight="1">
      <c r="A166" s="51" t="e">
        <f>IF(COUNTBLANK(C166:IV166)=254,"odstr",IF(AND($A$1="TISK",SUM(J166:U166)=0),"odstr","OK"))</f>
        <v>#REF!</v>
      </c>
      <c r="B166" s="22" t="s">
        <v>101</v>
      </c>
      <c r="C166" s="52"/>
      <c r="D166" s="62"/>
      <c r="E166" s="178">
        <v>6339</v>
      </c>
      <c r="F166" s="249"/>
      <c r="G166" s="623" t="s">
        <v>431</v>
      </c>
      <c r="H166" s="623"/>
      <c r="I166" s="65"/>
      <c r="J166" s="250">
        <v>0</v>
      </c>
      <c r="K166" s="67">
        <v>0</v>
      </c>
      <c r="L166" s="67">
        <v>0</v>
      </c>
      <c r="M166" s="344" t="s">
        <v>204</v>
      </c>
      <c r="N166" s="250"/>
      <c r="O166" s="67"/>
      <c r="P166" s="67"/>
      <c r="Q166" s="344" t="s">
        <v>204</v>
      </c>
      <c r="R166" s="250"/>
      <c r="S166" s="67"/>
      <c r="T166" s="67"/>
      <c r="U166" s="355" t="s">
        <v>204</v>
      </c>
      <c r="V166" s="47"/>
      <c r="AD166" s="71"/>
      <c r="AE166" s="71"/>
      <c r="AF166" s="71"/>
      <c r="AG166" s="71"/>
      <c r="AH166" s="71"/>
      <c r="AI166" s="71"/>
    </row>
    <row r="167" spans="1:35" ht="27" customHeight="1">
      <c r="A167" s="51" t="e">
        <f>IF(COUNTBLANK(C167:IV167)=254,"odstr",IF(AND($A$1="TISK",SUM(J167:U167)=0),"odstr","OK"))</f>
        <v>#REF!</v>
      </c>
      <c r="B167" s="22" t="s">
        <v>101</v>
      </c>
      <c r="C167" s="52"/>
      <c r="D167" s="62"/>
      <c r="E167" s="178">
        <v>6351</v>
      </c>
      <c r="F167" s="249"/>
      <c r="G167" s="622" t="s">
        <v>380</v>
      </c>
      <c r="H167" s="622"/>
      <c r="I167" s="65"/>
      <c r="J167" s="250">
        <v>812098.427</v>
      </c>
      <c r="K167" s="67">
        <v>1365371.03076</v>
      </c>
      <c r="L167" s="67">
        <v>1258577.52165</v>
      </c>
      <c r="M167" s="344">
        <v>0.9217842573893222</v>
      </c>
      <c r="N167" s="250">
        <v>325628.537</v>
      </c>
      <c r="O167" s="67">
        <v>570605.3969100001</v>
      </c>
      <c r="P167" s="67">
        <v>502588.30873000005</v>
      </c>
      <c r="Q167" s="344">
        <v>0.8807983791454952</v>
      </c>
      <c r="R167" s="250">
        <v>486469.89</v>
      </c>
      <c r="S167" s="67">
        <v>794765.63385</v>
      </c>
      <c r="T167" s="67">
        <v>755989.2129200001</v>
      </c>
      <c r="U167" s="355">
        <v>0.9512102445318888</v>
      </c>
      <c r="V167" s="47"/>
      <c r="AD167" s="71"/>
      <c r="AE167" s="71"/>
      <c r="AF167" s="71"/>
      <c r="AG167" s="71"/>
      <c r="AH167" s="71"/>
      <c r="AI167" s="71"/>
    </row>
    <row r="168" spans="1:35" ht="27" customHeight="1">
      <c r="A168" s="51" t="e">
        <f>IF(COUNTBLANK(C168:IV168)=254,"odstr",IF(AND($A$1="TISK",SUM(J168:U168)=0),"odstr","OK"))</f>
        <v>#REF!</v>
      </c>
      <c r="B168" s="22"/>
      <c r="C168" s="52"/>
      <c r="D168" s="62"/>
      <c r="E168" s="178">
        <v>6352</v>
      </c>
      <c r="F168" s="249"/>
      <c r="G168" s="623" t="s">
        <v>381</v>
      </c>
      <c r="H168" s="623"/>
      <c r="I168" s="65"/>
      <c r="J168" s="250">
        <v>0</v>
      </c>
      <c r="K168" s="67">
        <v>1660.09</v>
      </c>
      <c r="L168" s="67">
        <v>1319.653</v>
      </c>
      <c r="M168" s="344">
        <v>0.7949285882090731</v>
      </c>
      <c r="N168" s="250">
        <v>0</v>
      </c>
      <c r="O168" s="67">
        <v>0</v>
      </c>
      <c r="P168" s="67">
        <v>0</v>
      </c>
      <c r="Q168" s="344" t="s">
        <v>204</v>
      </c>
      <c r="R168" s="250">
        <v>0</v>
      </c>
      <c r="S168" s="67">
        <v>1660.09</v>
      </c>
      <c r="T168" s="67">
        <v>1319.653</v>
      </c>
      <c r="U168" s="355">
        <v>0.7949285882090731</v>
      </c>
      <c r="V168" s="47"/>
      <c r="AD168" s="71"/>
      <c r="AE168" s="71"/>
      <c r="AF168" s="71"/>
      <c r="AG168" s="71"/>
      <c r="AH168" s="71"/>
      <c r="AI168" s="71"/>
    </row>
    <row r="169" spans="1:35" ht="27" customHeight="1">
      <c r="A169" s="51" t="e">
        <f>IF(COUNTBLANK(C169:IV169)=254,"odstr",IF(AND($A$1="TISK",SUM(J169:U169)=0),"odstr","OK"))</f>
        <v>#REF!</v>
      </c>
      <c r="B169" s="22" t="s">
        <v>101</v>
      </c>
      <c r="C169" s="52"/>
      <c r="D169" s="62"/>
      <c r="E169" s="178">
        <v>6353</v>
      </c>
      <c r="F169" s="249"/>
      <c r="G169" s="622" t="s">
        <v>432</v>
      </c>
      <c r="H169" s="622"/>
      <c r="I169" s="65"/>
      <c r="J169" s="250">
        <v>1749.58</v>
      </c>
      <c r="K169" s="67">
        <v>2982.79508</v>
      </c>
      <c r="L169" s="67">
        <v>2088.6160800000002</v>
      </c>
      <c r="M169" s="344">
        <v>0.7002211093897877</v>
      </c>
      <c r="N169" s="250">
        <v>1749.58</v>
      </c>
      <c r="O169" s="67">
        <v>2982.79508</v>
      </c>
      <c r="P169" s="67">
        <v>2088.6160800000002</v>
      </c>
      <c r="Q169" s="344">
        <v>0.7002211093897877</v>
      </c>
      <c r="R169" s="250">
        <v>0</v>
      </c>
      <c r="S169" s="67">
        <v>0</v>
      </c>
      <c r="T169" s="67">
        <v>0</v>
      </c>
      <c r="U169" s="355" t="s">
        <v>204</v>
      </c>
      <c r="V169" s="47"/>
      <c r="AD169" s="71"/>
      <c r="AE169" s="71"/>
      <c r="AF169" s="71"/>
      <c r="AG169" s="71"/>
      <c r="AH169" s="71"/>
      <c r="AI169" s="71"/>
    </row>
    <row r="170" spans="1:35" ht="13.5" customHeight="1">
      <c r="A170" s="51" t="e">
        <f>IF(COUNTBLANK(C170:IV170)=254,"odstr",IF(AND($A$1="TISK",SUM(J170:U170)=0),"odstr","OK"))</f>
        <v>#REF!</v>
      </c>
      <c r="B170" s="22" t="s">
        <v>101</v>
      </c>
      <c r="C170" s="52"/>
      <c r="D170" s="251"/>
      <c r="E170" s="210">
        <v>6355</v>
      </c>
      <c r="F170" s="252"/>
      <c r="G170" s="622" t="s">
        <v>433</v>
      </c>
      <c r="H170" s="622"/>
      <c r="I170" s="253"/>
      <c r="J170" s="250">
        <v>0</v>
      </c>
      <c r="K170" s="67">
        <v>0</v>
      </c>
      <c r="L170" s="67">
        <v>0</v>
      </c>
      <c r="M170" s="344" t="s">
        <v>204</v>
      </c>
      <c r="N170" s="250"/>
      <c r="O170" s="67"/>
      <c r="P170" s="67"/>
      <c r="Q170" s="344" t="s">
        <v>204</v>
      </c>
      <c r="R170" s="250"/>
      <c r="S170" s="67"/>
      <c r="T170" s="67"/>
      <c r="U170" s="355" t="s">
        <v>204</v>
      </c>
      <c r="V170" s="47"/>
      <c r="AD170" s="71"/>
      <c r="AE170" s="71"/>
      <c r="AF170" s="71"/>
      <c r="AG170" s="71"/>
      <c r="AH170" s="71"/>
      <c r="AI170" s="71"/>
    </row>
    <row r="171" spans="1:35" ht="13.5" customHeight="1">
      <c r="A171" s="51" t="e">
        <f>IF(COUNTBLANK(C171:IV171)=254,"odstr",IF(AND($A$1="TISK",SUM(J171:U171)=0),"odstr","OK"))</f>
        <v>#REF!</v>
      </c>
      <c r="B171" s="22"/>
      <c r="C171" s="52"/>
      <c r="D171" s="251"/>
      <c r="E171" s="210">
        <v>6356</v>
      </c>
      <c r="F171" s="252"/>
      <c r="G171" s="622" t="s">
        <v>128</v>
      </c>
      <c r="H171" s="622"/>
      <c r="I171" s="253"/>
      <c r="J171" s="250">
        <v>23089.817</v>
      </c>
      <c r="K171" s="67">
        <v>721048.41498</v>
      </c>
      <c r="L171" s="67">
        <v>688253.28559</v>
      </c>
      <c r="M171" s="344">
        <v>0.9545174377910398</v>
      </c>
      <c r="N171" s="250">
        <v>7361.271</v>
      </c>
      <c r="O171" s="67">
        <v>60648.05878</v>
      </c>
      <c r="P171" s="67">
        <v>49989.51617</v>
      </c>
      <c r="Q171" s="344">
        <v>0.8242558323480111</v>
      </c>
      <c r="R171" s="250">
        <v>15728.546</v>
      </c>
      <c r="S171" s="67">
        <v>660400.3562</v>
      </c>
      <c r="T171" s="67">
        <v>638263.76942</v>
      </c>
      <c r="U171" s="355">
        <v>0.9664800502116991</v>
      </c>
      <c r="V171" s="47"/>
      <c r="AD171" s="71"/>
      <c r="AE171" s="71"/>
      <c r="AF171" s="71"/>
      <c r="AG171" s="71"/>
      <c r="AH171" s="71"/>
      <c r="AI171" s="71"/>
    </row>
    <row r="172" spans="1:35" ht="13.5" customHeight="1">
      <c r="A172" s="51" t="e">
        <f>IF(COUNTBLANK(C172:IV172)=254,"odstr",IF(AND($A$1="TISK",SUM(J172:U172)=0),"odstr","OK"))</f>
        <v>#REF!</v>
      </c>
      <c r="B172" s="22" t="s">
        <v>101</v>
      </c>
      <c r="C172" s="52"/>
      <c r="D172" s="251"/>
      <c r="E172" s="210">
        <v>6359</v>
      </c>
      <c r="F172" s="252"/>
      <c r="G172" s="623" t="s">
        <v>383</v>
      </c>
      <c r="H172" s="623"/>
      <c r="I172" s="253"/>
      <c r="J172" s="250">
        <v>9400</v>
      </c>
      <c r="K172" s="67">
        <v>3418.867</v>
      </c>
      <c r="L172" s="67">
        <v>3436.0083999999997</v>
      </c>
      <c r="M172" s="344">
        <v>1.005013766256482</v>
      </c>
      <c r="N172" s="250">
        <v>400</v>
      </c>
      <c r="O172" s="67">
        <v>1818.867</v>
      </c>
      <c r="P172" s="67">
        <v>2036.0084</v>
      </c>
      <c r="Q172" s="344">
        <v>1.1193827805991312</v>
      </c>
      <c r="R172" s="250">
        <v>9000</v>
      </c>
      <c r="S172" s="67">
        <v>1600</v>
      </c>
      <c r="T172" s="67">
        <v>1400</v>
      </c>
      <c r="U172" s="355">
        <v>0.875</v>
      </c>
      <c r="V172" s="47"/>
      <c r="AD172" s="71"/>
      <c r="AE172" s="71"/>
      <c r="AF172" s="71"/>
      <c r="AG172" s="71"/>
      <c r="AH172" s="71"/>
      <c r="AI172" s="71"/>
    </row>
    <row r="173" spans="1:35" ht="27" customHeight="1">
      <c r="A173" s="51" t="e">
        <f>IF(COUNTBLANK(C173:IV173)=254,"odstr",IF(AND($A$1="TISK",SUM(J173:U173)=0),"odstr","OK"))</f>
        <v>#REF!</v>
      </c>
      <c r="B173" s="22" t="s">
        <v>101</v>
      </c>
      <c r="C173" s="52"/>
      <c r="D173" s="72"/>
      <c r="E173" s="193">
        <v>6380</v>
      </c>
      <c r="F173" s="255"/>
      <c r="G173" s="627" t="s">
        <v>129</v>
      </c>
      <c r="H173" s="627"/>
      <c r="I173" s="75"/>
      <c r="J173" s="256">
        <v>0</v>
      </c>
      <c r="K173" s="77">
        <v>5412.16717</v>
      </c>
      <c r="L173" s="77">
        <v>5412.16717</v>
      </c>
      <c r="M173" s="346">
        <v>1</v>
      </c>
      <c r="N173" s="256">
        <v>0</v>
      </c>
      <c r="O173" s="77">
        <v>5412.16717</v>
      </c>
      <c r="P173" s="77">
        <v>5412.16717</v>
      </c>
      <c r="Q173" s="346">
        <v>1</v>
      </c>
      <c r="R173" s="256"/>
      <c r="S173" s="77"/>
      <c r="T173" s="77"/>
      <c r="U173" s="389" t="s">
        <v>204</v>
      </c>
      <c r="V173" s="47"/>
      <c r="AD173" s="71"/>
      <c r="AE173" s="71"/>
      <c r="AF173" s="71"/>
      <c r="AG173" s="71"/>
      <c r="AH173" s="71"/>
      <c r="AI173" s="71"/>
    </row>
    <row r="174" spans="1:35" ht="27" customHeight="1">
      <c r="A174" s="51" t="e">
        <f>IF(COUNTBLANK(C174:IV174)=254,"odstr",IF(AND($A$1="TISK",SUM(J174:U174)=0),"odstr","OK"))</f>
        <v>#REF!</v>
      </c>
      <c r="B174" s="22" t="s">
        <v>101</v>
      </c>
      <c r="C174" s="52"/>
      <c r="D174" s="294"/>
      <c r="E174" s="295">
        <v>63</v>
      </c>
      <c r="F174" s="296"/>
      <c r="G174" s="635" t="s">
        <v>51</v>
      </c>
      <c r="H174" s="635"/>
      <c r="I174" s="298"/>
      <c r="J174" s="258">
        <v>857002.824</v>
      </c>
      <c r="K174" s="204">
        <v>2126722.7455</v>
      </c>
      <c r="L174" s="204">
        <v>1982026.0131800002</v>
      </c>
      <c r="M174" s="347">
        <v>0.9319625782786363</v>
      </c>
      <c r="N174" s="258">
        <v>338804.38800000004</v>
      </c>
      <c r="O174" s="204">
        <v>656175.28494</v>
      </c>
      <c r="P174" s="204">
        <v>576720.7427500001</v>
      </c>
      <c r="Q174" s="347">
        <v>0.8789126259193606</v>
      </c>
      <c r="R174" s="258">
        <v>518198.436</v>
      </c>
      <c r="S174" s="204">
        <v>1470547.46056</v>
      </c>
      <c r="T174" s="204">
        <v>1405305.27043</v>
      </c>
      <c r="U174" s="348">
        <v>0.9556340805857737</v>
      </c>
      <c r="V174" s="47"/>
      <c r="AD174" s="71"/>
      <c r="AE174" s="71"/>
      <c r="AF174" s="71"/>
      <c r="AG174" s="71"/>
      <c r="AH174" s="71"/>
      <c r="AI174" s="71"/>
    </row>
    <row r="175" spans="1:35" ht="27" customHeight="1">
      <c r="A175" s="51" t="e">
        <f>IF(COUNTBLANK(C175:IV175)=254,"odstr",IF(AND($A$1="TISK",SUM(J175:U175)=0),"odstr","OK"))</f>
        <v>#REF!</v>
      </c>
      <c r="B175" s="22" t="s">
        <v>101</v>
      </c>
      <c r="C175" s="52"/>
      <c r="D175" s="90"/>
      <c r="E175" s="231">
        <v>6412</v>
      </c>
      <c r="F175" s="260"/>
      <c r="G175" s="620" t="s">
        <v>434</v>
      </c>
      <c r="H175" s="620"/>
      <c r="I175" s="93"/>
      <c r="J175" s="261">
        <v>0</v>
      </c>
      <c r="K175" s="95">
        <v>0</v>
      </c>
      <c r="L175" s="95">
        <v>0</v>
      </c>
      <c r="M175" s="349" t="s">
        <v>204</v>
      </c>
      <c r="N175" s="261">
        <v>0</v>
      </c>
      <c r="O175" s="95">
        <v>0</v>
      </c>
      <c r="P175" s="95">
        <v>0</v>
      </c>
      <c r="Q175" s="349" t="s">
        <v>204</v>
      </c>
      <c r="R175" s="261">
        <v>0</v>
      </c>
      <c r="S175" s="95">
        <v>0</v>
      </c>
      <c r="T175" s="95">
        <v>0</v>
      </c>
      <c r="U175" s="349" t="s">
        <v>204</v>
      </c>
      <c r="V175" s="47"/>
      <c r="AD175" s="71"/>
      <c r="AE175" s="71"/>
      <c r="AF175" s="71"/>
      <c r="AG175" s="71"/>
      <c r="AH175" s="71"/>
      <c r="AI175" s="71"/>
    </row>
    <row r="176" spans="1:35" ht="27" customHeight="1">
      <c r="A176" s="51" t="e">
        <f>IF(COUNTBLANK(C176:IV176)=254,"odstr",IF(AND($A$1="TISK",SUM(J176:U176)=0),"odstr","OK"))</f>
        <v>#REF!</v>
      </c>
      <c r="B176" s="22" t="s">
        <v>101</v>
      </c>
      <c r="C176" s="52"/>
      <c r="D176" s="351"/>
      <c r="E176" s="352">
        <v>6413</v>
      </c>
      <c r="F176" s="353"/>
      <c r="G176" s="622" t="s">
        <v>435</v>
      </c>
      <c r="H176" s="622"/>
      <c r="I176" s="354"/>
      <c r="J176" s="250">
        <v>0</v>
      </c>
      <c r="K176" s="67">
        <v>0</v>
      </c>
      <c r="L176" s="67">
        <v>0</v>
      </c>
      <c r="M176" s="344" t="s">
        <v>204</v>
      </c>
      <c r="N176" s="250">
        <v>0</v>
      </c>
      <c r="O176" s="67">
        <v>0</v>
      </c>
      <c r="P176" s="67">
        <v>0</v>
      </c>
      <c r="Q176" s="344" t="s">
        <v>204</v>
      </c>
      <c r="R176" s="250">
        <v>0</v>
      </c>
      <c r="S176" s="67">
        <v>0</v>
      </c>
      <c r="T176" s="67">
        <v>0</v>
      </c>
      <c r="U176" s="355" t="s">
        <v>204</v>
      </c>
      <c r="V176" s="47"/>
      <c r="AD176" s="71"/>
      <c r="AE176" s="71"/>
      <c r="AF176" s="71"/>
      <c r="AG176" s="71"/>
      <c r="AH176" s="71"/>
      <c r="AI176" s="71"/>
    </row>
    <row r="177" spans="1:35" ht="27" customHeight="1">
      <c r="A177" s="51" t="e">
        <f>IF(COUNTBLANK(C177:IV177)=254,"odstr",IF(AND($A$1="TISK",SUM(J177:U177)=0),"odstr","OK"))</f>
        <v>#REF!</v>
      </c>
      <c r="B177" s="22" t="s">
        <v>101</v>
      </c>
      <c r="C177" s="52"/>
      <c r="D177" s="351"/>
      <c r="E177" s="352">
        <v>6421</v>
      </c>
      <c r="F177" s="353"/>
      <c r="G177" s="622" t="s">
        <v>436</v>
      </c>
      <c r="H177" s="622"/>
      <c r="I177" s="354"/>
      <c r="J177" s="250">
        <v>0</v>
      </c>
      <c r="K177" s="67">
        <v>0</v>
      </c>
      <c r="L177" s="67">
        <v>0</v>
      </c>
      <c r="M177" s="344" t="s">
        <v>204</v>
      </c>
      <c r="N177" s="250">
        <v>0</v>
      </c>
      <c r="O177" s="67">
        <v>0</v>
      </c>
      <c r="P177" s="67">
        <v>0</v>
      </c>
      <c r="Q177" s="344" t="s">
        <v>204</v>
      </c>
      <c r="R177" s="250">
        <v>0</v>
      </c>
      <c r="S177" s="67">
        <v>0</v>
      </c>
      <c r="T177" s="67">
        <v>0</v>
      </c>
      <c r="U177" s="355" t="s">
        <v>204</v>
      </c>
      <c r="V177" s="47"/>
      <c r="AD177" s="71"/>
      <c r="AE177" s="71"/>
      <c r="AF177" s="71"/>
      <c r="AG177" s="71"/>
      <c r="AH177" s="71"/>
      <c r="AI177" s="71"/>
    </row>
    <row r="178" spans="1:35" ht="27" customHeight="1">
      <c r="A178" s="51" t="e">
        <f>IF(COUNTBLANK(C178:IV178)=254,"odstr",IF(AND($A$1="TISK",SUM(J178:U178)=0),"odstr","OK"))</f>
        <v>#REF!</v>
      </c>
      <c r="B178" s="22" t="s">
        <v>101</v>
      </c>
      <c r="C178" s="52"/>
      <c r="D178" s="351"/>
      <c r="E178" s="352">
        <v>6422</v>
      </c>
      <c r="F178" s="353"/>
      <c r="G178" s="622" t="s">
        <v>437</v>
      </c>
      <c r="H178" s="622"/>
      <c r="I178" s="354"/>
      <c r="J178" s="250">
        <v>0</v>
      </c>
      <c r="K178" s="67">
        <v>1100</v>
      </c>
      <c r="L178" s="67">
        <v>1099.7725</v>
      </c>
      <c r="M178" s="344">
        <v>0.9997931818181819</v>
      </c>
      <c r="N178" s="250">
        <v>0</v>
      </c>
      <c r="O178" s="67">
        <v>1100</v>
      </c>
      <c r="P178" s="67">
        <v>1099.7725</v>
      </c>
      <c r="Q178" s="344">
        <v>0.9997931818181819</v>
      </c>
      <c r="R178" s="250"/>
      <c r="S178" s="67"/>
      <c r="T178" s="67"/>
      <c r="U178" s="355" t="s">
        <v>204</v>
      </c>
      <c r="V178" s="47"/>
      <c r="AD178" s="71"/>
      <c r="AE178" s="71"/>
      <c r="AF178" s="71"/>
      <c r="AG178" s="71"/>
      <c r="AH178" s="71"/>
      <c r="AI178" s="71"/>
    </row>
    <row r="179" spans="1:35" ht="27" customHeight="1">
      <c r="A179" s="51" t="e">
        <f>IF(COUNTBLANK(C179:IV179)=254,"odstr",IF(AND($A$1="TISK",SUM(J179:U179)=0),"odstr","OK"))</f>
        <v>#REF!</v>
      </c>
      <c r="B179" s="22" t="s">
        <v>101</v>
      </c>
      <c r="C179" s="52"/>
      <c r="D179" s="351"/>
      <c r="E179" s="352">
        <v>6423</v>
      </c>
      <c r="F179" s="353"/>
      <c r="G179" s="622" t="s">
        <v>130</v>
      </c>
      <c r="H179" s="622"/>
      <c r="I179" s="354"/>
      <c r="J179" s="250">
        <v>0</v>
      </c>
      <c r="K179" s="67">
        <v>0</v>
      </c>
      <c r="L179" s="67">
        <v>0</v>
      </c>
      <c r="M179" s="344" t="s">
        <v>204</v>
      </c>
      <c r="N179" s="250"/>
      <c r="O179" s="67"/>
      <c r="P179" s="67"/>
      <c r="Q179" s="344" t="s">
        <v>204</v>
      </c>
      <c r="R179" s="250"/>
      <c r="S179" s="67"/>
      <c r="T179" s="67"/>
      <c r="U179" s="355" t="s">
        <v>204</v>
      </c>
      <c r="V179" s="47"/>
      <c r="AD179" s="71"/>
      <c r="AE179" s="71"/>
      <c r="AF179" s="71"/>
      <c r="AG179" s="71"/>
      <c r="AH179" s="71"/>
      <c r="AI179" s="71"/>
    </row>
    <row r="180" spans="1:35" ht="12.75" customHeight="1">
      <c r="A180" s="51" t="e">
        <f>IF(COUNTBLANK(C180:IV180)=254,"odstr",IF(AND($A$1="TISK",SUM(J180:U180)=0),"odstr","OK"))</f>
        <v>#REF!</v>
      </c>
      <c r="B180" s="22" t="s">
        <v>101</v>
      </c>
      <c r="C180" s="52"/>
      <c r="D180" s="351"/>
      <c r="E180" s="352">
        <v>6451</v>
      </c>
      <c r="F180" s="353"/>
      <c r="G180" s="622" t="s">
        <v>438</v>
      </c>
      <c r="H180" s="622"/>
      <c r="I180" s="354"/>
      <c r="J180" s="250">
        <v>359484.35</v>
      </c>
      <c r="K180" s="67">
        <v>356780.09063</v>
      </c>
      <c r="L180" s="67">
        <v>329323.2394700001</v>
      </c>
      <c r="M180" s="344">
        <v>0.9230426476109785</v>
      </c>
      <c r="N180" s="250">
        <v>3713</v>
      </c>
      <c r="O180" s="67">
        <v>26659.712</v>
      </c>
      <c r="P180" s="67">
        <v>25439.6034</v>
      </c>
      <c r="Q180" s="344">
        <v>0.9542339917250419</v>
      </c>
      <c r="R180" s="250">
        <v>355771.35</v>
      </c>
      <c r="S180" s="67">
        <v>330120.37863</v>
      </c>
      <c r="T180" s="67">
        <v>303883.63607000007</v>
      </c>
      <c r="U180" s="355">
        <v>0.9205237111720203</v>
      </c>
      <c r="V180" s="47"/>
      <c r="AD180" s="71"/>
      <c r="AE180" s="71"/>
      <c r="AF180" s="71"/>
      <c r="AG180" s="71"/>
      <c r="AH180" s="71"/>
      <c r="AI180" s="71"/>
    </row>
    <row r="181" spans="1:35" ht="12.75" customHeight="1">
      <c r="A181" s="51" t="e">
        <f>IF(COUNTBLANK(C181:IV181)=254,"odstr",IF(AND($A$1="TISK",SUM(J181:U181)=0),"odstr","OK"))</f>
        <v>#REF!</v>
      </c>
      <c r="B181" s="22" t="s">
        <v>101</v>
      </c>
      <c r="C181" s="52"/>
      <c r="D181" s="315"/>
      <c r="E181" s="316">
        <v>6459</v>
      </c>
      <c r="F181" s="317"/>
      <c r="G181" s="626" t="s">
        <v>439</v>
      </c>
      <c r="H181" s="626"/>
      <c r="I181" s="319"/>
      <c r="J181" s="256">
        <v>0</v>
      </c>
      <c r="K181" s="77">
        <v>0</v>
      </c>
      <c r="L181" s="77">
        <v>0</v>
      </c>
      <c r="M181" s="346" t="s">
        <v>204</v>
      </c>
      <c r="N181" s="256"/>
      <c r="O181" s="77"/>
      <c r="P181" s="77"/>
      <c r="Q181" s="346" t="s">
        <v>204</v>
      </c>
      <c r="R181" s="256"/>
      <c r="S181" s="77"/>
      <c r="T181" s="77"/>
      <c r="U181" s="389" t="s">
        <v>204</v>
      </c>
      <c r="V181" s="47"/>
      <c r="AD181" s="71"/>
      <c r="AE181" s="71"/>
      <c r="AF181" s="71"/>
      <c r="AG181" s="71"/>
      <c r="AH181" s="71"/>
      <c r="AI181" s="71"/>
    </row>
    <row r="182" spans="1:35" ht="12.75">
      <c r="A182" s="51" t="e">
        <f>IF(COUNTBLANK(C182:IV182)=254,"odstr",IF(AND($A$1="TISK",SUM(J182:U182)=0),"odstr","OK"))</f>
        <v>#REF!</v>
      </c>
      <c r="B182" s="22" t="s">
        <v>101</v>
      </c>
      <c r="C182" s="52"/>
      <c r="D182" s="294"/>
      <c r="E182" s="295">
        <v>64</v>
      </c>
      <c r="F182" s="296"/>
      <c r="G182" s="635" t="s">
        <v>52</v>
      </c>
      <c r="H182" s="635"/>
      <c r="I182" s="298"/>
      <c r="J182" s="258">
        <v>359484.35</v>
      </c>
      <c r="K182" s="204">
        <v>357880.09063</v>
      </c>
      <c r="L182" s="204">
        <v>330423.01197000005</v>
      </c>
      <c r="M182" s="347">
        <v>0.9232785522892166</v>
      </c>
      <c r="N182" s="258">
        <v>3713</v>
      </c>
      <c r="O182" s="204">
        <v>27759.712</v>
      </c>
      <c r="P182" s="204">
        <v>26539.3759</v>
      </c>
      <c r="Q182" s="347">
        <v>0.956039309773819</v>
      </c>
      <c r="R182" s="258">
        <v>355771.35</v>
      </c>
      <c r="S182" s="204">
        <v>330120.37863</v>
      </c>
      <c r="T182" s="204">
        <v>303883.63607000007</v>
      </c>
      <c r="U182" s="348">
        <v>0.9205237111720203</v>
      </c>
      <c r="V182" s="47"/>
      <c r="AD182" s="71"/>
      <c r="AE182" s="71"/>
      <c r="AF182" s="71"/>
      <c r="AG182" s="71"/>
      <c r="AH182" s="71"/>
      <c r="AI182" s="71"/>
    </row>
    <row r="183" spans="1:35" ht="12.75">
      <c r="A183" s="51"/>
      <c r="B183" s="22"/>
      <c r="C183" s="52"/>
      <c r="D183" s="371"/>
      <c r="E183" s="372">
        <v>6901</v>
      </c>
      <c r="F183" s="373"/>
      <c r="G183" s="621" t="s">
        <v>440</v>
      </c>
      <c r="H183" s="621"/>
      <c r="I183" s="374"/>
      <c r="J183" s="261">
        <v>482753.04325</v>
      </c>
      <c r="K183" s="95">
        <v>98055.20004000001</v>
      </c>
      <c r="L183" s="95">
        <v>0</v>
      </c>
      <c r="M183" s="349">
        <v>0</v>
      </c>
      <c r="N183" s="261">
        <v>482753.04325</v>
      </c>
      <c r="O183" s="95">
        <v>5801.09805</v>
      </c>
      <c r="P183" s="95">
        <v>0</v>
      </c>
      <c r="Q183" s="349">
        <v>0</v>
      </c>
      <c r="R183" s="261">
        <v>0</v>
      </c>
      <c r="S183" s="95">
        <v>92254.10199000001</v>
      </c>
      <c r="T183" s="95">
        <v>0</v>
      </c>
      <c r="U183" s="375">
        <v>0</v>
      </c>
      <c r="V183" s="47"/>
      <c r="AD183" s="71"/>
      <c r="AE183" s="71"/>
      <c r="AF183" s="71"/>
      <c r="AG183" s="71"/>
      <c r="AH183" s="71"/>
      <c r="AI183" s="71"/>
    </row>
    <row r="184" spans="1:35" ht="12.75">
      <c r="A184" s="51"/>
      <c r="B184" s="22"/>
      <c r="C184" s="52"/>
      <c r="D184" s="390"/>
      <c r="E184" s="193">
        <v>6909</v>
      </c>
      <c r="F184" s="391"/>
      <c r="G184" s="627" t="s">
        <v>441</v>
      </c>
      <c r="H184" s="627"/>
      <c r="I184" s="392"/>
      <c r="J184" s="256">
        <v>4000</v>
      </c>
      <c r="K184" s="77">
        <v>168413.92286</v>
      </c>
      <c r="L184" s="77">
        <v>0</v>
      </c>
      <c r="M184" s="346">
        <v>0</v>
      </c>
      <c r="N184" s="256">
        <v>4000</v>
      </c>
      <c r="O184" s="77">
        <v>100331.1</v>
      </c>
      <c r="P184" s="77">
        <v>0</v>
      </c>
      <c r="Q184" s="346">
        <v>0</v>
      </c>
      <c r="R184" s="256">
        <v>0</v>
      </c>
      <c r="S184" s="77">
        <v>68082.82286</v>
      </c>
      <c r="T184" s="77">
        <v>0</v>
      </c>
      <c r="U184" s="389">
        <v>0</v>
      </c>
      <c r="V184" s="47"/>
      <c r="AD184" s="71"/>
      <c r="AE184" s="71"/>
      <c r="AF184" s="71"/>
      <c r="AG184" s="71"/>
      <c r="AH184" s="71"/>
      <c r="AI184" s="71"/>
    </row>
    <row r="185" spans="1:35" ht="12.75">
      <c r="A185" s="51" t="e">
        <f>IF(COUNTBLANK(C185:IV185)=254,"odstr",IF(AND($A$1="TISK",SUM(J185:U185)=0),"odstr","OK"))</f>
        <v>#REF!</v>
      </c>
      <c r="B185" s="22" t="s">
        <v>101</v>
      </c>
      <c r="C185" s="52"/>
      <c r="D185" s="321"/>
      <c r="E185" s="200">
        <v>69</v>
      </c>
      <c r="F185" s="322"/>
      <c r="G185" s="635" t="s">
        <v>53</v>
      </c>
      <c r="H185" s="635"/>
      <c r="I185" s="324"/>
      <c r="J185" s="258">
        <v>486753.04325</v>
      </c>
      <c r="K185" s="204">
        <v>266469.1229</v>
      </c>
      <c r="L185" s="204">
        <v>0</v>
      </c>
      <c r="M185" s="347">
        <v>0</v>
      </c>
      <c r="N185" s="258">
        <v>486753.04325</v>
      </c>
      <c r="O185" s="204">
        <v>106132.19805</v>
      </c>
      <c r="P185" s="204">
        <v>0</v>
      </c>
      <c r="Q185" s="347">
        <v>0</v>
      </c>
      <c r="R185" s="258">
        <v>0</v>
      </c>
      <c r="S185" s="204">
        <v>160336.92485</v>
      </c>
      <c r="T185" s="204">
        <v>0</v>
      </c>
      <c r="U185" s="365">
        <v>0</v>
      </c>
      <c r="V185" s="47"/>
      <c r="AD185" s="71"/>
      <c r="AE185" s="71"/>
      <c r="AF185" s="71"/>
      <c r="AG185" s="71"/>
      <c r="AH185" s="71"/>
      <c r="AI185" s="71"/>
    </row>
    <row r="186" spans="1:35" ht="13.5" thickBot="1">
      <c r="A186" s="51" t="e">
        <f>IF(COUNTBLANK(C186:IV186)=254,"odstr",IF(AND($A$1="TISK",SUM(J186:U186)=0),"odstr","OK"))</f>
        <v>#REF!</v>
      </c>
      <c r="B186" s="22" t="s">
        <v>101</v>
      </c>
      <c r="C186" s="52"/>
      <c r="D186" s="309"/>
      <c r="E186" s="329">
        <v>6</v>
      </c>
      <c r="F186" s="327"/>
      <c r="G186" s="649" t="s">
        <v>216</v>
      </c>
      <c r="H186" s="649"/>
      <c r="I186" s="328"/>
      <c r="J186" s="393">
        <v>10418748.6718</v>
      </c>
      <c r="K186" s="394">
        <v>17543114.456809998</v>
      </c>
      <c r="L186" s="394">
        <v>14234383.593820002</v>
      </c>
      <c r="M186" s="277">
        <v>0.8113943296023135</v>
      </c>
      <c r="N186" s="393">
        <v>8249335.8408</v>
      </c>
      <c r="O186" s="394">
        <v>13480177.038619999</v>
      </c>
      <c r="P186" s="394">
        <v>10990284.108220002</v>
      </c>
      <c r="Q186" s="277">
        <v>0.8152922678043037</v>
      </c>
      <c r="R186" s="393">
        <v>2169412.831</v>
      </c>
      <c r="S186" s="394">
        <v>4062937.41819</v>
      </c>
      <c r="T186" s="394">
        <v>3244099.4856000002</v>
      </c>
      <c r="U186" s="277">
        <v>0.7984615935938328</v>
      </c>
      <c r="V186" s="47"/>
      <c r="AD186" s="71"/>
      <c r="AE186" s="71"/>
      <c r="AF186" s="71"/>
      <c r="AG186" s="71"/>
      <c r="AH186" s="71"/>
      <c r="AI186" s="71"/>
    </row>
    <row r="187" spans="1:35" ht="13.5" thickBot="1">
      <c r="A187" s="51" t="e">
        <f>IF(COUNTBLANK(C187:IV187)=254,"odstr",IF(AND($A$1="TISK",SUM(J187:U187)=0),"odstr","OK"))</f>
        <v>#REF!</v>
      </c>
      <c r="B187" s="22" t="s">
        <v>101</v>
      </c>
      <c r="C187" s="52"/>
      <c r="D187" s="108"/>
      <c r="E187" s="109" t="s">
        <v>442</v>
      </c>
      <c r="F187" s="109"/>
      <c r="G187" s="109"/>
      <c r="H187" s="110"/>
      <c r="I187" s="111"/>
      <c r="J187" s="395">
        <v>69924551.89991</v>
      </c>
      <c r="K187" s="113">
        <v>125548102.6904</v>
      </c>
      <c r="L187" s="113">
        <v>120253327.57027999</v>
      </c>
      <c r="M187" s="396">
        <v>0.9578267213390165</v>
      </c>
      <c r="N187" s="395">
        <v>31284429.557910003</v>
      </c>
      <c r="O187" s="113">
        <v>39981583.29816</v>
      </c>
      <c r="P187" s="113">
        <v>36964311.50049</v>
      </c>
      <c r="Q187" s="396">
        <v>0.9245334589386094</v>
      </c>
      <c r="R187" s="395">
        <v>38640122.342</v>
      </c>
      <c r="S187" s="113">
        <v>85566519.39224</v>
      </c>
      <c r="T187" s="113">
        <v>83289016.06978998</v>
      </c>
      <c r="U187" s="396">
        <v>0.973383242200026</v>
      </c>
      <c r="V187" s="47"/>
      <c r="AD187" s="71"/>
      <c r="AE187" s="71"/>
      <c r="AF187" s="71"/>
      <c r="AG187" s="71"/>
      <c r="AH187" s="71"/>
      <c r="AI187" s="71"/>
    </row>
    <row r="188" spans="1:35" ht="13.5">
      <c r="A188" s="51" t="s">
        <v>97</v>
      </c>
      <c r="B188" s="51" t="s">
        <v>102</v>
      </c>
      <c r="D188" s="117" t="s">
        <v>54</v>
      </c>
      <c r="E188" s="118"/>
      <c r="F188" s="118"/>
      <c r="G188" s="118"/>
      <c r="H188" s="118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9" t="s">
        <v>58</v>
      </c>
      <c r="AD188" s="71"/>
      <c r="AE188" s="71"/>
      <c r="AF188" s="71"/>
      <c r="AG188" s="71"/>
      <c r="AH188" s="71"/>
      <c r="AI188" s="71"/>
    </row>
    <row r="189" spans="1:35" ht="12.75" customHeight="1">
      <c r="A189" s="51" t="str">
        <f>IF(COUNTBLANK(D189:E189)=2,"odstr","OK")</f>
        <v>OK</v>
      </c>
      <c r="B189" s="51"/>
      <c r="D189" s="120" t="s">
        <v>207</v>
      </c>
      <c r="E189" s="564" t="s">
        <v>94</v>
      </c>
      <c r="F189" s="564"/>
      <c r="G189" s="564"/>
      <c r="H189" s="564"/>
      <c r="I189" s="564"/>
      <c r="J189" s="564"/>
      <c r="K189" s="564"/>
      <c r="L189" s="564"/>
      <c r="M189" s="564"/>
      <c r="N189" s="564"/>
      <c r="O189" s="564"/>
      <c r="P189" s="564"/>
      <c r="Q189" s="564"/>
      <c r="R189" s="564"/>
      <c r="S189" s="564"/>
      <c r="T189" s="564"/>
      <c r="U189" s="564"/>
      <c r="AD189" s="71"/>
      <c r="AE189" s="71"/>
      <c r="AF189" s="71"/>
      <c r="AG189" s="71"/>
      <c r="AH189" s="71"/>
      <c r="AI189" s="71"/>
    </row>
    <row r="190" spans="1:21" ht="12.75">
      <c r="A190" s="51" t="str">
        <f>IF(COUNTBLANK(D190:E190)=2,"odstr","OK")</f>
        <v>odstr</v>
      </c>
      <c r="B190" s="51"/>
      <c r="D190" s="120"/>
      <c r="E190" s="564"/>
      <c r="F190" s="564"/>
      <c r="G190" s="564"/>
      <c r="H190" s="564"/>
      <c r="I190" s="564"/>
      <c r="J190" s="564"/>
      <c r="K190" s="564"/>
      <c r="L190" s="564"/>
      <c r="M190" s="564"/>
      <c r="N190" s="564"/>
      <c r="O190" s="564"/>
      <c r="P190" s="564"/>
      <c r="Q190" s="564"/>
      <c r="R190" s="564"/>
      <c r="S190" s="564"/>
      <c r="T190" s="564"/>
      <c r="U190" s="564"/>
    </row>
    <row r="191" spans="1:20" ht="12.75">
      <c r="A191" s="51" t="s">
        <v>102</v>
      </c>
      <c r="B191" s="51"/>
      <c r="N191" s="338"/>
      <c r="O191" s="338"/>
      <c r="P191" s="338"/>
      <c r="R191" s="338"/>
      <c r="S191" s="338"/>
      <c r="T191" s="338"/>
    </row>
    <row r="192" spans="1:20" ht="12.75">
      <c r="A192" s="51"/>
      <c r="B192" s="51"/>
      <c r="J192" s="283"/>
      <c r="K192" s="283"/>
      <c r="L192" s="283"/>
      <c r="N192" s="283"/>
      <c r="O192" s="283"/>
      <c r="P192" s="283"/>
      <c r="R192" s="397"/>
      <c r="S192" s="397"/>
      <c r="T192" s="397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  <row r="217" spans="1:2" ht="12.75">
      <c r="A217" s="51"/>
      <c r="B217" s="51"/>
    </row>
    <row r="218" spans="1:2" ht="12.75">
      <c r="A218" s="51"/>
      <c r="B218" s="51"/>
    </row>
    <row r="219" spans="1:2" ht="12.75">
      <c r="A219" s="51"/>
      <c r="B219" s="51"/>
    </row>
    <row r="220" spans="1:2" ht="12.75">
      <c r="A220" s="51"/>
      <c r="B220" s="51"/>
    </row>
    <row r="221" spans="1:2" ht="12.75">
      <c r="A221" s="51"/>
      <c r="B221" s="51"/>
    </row>
    <row r="222" spans="1:2" ht="12.75">
      <c r="A222" s="51"/>
      <c r="B222" s="51"/>
    </row>
    <row r="223" spans="1:2" ht="12.75">
      <c r="A223" s="51"/>
      <c r="B223" s="51"/>
    </row>
    <row r="224" spans="1:2" ht="12.75">
      <c r="A224" s="51"/>
      <c r="B224" s="51"/>
    </row>
    <row r="225" spans="1:2" ht="12.75">
      <c r="A225" s="51"/>
      <c r="B225" s="51"/>
    </row>
    <row r="226" spans="1:2" ht="12.75">
      <c r="A226" s="51"/>
      <c r="B226" s="51"/>
    </row>
    <row r="227" spans="1:2" ht="12.75">
      <c r="A227" s="51"/>
      <c r="B227" s="51"/>
    </row>
    <row r="228" spans="1:2" ht="12.75">
      <c r="A228" s="51"/>
      <c r="B228" s="51"/>
    </row>
    <row r="229" spans="1:2" ht="12.75">
      <c r="A229" s="51"/>
      <c r="B229" s="51"/>
    </row>
    <row r="230" spans="1:2" ht="12.75">
      <c r="A230" s="51"/>
      <c r="B230" s="51"/>
    </row>
    <row r="231" spans="1:2" ht="12.75">
      <c r="A231" s="51"/>
      <c r="B231" s="51"/>
    </row>
    <row r="232" spans="1:2" ht="12.75">
      <c r="A232" s="51"/>
      <c r="B232" s="51"/>
    </row>
    <row r="233" spans="1:2" ht="12.75">
      <c r="A233" s="51"/>
      <c r="B233" s="51"/>
    </row>
    <row r="234" spans="1:2" ht="12.75">
      <c r="A234" s="51"/>
      <c r="B234" s="51"/>
    </row>
    <row r="235" spans="1:2" ht="12.75">
      <c r="A235" s="51"/>
      <c r="B235" s="51"/>
    </row>
    <row r="236" spans="1:2" ht="12.75">
      <c r="A236" s="51"/>
      <c r="B236" s="51"/>
    </row>
    <row r="237" spans="1:2" ht="12.75">
      <c r="A237" s="51"/>
      <c r="B237" s="51"/>
    </row>
    <row r="238" spans="1:2" ht="12.75">
      <c r="A238" s="51"/>
      <c r="B238" s="51"/>
    </row>
    <row r="239" spans="1:2" ht="12.75">
      <c r="A239" s="51"/>
      <c r="B239" s="51"/>
    </row>
    <row r="240" spans="1:2" ht="12.75">
      <c r="A240" s="51"/>
      <c r="B240" s="51"/>
    </row>
    <row r="241" spans="1:2" ht="12.75">
      <c r="A241" s="51"/>
      <c r="B241" s="51"/>
    </row>
    <row r="242" spans="1:2" ht="12.75">
      <c r="A242" s="51"/>
      <c r="B242" s="51"/>
    </row>
  </sheetData>
  <sheetProtection sheet="1" objects="1" scenarios="1"/>
  <mergeCells count="189">
    <mergeCell ref="G157:H157"/>
    <mergeCell ref="G174:H174"/>
    <mergeCell ref="G73:H73"/>
    <mergeCell ref="G100:H100"/>
    <mergeCell ref="G111:H111"/>
    <mergeCell ref="G126:H126"/>
    <mergeCell ref="G95:H95"/>
    <mergeCell ref="G94:H94"/>
    <mergeCell ref="G101:H101"/>
    <mergeCell ref="G99:H99"/>
    <mergeCell ref="G96:H96"/>
    <mergeCell ref="G79:H79"/>
    <mergeCell ref="G78:H78"/>
    <mergeCell ref="G84:H84"/>
    <mergeCell ref="G82:H82"/>
    <mergeCell ref="G81:H81"/>
    <mergeCell ref="G80:H80"/>
    <mergeCell ref="G85:H85"/>
    <mergeCell ref="G83:H83"/>
    <mergeCell ref="G92:H92"/>
    <mergeCell ref="G108:H108"/>
    <mergeCell ref="G107:H107"/>
    <mergeCell ref="G106:H106"/>
    <mergeCell ref="G97:H97"/>
    <mergeCell ref="G105:H105"/>
    <mergeCell ref="G104:H104"/>
    <mergeCell ref="G103:H103"/>
    <mergeCell ref="G102:H102"/>
    <mergeCell ref="G98:H98"/>
    <mergeCell ref="G77:H77"/>
    <mergeCell ref="G76:H76"/>
    <mergeCell ref="G75:H75"/>
    <mergeCell ref="G93:H93"/>
    <mergeCell ref="G91:H91"/>
    <mergeCell ref="G90:H90"/>
    <mergeCell ref="G89:H89"/>
    <mergeCell ref="G88:H88"/>
    <mergeCell ref="G87:H87"/>
    <mergeCell ref="G86:H86"/>
    <mergeCell ref="G27:H27"/>
    <mergeCell ref="G28:H28"/>
    <mergeCell ref="G29:H29"/>
    <mergeCell ref="G30:H30"/>
    <mergeCell ref="G22:H22"/>
    <mergeCell ref="G23:H23"/>
    <mergeCell ref="G25:H25"/>
    <mergeCell ref="G26:H26"/>
    <mergeCell ref="G24:H24"/>
    <mergeCell ref="G72:H72"/>
    <mergeCell ref="G74:H74"/>
    <mergeCell ref="G14:H14"/>
    <mergeCell ref="G15:H15"/>
    <mergeCell ref="G16:H16"/>
    <mergeCell ref="G17:H17"/>
    <mergeCell ref="G18:H18"/>
    <mergeCell ref="G19:H19"/>
    <mergeCell ref="G20:H20"/>
    <mergeCell ref="G21:H21"/>
    <mergeCell ref="G68:H68"/>
    <mergeCell ref="G69:H69"/>
    <mergeCell ref="G70:H70"/>
    <mergeCell ref="G71:H71"/>
    <mergeCell ref="G67:H67"/>
    <mergeCell ref="G58:H58"/>
    <mergeCell ref="G59:H59"/>
    <mergeCell ref="G60:H60"/>
    <mergeCell ref="G61:H61"/>
    <mergeCell ref="G62:H62"/>
    <mergeCell ref="G65:H65"/>
    <mergeCell ref="G66:H66"/>
    <mergeCell ref="G63:H63"/>
    <mergeCell ref="G54:H54"/>
    <mergeCell ref="G55:H55"/>
    <mergeCell ref="G56:H56"/>
    <mergeCell ref="G57:H57"/>
    <mergeCell ref="G50:H50"/>
    <mergeCell ref="G51:H51"/>
    <mergeCell ref="G52:H52"/>
    <mergeCell ref="G53:H53"/>
    <mergeCell ref="G46:H46"/>
    <mergeCell ref="G47:H47"/>
    <mergeCell ref="G48:H48"/>
    <mergeCell ref="G49:H49"/>
    <mergeCell ref="G42:H42"/>
    <mergeCell ref="G43:H43"/>
    <mergeCell ref="G44:H44"/>
    <mergeCell ref="G45:H45"/>
    <mergeCell ref="G35:H35"/>
    <mergeCell ref="G36:H36"/>
    <mergeCell ref="G40:H40"/>
    <mergeCell ref="G41:H41"/>
    <mergeCell ref="G37:H37"/>
    <mergeCell ref="G39:H39"/>
    <mergeCell ref="G31:H31"/>
    <mergeCell ref="G32:H32"/>
    <mergeCell ref="G33:H33"/>
    <mergeCell ref="G34:H34"/>
    <mergeCell ref="G158:H158"/>
    <mergeCell ref="G159:H159"/>
    <mergeCell ref="G160:H160"/>
    <mergeCell ref="G161:H161"/>
    <mergeCell ref="G170:H170"/>
    <mergeCell ref="G172:H172"/>
    <mergeCell ref="G171:H171"/>
    <mergeCell ref="G169:H169"/>
    <mergeCell ref="G154:H154"/>
    <mergeCell ref="G156:H156"/>
    <mergeCell ref="G155:H155"/>
    <mergeCell ref="G168:H168"/>
    <mergeCell ref="G162:H162"/>
    <mergeCell ref="G163:H163"/>
    <mergeCell ref="G164:H164"/>
    <mergeCell ref="G165:H165"/>
    <mergeCell ref="G166:H166"/>
    <mergeCell ref="G167:H167"/>
    <mergeCell ref="G150:H150"/>
    <mergeCell ref="G151:H151"/>
    <mergeCell ref="G152:H152"/>
    <mergeCell ref="G153:H153"/>
    <mergeCell ref="G146:H146"/>
    <mergeCell ref="G147:H147"/>
    <mergeCell ref="G148:H148"/>
    <mergeCell ref="G149:H149"/>
    <mergeCell ref="G142:H142"/>
    <mergeCell ref="G143:H143"/>
    <mergeCell ref="G144:H144"/>
    <mergeCell ref="G145:H145"/>
    <mergeCell ref="G138:H138"/>
    <mergeCell ref="G139:H139"/>
    <mergeCell ref="G140:H140"/>
    <mergeCell ref="G141:H141"/>
    <mergeCell ref="G128:H128"/>
    <mergeCell ref="G127:H127"/>
    <mergeCell ref="G185:H185"/>
    <mergeCell ref="G135:H135"/>
    <mergeCell ref="G131:H131"/>
    <mergeCell ref="G133:H133"/>
    <mergeCell ref="G130:H130"/>
    <mergeCell ref="G134:H134"/>
    <mergeCell ref="G136:H136"/>
    <mergeCell ref="G137:H137"/>
    <mergeCell ref="G120:H120"/>
    <mergeCell ref="G184:H184"/>
    <mergeCell ref="G109:H109"/>
    <mergeCell ref="G110:H110"/>
    <mergeCell ref="G112:H112"/>
    <mergeCell ref="G113:H113"/>
    <mergeCell ref="G117:H117"/>
    <mergeCell ref="G129:H129"/>
    <mergeCell ref="G132:H132"/>
    <mergeCell ref="G125:H125"/>
    <mergeCell ref="G186:H186"/>
    <mergeCell ref="G173:H173"/>
    <mergeCell ref="G178:H178"/>
    <mergeCell ref="G179:H179"/>
    <mergeCell ref="G180:H180"/>
    <mergeCell ref="G175:H175"/>
    <mergeCell ref="G176:H176"/>
    <mergeCell ref="G177:H177"/>
    <mergeCell ref="G181:H181"/>
    <mergeCell ref="G183:H183"/>
    <mergeCell ref="E189:U189"/>
    <mergeCell ref="E190:U190"/>
    <mergeCell ref="D9:E13"/>
    <mergeCell ref="G9:H13"/>
    <mergeCell ref="J9:M10"/>
    <mergeCell ref="N9:Q10"/>
    <mergeCell ref="R9:U10"/>
    <mergeCell ref="J11:J13"/>
    <mergeCell ref="K11:K13"/>
    <mergeCell ref="L11:L13"/>
    <mergeCell ref="N11:N13"/>
    <mergeCell ref="O11:O13"/>
    <mergeCell ref="P11:P13"/>
    <mergeCell ref="U11:U13"/>
    <mergeCell ref="Q11:Q13"/>
    <mergeCell ref="R11:R13"/>
    <mergeCell ref="S11:S13"/>
    <mergeCell ref="T11:T13"/>
    <mergeCell ref="M11:M13"/>
    <mergeCell ref="G182:H182"/>
    <mergeCell ref="G118:H118"/>
    <mergeCell ref="G119:H119"/>
    <mergeCell ref="G121:H121"/>
    <mergeCell ref="G123:H123"/>
    <mergeCell ref="G124:H124"/>
    <mergeCell ref="G114:H114"/>
    <mergeCell ref="G115:H115"/>
    <mergeCell ref="G116:H116"/>
  </mergeCells>
  <conditionalFormatting sqref="G8">
    <cfRule type="expression" priority="1" dxfId="2" stopIfTrue="1">
      <formula>V8=" "</formula>
    </cfRule>
  </conditionalFormatting>
  <conditionalFormatting sqref="U188">
    <cfRule type="expression" priority="2" dxfId="2" stopIfTrue="1">
      <formula>V188=" "</formula>
    </cfRule>
  </conditionalFormatting>
  <conditionalFormatting sqref="A178:A190 B178:B187 B14:B15 A2:A15 A16:B177">
    <cfRule type="cellIs" priority="3" dxfId="1" operator="equal" stopIfTrue="1">
      <formula>"odstr"</formula>
    </cfRule>
  </conditionalFormatting>
  <conditionalFormatting sqref="C1:E1">
    <cfRule type="cellIs" priority="4" dxfId="0" operator="equal" stopIfTrue="1">
      <formula>"nezadána"</formula>
    </cfRule>
  </conditionalFormatting>
  <conditionalFormatting sqref="B1">
    <cfRule type="cellIs" priority="5" dxfId="2" operator="equal" stopIfTrue="1">
      <formula>"FUNKCE"</formula>
    </cfRule>
  </conditionalFormatting>
  <conditionalFormatting sqref="U1 F1:I1">
    <cfRule type="cellIs" priority="6" dxfId="3" operator="notEqual" stopIfTrue="1">
      <formula>""</formula>
    </cfRule>
  </conditionalFormatting>
  <conditionalFormatting sqref="B4">
    <cfRule type="expression" priority="7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U1">
      <formula1>"a,b,c,d,e,f,g,h,i,j,k,l,m,a,o,p"</formula1>
    </dataValidation>
  </dataValidations>
  <printOptions horizont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2"/>
  <dimension ref="A1:M19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40.00390625" style="26" customWidth="1"/>
    <col min="9" max="9" width="1.12109375" style="26" customWidth="1"/>
    <col min="10" max="10" width="13.00390625" style="26" customWidth="1"/>
    <col min="11" max="11" width="10.75390625" style="26" customWidth="1"/>
    <col min="12" max="12" width="12.125" style="26" customWidth="1"/>
    <col min="13" max="36" width="1.75390625" style="26" customWidth="1"/>
    <col min="37" max="16384" width="9.125" style="26" customWidth="1"/>
  </cols>
  <sheetData>
    <row r="1" spans="1:13" s="20" customFormat="1" ht="13.5" hidden="1">
      <c r="A1" s="15" t="e">
        <v>#REF!</v>
      </c>
      <c r="B1" s="15">
        <v>0</v>
      </c>
      <c r="C1" s="16" t="e">
        <v>#REF!</v>
      </c>
      <c r="D1" s="17" t="e">
        <v>#REF!</v>
      </c>
      <c r="E1" s="17" t="e">
        <v>#REF!</v>
      </c>
      <c r="F1" s="18">
        <v>8</v>
      </c>
      <c r="G1" s="19"/>
      <c r="H1" s="19"/>
      <c r="I1" s="19"/>
      <c r="K1" s="21"/>
      <c r="L1" s="22"/>
      <c r="M1" s="23"/>
    </row>
    <row r="2" spans="1:3" ht="12.75">
      <c r="A2" s="20" t="s">
        <v>97</v>
      </c>
      <c r="B2" s="24"/>
      <c r="C2" s="25"/>
    </row>
    <row r="3" spans="1:12" s="28" customFormat="1" ht="15.75">
      <c r="A3" s="20" t="s">
        <v>97</v>
      </c>
      <c r="B3" s="27" t="s">
        <v>110</v>
      </c>
      <c r="D3" s="29" t="s">
        <v>73</v>
      </c>
      <c r="E3" s="29"/>
      <c r="F3" s="29"/>
      <c r="G3" s="30"/>
      <c r="H3" s="30" t="s">
        <v>444</v>
      </c>
      <c r="I3" s="31"/>
      <c r="J3" s="29"/>
      <c r="K3" s="29"/>
      <c r="L3" s="29"/>
    </row>
    <row r="4" spans="1:12" s="28" customFormat="1" ht="15.75" hidden="1">
      <c r="A4" s="20" t="s">
        <v>97</v>
      </c>
      <c r="B4" s="33">
        <v>169</v>
      </c>
      <c r="D4" s="34" t="e">
        <v>#REF!</v>
      </c>
      <c r="E4" s="29"/>
      <c r="F4" s="29"/>
      <c r="G4" s="34"/>
      <c r="H4" s="34" t="s">
        <v>444</v>
      </c>
      <c r="I4" s="31"/>
      <c r="J4" s="29"/>
      <c r="K4" s="29"/>
      <c r="L4" s="29"/>
    </row>
    <row r="5" spans="1:12" s="28" customFormat="1" ht="15.75">
      <c r="A5" s="20" t="s">
        <v>510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</row>
    <row r="6" spans="1:12" s="28" customFormat="1" ht="21" customHeight="1" hidden="1">
      <c r="A6" s="20" t="s">
        <v>510</v>
      </c>
      <c r="B6" s="38" t="s">
        <v>99</v>
      </c>
      <c r="D6" s="39"/>
      <c r="E6" s="39"/>
      <c r="F6" s="39"/>
      <c r="G6" s="39"/>
      <c r="H6" s="39"/>
      <c r="I6" s="39"/>
      <c r="J6" s="39"/>
      <c r="K6" s="39"/>
      <c r="L6" s="39"/>
    </row>
    <row r="7" spans="1:12" s="28" customFormat="1" ht="21" customHeight="1" hidden="1">
      <c r="A7" s="20" t="s">
        <v>510</v>
      </c>
      <c r="B7" s="38" t="s">
        <v>100</v>
      </c>
      <c r="D7" s="40"/>
      <c r="E7" s="40"/>
      <c r="F7" s="40"/>
      <c r="G7" s="40"/>
      <c r="H7" s="40"/>
      <c r="I7" s="40"/>
      <c r="J7" s="40"/>
      <c r="K7" s="40"/>
      <c r="L7" s="40"/>
    </row>
    <row r="8" spans="1:13" s="41" customFormat="1" ht="21" customHeight="1" thickBot="1">
      <c r="A8" s="20" t="s">
        <v>97</v>
      </c>
      <c r="B8" s="20"/>
      <c r="D8" s="42" t="s">
        <v>511</v>
      </c>
      <c r="E8" s="43"/>
      <c r="F8" s="43"/>
      <c r="G8" s="43"/>
      <c r="H8" s="43"/>
      <c r="I8" s="44"/>
      <c r="J8" s="44"/>
      <c r="K8" s="44"/>
      <c r="L8" s="45" t="s">
        <v>190</v>
      </c>
      <c r="M8" s="20"/>
    </row>
    <row r="9" spans="1:13" ht="6" customHeight="1">
      <c r="A9" s="20" t="s">
        <v>97</v>
      </c>
      <c r="C9" s="46"/>
      <c r="D9" s="593" t="s">
        <v>445</v>
      </c>
      <c r="E9" s="573"/>
      <c r="F9" s="138"/>
      <c r="G9" s="597" t="s">
        <v>446</v>
      </c>
      <c r="H9" s="597"/>
      <c r="I9" s="141"/>
      <c r="J9" s="600" t="s">
        <v>215</v>
      </c>
      <c r="K9" s="590" t="s">
        <v>216</v>
      </c>
      <c r="L9" s="568" t="s">
        <v>447</v>
      </c>
      <c r="M9" s="47"/>
    </row>
    <row r="10" spans="1:13" ht="6" customHeight="1">
      <c r="A10" s="20" t="s">
        <v>97</v>
      </c>
      <c r="C10" s="46"/>
      <c r="D10" s="594"/>
      <c r="E10" s="576"/>
      <c r="F10" s="142"/>
      <c r="G10" s="598"/>
      <c r="H10" s="598"/>
      <c r="I10" s="145"/>
      <c r="J10" s="601"/>
      <c r="K10" s="591"/>
      <c r="L10" s="569"/>
      <c r="M10" s="47"/>
    </row>
    <row r="11" spans="1:13" ht="6" customHeight="1">
      <c r="A11" s="20" t="s">
        <v>97</v>
      </c>
      <c r="C11" s="46"/>
      <c r="D11" s="594"/>
      <c r="E11" s="576"/>
      <c r="F11" s="142"/>
      <c r="G11" s="598"/>
      <c r="H11" s="598"/>
      <c r="I11" s="145"/>
      <c r="J11" s="601"/>
      <c r="K11" s="591"/>
      <c r="L11" s="569"/>
      <c r="M11" s="47"/>
    </row>
    <row r="12" spans="1:13" ht="6" customHeight="1">
      <c r="A12" s="20" t="s">
        <v>97</v>
      </c>
      <c r="C12" s="46"/>
      <c r="D12" s="594"/>
      <c r="E12" s="576"/>
      <c r="F12" s="142"/>
      <c r="G12" s="598"/>
      <c r="H12" s="598"/>
      <c r="I12" s="145"/>
      <c r="J12" s="601"/>
      <c r="K12" s="591"/>
      <c r="L12" s="569"/>
      <c r="M12" s="47"/>
    </row>
    <row r="13" spans="1:13" ht="6" customHeight="1" thickBot="1">
      <c r="A13" s="20" t="s">
        <v>97</v>
      </c>
      <c r="C13" s="46"/>
      <c r="D13" s="595"/>
      <c r="E13" s="596"/>
      <c r="F13" s="146"/>
      <c r="G13" s="599"/>
      <c r="H13" s="599"/>
      <c r="I13" s="149"/>
      <c r="J13" s="602"/>
      <c r="K13" s="592"/>
      <c r="L13" s="570"/>
      <c r="M13" s="47"/>
    </row>
    <row r="14" spans="1:13" ht="14.25" thickBot="1" thickTop="1">
      <c r="A14" s="51" t="e">
        <v>#REF!</v>
      </c>
      <c r="B14" s="22" t="s">
        <v>101</v>
      </c>
      <c r="C14" s="52"/>
      <c r="D14" s="398"/>
      <c r="E14" s="399" t="s">
        <v>448</v>
      </c>
      <c r="F14" s="399"/>
      <c r="G14" s="399"/>
      <c r="H14" s="400"/>
      <c r="I14" s="401"/>
      <c r="J14" s="402">
        <v>129308688.36145</v>
      </c>
      <c r="K14" s="403">
        <v>10483543.93923</v>
      </c>
      <c r="L14" s="404">
        <v>139792232.30068</v>
      </c>
      <c r="M14" s="47"/>
    </row>
    <row r="15" spans="1:13" ht="12.75" customHeight="1">
      <c r="A15" s="51" t="e">
        <v>#REF!</v>
      </c>
      <c r="B15" s="22" t="s">
        <v>101</v>
      </c>
      <c r="C15" s="52"/>
      <c r="D15" s="405"/>
      <c r="E15" s="406"/>
      <c r="F15" s="406"/>
      <c r="G15" s="406" t="s">
        <v>449</v>
      </c>
      <c r="H15" s="407"/>
      <c r="I15" s="408"/>
      <c r="J15" s="409">
        <v>121503792.91843</v>
      </c>
      <c r="K15" s="410">
        <v>3593840.16366</v>
      </c>
      <c r="L15" s="411">
        <v>125097633.08209</v>
      </c>
      <c r="M15" s="47"/>
    </row>
    <row r="16" spans="1:13" ht="12.75">
      <c r="A16" s="51" t="e">
        <v>#REF!</v>
      </c>
      <c r="B16" s="22" t="s">
        <v>101</v>
      </c>
      <c r="C16" s="52"/>
      <c r="D16" s="62"/>
      <c r="E16" s="178">
        <v>3111</v>
      </c>
      <c r="F16" s="249"/>
      <c r="G16" s="412" t="s">
        <v>450</v>
      </c>
      <c r="H16" s="412"/>
      <c r="I16" s="65"/>
      <c r="J16" s="66">
        <v>67102.877</v>
      </c>
      <c r="K16" s="68">
        <v>0</v>
      </c>
      <c r="L16" s="70">
        <v>67102.877</v>
      </c>
      <c r="M16" s="47"/>
    </row>
    <row r="17" spans="1:13" ht="12.75">
      <c r="A17" s="51" t="e">
        <v>#REF!</v>
      </c>
      <c r="B17" s="22" t="s">
        <v>101</v>
      </c>
      <c r="C17" s="52"/>
      <c r="D17" s="62"/>
      <c r="E17" s="178">
        <v>3112</v>
      </c>
      <c r="F17" s="249"/>
      <c r="G17" s="412" t="s">
        <v>451</v>
      </c>
      <c r="H17" s="412"/>
      <c r="I17" s="65"/>
      <c r="J17" s="66">
        <v>25876</v>
      </c>
      <c r="K17" s="68">
        <v>0</v>
      </c>
      <c r="L17" s="70">
        <v>25876</v>
      </c>
      <c r="M17" s="47"/>
    </row>
    <row r="18" spans="1:13" ht="12.75">
      <c r="A18" s="51" t="e">
        <v>#REF!</v>
      </c>
      <c r="B18" s="22" t="s">
        <v>101</v>
      </c>
      <c r="C18" s="52"/>
      <c r="D18" s="62"/>
      <c r="E18" s="178">
        <v>3113</v>
      </c>
      <c r="F18" s="249"/>
      <c r="G18" s="412" t="s">
        <v>452</v>
      </c>
      <c r="H18" s="412"/>
      <c r="I18" s="65"/>
      <c r="J18" s="66">
        <v>379753.5885</v>
      </c>
      <c r="K18" s="68">
        <v>0</v>
      </c>
      <c r="L18" s="70">
        <v>379753.5885</v>
      </c>
      <c r="M18" s="47"/>
    </row>
    <row r="19" spans="1:13" ht="12.75">
      <c r="A19" s="51" t="e">
        <v>#REF!</v>
      </c>
      <c r="B19" s="22" t="s">
        <v>101</v>
      </c>
      <c r="C19" s="52"/>
      <c r="D19" s="62"/>
      <c r="E19" s="178">
        <v>3114</v>
      </c>
      <c r="F19" s="249"/>
      <c r="G19" s="412" t="s">
        <v>453</v>
      </c>
      <c r="H19" s="412"/>
      <c r="I19" s="65"/>
      <c r="J19" s="66">
        <v>348982.516</v>
      </c>
      <c r="K19" s="68">
        <v>2035.618</v>
      </c>
      <c r="L19" s="70">
        <v>351018.134</v>
      </c>
      <c r="M19" s="47"/>
    </row>
    <row r="20" spans="1:13" ht="12.75">
      <c r="A20" s="51" t="e">
        <v>#REF!</v>
      </c>
      <c r="B20" s="22" t="s">
        <v>101</v>
      </c>
      <c r="C20" s="52"/>
      <c r="D20" s="62"/>
      <c r="E20" s="178">
        <v>3121</v>
      </c>
      <c r="F20" s="249"/>
      <c r="G20" s="412" t="s">
        <v>454</v>
      </c>
      <c r="H20" s="412"/>
      <c r="I20" s="65"/>
      <c r="J20" s="66">
        <v>314369.77072</v>
      </c>
      <c r="K20" s="68">
        <v>0</v>
      </c>
      <c r="L20" s="70">
        <v>314369.77072</v>
      </c>
      <c r="M20" s="47"/>
    </row>
    <row r="21" spans="1:13" ht="12.75">
      <c r="A21" s="51" t="e">
        <v>#REF!</v>
      </c>
      <c r="B21" s="22" t="s">
        <v>101</v>
      </c>
      <c r="C21" s="52"/>
      <c r="D21" s="62"/>
      <c r="E21" s="178">
        <v>3122</v>
      </c>
      <c r="F21" s="249"/>
      <c r="G21" s="412" t="s">
        <v>455</v>
      </c>
      <c r="H21" s="412"/>
      <c r="I21" s="65"/>
      <c r="J21" s="66">
        <v>185703.34549</v>
      </c>
      <c r="K21" s="68">
        <v>0</v>
      </c>
      <c r="L21" s="70">
        <v>185703.34549</v>
      </c>
      <c r="M21" s="47"/>
    </row>
    <row r="22" spans="1:13" ht="12.75">
      <c r="A22" s="51" t="e">
        <v>#REF!</v>
      </c>
      <c r="B22" s="22" t="s">
        <v>101</v>
      </c>
      <c r="C22" s="52"/>
      <c r="D22" s="62"/>
      <c r="E22" s="178">
        <v>3123</v>
      </c>
      <c r="F22" s="249"/>
      <c r="G22" s="412" t="s">
        <v>456</v>
      </c>
      <c r="H22" s="412"/>
      <c r="I22" s="65"/>
      <c r="J22" s="66">
        <v>16765.161</v>
      </c>
      <c r="K22" s="68">
        <v>0</v>
      </c>
      <c r="L22" s="70">
        <v>16765.161</v>
      </c>
      <c r="M22" s="47"/>
    </row>
    <row r="23" spans="1:13" ht="12.75">
      <c r="A23" s="51" t="e">
        <v>#REF!</v>
      </c>
      <c r="B23" s="22" t="s">
        <v>101</v>
      </c>
      <c r="C23" s="52"/>
      <c r="D23" s="62"/>
      <c r="E23" s="178">
        <v>3124</v>
      </c>
      <c r="F23" s="249"/>
      <c r="G23" s="412" t="s">
        <v>457</v>
      </c>
      <c r="H23" s="412"/>
      <c r="I23" s="65"/>
      <c r="J23" s="66">
        <v>211817.947</v>
      </c>
      <c r="K23" s="68">
        <v>3159.2412000000004</v>
      </c>
      <c r="L23" s="70">
        <v>214977.18819999998</v>
      </c>
      <c r="M23" s="47"/>
    </row>
    <row r="24" spans="1:13" ht="12.75">
      <c r="A24" s="51" t="e">
        <v>#REF!</v>
      </c>
      <c r="B24" s="22" t="s">
        <v>101</v>
      </c>
      <c r="C24" s="52"/>
      <c r="D24" s="62"/>
      <c r="E24" s="178">
        <v>3126</v>
      </c>
      <c r="F24" s="249"/>
      <c r="G24" s="412" t="s">
        <v>458</v>
      </c>
      <c r="H24" s="412"/>
      <c r="I24" s="65"/>
      <c r="J24" s="66">
        <v>63059</v>
      </c>
      <c r="K24" s="68">
        <v>0</v>
      </c>
      <c r="L24" s="70">
        <v>63059</v>
      </c>
      <c r="M24" s="47"/>
    </row>
    <row r="25" spans="1:13" ht="12.75">
      <c r="A25" s="51" t="e">
        <v>#REF!</v>
      </c>
      <c r="B25" s="22" t="s">
        <v>101</v>
      </c>
      <c r="C25" s="52"/>
      <c r="D25" s="62"/>
      <c r="E25" s="178">
        <v>3128</v>
      </c>
      <c r="F25" s="249"/>
      <c r="G25" s="412" t="s">
        <v>459</v>
      </c>
      <c r="H25" s="412"/>
      <c r="I25" s="65"/>
      <c r="J25" s="66">
        <v>70000</v>
      </c>
      <c r="K25" s="68">
        <v>0</v>
      </c>
      <c r="L25" s="70">
        <v>70000</v>
      </c>
      <c r="M25" s="47"/>
    </row>
    <row r="26" spans="1:13" ht="12.75">
      <c r="A26" s="51" t="e">
        <v>#REF!</v>
      </c>
      <c r="B26" s="22" t="s">
        <v>101</v>
      </c>
      <c r="C26" s="52"/>
      <c r="D26" s="62"/>
      <c r="E26" s="178">
        <v>3131</v>
      </c>
      <c r="F26" s="249"/>
      <c r="G26" s="412" t="s">
        <v>461</v>
      </c>
      <c r="H26" s="412"/>
      <c r="I26" s="65"/>
      <c r="J26" s="66">
        <v>872877</v>
      </c>
      <c r="K26" s="68">
        <v>21912.91746</v>
      </c>
      <c r="L26" s="70">
        <v>894789.91746</v>
      </c>
      <c r="M26" s="47"/>
    </row>
    <row r="27" spans="1:13" ht="12.75">
      <c r="A27" s="51" t="e">
        <v>#REF!</v>
      </c>
      <c r="B27" s="22" t="s">
        <v>101</v>
      </c>
      <c r="C27" s="52"/>
      <c r="D27" s="62"/>
      <c r="E27" s="178">
        <v>3132</v>
      </c>
      <c r="F27" s="249"/>
      <c r="G27" s="412" t="s">
        <v>462</v>
      </c>
      <c r="H27" s="412"/>
      <c r="I27" s="65"/>
      <c r="J27" s="66">
        <v>300963</v>
      </c>
      <c r="K27" s="68">
        <v>2235.5</v>
      </c>
      <c r="L27" s="70">
        <v>303198.5</v>
      </c>
      <c r="M27" s="47"/>
    </row>
    <row r="28" spans="1:13" ht="12.75">
      <c r="A28" s="51" t="e">
        <v>#REF!</v>
      </c>
      <c r="B28" s="22" t="s">
        <v>101</v>
      </c>
      <c r="C28" s="52"/>
      <c r="D28" s="62"/>
      <c r="E28" s="178">
        <v>3141</v>
      </c>
      <c r="F28" s="249"/>
      <c r="G28" s="412" t="s">
        <v>463</v>
      </c>
      <c r="H28" s="412"/>
      <c r="I28" s="65"/>
      <c r="J28" s="66">
        <v>18131</v>
      </c>
      <c r="K28" s="68">
        <v>0</v>
      </c>
      <c r="L28" s="70">
        <v>18131</v>
      </c>
      <c r="M28" s="47"/>
    </row>
    <row r="29" spans="1:13" ht="12.75">
      <c r="A29" s="51" t="e">
        <v>#REF!</v>
      </c>
      <c r="B29" s="22" t="s">
        <v>101</v>
      </c>
      <c r="C29" s="52"/>
      <c r="D29" s="62"/>
      <c r="E29" s="178">
        <v>3142</v>
      </c>
      <c r="F29" s="249"/>
      <c r="G29" s="412" t="s">
        <v>464</v>
      </c>
      <c r="H29" s="412"/>
      <c r="I29" s="65"/>
      <c r="J29" s="66">
        <v>68580</v>
      </c>
      <c r="K29" s="68">
        <v>0</v>
      </c>
      <c r="L29" s="70">
        <v>68580</v>
      </c>
      <c r="M29" s="47"/>
    </row>
    <row r="30" spans="1:13" ht="12.75">
      <c r="A30" s="51" t="e">
        <v>#REF!</v>
      </c>
      <c r="B30" s="22" t="s">
        <v>101</v>
      </c>
      <c r="C30" s="52"/>
      <c r="D30" s="62"/>
      <c r="E30" s="178">
        <v>3143</v>
      </c>
      <c r="F30" s="249"/>
      <c r="G30" s="412" t="s">
        <v>465</v>
      </c>
      <c r="H30" s="412"/>
      <c r="I30" s="65"/>
      <c r="J30" s="66">
        <v>79419</v>
      </c>
      <c r="K30" s="68">
        <v>0</v>
      </c>
      <c r="L30" s="70">
        <v>79419</v>
      </c>
      <c r="M30" s="47"/>
    </row>
    <row r="31" spans="1:13" ht="12.75">
      <c r="A31" s="51" t="e">
        <v>#REF!</v>
      </c>
      <c r="B31" s="22" t="s">
        <v>101</v>
      </c>
      <c r="C31" s="52"/>
      <c r="D31" s="62"/>
      <c r="E31" s="178">
        <v>3145</v>
      </c>
      <c r="F31" s="249"/>
      <c r="G31" s="412" t="s">
        <v>466</v>
      </c>
      <c r="H31" s="412"/>
      <c r="I31" s="65"/>
      <c r="J31" s="66">
        <v>61528</v>
      </c>
      <c r="K31" s="68">
        <v>0</v>
      </c>
      <c r="L31" s="70">
        <v>61528</v>
      </c>
      <c r="M31" s="47"/>
    </row>
    <row r="32" spans="1:13" ht="12.75">
      <c r="A32" s="51" t="e">
        <v>#REF!</v>
      </c>
      <c r="B32" s="22" t="s">
        <v>101</v>
      </c>
      <c r="C32" s="52"/>
      <c r="D32" s="62"/>
      <c r="E32" s="178">
        <v>3146</v>
      </c>
      <c r="F32" s="249"/>
      <c r="G32" s="412" t="s">
        <v>467</v>
      </c>
      <c r="H32" s="412"/>
      <c r="I32" s="65"/>
      <c r="J32" s="66">
        <v>217663.628</v>
      </c>
      <c r="K32" s="68">
        <v>0</v>
      </c>
      <c r="L32" s="70">
        <v>217663.628</v>
      </c>
      <c r="M32" s="47"/>
    </row>
    <row r="33" spans="1:13" ht="12.75" customHeight="1">
      <c r="A33" s="51" t="e">
        <v>#REF!</v>
      </c>
      <c r="B33" s="22" t="s">
        <v>101</v>
      </c>
      <c r="C33" s="52"/>
      <c r="D33" s="62"/>
      <c r="E33" s="178">
        <v>3147</v>
      </c>
      <c r="F33" s="249"/>
      <c r="G33" s="412" t="s">
        <v>468</v>
      </c>
      <c r="H33" s="413"/>
      <c r="I33" s="65"/>
      <c r="J33" s="66">
        <v>45458</v>
      </c>
      <c r="K33" s="68">
        <v>0</v>
      </c>
      <c r="L33" s="70">
        <v>45458</v>
      </c>
      <c r="M33" s="47"/>
    </row>
    <row r="34" spans="1:13" ht="12.75">
      <c r="A34" s="51" t="e">
        <v>#REF!</v>
      </c>
      <c r="B34" s="22" t="s">
        <v>510</v>
      </c>
      <c r="C34" s="52"/>
      <c r="D34" s="62"/>
      <c r="E34" s="178">
        <v>3149</v>
      </c>
      <c r="F34" s="249"/>
      <c r="G34" s="412" t="s">
        <v>10</v>
      </c>
      <c r="H34" s="412"/>
      <c r="I34" s="65"/>
      <c r="J34" s="66">
        <v>0</v>
      </c>
      <c r="K34" s="68">
        <v>0</v>
      </c>
      <c r="L34" s="70">
        <v>0</v>
      </c>
      <c r="M34" s="47"/>
    </row>
    <row r="35" spans="1:13" ht="12.75">
      <c r="A35" s="51" t="e">
        <v>#REF!</v>
      </c>
      <c r="B35" s="22" t="s">
        <v>101</v>
      </c>
      <c r="C35" s="52"/>
      <c r="D35" s="62"/>
      <c r="E35" s="178">
        <v>3150</v>
      </c>
      <c r="F35" s="249"/>
      <c r="G35" s="412" t="s">
        <v>469</v>
      </c>
      <c r="H35" s="412"/>
      <c r="I35" s="65"/>
      <c r="J35" s="66">
        <v>69936.3662</v>
      </c>
      <c r="K35" s="68">
        <v>0</v>
      </c>
      <c r="L35" s="70">
        <v>69936.3662</v>
      </c>
      <c r="M35" s="47"/>
    </row>
    <row r="36" spans="1:13" ht="12.75">
      <c r="A36" s="51" t="e">
        <v>#REF!</v>
      </c>
      <c r="B36" s="22" t="s">
        <v>101</v>
      </c>
      <c r="C36" s="52"/>
      <c r="D36" s="62"/>
      <c r="E36" s="178">
        <v>3211</v>
      </c>
      <c r="F36" s="249"/>
      <c r="G36" s="412" t="s">
        <v>470</v>
      </c>
      <c r="H36" s="412"/>
      <c r="I36" s="65"/>
      <c r="J36" s="66">
        <v>19753487.62164</v>
      </c>
      <c r="K36" s="68">
        <v>1584248.00514</v>
      </c>
      <c r="L36" s="70">
        <v>21337735.62678</v>
      </c>
      <c r="M36" s="47"/>
    </row>
    <row r="37" spans="1:13" ht="12.75">
      <c r="A37" s="51" t="e">
        <v>#REF!</v>
      </c>
      <c r="B37" s="22" t="s">
        <v>101</v>
      </c>
      <c r="C37" s="52"/>
      <c r="D37" s="62"/>
      <c r="E37" s="178">
        <v>3212</v>
      </c>
      <c r="F37" s="249"/>
      <c r="G37" s="412" t="s">
        <v>471</v>
      </c>
      <c r="H37" s="412"/>
      <c r="I37" s="65"/>
      <c r="J37" s="66">
        <v>8521936.91034</v>
      </c>
      <c r="K37" s="68">
        <v>1690123.63403</v>
      </c>
      <c r="L37" s="70">
        <v>10212060.54437</v>
      </c>
      <c r="M37" s="47"/>
    </row>
    <row r="38" spans="1:13" ht="12.75">
      <c r="A38" s="51" t="e">
        <v>#REF!</v>
      </c>
      <c r="B38" s="22" t="s">
        <v>101</v>
      </c>
      <c r="C38" s="52"/>
      <c r="D38" s="62"/>
      <c r="E38" s="178">
        <v>3221</v>
      </c>
      <c r="F38" s="249"/>
      <c r="G38" s="412" t="s">
        <v>472</v>
      </c>
      <c r="H38" s="412"/>
      <c r="I38" s="65"/>
      <c r="J38" s="66">
        <v>155937.945</v>
      </c>
      <c r="K38" s="68">
        <v>0</v>
      </c>
      <c r="L38" s="70">
        <v>155937.945</v>
      </c>
      <c r="M38" s="47"/>
    </row>
    <row r="39" spans="1:13" ht="12.75">
      <c r="A39" s="51" t="e">
        <v>#REF!</v>
      </c>
      <c r="B39" s="22" t="s">
        <v>101</v>
      </c>
      <c r="C39" s="52"/>
      <c r="D39" s="62"/>
      <c r="E39" s="178">
        <v>3231</v>
      </c>
      <c r="F39" s="249"/>
      <c r="G39" s="412" t="s">
        <v>473</v>
      </c>
      <c r="H39" s="412"/>
      <c r="I39" s="65"/>
      <c r="J39" s="66">
        <v>13144</v>
      </c>
      <c r="K39" s="68">
        <v>0</v>
      </c>
      <c r="L39" s="70">
        <v>13144</v>
      </c>
      <c r="M39" s="47"/>
    </row>
    <row r="40" spans="1:13" ht="12.75">
      <c r="A40" s="51" t="e">
        <v>#REF!</v>
      </c>
      <c r="B40" s="22" t="s">
        <v>101</v>
      </c>
      <c r="C40" s="52"/>
      <c r="D40" s="62"/>
      <c r="E40" s="178">
        <v>3261</v>
      </c>
      <c r="F40" s="249"/>
      <c r="G40" s="412" t="s">
        <v>474</v>
      </c>
      <c r="H40" s="412"/>
      <c r="I40" s="65"/>
      <c r="J40" s="66">
        <v>352662.06978000014</v>
      </c>
      <c r="K40" s="68">
        <v>9291.79141</v>
      </c>
      <c r="L40" s="70">
        <v>361953.86119000014</v>
      </c>
      <c r="M40" s="47"/>
    </row>
    <row r="41" spans="1:13" ht="12.75">
      <c r="A41" s="51" t="e">
        <v>#REF!</v>
      </c>
      <c r="B41" s="22" t="s">
        <v>101</v>
      </c>
      <c r="C41" s="52"/>
      <c r="D41" s="62"/>
      <c r="E41" s="178">
        <v>3262</v>
      </c>
      <c r="F41" s="249"/>
      <c r="G41" s="412" t="s">
        <v>475</v>
      </c>
      <c r="H41" s="412"/>
      <c r="I41" s="65"/>
      <c r="J41" s="66">
        <v>350186.73345999984</v>
      </c>
      <c r="K41" s="68">
        <v>18852.6089</v>
      </c>
      <c r="L41" s="70">
        <v>369039.34235999984</v>
      </c>
      <c r="M41" s="47"/>
    </row>
    <row r="42" spans="1:13" ht="12.75">
      <c r="A42" s="51" t="e">
        <v>#REF!</v>
      </c>
      <c r="B42" s="22" t="s">
        <v>101</v>
      </c>
      <c r="C42" s="52"/>
      <c r="D42" s="62"/>
      <c r="E42" s="178">
        <v>3269</v>
      </c>
      <c r="F42" s="249"/>
      <c r="G42" s="412" t="s">
        <v>476</v>
      </c>
      <c r="H42" s="412"/>
      <c r="I42" s="65"/>
      <c r="J42" s="66">
        <v>1763.84774</v>
      </c>
      <c r="K42" s="68">
        <v>0</v>
      </c>
      <c r="L42" s="70">
        <v>1763.84774</v>
      </c>
      <c r="M42" s="47"/>
    </row>
    <row r="43" spans="1:13" ht="12.75">
      <c r="A43" s="51" t="e">
        <v>#REF!</v>
      </c>
      <c r="B43" s="22" t="s">
        <v>101</v>
      </c>
      <c r="C43" s="52"/>
      <c r="D43" s="62"/>
      <c r="E43" s="178">
        <v>3291</v>
      </c>
      <c r="F43" s="249"/>
      <c r="G43" s="412" t="s">
        <v>477</v>
      </c>
      <c r="H43" s="412"/>
      <c r="I43" s="65"/>
      <c r="J43" s="66">
        <v>14159.371420000001</v>
      </c>
      <c r="K43" s="68">
        <v>0</v>
      </c>
      <c r="L43" s="70">
        <v>14159.371420000001</v>
      </c>
      <c r="M43" s="47"/>
    </row>
    <row r="44" spans="1:13" ht="12.75">
      <c r="A44" s="51" t="e">
        <v>#REF!</v>
      </c>
      <c r="B44" s="22" t="s">
        <v>101</v>
      </c>
      <c r="C44" s="52"/>
      <c r="D44" s="62"/>
      <c r="E44" s="178">
        <v>3292</v>
      </c>
      <c r="F44" s="249"/>
      <c r="G44" s="412" t="s">
        <v>478</v>
      </c>
      <c r="H44" s="412"/>
      <c r="I44" s="65"/>
      <c r="J44" s="66">
        <v>13198.5</v>
      </c>
      <c r="K44" s="68">
        <v>0</v>
      </c>
      <c r="L44" s="70">
        <v>13198.5</v>
      </c>
      <c r="M44" s="47"/>
    </row>
    <row r="45" spans="1:13" ht="12.75">
      <c r="A45" s="51" t="e">
        <v>#REF!</v>
      </c>
      <c r="B45" s="22" t="s">
        <v>101</v>
      </c>
      <c r="C45" s="52"/>
      <c r="D45" s="62"/>
      <c r="E45" s="178">
        <v>3293</v>
      </c>
      <c r="F45" s="249"/>
      <c r="G45" s="412" t="s">
        <v>479</v>
      </c>
      <c r="H45" s="412"/>
      <c r="I45" s="65"/>
      <c r="J45" s="66">
        <v>16837.6</v>
      </c>
      <c r="K45" s="68">
        <v>0</v>
      </c>
      <c r="L45" s="70">
        <v>16837.6</v>
      </c>
      <c r="M45" s="47"/>
    </row>
    <row r="46" spans="1:13" ht="12.75">
      <c r="A46" s="51" t="e">
        <v>#REF!</v>
      </c>
      <c r="B46" s="22" t="s">
        <v>101</v>
      </c>
      <c r="C46" s="52"/>
      <c r="D46" s="62"/>
      <c r="E46" s="178">
        <v>3299</v>
      </c>
      <c r="F46" s="249"/>
      <c r="G46" s="412" t="s">
        <v>480</v>
      </c>
      <c r="H46" s="412"/>
      <c r="I46" s="65"/>
      <c r="J46" s="66">
        <v>88892492.11914</v>
      </c>
      <c r="K46" s="68">
        <v>261980.84751999998</v>
      </c>
      <c r="L46" s="70">
        <v>89154472.96666</v>
      </c>
      <c r="M46" s="47"/>
    </row>
    <row r="47" spans="1:13" ht="12.75">
      <c r="A47" s="51" t="e">
        <v>#REF!</v>
      </c>
      <c r="B47" s="22" t="s">
        <v>101</v>
      </c>
      <c r="C47" s="52"/>
      <c r="D47" s="81"/>
      <c r="E47" s="414"/>
      <c r="F47" s="82"/>
      <c r="G47" s="82" t="s">
        <v>481</v>
      </c>
      <c r="H47" s="83"/>
      <c r="I47" s="84"/>
      <c r="J47" s="203">
        <v>180423.65499999997</v>
      </c>
      <c r="K47" s="87">
        <v>2147.71277</v>
      </c>
      <c r="L47" s="89">
        <v>182571.36776999998</v>
      </c>
      <c r="M47" s="47"/>
    </row>
    <row r="48" spans="1:13" ht="12.75">
      <c r="A48" s="51" t="e">
        <v>#REF!</v>
      </c>
      <c r="B48" s="22" t="s">
        <v>101</v>
      </c>
      <c r="C48" s="52"/>
      <c r="D48" s="62"/>
      <c r="E48" s="178">
        <v>3314</v>
      </c>
      <c r="F48" s="249"/>
      <c r="G48" s="63" t="s">
        <v>482</v>
      </c>
      <c r="H48" s="64"/>
      <c r="I48" s="65"/>
      <c r="J48" s="66">
        <v>151213.947</v>
      </c>
      <c r="K48" s="68">
        <v>0</v>
      </c>
      <c r="L48" s="70">
        <v>151213.947</v>
      </c>
      <c r="M48" s="47"/>
    </row>
    <row r="49" spans="1:13" ht="12.75">
      <c r="A49" s="51" t="e">
        <v>#REF!</v>
      </c>
      <c r="B49" s="22" t="s">
        <v>101</v>
      </c>
      <c r="C49" s="52"/>
      <c r="D49" s="62"/>
      <c r="E49" s="178">
        <v>3315</v>
      </c>
      <c r="F49" s="249"/>
      <c r="G49" s="63" t="s">
        <v>483</v>
      </c>
      <c r="H49" s="64"/>
      <c r="I49" s="65"/>
      <c r="J49" s="66">
        <v>29209.708</v>
      </c>
      <c r="K49" s="68">
        <v>2147.71277</v>
      </c>
      <c r="L49" s="70">
        <v>31357.420769999997</v>
      </c>
      <c r="M49" s="47"/>
    </row>
    <row r="50" spans="1:13" ht="12.75">
      <c r="A50" s="51" t="e">
        <v>#REF!</v>
      </c>
      <c r="B50" s="22" t="s">
        <v>101</v>
      </c>
      <c r="C50" s="52"/>
      <c r="D50" s="81"/>
      <c r="E50" s="414"/>
      <c r="F50" s="82"/>
      <c r="G50" s="82" t="s">
        <v>484</v>
      </c>
      <c r="H50" s="83"/>
      <c r="I50" s="84"/>
      <c r="J50" s="203">
        <v>2490267.56439</v>
      </c>
      <c r="K50" s="87">
        <v>925540.80508</v>
      </c>
      <c r="L50" s="89">
        <v>3415808.36947</v>
      </c>
      <c r="M50" s="47"/>
    </row>
    <row r="51" spans="1:13" ht="12.75">
      <c r="A51" s="51" t="e">
        <v>#REF!</v>
      </c>
      <c r="B51" s="22" t="s">
        <v>101</v>
      </c>
      <c r="C51" s="52"/>
      <c r="D51" s="62"/>
      <c r="E51" s="178">
        <v>3411</v>
      </c>
      <c r="F51" s="249"/>
      <c r="G51" s="63" t="s">
        <v>485</v>
      </c>
      <c r="H51" s="64"/>
      <c r="I51" s="65"/>
      <c r="J51" s="66">
        <v>805222.12489</v>
      </c>
      <c r="K51" s="68">
        <v>8390.543300000001</v>
      </c>
      <c r="L51" s="70">
        <v>813612.66819</v>
      </c>
      <c r="M51" s="47"/>
    </row>
    <row r="52" spans="1:13" ht="12.75">
      <c r="A52" s="51" t="e">
        <v>#REF!</v>
      </c>
      <c r="B52" s="22" t="s">
        <v>101</v>
      </c>
      <c r="C52" s="52"/>
      <c r="D52" s="62"/>
      <c r="E52" s="178">
        <v>3419</v>
      </c>
      <c r="F52" s="249"/>
      <c r="G52" s="63" t="s">
        <v>486</v>
      </c>
      <c r="H52" s="64"/>
      <c r="I52" s="65"/>
      <c r="J52" s="66">
        <v>1414425.852</v>
      </c>
      <c r="K52" s="68">
        <v>888036.26178</v>
      </c>
      <c r="L52" s="70">
        <v>2302462.11378</v>
      </c>
      <c r="M52" s="47"/>
    </row>
    <row r="53" spans="1:13" ht="12.75" customHeight="1">
      <c r="A53" s="51" t="e">
        <v>#REF!</v>
      </c>
      <c r="B53" s="22" t="s">
        <v>101</v>
      </c>
      <c r="C53" s="52"/>
      <c r="D53" s="62"/>
      <c r="E53" s="178">
        <v>3421</v>
      </c>
      <c r="F53" s="249"/>
      <c r="G53" s="63" t="s">
        <v>487</v>
      </c>
      <c r="H53" s="415"/>
      <c r="I53" s="65"/>
      <c r="J53" s="66">
        <v>270619.5875</v>
      </c>
      <c r="K53" s="68">
        <v>29114</v>
      </c>
      <c r="L53" s="70">
        <v>299733.5875</v>
      </c>
      <c r="M53" s="47"/>
    </row>
    <row r="54" spans="1:13" ht="12.75">
      <c r="A54" s="51" t="e">
        <v>#REF!</v>
      </c>
      <c r="B54" s="22" t="s">
        <v>101</v>
      </c>
      <c r="C54" s="52"/>
      <c r="D54" s="81"/>
      <c r="E54" s="414"/>
      <c r="F54" s="82"/>
      <c r="G54" s="82" t="s">
        <v>488</v>
      </c>
      <c r="H54" s="83"/>
      <c r="I54" s="84"/>
      <c r="J54" s="203">
        <v>12104.3</v>
      </c>
      <c r="K54" s="87">
        <v>0</v>
      </c>
      <c r="L54" s="89">
        <v>12104.3</v>
      </c>
      <c r="M54" s="47"/>
    </row>
    <row r="55" spans="1:13" ht="12.75">
      <c r="A55" s="51" t="e">
        <v>#REF!</v>
      </c>
      <c r="B55" s="22" t="s">
        <v>101</v>
      </c>
      <c r="C55" s="52"/>
      <c r="D55" s="321"/>
      <c r="E55" s="226">
        <v>3541</v>
      </c>
      <c r="F55" s="322"/>
      <c r="G55" s="416" t="s">
        <v>489</v>
      </c>
      <c r="H55" s="323"/>
      <c r="I55" s="324"/>
      <c r="J55" s="220">
        <v>12104.3</v>
      </c>
      <c r="K55" s="222">
        <v>0</v>
      </c>
      <c r="L55" s="70">
        <v>12104.3</v>
      </c>
      <c r="M55" s="47"/>
    </row>
    <row r="56" spans="1:13" ht="12.75">
      <c r="A56" s="51" t="e">
        <v>#REF!</v>
      </c>
      <c r="B56" s="22" t="s">
        <v>101</v>
      </c>
      <c r="C56" s="52"/>
      <c r="D56" s="81"/>
      <c r="E56" s="414"/>
      <c r="F56" s="82"/>
      <c r="G56" s="82" t="s">
        <v>490</v>
      </c>
      <c r="H56" s="83"/>
      <c r="I56" s="84"/>
      <c r="J56" s="203">
        <v>5122099.92363</v>
      </c>
      <c r="K56" s="87">
        <v>5962015.25772</v>
      </c>
      <c r="L56" s="89">
        <v>11084115.18135</v>
      </c>
      <c r="M56" s="47"/>
    </row>
    <row r="57" spans="1:13" ht="13.5" customHeight="1" thickBot="1">
      <c r="A57" s="51" t="e">
        <v>#REF!</v>
      </c>
      <c r="B57" s="22" t="s">
        <v>101</v>
      </c>
      <c r="C57" s="52"/>
      <c r="D57" s="417"/>
      <c r="E57" s="418">
        <v>3809</v>
      </c>
      <c r="F57" s="419"/>
      <c r="G57" s="652" t="s">
        <v>491</v>
      </c>
      <c r="H57" s="652" t="e">
        <v>#N/A</v>
      </c>
      <c r="I57" s="274"/>
      <c r="J57" s="420">
        <v>5122099.92363</v>
      </c>
      <c r="K57" s="421">
        <v>5962015.25772</v>
      </c>
      <c r="L57" s="422">
        <v>11084115.18135</v>
      </c>
      <c r="M57" s="47"/>
    </row>
    <row r="58" spans="1:13" ht="13.5" thickBot="1">
      <c r="A58" s="51" t="e">
        <v>#REF!</v>
      </c>
      <c r="B58" s="22" t="s">
        <v>101</v>
      </c>
      <c r="C58" s="52"/>
      <c r="D58" s="108"/>
      <c r="E58" s="423" t="s">
        <v>492</v>
      </c>
      <c r="F58" s="109"/>
      <c r="G58" s="109"/>
      <c r="H58" s="110"/>
      <c r="I58" s="111"/>
      <c r="J58" s="112">
        <v>138915</v>
      </c>
      <c r="K58" s="114">
        <v>2188.499</v>
      </c>
      <c r="L58" s="116">
        <v>141103.499</v>
      </c>
      <c r="M58" s="47"/>
    </row>
    <row r="59" spans="1:13" ht="25.5" customHeight="1">
      <c r="A59" s="51" t="e">
        <v>#REF!</v>
      </c>
      <c r="B59" s="22" t="s">
        <v>101</v>
      </c>
      <c r="C59" s="52"/>
      <c r="D59" s="405"/>
      <c r="E59" s="424"/>
      <c r="F59" s="406"/>
      <c r="G59" s="651" t="s">
        <v>493</v>
      </c>
      <c r="H59" s="651"/>
      <c r="I59" s="408"/>
      <c r="J59" s="409">
        <v>138915</v>
      </c>
      <c r="K59" s="410">
        <v>2188.499</v>
      </c>
      <c r="L59" s="411">
        <v>141103.499</v>
      </c>
      <c r="M59" s="47"/>
    </row>
    <row r="60" spans="1:13" ht="13.5" thickBot="1">
      <c r="A60" s="51" t="e">
        <v>#REF!</v>
      </c>
      <c r="B60" s="22" t="s">
        <v>101</v>
      </c>
      <c r="C60" s="52"/>
      <c r="D60" s="99"/>
      <c r="E60" s="425">
        <v>4322</v>
      </c>
      <c r="F60" s="426"/>
      <c r="G60" s="427" t="s">
        <v>494</v>
      </c>
      <c r="H60" s="101"/>
      <c r="I60" s="102"/>
      <c r="J60" s="103">
        <v>138915</v>
      </c>
      <c r="K60" s="105">
        <v>2188.499</v>
      </c>
      <c r="L60" s="107">
        <v>141103.499</v>
      </c>
      <c r="M60" s="47"/>
    </row>
    <row r="61" spans="1:13" ht="13.5" thickBot="1">
      <c r="A61" s="51" t="e">
        <v>#REF!</v>
      </c>
      <c r="B61" s="22" t="s">
        <v>101</v>
      </c>
      <c r="C61" s="52"/>
      <c r="D61" s="108"/>
      <c r="E61" s="423" t="s">
        <v>495</v>
      </c>
      <c r="F61" s="109"/>
      <c r="G61" s="109"/>
      <c r="H61" s="110"/>
      <c r="I61" s="111"/>
      <c r="J61" s="112">
        <v>8119.312</v>
      </c>
      <c r="K61" s="114">
        <v>0</v>
      </c>
      <c r="L61" s="116">
        <v>8119.312</v>
      </c>
      <c r="M61" s="47"/>
    </row>
    <row r="62" spans="1:13" ht="12.75">
      <c r="A62" s="51" t="e">
        <v>#REF!</v>
      </c>
      <c r="B62" s="22" t="s">
        <v>510</v>
      </c>
      <c r="C62" s="52"/>
      <c r="D62" s="405"/>
      <c r="E62" s="424"/>
      <c r="F62" s="406"/>
      <c r="G62" s="428" t="s">
        <v>496</v>
      </c>
      <c r="H62" s="407"/>
      <c r="I62" s="408"/>
      <c r="J62" s="409">
        <v>0</v>
      </c>
      <c r="K62" s="410">
        <v>0</v>
      </c>
      <c r="L62" s="411">
        <v>0</v>
      </c>
      <c r="M62" s="47"/>
    </row>
    <row r="63" spans="1:13" ht="12.75">
      <c r="A63" s="51" t="e">
        <v>#REF!</v>
      </c>
      <c r="B63" s="22" t="s">
        <v>510</v>
      </c>
      <c r="C63" s="52"/>
      <c r="D63" s="321"/>
      <c r="E63" s="226">
        <v>5299</v>
      </c>
      <c r="F63" s="322"/>
      <c r="G63" s="429" t="s">
        <v>497</v>
      </c>
      <c r="H63" s="323"/>
      <c r="I63" s="324"/>
      <c r="J63" s="220">
        <v>0</v>
      </c>
      <c r="K63" s="222">
        <v>0</v>
      </c>
      <c r="L63" s="70">
        <v>0</v>
      </c>
      <c r="M63" s="47"/>
    </row>
    <row r="64" spans="1:13" ht="12.75">
      <c r="A64" s="51" t="e">
        <v>#REF!</v>
      </c>
      <c r="B64" s="22" t="s">
        <v>101</v>
      </c>
      <c r="C64" s="52"/>
      <c r="D64" s="81"/>
      <c r="E64" s="414"/>
      <c r="F64" s="82"/>
      <c r="G64" s="311" t="s">
        <v>498</v>
      </c>
      <c r="H64" s="83"/>
      <c r="I64" s="84"/>
      <c r="J64" s="203">
        <v>8119.312</v>
      </c>
      <c r="K64" s="87">
        <v>0</v>
      </c>
      <c r="L64" s="89">
        <v>8119.312</v>
      </c>
      <c r="M64" s="47"/>
    </row>
    <row r="65" spans="1:13" ht="13.5" thickBot="1">
      <c r="A65" s="51" t="e">
        <v>#REF!</v>
      </c>
      <c r="B65" s="22" t="s">
        <v>101</v>
      </c>
      <c r="C65" s="52"/>
      <c r="D65" s="417"/>
      <c r="E65" s="418">
        <v>5399</v>
      </c>
      <c r="F65" s="419"/>
      <c r="G65" s="430" t="s">
        <v>499</v>
      </c>
      <c r="H65" s="431"/>
      <c r="I65" s="274"/>
      <c r="J65" s="420">
        <v>8119.312</v>
      </c>
      <c r="K65" s="421">
        <v>0</v>
      </c>
      <c r="L65" s="422">
        <v>8119.312</v>
      </c>
      <c r="M65" s="47"/>
    </row>
    <row r="66" spans="1:13" ht="13.5" thickBot="1">
      <c r="A66" s="51" t="e">
        <v>#REF!</v>
      </c>
      <c r="B66" s="22" t="s">
        <v>101</v>
      </c>
      <c r="C66" s="52"/>
      <c r="D66" s="108"/>
      <c r="E66" s="423" t="s">
        <v>500</v>
      </c>
      <c r="F66" s="109"/>
      <c r="G66" s="109"/>
      <c r="H66" s="110"/>
      <c r="I66" s="111"/>
      <c r="J66" s="112">
        <v>104792.9222</v>
      </c>
      <c r="K66" s="114">
        <v>0</v>
      </c>
      <c r="L66" s="116">
        <v>104792.9222</v>
      </c>
      <c r="M66" s="47"/>
    </row>
    <row r="67" spans="1:13" ht="12.75">
      <c r="A67" s="51" t="e">
        <v>#REF!</v>
      </c>
      <c r="B67" s="22" t="s">
        <v>101</v>
      </c>
      <c r="C67" s="52"/>
      <c r="D67" s="81"/>
      <c r="E67" s="414"/>
      <c r="F67" s="82"/>
      <c r="G67" s="82" t="s">
        <v>501</v>
      </c>
      <c r="H67" s="83"/>
      <c r="I67" s="84"/>
      <c r="J67" s="203">
        <v>104792.9222</v>
      </c>
      <c r="K67" s="87">
        <v>0</v>
      </c>
      <c r="L67" s="432">
        <v>7952.096</v>
      </c>
      <c r="M67" s="47"/>
    </row>
    <row r="68" spans="1:13" ht="12.75">
      <c r="A68" s="51" t="e">
        <v>#REF!</v>
      </c>
      <c r="B68" s="22" t="s">
        <v>101</v>
      </c>
      <c r="C68" s="52"/>
      <c r="D68" s="62"/>
      <c r="E68" s="178">
        <v>6221</v>
      </c>
      <c r="F68" s="249"/>
      <c r="G68" s="288" t="s">
        <v>502</v>
      </c>
      <c r="H68" s="64"/>
      <c r="I68" s="65"/>
      <c r="J68" s="66">
        <v>7476.096</v>
      </c>
      <c r="K68" s="68">
        <v>0</v>
      </c>
      <c r="L68" s="70">
        <v>7476.096</v>
      </c>
      <c r="M68" s="47"/>
    </row>
    <row r="69" spans="1:13" ht="12.75">
      <c r="A69" s="51" t="e">
        <v>#REF!</v>
      </c>
      <c r="B69" s="22" t="s">
        <v>101</v>
      </c>
      <c r="C69" s="52"/>
      <c r="D69" s="251"/>
      <c r="E69" s="210">
        <v>6222</v>
      </c>
      <c r="F69" s="252"/>
      <c r="G69" s="288" t="s">
        <v>503</v>
      </c>
      <c r="H69" s="289"/>
      <c r="I69" s="253"/>
      <c r="J69" s="214">
        <v>96840.8262</v>
      </c>
      <c r="K69" s="216"/>
      <c r="L69" s="70"/>
      <c r="M69" s="47"/>
    </row>
    <row r="70" spans="1:13" ht="13.5" thickBot="1">
      <c r="A70" s="51" t="e">
        <v>#REF!</v>
      </c>
      <c r="B70" s="22" t="s">
        <v>101</v>
      </c>
      <c r="C70" s="52"/>
      <c r="D70" s="251"/>
      <c r="E70" s="210">
        <v>6229</v>
      </c>
      <c r="F70" s="252"/>
      <c r="G70" s="288" t="s">
        <v>515</v>
      </c>
      <c r="H70" s="289"/>
      <c r="I70" s="253"/>
      <c r="J70" s="214">
        <v>476</v>
      </c>
      <c r="K70" s="216">
        <v>0</v>
      </c>
      <c r="L70" s="70">
        <v>476</v>
      </c>
      <c r="M70" s="47"/>
    </row>
    <row r="71" spans="1:12" ht="13.5" thickBot="1">
      <c r="A71" s="51" t="s">
        <v>97</v>
      </c>
      <c r="B71" s="51" t="s">
        <v>102</v>
      </c>
      <c r="D71" s="108"/>
      <c r="E71" s="433" t="s">
        <v>504</v>
      </c>
      <c r="F71" s="434"/>
      <c r="G71" s="109"/>
      <c r="H71" s="110"/>
      <c r="I71" s="111"/>
      <c r="J71" s="112">
        <v>129560515.59565</v>
      </c>
      <c r="K71" s="114">
        <v>10485732.43823</v>
      </c>
      <c r="L71" s="116">
        <v>140046248.03388003</v>
      </c>
    </row>
    <row r="72" spans="1:12" ht="12.75" customHeight="1">
      <c r="A72" s="51" t="s">
        <v>510</v>
      </c>
      <c r="B72" s="51"/>
      <c r="D72" s="117" t="s">
        <v>91</v>
      </c>
      <c r="E72" s="118"/>
      <c r="F72" s="118"/>
      <c r="G72" s="118"/>
      <c r="H72" s="118"/>
      <c r="I72" s="117"/>
      <c r="J72" s="117"/>
      <c r="K72" s="117"/>
      <c r="L72" s="119" t="s">
        <v>59</v>
      </c>
    </row>
    <row r="73" spans="1:12" ht="12.75">
      <c r="A73" s="51" t="s">
        <v>510</v>
      </c>
      <c r="B73" s="51"/>
      <c r="D73" s="120"/>
      <c r="E73" s="564"/>
      <c r="F73" s="564"/>
      <c r="G73" s="564"/>
      <c r="H73" s="564"/>
      <c r="I73" s="564"/>
      <c r="J73" s="564"/>
      <c r="K73" s="564"/>
      <c r="L73" s="564"/>
    </row>
    <row r="74" spans="1:2" ht="12.75">
      <c r="A74" s="51" t="s">
        <v>102</v>
      </c>
      <c r="B74" s="51"/>
    </row>
    <row r="75" spans="1:11" ht="12.75">
      <c r="A75" s="51"/>
      <c r="B75" s="51"/>
      <c r="J75" s="71"/>
      <c r="K75" s="7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</sheetData>
  <sheetProtection sheet="1" objects="1" scenarios="1"/>
  <mergeCells count="8">
    <mergeCell ref="E73:L73"/>
    <mergeCell ref="L9:L13"/>
    <mergeCell ref="G9:H13"/>
    <mergeCell ref="D9:E13"/>
    <mergeCell ref="J9:J13"/>
    <mergeCell ref="K9:K13"/>
    <mergeCell ref="G59:H59"/>
    <mergeCell ref="G57:H57"/>
  </mergeCells>
  <conditionalFormatting sqref="A60:A73 B60:B70 B14:B19 A2:A19 A20:B59">
    <cfRule type="cellIs" priority="1" dxfId="1" operator="equal" stopIfTrue="1">
      <formula>"odstr"</formula>
    </cfRule>
  </conditionalFormatting>
  <conditionalFormatting sqref="G8">
    <cfRule type="expression" priority="2" dxfId="2" stopIfTrue="1">
      <formula>M8=" "</formula>
    </cfRule>
  </conditionalFormatting>
  <conditionalFormatting sqref="L72">
    <cfRule type="expression" priority="3" dxfId="2" stopIfTrue="1">
      <formula>M72=" "</formula>
    </cfRule>
  </conditionalFormatting>
  <conditionalFormatting sqref="C1:E1">
    <cfRule type="cellIs" priority="4" dxfId="0" operator="equal" stopIfTrue="1">
      <formula>"nezadána"</formula>
    </cfRule>
  </conditionalFormatting>
  <conditionalFormatting sqref="B1">
    <cfRule type="cellIs" priority="5" dxfId="2" operator="equal" stopIfTrue="1">
      <formula>"FUNKCE"</formula>
    </cfRule>
  </conditionalFormatting>
  <conditionalFormatting sqref="L1 F1:I1">
    <cfRule type="cellIs" priority="6" dxfId="3" operator="notEqual" stopIfTrue="1">
      <formula>""</formula>
    </cfRule>
  </conditionalFormatting>
  <conditionalFormatting sqref="B4">
    <cfRule type="expression" priority="7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L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2015-06-11T13:48:16Z</dcterms:modified>
  <cp:category/>
  <cp:version/>
  <cp:contentType/>
  <cp:contentStatus/>
</cp:coreProperties>
</file>