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Vzory" sheetId="8" state="hidden" r:id="rId8"/>
    <sheet name="Komentáře" sheetId="9" state="hidden" r:id="rId9"/>
    <sheet name="KNIHOVNA" sheetId="10" state="hidden" r:id="rId10"/>
  </sheets>
  <externalReferences>
    <externalReference r:id="rId13"/>
  </externalReferences>
  <definedNames>
    <definedName name="A">'[1]Úvod'!$D$25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Titles" localSheetId="0">'Obsah'!$2:$4</definedName>
    <definedName name="_xlnm.Print_Area" localSheetId="1">'C1'!$D$3:$O$22</definedName>
    <definedName name="_xlnm.Print_Area" localSheetId="2">'C2'!$D$3:$S$20</definedName>
    <definedName name="_xlnm.Print_Area" localSheetId="3">'C3'!$D$3:$S$22</definedName>
    <definedName name="_xlnm.Print_Area" localSheetId="4">'C4'!$D$3:$S$40</definedName>
    <definedName name="_xlnm.Print_Area" localSheetId="5">'C5'!$D$3:$U$37</definedName>
    <definedName name="_xlnm.Print_Area" localSheetId="6">'C6'!$D$3:$R$25</definedName>
    <definedName name="_xlnm.Print_Area" localSheetId="8">'Komentáře'!$C$5:$C$97</definedName>
    <definedName name="_xlnm.Print_Area" localSheetId="0">'Obsah'!$C$2:$G$19</definedName>
    <definedName name="Tabulka_109">'Vzory'!$B$7:$L$115</definedName>
    <definedName name="Tabulka_114">'Vzory'!#REF!</definedName>
    <definedName name="Tabulka_23">'Vzory'!$N$7:$V$29</definedName>
  </definedNames>
  <calcPr fullCalcOnLoad="1"/>
</workbook>
</file>

<file path=xl/sharedStrings.xml><?xml version="1.0" encoding="utf-8"?>
<sst xmlns="http://schemas.openxmlformats.org/spreadsheetml/2006/main" count="967" uniqueCount="441">
  <si>
    <t>Celkem školy a školská zařízení</t>
  </si>
  <si>
    <t>4)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</si>
  <si>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</si>
  <si>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</si>
  <si>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</si>
  <si>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</si>
  <si>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</si>
  <si>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</si>
  <si>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</si>
  <si>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</si>
  <si>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Zaměstnanci a průměrné měsíční mzdy/platy učitelů podle zřizovatele – podle typu školy a školského zařízení</t>
  </si>
  <si>
    <t>Průměrný evidenční přepočtený počet učitelů</t>
  </si>
  <si>
    <t>Průměrná měsíční mzda/plat (bez OON/OPPP)</t>
  </si>
  <si>
    <t>přepočtené počty</t>
  </si>
  <si>
    <t>v tom zřizovatel</t>
  </si>
  <si>
    <t>z toho zřizovatel</t>
  </si>
  <si>
    <t>MŠMT</t>
  </si>
  <si>
    <t>Zařízení stravovací a ubytovací</t>
  </si>
  <si>
    <t>Zařízení pro výchovu mimo vyučování</t>
  </si>
  <si>
    <t>Školní hospodářství</t>
  </si>
  <si>
    <r>
      <t>Učitelé</t>
    </r>
    <r>
      <rPr>
        <b/>
        <vertAlign val="superscript"/>
        <sz val="10"/>
        <rFont val="Arial Narrow"/>
        <family val="2"/>
      </rPr>
      <t>1)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</si>
  <si>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</si>
  <si>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t>Zaměstnanci, mzdy/platy celkem (bez OON/OPPP) a průměrná měsíční mzda/plat</t>
  </si>
  <si>
    <t xml:space="preserve">Zákon č. 262/06 Sb., § 109 odst. 2 a 3
</t>
  </si>
  <si>
    <t xml:space="preserve">Školství řízené MŠMT              </t>
  </si>
  <si>
    <t>Průměrný evidenční
přepočtený počet zaměstnanců</t>
  </si>
  <si>
    <t>Mzdy/platy celkem (bez OON/OPPP)
v tis. Kč</t>
  </si>
  <si>
    <t>Průměrná měsíční mzda/plat</t>
  </si>
  <si>
    <t>přepočtené počty celkem</t>
  </si>
  <si>
    <t>zaměstnanci
celkem</t>
  </si>
  <si>
    <t>zaměstnan-ci celkem</t>
  </si>
  <si>
    <t>pedagogičtí pracovníci</t>
  </si>
  <si>
    <t>nepedagogičtí
pracovnícii</t>
  </si>
  <si>
    <t>pedagogičtí
pracovníci</t>
  </si>
  <si>
    <t>OPŘO odměňující dle ZP, § 109 odstavce 3</t>
  </si>
  <si>
    <t>Ostatní OSS (VSC)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</si>
  <si>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</si>
  <si>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</si>
  <si>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</si>
  <si>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</si>
  <si>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</si>
  <si>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</si>
  <si>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</si>
  <si>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</si>
  <si>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</si>
  <si>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</si>
  <si>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</si>
  <si>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</si>
  <si>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</si>
  <si>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</si>
  <si>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</si>
  <si>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</si>
  <si>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</si>
  <si>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</si>
  <si>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</si>
  <si>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</si>
  <si>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</si>
  <si>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</si>
  <si>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</si>
  <si>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</si>
  <si>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</si>
  <si>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</si>
  <si>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</si>
  <si>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</si>
  <si>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</si>
  <si>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</si>
  <si>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 xml:space="preserve">Počty zaměstnanců a mzdové prostředky (bez OON/OPPP) ve školství – podle zřizovatele </t>
  </si>
  <si>
    <t xml:space="preserve">Zaměstnanci, platy celkem (bez OPPP) a průměrný měsíční plat – platový řád: zákon č. 262/06 Sb., § 109 odst. 3 </t>
  </si>
  <si>
    <t xml:space="preserve">Zaměstnanci, mzdy celkem (bez OON) a průměrná měsíční mzda – platový řád: zákon č. 262/06 Sb., § 109 odst. 2 </t>
  </si>
  <si>
    <t xml:space="preserve">Zaměstnanci, mzdy/platy celkem (bez OON/OPPP) a průměrná měsíční mzda/plat – podle školy a školského zařízení </t>
  </si>
  <si>
    <t xml:space="preserve">Zaměstnanci a průměrné měsíční mzdy/platy učitelů podle zřizovatele – podle typu školy a školského zařízení </t>
  </si>
  <si>
    <t xml:space="preserve">Zaměstnanci, mzdy/platy celkem (bez OON/OPPP) a průměrná měsíční mzda/plat </t>
  </si>
  <si>
    <t>Počty zaměstnanců a mzdové prostředky (bez OON/OPPP) ve školství – podle zřizovatele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</si>
  <si>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</si>
  <si>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</si>
  <si>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</si>
  <si>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</si>
  <si>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</si>
  <si>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
§ 109 odst. 2 a 3</t>
  </si>
  <si>
    <t>Zřizovatel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</si>
  <si>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</si>
  <si>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</si>
  <si>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</si>
  <si>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</si>
  <si>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</si>
  <si>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</si>
  <si>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Celkem</t>
  </si>
  <si>
    <t xml:space="preserve">v tom </t>
  </si>
  <si>
    <t xml:space="preserve"> stát (MŠMT)</t>
  </si>
  <si>
    <t xml:space="preserve"> obec</t>
  </si>
  <si>
    <t xml:space="preserve"> kraj</t>
  </si>
  <si>
    <t xml:space="preserve"> církev</t>
  </si>
  <si>
    <t>Komentáře:</t>
  </si>
  <si>
    <t xml:space="preserve"> </t>
  </si>
  <si>
    <t>1)</t>
  </si>
  <si>
    <r>
      <t xml:space="preserve"> jiný resort</t>
    </r>
    <r>
      <rPr>
        <vertAlign val="superscript"/>
        <sz val="10"/>
        <rFont val="Arial Narrow"/>
        <family val="2"/>
      </rPr>
      <t>1)</t>
    </r>
  </si>
  <si>
    <t>Zaměstnanci, platy celkem (bez OPPP) a průměrný měsíční plat – platový řád: zákon č. 262/06 Sb., § 109 odst. 3</t>
  </si>
  <si>
    <t>Zřizovatel:</t>
  </si>
  <si>
    <t>MŠMT, obec, kraj</t>
  </si>
  <si>
    <t>Zákon č. 262/06 Sb.,
§ 109 odst. 3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</si>
  <si>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</si>
  <si>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</si>
  <si>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</si>
  <si>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</si>
  <si>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</si>
  <si>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</si>
  <si>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</si>
  <si>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z toho
státní rozpočet vč. ESF</t>
  </si>
  <si>
    <t>státní rozpočet vč. ESF</t>
  </si>
  <si>
    <t>státní rozpočet vč. ESF a VaV</t>
  </si>
  <si>
    <t>fond
odměn</t>
  </si>
  <si>
    <t>ostatní
zdroje</t>
  </si>
  <si>
    <t>Celkem všechny organizace</t>
  </si>
  <si>
    <t>OPŘO</t>
  </si>
  <si>
    <t>Školy celkem</t>
  </si>
  <si>
    <t xml:space="preserve">regionální školství </t>
  </si>
  <si>
    <t>Ostatní OSS (VSC MŠMT ČR, CZVV)</t>
  </si>
  <si>
    <t xml:space="preserve">x </t>
  </si>
  <si>
    <r>
      <t>JČ a ost.
aktivity</t>
    </r>
    <r>
      <rPr>
        <vertAlign val="superscript"/>
        <sz val="10"/>
        <rFont val="Arial Narrow"/>
        <family val="2"/>
      </rPr>
      <t>1)</t>
    </r>
  </si>
  <si>
    <t>Zaměstnanci, mzdy celkem (bez OON) a průměrná měsíční mzda – platový řád: zákon č. 262/06 Sb., § 109 odst. 2</t>
  </si>
  <si>
    <t>Zákon č. 262/06 Sb.,
§ 109 odst. 2</t>
  </si>
  <si>
    <t>Mzdy celkem (bez OON) v tis. Kč</t>
  </si>
  <si>
    <t>Průměrná měsíční
mzda</t>
  </si>
  <si>
    <t>v tom</t>
  </si>
  <si>
    <t xml:space="preserve"> regionální školství </t>
  </si>
  <si>
    <t>OPŘO odměňující dle ZP, § 109 odstavce 2</t>
  </si>
  <si>
    <t>2)</t>
  </si>
  <si>
    <t>3)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</si>
  <si>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</si>
  <si>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</si>
  <si>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r>
      <t>JČ a ost.
aktivity</t>
    </r>
    <r>
      <rPr>
        <vertAlign val="superscript"/>
        <sz val="10"/>
        <rFont val="Arial Narrow"/>
        <family val="2"/>
      </rPr>
      <t>3)</t>
    </r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</si>
  <si>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</si>
  <si>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t>Zaměstnanci, mzdy/platy celkem (bez OON/OPPP) a průměrná měsíční mzda/plat – podle školy a školského zařízení</t>
  </si>
  <si>
    <t>Zákon č. 262/06 Sb., § 109 odst. 2 a 3</t>
  </si>
  <si>
    <t>Škola a školské zařízení</t>
  </si>
  <si>
    <t>Mzdy/platy celkem (bez OON/OPPP) v tis. Kč</t>
  </si>
  <si>
    <t>Průměrná měsíční
mzda/plat
(bez OON/OPPP)</t>
  </si>
  <si>
    <t>JČ a ost.
aktivity</t>
  </si>
  <si>
    <t>Předškolní vzdělávání</t>
  </si>
  <si>
    <t>Mateřské školy</t>
  </si>
  <si>
    <t>MŠ pro děti se SVP</t>
  </si>
  <si>
    <t>Základní školství</t>
  </si>
  <si>
    <t>Základní školy</t>
  </si>
  <si>
    <t>ZŠ pro žáky se SVP</t>
  </si>
  <si>
    <t>Střední vzdělávání, včetně konzervatoří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</si>
  <si>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</si>
  <si>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</si>
  <si>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</si>
  <si>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</si>
  <si>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</si>
  <si>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</si>
  <si>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t>Zařízení ústavní a ochranné výchovy</t>
  </si>
  <si>
    <t>pro CD</t>
  </si>
  <si>
    <t>konst</t>
  </si>
  <si>
    <t>7x6</t>
  </si>
  <si>
    <t>Řádky pro</t>
  </si>
  <si>
    <t>ročenku PaM</t>
  </si>
  <si>
    <t>OK</t>
  </si>
  <si>
    <t xml:space="preserve">. 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</si>
  <si>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</si>
  <si>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</si>
  <si>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</si>
  <si>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</si>
  <si>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</si>
  <si>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</si>
  <si>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</si>
  <si>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</si>
  <si>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</si>
  <si>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</si>
  <si>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</si>
  <si>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</si>
  <si>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</si>
  <si>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</si>
  <si>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</si>
  <si>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</si>
  <si>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</si>
  <si>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</si>
  <si>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</si>
  <si>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</si>
  <si>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</si>
  <si>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</si>
  <si>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</si>
  <si>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</si>
  <si>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</si>
  <si>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</si>
  <si>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</si>
  <si>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</si>
  <si>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</si>
  <si>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</si>
  <si>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</si>
  <si>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</si>
  <si>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</si>
  <si>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</si>
  <si>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</si>
  <si>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</si>
  <si>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</si>
  <si>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</si>
  <si>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</si>
  <si>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</si>
  <si>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</si>
  <si>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</si>
  <si>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</si>
  <si>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</si>
  <si>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</si>
  <si>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</si>
  <si>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</si>
  <si>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</si>
  <si>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</si>
  <si>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</si>
  <si>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</si>
  <si>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</si>
  <si>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</si>
  <si>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</si>
  <si>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</si>
  <si>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</si>
  <si>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</si>
  <si>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</si>
  <si>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</si>
  <si>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</si>
  <si>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</si>
  <si>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</si>
  <si>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</si>
  <si>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</si>
  <si>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</si>
  <si>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</si>
  <si>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</si>
  <si>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</si>
  <si>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</si>
  <si>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</si>
  <si>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</si>
  <si>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</si>
  <si>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</si>
  <si>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</si>
  <si>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</si>
  <si>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</si>
  <si>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</si>
  <si>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</si>
  <si>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</si>
  <si>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</si>
  <si>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</si>
  <si>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</si>
  <si>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</si>
  <si>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</si>
  <si>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</si>
  <si>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</si>
  <si>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</si>
  <si>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</si>
  <si>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</si>
  <si>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</si>
  <si>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</si>
  <si>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</si>
  <si>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</si>
  <si>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</si>
  <si>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</si>
  <si>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</si>
  <si>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</si>
  <si>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</si>
  <si>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</si>
  <si>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</si>
  <si>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</si>
  <si>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</si>
  <si>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</si>
  <si>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</si>
  <si>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</si>
  <si>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</si>
  <si>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</si>
  <si>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</si>
  <si>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</si>
  <si>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</si>
  <si>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</si>
  <si>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</si>
  <si>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</si>
  <si>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</si>
  <si>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</si>
  <si>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</si>
  <si>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</si>
  <si>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</si>
  <si>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</si>
  <si>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</si>
  <si>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</si>
  <si>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</si>
  <si>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</si>
  <si>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</si>
  <si>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</si>
  <si>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</si>
  <si>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</si>
  <si>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</si>
  <si>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</si>
  <si>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</si>
  <si>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</si>
  <si>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</si>
  <si>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</si>
  <si>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</si>
  <si>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</si>
  <si>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</si>
  <si>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</si>
  <si>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</si>
  <si>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</si>
  <si>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</si>
  <si>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</si>
  <si>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</si>
  <si>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</si>
  <si>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</si>
  <si>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</si>
  <si>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</si>
  <si>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</si>
  <si>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</si>
  <si>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</si>
  <si>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</si>
  <si>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</si>
  <si>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</si>
  <si>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</si>
  <si>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</si>
  <si>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</si>
  <si>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</si>
  <si>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</si>
  <si>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</si>
  <si>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</si>
  <si>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</si>
  <si>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</si>
  <si>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</si>
  <si>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</si>
  <si>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</si>
  <si>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</si>
  <si>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</si>
  <si>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</si>
  <si>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</si>
  <si>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</si>
  <si>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</si>
  <si>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</si>
  <si>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</si>
  <si>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</si>
  <si>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</si>
  <si>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</si>
  <si>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</si>
  <si>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</si>
  <si>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</si>
  <si>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</si>
  <si>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</si>
  <si>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</si>
  <si>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</si>
  <si>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</si>
  <si>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</si>
  <si>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</si>
  <si>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</si>
  <si>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</si>
  <si>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</si>
  <si>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</si>
  <si>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</si>
  <si>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</si>
  <si>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</si>
  <si>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</si>
  <si>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</si>
  <si>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</si>
  <si>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</si>
  <si>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</si>
  <si>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</si>
  <si>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</si>
  <si>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</si>
  <si>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</si>
  <si>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</si>
  <si>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</si>
  <si>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</si>
  <si>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</si>
  <si>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</si>
  <si>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</si>
  <si>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</si>
  <si>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</si>
  <si>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</si>
  <si>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</si>
  <si>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</si>
  <si>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</si>
  <si>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</si>
  <si>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</si>
  <si>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</si>
  <si>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</si>
  <si>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</si>
  <si>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</si>
  <si>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</si>
  <si>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</si>
  <si>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</si>
  <si>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</si>
  <si>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</si>
  <si>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</si>
  <si>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</si>
  <si>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</si>
  <si>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</si>
  <si>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</si>
  <si>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</si>
  <si>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</si>
  <si>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</si>
  <si>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</si>
  <si>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</si>
  <si>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</si>
  <si>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</si>
  <si>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</si>
  <si>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</si>
  <si>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</si>
  <si>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</si>
  <si>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</si>
  <si>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</si>
  <si>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</si>
  <si>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</si>
  <si>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</si>
  <si>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</si>
  <si>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</si>
  <si>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</si>
  <si>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</si>
  <si>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</si>
  <si>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</si>
  <si>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</si>
  <si>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</si>
  <si>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</si>
  <si>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</si>
  <si>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</si>
  <si>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</si>
  <si>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</si>
  <si>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</si>
  <si>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</si>
  <si>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</si>
  <si>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</si>
  <si>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</si>
  <si>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</si>
  <si>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</si>
  <si>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</si>
  <si>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</si>
  <si>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</si>
  <si>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</si>
  <si>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</si>
  <si>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</si>
  <si>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</si>
  <si>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</si>
  <si>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</si>
  <si>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</si>
  <si>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</si>
  <si>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x</t>
  </si>
  <si>
    <t xml:space="preserve"> privátní sektor</t>
  </si>
  <si>
    <t>MŠMT, obec, kraj, privátní sektor, církev</t>
  </si>
  <si>
    <t>privátní sektor</t>
  </si>
  <si>
    <t>(stav za rok 2014)</t>
  </si>
  <si>
    <t>doplňková činnost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</si>
</sst>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#,##0.000_ ;[Red]\-#,##0.000\ ;\–\ "/>
    <numFmt numFmtId="199" formatCode="0.00%\ ;[Red]\-0.00%\ ;\–\ "/>
    <numFmt numFmtId="200" formatCode="#,##0.0_ ;[Red]\-#,##0.0\ ;\–\ "/>
    <numFmt numFmtId="201" formatCode="#,##0\ &quot;Kč&quot;\ ;[Red]\-#,##0\ &quot;Kč&quot;\ ;\–\ "/>
    <numFmt numFmtId="202" formatCode="#,##0_ ;[Red]\-#,##0\ ;\–\ "/>
    <numFmt numFmtId="203" formatCode="0.000"/>
    <numFmt numFmtId="204" formatCode="#,##0_ \ ;[Red]\-#,##0\ ;\–\ "/>
    <numFmt numFmtId="205" formatCode="#,##0.0\ _K_č"/>
  </numFmts>
  <fonts count="5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43"/>
      <name val="Arial Narrow"/>
      <family val="2"/>
    </font>
    <font>
      <sz val="10"/>
      <color indexed="43"/>
      <name val="Arial Narrow"/>
      <family val="2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hair"/>
      <bottom style="hair"/>
    </border>
    <border>
      <left style="medium"/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double"/>
      <top style="hair">
        <color indexed="4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hair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  <xf numFmtId="0" fontId="36" fillId="6" borderId="0" xfId="0" applyFont="1" applyFill="1" applyAlignment="1" applyProtection="1">
      <alignment horizontal="center" vertical="center"/>
      <protection hidden="1"/>
    </xf>
    <xf numFmtId="0" fontId="36" fillId="6" borderId="0" xfId="0" applyFont="1" applyFill="1" applyAlignment="1" applyProtection="1">
      <alignment horizontal="right" vertical="center"/>
      <protection hidden="1"/>
    </xf>
    <xf numFmtId="0" fontId="37" fillId="12" borderId="0" xfId="0" applyFont="1" applyFill="1" applyAlignment="1" applyProtection="1">
      <alignment horizontal="right" vertical="center"/>
      <protection locked="0"/>
    </xf>
    <xf numFmtId="0" fontId="37" fillId="1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right" vertical="center"/>
      <protection hidden="1"/>
    </xf>
    <xf numFmtId="0" fontId="25" fillId="1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left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 locked="0"/>
    </xf>
    <xf numFmtId="0" fontId="26" fillId="6" borderId="0" xfId="0" applyFont="1" applyFill="1" applyAlignment="1" applyProtection="1">
      <alignment horizontal="center" vertical="center"/>
      <protection hidden="1"/>
    </xf>
    <xf numFmtId="0" fontId="26" fillId="6" borderId="0" xfId="0" applyFont="1" applyFill="1" applyAlignment="1" applyProtection="1">
      <alignment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 locked="0"/>
    </xf>
    <xf numFmtId="0" fontId="27" fillId="6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38" fillId="6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6" borderId="0" xfId="0" applyFont="1" applyFill="1" applyAlignment="1" applyProtection="1">
      <alignment vertical="center"/>
      <protection hidden="1"/>
    </xf>
    <xf numFmtId="0" fontId="26" fillId="0" borderId="11" xfId="0" applyNumberFormat="1" applyFont="1" applyFill="1" applyBorder="1" applyAlignment="1" applyProtection="1">
      <alignment vertical="center"/>
      <protection hidden="1"/>
    </xf>
    <xf numFmtId="49" fontId="26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26" fillId="6" borderId="12" xfId="0" applyFont="1" applyFill="1" applyBorder="1" applyAlignment="1" applyProtection="1">
      <alignment vertical="center"/>
      <protection hidden="1"/>
    </xf>
    <xf numFmtId="0" fontId="26" fillId="6" borderId="13" xfId="0" applyFont="1" applyFill="1" applyBorder="1" applyAlignment="1" applyProtection="1">
      <alignment vertical="center"/>
      <protection hidden="1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vertical="center"/>
      <protection locked="0"/>
    </xf>
    <xf numFmtId="49" fontId="25" fillId="19" borderId="14" xfId="0" applyNumberFormat="1" applyFont="1" applyFill="1" applyBorder="1" applyAlignment="1" applyProtection="1">
      <alignment vertical="center"/>
      <protection locked="0"/>
    </xf>
    <xf numFmtId="49" fontId="25" fillId="19" borderId="15" xfId="0" applyNumberFormat="1" applyFont="1" applyFill="1" applyBorder="1" applyAlignment="1" applyProtection="1">
      <alignment horizontal="left" vertical="center"/>
      <protection locked="0"/>
    </xf>
    <xf numFmtId="49" fontId="25" fillId="19" borderId="16" xfId="0" applyNumberFormat="1" applyFont="1" applyFill="1" applyBorder="1" applyAlignment="1" applyProtection="1">
      <alignment horizontal="left" vertical="center"/>
      <protection locked="0"/>
    </xf>
    <xf numFmtId="49" fontId="25" fillId="19" borderId="17" xfId="0" applyNumberFormat="1" applyFont="1" applyFill="1" applyBorder="1" applyAlignment="1" applyProtection="1">
      <alignment horizontal="right" vertical="center"/>
      <protection locked="0"/>
    </xf>
    <xf numFmtId="200" fontId="25" fillId="4" borderId="18" xfId="0" applyNumberFormat="1" applyFont="1" applyFill="1" applyBorder="1" applyAlignment="1" applyProtection="1">
      <alignment horizontal="right" vertical="center"/>
      <protection locked="0"/>
    </xf>
    <xf numFmtId="200" fontId="25" fillId="4" borderId="19" xfId="0" applyNumberFormat="1" applyFont="1" applyFill="1" applyBorder="1" applyAlignment="1" applyProtection="1">
      <alignment horizontal="right" vertical="center"/>
      <protection locked="0"/>
    </xf>
    <xf numFmtId="200" fontId="25" fillId="4" borderId="20" xfId="0" applyNumberFormat="1" applyFont="1" applyFill="1" applyBorder="1" applyAlignment="1" applyProtection="1">
      <alignment horizontal="right" vertical="center"/>
      <protection locked="0"/>
    </xf>
    <xf numFmtId="200" fontId="25" fillId="4" borderId="21" xfId="0" applyNumberFormat="1" applyFont="1" applyFill="1" applyBorder="1" applyAlignment="1" applyProtection="1">
      <alignment horizontal="right" vertical="center"/>
      <protection locked="0"/>
    </xf>
    <xf numFmtId="201" fontId="25" fillId="4" borderId="22" xfId="0" applyNumberFormat="1" applyFont="1" applyFill="1" applyBorder="1" applyAlignment="1" applyProtection="1">
      <alignment horizontal="right" vertical="center"/>
      <protection locked="0"/>
    </xf>
    <xf numFmtId="199" fontId="25" fillId="4" borderId="21" xfId="0" applyNumberFormat="1" applyFont="1" applyFill="1" applyBorder="1" applyAlignment="1" applyProtection="1">
      <alignment horizontal="right" vertical="center"/>
      <protection locked="0"/>
    </xf>
    <xf numFmtId="49" fontId="26" fillId="19" borderId="23" xfId="0" applyNumberFormat="1" applyFont="1" applyFill="1" applyBorder="1" applyAlignment="1" applyProtection="1">
      <alignment vertical="center"/>
      <protection locked="0"/>
    </xf>
    <xf numFmtId="49" fontId="26" fillId="19" borderId="24" xfId="0" applyNumberFormat="1" applyFont="1" applyFill="1" applyBorder="1" applyAlignment="1" applyProtection="1">
      <alignment horizontal="left" vertical="center"/>
      <protection locked="0"/>
    </xf>
    <xf numFmtId="49" fontId="26" fillId="19" borderId="25" xfId="0" applyNumberFormat="1" applyFont="1" applyFill="1" applyBorder="1" applyAlignment="1" applyProtection="1">
      <alignment horizontal="right" vertical="center"/>
      <protection locked="0"/>
    </xf>
    <xf numFmtId="200" fontId="26" fillId="4" borderId="26" xfId="0" applyNumberFormat="1" applyFont="1" applyFill="1" applyBorder="1" applyAlignment="1" applyProtection="1">
      <alignment horizontal="right" vertical="center"/>
      <protection locked="0"/>
    </xf>
    <xf numFmtId="200" fontId="26" fillId="4" borderId="27" xfId="0" applyNumberFormat="1" applyFont="1" applyFill="1" applyBorder="1" applyAlignment="1" applyProtection="1">
      <alignment horizontal="right" vertical="center"/>
      <protection locked="0"/>
    </xf>
    <xf numFmtId="200" fontId="26" fillId="4" borderId="28" xfId="0" applyNumberFormat="1" applyFont="1" applyFill="1" applyBorder="1" applyAlignment="1" applyProtection="1">
      <alignment horizontal="right" vertical="center"/>
      <protection locked="0"/>
    </xf>
    <xf numFmtId="200" fontId="26" fillId="4" borderId="29" xfId="0" applyNumberFormat="1" applyFont="1" applyFill="1" applyBorder="1" applyAlignment="1" applyProtection="1">
      <alignment horizontal="right" vertical="center"/>
      <protection locked="0"/>
    </xf>
    <xf numFmtId="201" fontId="26" fillId="4" borderId="30" xfId="0" applyNumberFormat="1" applyFont="1" applyFill="1" applyBorder="1" applyAlignment="1" applyProtection="1">
      <alignment horizontal="right" vertical="center"/>
      <protection locked="0"/>
    </xf>
    <xf numFmtId="199" fontId="26" fillId="4" borderId="29" xfId="0" applyNumberFormat="1" applyFont="1" applyFill="1" applyBorder="1" applyAlignment="1" applyProtection="1">
      <alignment horizontal="right" vertical="center"/>
      <protection locked="0"/>
    </xf>
    <xf numFmtId="49" fontId="26" fillId="19" borderId="13" xfId="0" applyNumberFormat="1" applyFont="1" applyFill="1" applyBorder="1" applyAlignment="1" applyProtection="1">
      <alignment vertical="center"/>
      <protection locked="0"/>
    </xf>
    <xf numFmtId="49" fontId="26" fillId="19" borderId="31" xfId="0" applyNumberFormat="1" applyFont="1" applyFill="1" applyBorder="1" applyAlignment="1" applyProtection="1">
      <alignment horizontal="left" vertical="center"/>
      <protection locked="0"/>
    </xf>
    <xf numFmtId="49" fontId="26" fillId="19" borderId="32" xfId="0" applyNumberFormat="1" applyFont="1" applyFill="1" applyBorder="1" applyAlignment="1" applyProtection="1">
      <alignment horizontal="right" vertical="center"/>
      <protection locked="0"/>
    </xf>
    <xf numFmtId="200" fontId="26" fillId="4" borderId="33" xfId="0" applyNumberFormat="1" applyFont="1" applyFill="1" applyBorder="1" applyAlignment="1" applyProtection="1">
      <alignment horizontal="right" vertical="center"/>
      <protection locked="0"/>
    </xf>
    <xf numFmtId="200" fontId="26" fillId="4" borderId="34" xfId="0" applyNumberFormat="1" applyFont="1" applyFill="1" applyBorder="1" applyAlignment="1" applyProtection="1">
      <alignment horizontal="right" vertical="center"/>
      <protection locked="0"/>
    </xf>
    <xf numFmtId="200" fontId="26" fillId="4" borderId="35" xfId="0" applyNumberFormat="1" applyFont="1" applyFill="1" applyBorder="1" applyAlignment="1" applyProtection="1">
      <alignment horizontal="right" vertical="center"/>
      <protection locked="0"/>
    </xf>
    <xf numFmtId="200" fontId="26" fillId="4" borderId="36" xfId="0" applyNumberFormat="1" applyFont="1" applyFill="1" applyBorder="1" applyAlignment="1" applyProtection="1">
      <alignment horizontal="right" vertical="center"/>
      <protection locked="0"/>
    </xf>
    <xf numFmtId="201" fontId="26" fillId="4" borderId="37" xfId="0" applyNumberFormat="1" applyFont="1" applyFill="1" applyBorder="1" applyAlignment="1" applyProtection="1">
      <alignment horizontal="right" vertical="center"/>
      <protection locked="0"/>
    </xf>
    <xf numFmtId="199" fontId="26" fillId="4" borderId="38" xfId="0" applyNumberFormat="1" applyFont="1" applyFill="1" applyBorder="1" applyAlignment="1" applyProtection="1">
      <alignment horizontal="right" vertical="center"/>
      <protection locked="0"/>
    </xf>
    <xf numFmtId="202" fontId="25" fillId="4" borderId="39" xfId="0" applyNumberFormat="1" applyFont="1" applyFill="1" applyBorder="1" applyAlignment="1" applyProtection="1">
      <alignment horizontal="right" vertical="center"/>
      <protection locked="0"/>
    </xf>
    <xf numFmtId="202" fontId="25" fillId="4" borderId="40" xfId="0" applyNumberFormat="1" applyFont="1" applyFill="1" applyBorder="1" applyAlignment="1" applyProtection="1">
      <alignment horizontal="right" vertical="center"/>
      <protection locked="0"/>
    </xf>
    <xf numFmtId="202" fontId="25" fillId="4" borderId="41" xfId="0" applyNumberFormat="1" applyFont="1" applyFill="1" applyBorder="1" applyAlignment="1" applyProtection="1">
      <alignment horizontal="right" vertical="center"/>
      <protection locked="0"/>
    </xf>
    <xf numFmtId="202" fontId="25" fillId="4" borderId="38" xfId="0" applyNumberFormat="1" applyFont="1" applyFill="1" applyBorder="1" applyAlignment="1" applyProtection="1">
      <alignment horizontal="right" vertical="center"/>
      <protection locked="0"/>
    </xf>
    <xf numFmtId="200" fontId="26" fillId="4" borderId="39" xfId="0" applyNumberFormat="1" applyFont="1" applyFill="1" applyBorder="1" applyAlignment="1" applyProtection="1">
      <alignment horizontal="right" vertical="center"/>
      <protection locked="0"/>
    </xf>
    <xf numFmtId="200" fontId="26" fillId="4" borderId="40" xfId="0" applyNumberFormat="1" applyFont="1" applyFill="1" applyBorder="1" applyAlignment="1" applyProtection="1">
      <alignment horizontal="right" vertical="center"/>
      <protection locked="0"/>
    </xf>
    <xf numFmtId="200" fontId="26" fillId="4" borderId="41" xfId="0" applyNumberFormat="1" applyFont="1" applyFill="1" applyBorder="1" applyAlignment="1" applyProtection="1">
      <alignment horizontal="right" vertical="center"/>
      <protection locked="0"/>
    </xf>
    <xf numFmtId="200" fontId="26" fillId="4" borderId="38" xfId="0" applyNumberFormat="1" applyFont="1" applyFill="1" applyBorder="1" applyAlignment="1" applyProtection="1">
      <alignment horizontal="right" vertical="center"/>
      <protection locked="0"/>
    </xf>
    <xf numFmtId="49" fontId="26" fillId="19" borderId="42" xfId="0" applyNumberFormat="1" applyFont="1" applyFill="1" applyBorder="1" applyAlignment="1" applyProtection="1">
      <alignment vertical="center"/>
      <protection locked="0"/>
    </xf>
    <xf numFmtId="49" fontId="26" fillId="19" borderId="43" xfId="0" applyNumberFormat="1" applyFont="1" applyFill="1" applyBorder="1" applyAlignment="1" applyProtection="1">
      <alignment horizontal="left" vertical="center"/>
      <protection locked="0"/>
    </xf>
    <xf numFmtId="49" fontId="26" fillId="19" borderId="44" xfId="0" applyNumberFormat="1" applyFont="1" applyFill="1" applyBorder="1" applyAlignment="1" applyProtection="1">
      <alignment horizontal="right" vertical="center"/>
      <protection locked="0"/>
    </xf>
    <xf numFmtId="200" fontId="26" fillId="4" borderId="45" xfId="0" applyNumberFormat="1" applyFont="1" applyFill="1" applyBorder="1" applyAlignment="1" applyProtection="1">
      <alignment horizontal="right" vertical="center"/>
      <protection locked="0"/>
    </xf>
    <xf numFmtId="200" fontId="26" fillId="4" borderId="46" xfId="0" applyNumberFormat="1" applyFont="1" applyFill="1" applyBorder="1" applyAlignment="1" applyProtection="1">
      <alignment horizontal="right" vertical="center"/>
      <protection locked="0"/>
    </xf>
    <xf numFmtId="200" fontId="26" fillId="4" borderId="47" xfId="0" applyNumberFormat="1" applyFont="1" applyFill="1" applyBorder="1" applyAlignment="1" applyProtection="1">
      <alignment horizontal="right" vertical="center"/>
      <protection locked="0"/>
    </xf>
    <xf numFmtId="200" fontId="26" fillId="4" borderId="48" xfId="0" applyNumberFormat="1" applyFont="1" applyFill="1" applyBorder="1" applyAlignment="1" applyProtection="1">
      <alignment horizontal="right" vertical="center"/>
      <protection locked="0"/>
    </xf>
    <xf numFmtId="201" fontId="26" fillId="4" borderId="49" xfId="0" applyNumberFormat="1" applyFont="1" applyFill="1" applyBorder="1" applyAlignment="1" applyProtection="1">
      <alignment horizontal="right" vertical="center"/>
      <protection locked="0"/>
    </xf>
    <xf numFmtId="199" fontId="26" fillId="4" borderId="48" xfId="0" applyNumberFormat="1" applyFont="1" applyFill="1" applyBorder="1" applyAlignment="1" applyProtection="1">
      <alignment horizontal="right" vertical="center"/>
      <protection locked="0"/>
    </xf>
    <xf numFmtId="0" fontId="32" fillId="0" borderId="50" xfId="0" applyFont="1" applyFill="1" applyBorder="1" applyAlignment="1" applyProtection="1">
      <alignment/>
      <protection hidden="1"/>
    </xf>
    <xf numFmtId="0" fontId="33" fillId="0" borderId="50" xfId="0" applyFont="1" applyFill="1" applyBorder="1" applyAlignment="1" applyProtection="1">
      <alignment/>
      <protection hidden="1"/>
    </xf>
    <xf numFmtId="0" fontId="33" fillId="0" borderId="50" xfId="0" applyFont="1" applyFill="1" applyBorder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center" vertical="top"/>
      <protection locked="0"/>
    </xf>
    <xf numFmtId="0" fontId="26" fillId="6" borderId="0" xfId="0" applyFont="1" applyFill="1" applyBorder="1" applyAlignment="1" applyProtection="1">
      <alignment vertical="center"/>
      <protection hidden="1"/>
    </xf>
    <xf numFmtId="200" fontId="26" fillId="6" borderId="0" xfId="0" applyNumberFormat="1" applyFont="1" applyFill="1" applyBorder="1" applyAlignment="1" applyProtection="1">
      <alignment horizontal="right" vertical="center"/>
      <protection locked="0"/>
    </xf>
    <xf numFmtId="198" fontId="26" fillId="6" borderId="0" xfId="0" applyNumberFormat="1" applyFont="1" applyFill="1" applyBorder="1" applyAlignment="1" applyProtection="1">
      <alignment horizontal="right" vertical="center"/>
      <protection locked="0"/>
    </xf>
    <xf numFmtId="201" fontId="26" fillId="6" borderId="0" xfId="0" applyNumberFormat="1" applyFont="1" applyFill="1" applyBorder="1" applyAlignment="1" applyProtection="1">
      <alignment horizontal="right" vertical="center"/>
      <protection locked="0"/>
    </xf>
    <xf numFmtId="199" fontId="26" fillId="6" borderId="0" xfId="0" applyNumberFormat="1" applyFont="1" applyFill="1" applyBorder="1" applyAlignment="1" applyProtection="1">
      <alignment horizontal="right" vertical="center"/>
      <protection locked="0"/>
    </xf>
    <xf numFmtId="197" fontId="26" fillId="6" borderId="0" xfId="0" applyNumberFormat="1" applyFont="1" applyFill="1" applyBorder="1" applyAlignment="1" applyProtection="1">
      <alignment vertical="center"/>
      <protection hidden="1"/>
    </xf>
    <xf numFmtId="200" fontId="26" fillId="6" borderId="0" xfId="0" applyNumberFormat="1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Alignment="1" applyProtection="1" quotePrefix="1">
      <alignment vertical="top"/>
      <protection locked="0"/>
    </xf>
    <xf numFmtId="49" fontId="28" fillId="0" borderId="0" xfId="0" applyNumberFormat="1" applyFont="1" applyFill="1" applyAlignment="1" applyProtection="1">
      <alignment horizontal="left" indent="2"/>
      <protection locked="0"/>
    </xf>
    <xf numFmtId="49" fontId="26" fillId="19" borderId="51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19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19" borderId="52" xfId="0" applyNumberFormat="1" applyFont="1" applyFill="1" applyBorder="1" applyAlignment="1" applyProtection="1">
      <alignment horizontal="centerContinuous" vertical="center" wrapText="1"/>
      <protection locked="0"/>
    </xf>
    <xf numFmtId="49" fontId="25" fillId="19" borderId="53" xfId="0" applyNumberFormat="1" applyFont="1" applyFill="1" applyBorder="1" applyAlignment="1" applyProtection="1">
      <alignment vertical="center"/>
      <protection locked="0"/>
    </xf>
    <xf numFmtId="49" fontId="25" fillId="19" borderId="54" xfId="0" applyNumberFormat="1" applyFont="1" applyFill="1" applyBorder="1" applyAlignment="1" applyProtection="1">
      <alignment horizontal="left" vertical="center"/>
      <protection locked="0"/>
    </xf>
    <xf numFmtId="49" fontId="25" fillId="19" borderId="54" xfId="0" applyNumberFormat="1" applyFont="1" applyFill="1" applyBorder="1" applyAlignment="1" applyProtection="1">
      <alignment horizontal="right" vertical="center"/>
      <protection locked="0"/>
    </xf>
    <xf numFmtId="49" fontId="25" fillId="19" borderId="55" xfId="0" applyNumberFormat="1" applyFont="1" applyFill="1" applyBorder="1" applyAlignment="1" applyProtection="1">
      <alignment horizontal="left" vertical="center"/>
      <protection locked="0"/>
    </xf>
    <xf numFmtId="200" fontId="25" fillId="4" borderId="56" xfId="0" applyNumberFormat="1" applyFont="1" applyFill="1" applyBorder="1" applyAlignment="1" applyProtection="1">
      <alignment horizontal="right" vertical="center"/>
      <protection locked="0"/>
    </xf>
    <xf numFmtId="200" fontId="25" fillId="4" borderId="57" xfId="0" applyNumberFormat="1" applyFont="1" applyFill="1" applyBorder="1" applyAlignment="1" applyProtection="1">
      <alignment horizontal="right" vertical="center"/>
      <protection locked="0"/>
    </xf>
    <xf numFmtId="200" fontId="25" fillId="4" borderId="58" xfId="0" applyNumberFormat="1" applyFont="1" applyFill="1" applyBorder="1" applyAlignment="1" applyProtection="1">
      <alignment horizontal="right" vertical="center"/>
      <protection locked="0"/>
    </xf>
    <xf numFmtId="201" fontId="25" fillId="4" borderId="59" xfId="0" applyNumberFormat="1" applyFont="1" applyFill="1" applyBorder="1" applyAlignment="1" applyProtection="1">
      <alignment horizontal="right" vertical="center"/>
      <protection locked="0"/>
    </xf>
    <xf numFmtId="201" fontId="25" fillId="4" borderId="60" xfId="0" applyNumberFormat="1" applyFont="1" applyFill="1" applyBorder="1" applyAlignment="1" applyProtection="1">
      <alignment horizontal="right" vertical="center"/>
      <protection locked="0"/>
    </xf>
    <xf numFmtId="49" fontId="25" fillId="19" borderId="61" xfId="0" applyNumberFormat="1" applyFont="1" applyFill="1" applyBorder="1" applyAlignment="1" applyProtection="1">
      <alignment vertical="center"/>
      <protection locked="0"/>
    </xf>
    <xf numFmtId="49" fontId="25" fillId="19" borderId="62" xfId="0" applyNumberFormat="1" applyFont="1" applyFill="1" applyBorder="1" applyAlignment="1" applyProtection="1">
      <alignment horizontal="left" vertical="center"/>
      <protection locked="0"/>
    </xf>
    <xf numFmtId="49" fontId="25" fillId="19" borderId="62" xfId="0" applyNumberFormat="1" applyFont="1" applyFill="1" applyBorder="1" applyAlignment="1" applyProtection="1">
      <alignment horizontal="right" vertical="center"/>
      <protection locked="0"/>
    </xf>
    <xf numFmtId="49" fontId="25" fillId="19" borderId="63" xfId="0" applyNumberFormat="1" applyFont="1" applyFill="1" applyBorder="1" applyAlignment="1" applyProtection="1">
      <alignment horizontal="left" vertical="center"/>
      <protection locked="0"/>
    </xf>
    <xf numFmtId="200" fontId="25" fillId="4" borderId="64" xfId="0" applyNumberFormat="1" applyFont="1" applyFill="1" applyBorder="1" applyAlignment="1" applyProtection="1">
      <alignment horizontal="right" vertical="center"/>
      <protection locked="0"/>
    </xf>
    <xf numFmtId="200" fontId="25" fillId="4" borderId="65" xfId="0" applyNumberFormat="1" applyFont="1" applyFill="1" applyBorder="1" applyAlignment="1" applyProtection="1">
      <alignment horizontal="right" vertical="center"/>
      <protection locked="0"/>
    </xf>
    <xf numFmtId="200" fontId="25" fillId="4" borderId="66" xfId="0" applyNumberFormat="1" applyFont="1" applyFill="1" applyBorder="1" applyAlignment="1" applyProtection="1">
      <alignment horizontal="right" vertical="center"/>
      <protection locked="0"/>
    </xf>
    <xf numFmtId="201" fontId="25" fillId="4" borderId="67" xfId="0" applyNumberFormat="1" applyFont="1" applyFill="1" applyBorder="1" applyAlignment="1" applyProtection="1">
      <alignment horizontal="right" vertical="center"/>
      <protection locked="0"/>
    </xf>
    <xf numFmtId="201" fontId="25" fillId="4" borderId="68" xfId="0" applyNumberFormat="1" applyFont="1" applyFill="1" applyBorder="1" applyAlignment="1" applyProtection="1">
      <alignment horizontal="right" vertical="center"/>
      <protection locked="0"/>
    </xf>
    <xf numFmtId="49" fontId="25" fillId="19" borderId="69" xfId="0" applyNumberFormat="1" applyFont="1" applyFill="1" applyBorder="1" applyAlignment="1" applyProtection="1">
      <alignment vertical="center"/>
      <protection locked="0"/>
    </xf>
    <xf numFmtId="49" fontId="25" fillId="19" borderId="24" xfId="0" applyNumberFormat="1" applyFont="1" applyFill="1" applyBorder="1" applyAlignment="1" applyProtection="1">
      <alignment horizontal="left" vertical="center"/>
      <protection locked="0"/>
    </xf>
    <xf numFmtId="49" fontId="25" fillId="19" borderId="24" xfId="0" applyNumberFormat="1" applyFont="1" applyFill="1" applyBorder="1" applyAlignment="1" applyProtection="1">
      <alignment horizontal="right" vertical="center"/>
      <protection locked="0"/>
    </xf>
    <xf numFmtId="49" fontId="25" fillId="19" borderId="25" xfId="0" applyNumberFormat="1" applyFont="1" applyFill="1" applyBorder="1" applyAlignment="1" applyProtection="1">
      <alignment horizontal="left" vertical="center"/>
      <protection locked="0"/>
    </xf>
    <xf numFmtId="200" fontId="25" fillId="4" borderId="70" xfId="0" applyNumberFormat="1" applyFont="1" applyFill="1" applyBorder="1" applyAlignment="1" applyProtection="1">
      <alignment horizontal="right" vertical="center"/>
      <protection locked="0"/>
    </xf>
    <xf numFmtId="200" fontId="25" fillId="4" borderId="71" xfId="0" applyNumberFormat="1" applyFont="1" applyFill="1" applyBorder="1" applyAlignment="1" applyProtection="1">
      <alignment horizontal="right" vertical="center"/>
      <protection locked="0"/>
    </xf>
    <xf numFmtId="200" fontId="25" fillId="4" borderId="72" xfId="0" applyNumberFormat="1" applyFont="1" applyFill="1" applyBorder="1" applyAlignment="1" applyProtection="1">
      <alignment horizontal="right" vertical="center"/>
      <protection locked="0"/>
    </xf>
    <xf numFmtId="201" fontId="25" fillId="4" borderId="30" xfId="0" applyNumberFormat="1" applyFont="1" applyFill="1" applyBorder="1" applyAlignment="1" applyProtection="1">
      <alignment horizontal="right" vertical="center"/>
      <protection locked="0"/>
    </xf>
    <xf numFmtId="201" fontId="25" fillId="4" borderId="29" xfId="0" applyNumberFormat="1" applyFont="1" applyFill="1" applyBorder="1" applyAlignment="1" applyProtection="1">
      <alignment horizontal="right" vertical="center"/>
      <protection locked="0"/>
    </xf>
    <xf numFmtId="49" fontId="26" fillId="19" borderId="73" xfId="0" applyNumberFormat="1" applyFont="1" applyFill="1" applyBorder="1" applyAlignment="1" applyProtection="1">
      <alignment vertical="center"/>
      <protection locked="0"/>
    </xf>
    <xf numFmtId="49" fontId="26" fillId="19" borderId="74" xfId="0" applyNumberFormat="1" applyFont="1" applyFill="1" applyBorder="1" applyAlignment="1" applyProtection="1">
      <alignment horizontal="left" vertical="center"/>
      <protection locked="0"/>
    </xf>
    <xf numFmtId="49" fontId="26" fillId="19" borderId="74" xfId="0" applyNumberFormat="1" applyFont="1" applyFill="1" applyBorder="1" applyAlignment="1" applyProtection="1">
      <alignment horizontal="right" vertical="center"/>
      <protection locked="0"/>
    </xf>
    <xf numFmtId="49" fontId="26" fillId="19" borderId="75" xfId="0" applyNumberFormat="1" applyFont="1" applyFill="1" applyBorder="1" applyAlignment="1" applyProtection="1">
      <alignment horizontal="left" vertical="center"/>
      <protection locked="0"/>
    </xf>
    <xf numFmtId="200" fontId="26" fillId="4" borderId="76" xfId="0" applyNumberFormat="1" applyFont="1" applyFill="1" applyBorder="1" applyAlignment="1" applyProtection="1">
      <alignment horizontal="right" vertical="center"/>
      <protection locked="0"/>
    </xf>
    <xf numFmtId="200" fontId="26" fillId="4" borderId="77" xfId="0" applyNumberFormat="1" applyFont="1" applyFill="1" applyBorder="1" applyAlignment="1" applyProtection="1">
      <alignment horizontal="right" vertical="center"/>
      <protection locked="0"/>
    </xf>
    <xf numFmtId="200" fontId="26" fillId="4" borderId="78" xfId="0" applyNumberFormat="1" applyFont="1" applyFill="1" applyBorder="1" applyAlignment="1" applyProtection="1">
      <alignment horizontal="right" vertical="center"/>
      <protection locked="0"/>
    </xf>
    <xf numFmtId="201" fontId="26" fillId="4" borderId="79" xfId="0" applyNumberFormat="1" applyFont="1" applyFill="1" applyBorder="1" applyAlignment="1" applyProtection="1">
      <alignment horizontal="right" vertical="center"/>
      <protection locked="0"/>
    </xf>
    <xf numFmtId="201" fontId="26" fillId="4" borderId="80" xfId="0" applyNumberFormat="1" applyFont="1" applyFill="1" applyBorder="1" applyAlignment="1" applyProtection="1">
      <alignment horizontal="right" vertical="center"/>
      <protection locked="0"/>
    </xf>
    <xf numFmtId="49" fontId="25" fillId="19" borderId="81" xfId="0" applyNumberFormat="1" applyFont="1" applyFill="1" applyBorder="1" applyAlignment="1" applyProtection="1">
      <alignment vertical="center"/>
      <protection locked="0"/>
    </xf>
    <xf numFmtId="49" fontId="25" fillId="19" borderId="82" xfId="0" applyNumberFormat="1" applyFont="1" applyFill="1" applyBorder="1" applyAlignment="1" applyProtection="1">
      <alignment horizontal="left" vertical="center"/>
      <protection locked="0"/>
    </xf>
    <xf numFmtId="49" fontId="25" fillId="19" borderId="82" xfId="0" applyNumberFormat="1" applyFont="1" applyFill="1" applyBorder="1" applyAlignment="1" applyProtection="1">
      <alignment horizontal="right" vertical="center"/>
      <protection locked="0"/>
    </xf>
    <xf numFmtId="49" fontId="25" fillId="19" borderId="83" xfId="0" applyNumberFormat="1" applyFont="1" applyFill="1" applyBorder="1" applyAlignment="1" applyProtection="1">
      <alignment horizontal="left" vertical="center"/>
      <protection locked="0"/>
    </xf>
    <xf numFmtId="200" fontId="25" fillId="4" borderId="84" xfId="0" applyNumberFormat="1" applyFont="1" applyFill="1" applyBorder="1" applyAlignment="1" applyProtection="1">
      <alignment horizontal="right" vertical="center"/>
      <protection locked="0"/>
    </xf>
    <xf numFmtId="200" fontId="25" fillId="4" borderId="85" xfId="0" applyNumberFormat="1" applyFont="1" applyFill="1" applyBorder="1" applyAlignment="1" applyProtection="1">
      <alignment horizontal="right" vertical="center"/>
      <protection locked="0"/>
    </xf>
    <xf numFmtId="200" fontId="25" fillId="4" borderId="86" xfId="0" applyNumberFormat="1" applyFont="1" applyFill="1" applyBorder="1" applyAlignment="1" applyProtection="1">
      <alignment horizontal="right" vertical="center"/>
      <protection locked="0"/>
    </xf>
    <xf numFmtId="201" fontId="25" fillId="4" borderId="87" xfId="0" applyNumberFormat="1" applyFont="1" applyFill="1" applyBorder="1" applyAlignment="1" applyProtection="1">
      <alignment horizontal="right" vertical="center"/>
      <protection locked="0"/>
    </xf>
    <xf numFmtId="201" fontId="25" fillId="4" borderId="88" xfId="0" applyNumberFormat="1" applyFont="1" applyFill="1" applyBorder="1" applyAlignment="1" applyProtection="1">
      <alignment horizontal="right" vertical="center"/>
      <protection locked="0"/>
    </xf>
    <xf numFmtId="49" fontId="28" fillId="0" borderId="0" xfId="0" applyNumberFormat="1" applyFont="1" applyFill="1" applyAlignment="1" applyProtection="1">
      <alignment horizontal="left" indent="3"/>
      <protection locked="0"/>
    </xf>
    <xf numFmtId="49" fontId="25" fillId="19" borderId="89" xfId="0" applyNumberFormat="1" applyFont="1" applyFill="1" applyBorder="1" applyAlignment="1" applyProtection="1">
      <alignment vertical="center"/>
      <protection locked="0"/>
    </xf>
    <xf numFmtId="49" fontId="25" fillId="19" borderId="90" xfId="0" applyNumberFormat="1" applyFont="1" applyFill="1" applyBorder="1" applyAlignment="1" applyProtection="1">
      <alignment horizontal="left" vertical="center"/>
      <protection locked="0"/>
    </xf>
    <xf numFmtId="49" fontId="25" fillId="19" borderId="90" xfId="0" applyNumberFormat="1" applyFont="1" applyFill="1" applyBorder="1" applyAlignment="1" applyProtection="1">
      <alignment horizontal="right" vertical="center"/>
      <protection locked="0"/>
    </xf>
    <xf numFmtId="49" fontId="25" fillId="19" borderId="91" xfId="0" applyNumberFormat="1" applyFont="1" applyFill="1" applyBorder="1" applyAlignment="1" applyProtection="1">
      <alignment horizontal="left" vertical="center"/>
      <protection locked="0"/>
    </xf>
    <xf numFmtId="200" fontId="25" fillId="4" borderId="92" xfId="0" applyNumberFormat="1" applyFont="1" applyFill="1" applyBorder="1" applyAlignment="1" applyProtection="1">
      <alignment horizontal="right" vertical="center"/>
      <protection locked="0"/>
    </xf>
    <xf numFmtId="200" fontId="25" fillId="4" borderId="93" xfId="0" applyNumberFormat="1" applyFont="1" applyFill="1" applyBorder="1" applyAlignment="1" applyProtection="1">
      <alignment horizontal="right" vertical="center"/>
      <protection locked="0"/>
    </xf>
    <xf numFmtId="200" fontId="25" fillId="4" borderId="94" xfId="0" applyNumberFormat="1" applyFont="1" applyFill="1" applyBorder="1" applyAlignment="1" applyProtection="1">
      <alignment horizontal="right" vertical="center"/>
      <protection locked="0"/>
    </xf>
    <xf numFmtId="201" fontId="25" fillId="4" borderId="95" xfId="0" applyNumberFormat="1" applyFont="1" applyFill="1" applyBorder="1" applyAlignment="1" applyProtection="1">
      <alignment horizontal="right" vertical="center"/>
      <protection locked="0"/>
    </xf>
    <xf numFmtId="201" fontId="25" fillId="4" borderId="96" xfId="0" applyNumberFormat="1" applyFont="1" applyFill="1" applyBorder="1" applyAlignment="1" applyProtection="1">
      <alignment horizontal="right" vertical="center"/>
      <protection locked="0"/>
    </xf>
    <xf numFmtId="49" fontId="26" fillId="19" borderId="97" xfId="0" applyNumberFormat="1" applyFont="1" applyFill="1" applyBorder="1" applyAlignment="1" applyProtection="1">
      <alignment vertical="center"/>
      <protection locked="0"/>
    </xf>
    <xf numFmtId="49" fontId="26" fillId="19" borderId="98" xfId="0" applyNumberFormat="1" applyFont="1" applyFill="1" applyBorder="1" applyAlignment="1" applyProtection="1">
      <alignment horizontal="left" vertical="center"/>
      <protection locked="0"/>
    </xf>
    <xf numFmtId="49" fontId="26" fillId="19" borderId="31" xfId="0" applyNumberFormat="1" applyFont="1" applyFill="1" applyBorder="1" applyAlignment="1" applyProtection="1">
      <alignment horizontal="right" vertical="center"/>
      <protection locked="0"/>
    </xf>
    <xf numFmtId="49" fontId="26" fillId="19" borderId="32" xfId="0" applyNumberFormat="1" applyFont="1" applyFill="1" applyBorder="1" applyAlignment="1" applyProtection="1">
      <alignment horizontal="left" vertical="center"/>
      <protection locked="0"/>
    </xf>
    <xf numFmtId="200" fontId="26" fillId="4" borderId="99" xfId="0" applyNumberFormat="1" applyFont="1" applyFill="1" applyBorder="1" applyAlignment="1" applyProtection="1">
      <alignment horizontal="right" vertical="center"/>
      <protection locked="0"/>
    </xf>
    <xf numFmtId="202" fontId="25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38" xfId="0" applyNumberFormat="1" applyFont="1" applyFill="1" applyBorder="1" applyAlignment="1" applyProtection="1">
      <alignment horizontal="right" vertical="center"/>
      <protection locked="0"/>
    </xf>
    <xf numFmtId="49" fontId="26" fillId="19" borderId="101" xfId="0" applyNumberFormat="1" applyFont="1" applyFill="1" applyBorder="1" applyAlignment="1" applyProtection="1">
      <alignment horizontal="left" vertical="center"/>
      <protection locked="0"/>
    </xf>
    <xf numFmtId="49" fontId="25" fillId="19" borderId="102" xfId="0" applyNumberFormat="1" applyFont="1" applyFill="1" applyBorder="1" applyAlignment="1" applyProtection="1">
      <alignment horizontal="left" vertical="center"/>
      <protection locked="0"/>
    </xf>
    <xf numFmtId="49" fontId="25" fillId="19" borderId="103" xfId="0" applyNumberFormat="1" applyFont="1" applyFill="1" applyBorder="1" applyAlignment="1" applyProtection="1">
      <alignment horizontal="left" vertical="center"/>
      <protection locked="0"/>
    </xf>
    <xf numFmtId="49" fontId="26" fillId="19" borderId="82" xfId="0" applyNumberFormat="1" applyFont="1" applyFill="1" applyBorder="1" applyAlignment="1" applyProtection="1">
      <alignment horizontal="left" vertical="center"/>
      <protection locked="0"/>
    </xf>
    <xf numFmtId="49" fontId="26" fillId="19" borderId="82" xfId="0" applyNumberFormat="1" applyFont="1" applyFill="1" applyBorder="1" applyAlignment="1" applyProtection="1">
      <alignment horizontal="right" vertical="center"/>
      <protection locked="0"/>
    </xf>
    <xf numFmtId="49" fontId="26" fillId="19" borderId="83" xfId="0" applyNumberFormat="1" applyFont="1" applyFill="1" applyBorder="1" applyAlignment="1" applyProtection="1">
      <alignment horizontal="left" vertical="center"/>
      <protection locked="0"/>
    </xf>
    <xf numFmtId="49" fontId="28" fillId="0" borderId="0" xfId="0" applyNumberFormat="1" applyFont="1" applyFill="1" applyAlignment="1" applyProtection="1">
      <alignment horizontal="left" indent="1"/>
      <protection locked="0"/>
    </xf>
    <xf numFmtId="49" fontId="25" fillId="0" borderId="0" xfId="0" applyNumberFormat="1" applyFont="1" applyFill="1" applyAlignment="1" applyProtection="1">
      <alignment horizontal="left" vertical="top" indent="1"/>
      <protection locked="0"/>
    </xf>
    <xf numFmtId="49" fontId="25" fillId="19" borderId="15" xfId="0" applyNumberFormat="1" applyFont="1" applyFill="1" applyBorder="1" applyAlignment="1" applyProtection="1">
      <alignment horizontal="right" vertical="center"/>
      <protection locked="0"/>
    </xf>
    <xf numFmtId="49" fontId="25" fillId="19" borderId="104" xfId="0" applyNumberFormat="1" applyFont="1" applyFill="1" applyBorder="1" applyAlignment="1" applyProtection="1">
      <alignment horizontal="left" vertical="center"/>
      <protection locked="0"/>
    </xf>
    <xf numFmtId="200" fontId="25" fillId="4" borderId="105" xfId="0" applyNumberFormat="1" applyFont="1" applyFill="1" applyBorder="1" applyAlignment="1" applyProtection="1">
      <alignment horizontal="right" vertical="center"/>
      <protection locked="0"/>
    </xf>
    <xf numFmtId="200" fontId="25" fillId="4" borderId="106" xfId="0" applyNumberFormat="1" applyFont="1" applyFill="1" applyBorder="1" applyAlignment="1" applyProtection="1">
      <alignment horizontal="right" vertical="center"/>
      <protection locked="0"/>
    </xf>
    <xf numFmtId="200" fontId="25" fillId="4" borderId="107" xfId="0" applyNumberFormat="1" applyFont="1" applyFill="1" applyBorder="1" applyAlignment="1" applyProtection="1">
      <alignment horizontal="right" vertical="center"/>
      <protection locked="0"/>
    </xf>
    <xf numFmtId="201" fontId="25" fillId="4" borderId="108" xfId="0" applyNumberFormat="1" applyFont="1" applyFill="1" applyBorder="1" applyAlignment="1" applyProtection="1">
      <alignment horizontal="right" vertical="center"/>
      <protection locked="0"/>
    </xf>
    <xf numFmtId="201" fontId="25" fillId="4" borderId="109" xfId="0" applyNumberFormat="1" applyFont="1" applyFill="1" applyBorder="1" applyAlignment="1" applyProtection="1">
      <alignment horizontal="right" vertical="center"/>
      <protection locked="0"/>
    </xf>
    <xf numFmtId="49" fontId="26" fillId="19" borderId="110" xfId="0" applyNumberFormat="1" applyFont="1" applyFill="1" applyBorder="1" applyAlignment="1" applyProtection="1">
      <alignment vertical="center"/>
      <protection locked="0"/>
    </xf>
    <xf numFmtId="200" fontId="26" fillId="4" borderId="111" xfId="0" applyNumberFormat="1" applyFont="1" applyFill="1" applyBorder="1" applyAlignment="1" applyProtection="1">
      <alignment horizontal="right" vertical="center"/>
      <protection locked="0"/>
    </xf>
    <xf numFmtId="200" fontId="26" fillId="4" borderId="112" xfId="0" applyNumberFormat="1" applyFont="1" applyFill="1" applyBorder="1" applyAlignment="1" applyProtection="1">
      <alignment horizontal="right" vertical="center"/>
      <protection locked="0"/>
    </xf>
    <xf numFmtId="49" fontId="26" fillId="19" borderId="110" xfId="0" applyNumberFormat="1" applyFont="1" applyFill="1" applyBorder="1" applyAlignment="1" applyProtection="1">
      <alignment wrapText="1"/>
      <protection locked="0"/>
    </xf>
    <xf numFmtId="49" fontId="26" fillId="19" borderId="31" xfId="0" applyNumberFormat="1" applyFont="1" applyFill="1" applyBorder="1" applyAlignment="1" applyProtection="1">
      <alignment horizontal="left" vertical="center" indent="1"/>
      <protection locked="0"/>
    </xf>
    <xf numFmtId="49" fontId="26" fillId="19" borderId="74" xfId="0" applyNumberFormat="1" applyFont="1" applyFill="1" applyBorder="1" applyAlignment="1" applyProtection="1">
      <alignment horizontal="left" vertical="center" indent="1"/>
      <protection locked="0"/>
    </xf>
    <xf numFmtId="49" fontId="26" fillId="19" borderId="113" xfId="0" applyNumberFormat="1" applyFont="1" applyFill="1" applyBorder="1" applyAlignment="1" applyProtection="1">
      <alignment vertical="center"/>
      <protection locked="0"/>
    </xf>
    <xf numFmtId="49" fontId="25" fillId="19" borderId="114" xfId="0" applyNumberFormat="1" applyFont="1" applyFill="1" applyBorder="1" applyAlignment="1" applyProtection="1">
      <alignment horizontal="left" vertical="center"/>
      <protection locked="0"/>
    </xf>
    <xf numFmtId="49" fontId="25" fillId="19" borderId="114" xfId="0" applyNumberFormat="1" applyFont="1" applyFill="1" applyBorder="1" applyAlignment="1" applyProtection="1">
      <alignment horizontal="right" vertical="center"/>
      <protection locked="0"/>
    </xf>
    <xf numFmtId="49" fontId="25" fillId="19" borderId="115" xfId="0" applyNumberFormat="1" applyFont="1" applyFill="1" applyBorder="1" applyAlignment="1" applyProtection="1">
      <alignment horizontal="left" vertical="center"/>
      <protection locked="0"/>
    </xf>
    <xf numFmtId="200" fontId="25" fillId="4" borderId="116" xfId="0" applyNumberFormat="1" applyFont="1" applyFill="1" applyBorder="1" applyAlignment="1" applyProtection="1">
      <alignment horizontal="right" vertical="center"/>
      <protection locked="0"/>
    </xf>
    <xf numFmtId="200" fontId="25" fillId="4" borderId="117" xfId="0" applyNumberFormat="1" applyFont="1" applyFill="1" applyBorder="1" applyAlignment="1" applyProtection="1">
      <alignment horizontal="right" vertical="center"/>
      <protection locked="0"/>
    </xf>
    <xf numFmtId="200" fontId="25" fillId="4" borderId="118" xfId="0" applyNumberFormat="1" applyFont="1" applyFill="1" applyBorder="1" applyAlignment="1" applyProtection="1">
      <alignment horizontal="right" vertical="center"/>
      <protection locked="0"/>
    </xf>
    <xf numFmtId="201" fontId="25" fillId="4" borderId="119" xfId="0" applyNumberFormat="1" applyFont="1" applyFill="1" applyBorder="1" applyAlignment="1" applyProtection="1">
      <alignment horizontal="right" vertical="center"/>
      <protection locked="0"/>
    </xf>
    <xf numFmtId="201" fontId="25" fillId="4" borderId="120" xfId="0" applyNumberFormat="1" applyFont="1" applyFill="1" applyBorder="1" applyAlignment="1" applyProtection="1">
      <alignment horizontal="right" vertical="center"/>
      <protection locked="0"/>
    </xf>
    <xf numFmtId="49" fontId="26" fillId="19" borderId="114" xfId="0" applyNumberFormat="1" applyFont="1" applyFill="1" applyBorder="1" applyAlignment="1" applyProtection="1">
      <alignment horizontal="left" vertical="center"/>
      <protection locked="0"/>
    </xf>
    <xf numFmtId="49" fontId="26" fillId="19" borderId="114" xfId="0" applyNumberFormat="1" applyFont="1" applyFill="1" applyBorder="1" applyAlignment="1" applyProtection="1">
      <alignment horizontal="right" vertical="center"/>
      <protection locked="0"/>
    </xf>
    <xf numFmtId="49" fontId="26" fillId="19" borderId="115" xfId="0" applyNumberFormat="1" applyFont="1" applyFill="1" applyBorder="1" applyAlignment="1" applyProtection="1">
      <alignment horizontal="left" vertical="center"/>
      <protection locked="0"/>
    </xf>
    <xf numFmtId="200" fontId="26" fillId="4" borderId="116" xfId="0" applyNumberFormat="1" applyFont="1" applyFill="1" applyBorder="1" applyAlignment="1" applyProtection="1">
      <alignment horizontal="right" vertical="center"/>
      <protection locked="0"/>
    </xf>
    <xf numFmtId="200" fontId="26" fillId="4" borderId="117" xfId="0" applyNumberFormat="1" applyFont="1" applyFill="1" applyBorder="1" applyAlignment="1" applyProtection="1">
      <alignment horizontal="right" vertical="center"/>
      <protection locked="0"/>
    </xf>
    <xf numFmtId="200" fontId="26" fillId="4" borderId="118" xfId="0" applyNumberFormat="1" applyFont="1" applyFill="1" applyBorder="1" applyAlignment="1" applyProtection="1">
      <alignment horizontal="right" vertical="center"/>
      <protection locked="0"/>
    </xf>
    <xf numFmtId="201" fontId="26" fillId="4" borderId="119" xfId="0" applyNumberFormat="1" applyFont="1" applyFill="1" applyBorder="1" applyAlignment="1" applyProtection="1">
      <alignment horizontal="right" vertical="center"/>
      <protection locked="0"/>
    </xf>
    <xf numFmtId="201" fontId="26" fillId="4" borderId="120" xfId="0" applyNumberFormat="1" applyFont="1" applyFill="1" applyBorder="1" applyAlignment="1" applyProtection="1">
      <alignment horizontal="right" vertical="center"/>
      <protection locked="0"/>
    </xf>
    <xf numFmtId="49" fontId="26" fillId="19" borderId="81" xfId="0" applyNumberFormat="1" applyFont="1" applyFill="1" applyBorder="1" applyAlignment="1" applyProtection="1">
      <alignment vertical="center"/>
      <protection locked="0"/>
    </xf>
    <xf numFmtId="200" fontId="26" fillId="4" borderId="84" xfId="0" applyNumberFormat="1" applyFont="1" applyFill="1" applyBorder="1" applyAlignment="1" applyProtection="1">
      <alignment horizontal="right" vertical="center"/>
      <protection locked="0"/>
    </xf>
    <xf numFmtId="200" fontId="26" fillId="4" borderId="85" xfId="0" applyNumberFormat="1" applyFont="1" applyFill="1" applyBorder="1" applyAlignment="1" applyProtection="1">
      <alignment horizontal="right" vertical="center"/>
      <protection locked="0"/>
    </xf>
    <xf numFmtId="200" fontId="26" fillId="4" borderId="86" xfId="0" applyNumberFormat="1" applyFont="1" applyFill="1" applyBorder="1" applyAlignment="1" applyProtection="1">
      <alignment horizontal="right" vertical="center"/>
      <protection locked="0"/>
    </xf>
    <xf numFmtId="201" fontId="26" fillId="4" borderId="87" xfId="0" applyNumberFormat="1" applyFont="1" applyFill="1" applyBorder="1" applyAlignment="1" applyProtection="1">
      <alignment horizontal="right" vertical="center"/>
      <protection locked="0"/>
    </xf>
    <xf numFmtId="201" fontId="26" fillId="4" borderId="88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Fill="1" applyAlignment="1" applyProtection="1">
      <alignment horizontal="left" vertical="top" indent="3"/>
      <protection locked="0"/>
    </xf>
    <xf numFmtId="200" fontId="25" fillId="4" borderId="121" xfId="0" applyNumberFormat="1" applyFont="1" applyFill="1" applyBorder="1" applyAlignment="1" applyProtection="1">
      <alignment horizontal="right" vertical="center"/>
      <protection locked="0"/>
    </xf>
    <xf numFmtId="201" fontId="25" fillId="4" borderId="106" xfId="0" applyNumberFormat="1" applyFont="1" applyFill="1" applyBorder="1" applyAlignment="1" applyProtection="1">
      <alignment horizontal="right" vertical="center"/>
      <protection locked="0"/>
    </xf>
    <xf numFmtId="201" fontId="25" fillId="4" borderId="121" xfId="0" applyNumberFormat="1" applyFont="1" applyFill="1" applyBorder="1" applyAlignment="1" applyProtection="1">
      <alignment horizontal="right" vertical="center"/>
      <protection locked="0"/>
    </xf>
    <xf numFmtId="201" fontId="25" fillId="4" borderId="107" xfId="0" applyNumberFormat="1" applyFont="1" applyFill="1" applyBorder="1" applyAlignment="1" applyProtection="1">
      <alignment horizontal="right" vertical="center"/>
      <protection locked="0"/>
    </xf>
    <xf numFmtId="200" fontId="26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111" xfId="0" applyNumberFormat="1" applyFont="1" applyFill="1" applyBorder="1" applyAlignment="1" applyProtection="1">
      <alignment horizontal="right" vertical="center"/>
      <protection locked="0"/>
    </xf>
    <xf numFmtId="201" fontId="26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112" xfId="0" applyNumberFormat="1" applyFont="1" applyFill="1" applyBorder="1" applyAlignment="1" applyProtection="1">
      <alignment horizontal="right" vertical="center"/>
      <protection locked="0"/>
    </xf>
    <xf numFmtId="200" fontId="26" fillId="4" borderId="122" xfId="0" applyNumberFormat="1" applyFont="1" applyFill="1" applyBorder="1" applyAlignment="1" applyProtection="1">
      <alignment horizontal="right" vertical="center"/>
      <protection locked="0"/>
    </xf>
    <xf numFmtId="201" fontId="26" fillId="4" borderId="77" xfId="0" applyNumberFormat="1" applyFont="1" applyFill="1" applyBorder="1" applyAlignment="1" applyProtection="1">
      <alignment horizontal="right" vertical="center"/>
      <protection locked="0"/>
    </xf>
    <xf numFmtId="201" fontId="26" fillId="4" borderId="122" xfId="0" applyNumberFormat="1" applyFont="1" applyFill="1" applyBorder="1" applyAlignment="1" applyProtection="1">
      <alignment horizontal="right" vertical="center"/>
      <protection locked="0"/>
    </xf>
    <xf numFmtId="201" fontId="26" fillId="4" borderId="78" xfId="0" applyNumberFormat="1" applyFont="1" applyFill="1" applyBorder="1" applyAlignment="1" applyProtection="1">
      <alignment horizontal="right" vertical="center"/>
      <protection locked="0"/>
    </xf>
    <xf numFmtId="200" fontId="25" fillId="4" borderId="123" xfId="0" applyNumberFormat="1" applyFont="1" applyFill="1" applyBorder="1" applyAlignment="1" applyProtection="1">
      <alignment horizontal="right" vertical="center"/>
      <protection locked="0"/>
    </xf>
    <xf numFmtId="201" fontId="25" fillId="4" borderId="71" xfId="0" applyNumberFormat="1" applyFont="1" applyFill="1" applyBorder="1" applyAlignment="1" applyProtection="1">
      <alignment horizontal="right" vertical="center"/>
      <protection locked="0"/>
    </xf>
    <xf numFmtId="201" fontId="25" fillId="4" borderId="123" xfId="0" applyNumberFormat="1" applyFont="1" applyFill="1" applyBorder="1" applyAlignment="1" applyProtection="1">
      <alignment horizontal="right" vertical="center"/>
      <protection locked="0"/>
    </xf>
    <xf numFmtId="201" fontId="25" fillId="4" borderId="72" xfId="0" applyNumberFormat="1" applyFont="1" applyFill="1" applyBorder="1" applyAlignment="1" applyProtection="1">
      <alignment horizontal="right" vertical="center"/>
      <protection locked="0"/>
    </xf>
    <xf numFmtId="49" fontId="25" fillId="19" borderId="113" xfId="0" applyNumberFormat="1" applyFont="1" applyFill="1" applyBorder="1" applyAlignment="1" applyProtection="1">
      <alignment vertical="center"/>
      <protection locked="0"/>
    </xf>
    <xf numFmtId="200" fontId="25" fillId="4" borderId="124" xfId="0" applyNumberFormat="1" applyFont="1" applyFill="1" applyBorder="1" applyAlignment="1" applyProtection="1">
      <alignment horizontal="right" vertical="center"/>
      <protection locked="0"/>
    </xf>
    <xf numFmtId="201" fontId="25" fillId="4" borderId="117" xfId="0" applyNumberFormat="1" applyFont="1" applyFill="1" applyBorder="1" applyAlignment="1" applyProtection="1">
      <alignment horizontal="right" vertical="center"/>
      <protection locked="0"/>
    </xf>
    <xf numFmtId="201" fontId="25" fillId="4" borderId="124" xfId="0" applyNumberFormat="1" applyFont="1" applyFill="1" applyBorder="1" applyAlignment="1" applyProtection="1">
      <alignment horizontal="right" vertical="center"/>
      <protection locked="0"/>
    </xf>
    <xf numFmtId="201" fontId="25" fillId="4" borderId="118" xfId="0" applyNumberFormat="1" applyFont="1" applyFill="1" applyBorder="1" applyAlignment="1" applyProtection="1">
      <alignment horizontal="right" vertical="center"/>
      <protection locked="0"/>
    </xf>
    <xf numFmtId="200" fontId="26" fillId="4" borderId="124" xfId="0" applyNumberFormat="1" applyFont="1" applyFill="1" applyBorder="1" applyAlignment="1" applyProtection="1">
      <alignment horizontal="right" vertical="center"/>
      <protection locked="0"/>
    </xf>
    <xf numFmtId="201" fontId="26" fillId="4" borderId="117" xfId="0" applyNumberFormat="1" applyFont="1" applyFill="1" applyBorder="1" applyAlignment="1" applyProtection="1">
      <alignment horizontal="right" vertical="center"/>
      <protection locked="0"/>
    </xf>
    <xf numFmtId="201" fontId="26" fillId="4" borderId="124" xfId="0" applyNumberFormat="1" applyFont="1" applyFill="1" applyBorder="1" applyAlignment="1" applyProtection="1">
      <alignment horizontal="right" vertical="center"/>
      <protection locked="0"/>
    </xf>
    <xf numFmtId="201" fontId="26" fillId="4" borderId="118" xfId="0" applyNumberFormat="1" applyFont="1" applyFill="1" applyBorder="1" applyAlignment="1" applyProtection="1">
      <alignment horizontal="right" vertical="center"/>
      <protection locked="0"/>
    </xf>
    <xf numFmtId="200" fontId="26" fillId="4" borderId="125" xfId="0" applyNumberFormat="1" applyFont="1" applyFill="1" applyBorder="1" applyAlignment="1" applyProtection="1">
      <alignment horizontal="right" vertical="center"/>
      <protection locked="0"/>
    </xf>
    <xf numFmtId="201" fontId="26" fillId="4" borderId="85" xfId="0" applyNumberFormat="1" applyFont="1" applyFill="1" applyBorder="1" applyAlignment="1" applyProtection="1">
      <alignment horizontal="right" vertical="center"/>
      <protection locked="0"/>
    </xf>
    <xf numFmtId="201" fontId="26" fillId="4" borderId="125" xfId="0" applyNumberFormat="1" applyFont="1" applyFill="1" applyBorder="1" applyAlignment="1" applyProtection="1">
      <alignment horizontal="right" vertical="center"/>
      <protection locked="0"/>
    </xf>
    <xf numFmtId="201" fontId="26" fillId="4" borderId="86" xfId="0" applyNumberFormat="1" applyFont="1" applyFill="1" applyBorder="1" applyAlignment="1" applyProtection="1">
      <alignment horizontal="right" vertical="center"/>
      <protection locked="0"/>
    </xf>
    <xf numFmtId="200" fontId="25" fillId="4" borderId="126" xfId="0" applyNumberFormat="1" applyFont="1" applyFill="1" applyBorder="1" applyAlignment="1" applyProtection="1">
      <alignment horizontal="right" vertical="center"/>
      <protection locked="0"/>
    </xf>
    <xf numFmtId="201" fontId="25" fillId="4" borderId="57" xfId="0" applyNumberFormat="1" applyFont="1" applyFill="1" applyBorder="1" applyAlignment="1" applyProtection="1">
      <alignment horizontal="right" vertical="center"/>
      <protection locked="0"/>
    </xf>
    <xf numFmtId="201" fontId="25" fillId="4" borderId="126" xfId="0" applyNumberFormat="1" applyFont="1" applyFill="1" applyBorder="1" applyAlignment="1" applyProtection="1">
      <alignment horizontal="right" vertical="center"/>
      <protection locked="0"/>
    </xf>
    <xf numFmtId="201" fontId="25" fillId="4" borderId="58" xfId="0" applyNumberFormat="1" applyFont="1" applyFill="1" applyBorder="1" applyAlignment="1" applyProtection="1">
      <alignment horizontal="right" vertical="center"/>
      <protection locked="0"/>
    </xf>
    <xf numFmtId="49" fontId="25" fillId="19" borderId="127" xfId="0" applyNumberFormat="1" applyFont="1" applyFill="1" applyBorder="1" applyAlignment="1" applyProtection="1">
      <alignment vertical="center"/>
      <protection locked="0"/>
    </xf>
    <xf numFmtId="49" fontId="25" fillId="19" borderId="128" xfId="0" applyNumberFormat="1" applyFont="1" applyFill="1" applyBorder="1" applyAlignment="1" applyProtection="1">
      <alignment horizontal="left" vertical="center"/>
      <protection locked="0"/>
    </xf>
    <xf numFmtId="49" fontId="25" fillId="19" borderId="128" xfId="0" applyNumberFormat="1" applyFont="1" applyFill="1" applyBorder="1" applyAlignment="1" applyProtection="1">
      <alignment horizontal="right" vertical="center"/>
      <protection locked="0"/>
    </xf>
    <xf numFmtId="49" fontId="25" fillId="19" borderId="129" xfId="0" applyNumberFormat="1" applyFont="1" applyFill="1" applyBorder="1" applyAlignment="1" applyProtection="1">
      <alignment horizontal="left" vertical="center"/>
      <protection locked="0"/>
    </xf>
    <xf numFmtId="49" fontId="25" fillId="19" borderId="13" xfId="0" applyNumberFormat="1" applyFont="1" applyFill="1" applyBorder="1" applyAlignment="1" applyProtection="1">
      <alignment vertical="center"/>
      <protection locked="0"/>
    </xf>
    <xf numFmtId="49" fontId="25" fillId="19" borderId="0" xfId="0" applyNumberFormat="1" applyFont="1" applyFill="1" applyBorder="1" applyAlignment="1" applyProtection="1">
      <alignment horizontal="left" vertical="center"/>
      <protection locked="0"/>
    </xf>
    <xf numFmtId="49" fontId="25" fillId="19" borderId="0" xfId="0" applyNumberFormat="1" applyFont="1" applyFill="1" applyBorder="1" applyAlignment="1" applyProtection="1">
      <alignment horizontal="right" vertical="center"/>
      <protection locked="0"/>
    </xf>
    <xf numFmtId="49" fontId="25" fillId="19" borderId="130" xfId="0" applyNumberFormat="1" applyFont="1" applyFill="1" applyBorder="1" applyAlignment="1" applyProtection="1">
      <alignment horizontal="left" vertical="center"/>
      <protection locked="0"/>
    </xf>
    <xf numFmtId="201" fontId="25" fillId="4" borderId="65" xfId="0" applyNumberFormat="1" applyFont="1" applyFill="1" applyBorder="1" applyAlignment="1" applyProtection="1">
      <alignment horizontal="right" vertical="center"/>
      <protection locked="0"/>
    </xf>
    <xf numFmtId="201" fontId="25" fillId="4" borderId="66" xfId="0" applyNumberFormat="1" applyFont="1" applyFill="1" applyBorder="1" applyAlignment="1" applyProtection="1">
      <alignment horizontal="right" vertical="center"/>
      <protection locked="0"/>
    </xf>
    <xf numFmtId="200" fontId="26" fillId="4" borderId="70" xfId="0" applyNumberFormat="1" applyFont="1" applyFill="1" applyBorder="1" applyAlignment="1" applyProtection="1">
      <alignment horizontal="right" vertical="center"/>
      <protection locked="0"/>
    </xf>
    <xf numFmtId="200" fontId="26" fillId="4" borderId="71" xfId="0" applyNumberFormat="1" applyFont="1" applyFill="1" applyBorder="1" applyAlignment="1" applyProtection="1">
      <alignment horizontal="right" vertical="center"/>
      <protection locked="0"/>
    </xf>
    <xf numFmtId="200" fontId="26" fillId="4" borderId="72" xfId="0" applyNumberFormat="1" applyFont="1" applyFill="1" applyBorder="1" applyAlignment="1" applyProtection="1">
      <alignment horizontal="right" vertical="center"/>
      <protection locked="0"/>
    </xf>
    <xf numFmtId="201" fontId="26" fillId="4" borderId="71" xfId="0" applyNumberFormat="1" applyFont="1" applyFill="1" applyBorder="1" applyAlignment="1" applyProtection="1">
      <alignment horizontal="right" vertical="center"/>
      <protection locked="0"/>
    </xf>
    <xf numFmtId="201" fontId="26" fillId="4" borderId="72" xfId="0" applyNumberFormat="1" applyFont="1" applyFill="1" applyBorder="1" applyAlignment="1" applyProtection="1">
      <alignment horizontal="right" vertical="center"/>
      <protection locked="0"/>
    </xf>
    <xf numFmtId="49" fontId="25" fillId="19" borderId="131" xfId="0" applyNumberFormat="1" applyFont="1" applyFill="1" applyBorder="1" applyAlignment="1" applyProtection="1">
      <alignment vertical="center"/>
      <protection locked="0"/>
    </xf>
    <xf numFmtId="49" fontId="25" fillId="19" borderId="132" xfId="0" applyNumberFormat="1" applyFont="1" applyFill="1" applyBorder="1" applyAlignment="1" applyProtection="1">
      <alignment vertical="center"/>
      <protection locked="0"/>
    </xf>
    <xf numFmtId="49" fontId="25" fillId="19" borderId="133" xfId="0" applyNumberFormat="1" applyFont="1" applyFill="1" applyBorder="1" applyAlignment="1" applyProtection="1">
      <alignment horizontal="left" vertical="center"/>
      <protection locked="0"/>
    </xf>
    <xf numFmtId="49" fontId="25" fillId="19" borderId="133" xfId="0" applyNumberFormat="1" applyFont="1" applyFill="1" applyBorder="1" applyAlignment="1" applyProtection="1">
      <alignment horizontal="right" vertical="center"/>
      <protection locked="0"/>
    </xf>
    <xf numFmtId="49" fontId="25" fillId="19" borderId="134" xfId="0" applyNumberFormat="1" applyFont="1" applyFill="1" applyBorder="1" applyAlignment="1" applyProtection="1">
      <alignment horizontal="left" vertical="center"/>
      <protection locked="0"/>
    </xf>
    <xf numFmtId="49" fontId="25" fillId="19" borderId="81" xfId="0" applyNumberFormat="1" applyFont="1" applyFill="1" applyBorder="1" applyAlignment="1" applyProtection="1">
      <alignment vertical="center"/>
      <protection locked="0"/>
    </xf>
    <xf numFmtId="201" fontId="25" fillId="4" borderId="85" xfId="0" applyNumberFormat="1" applyFont="1" applyFill="1" applyBorder="1" applyAlignment="1" applyProtection="1">
      <alignment horizontal="right" vertical="center"/>
      <protection locked="0"/>
    </xf>
    <xf numFmtId="201" fontId="25" fillId="4" borderId="86" xfId="0" applyNumberFormat="1" applyFont="1" applyFill="1" applyBorder="1" applyAlignment="1" applyProtection="1">
      <alignment horizontal="right" vertical="center"/>
      <protection locked="0"/>
    </xf>
    <xf numFmtId="0" fontId="25" fillId="20" borderId="0" xfId="0" applyFont="1" applyFill="1" applyAlignment="1" applyProtection="1">
      <alignment horizontal="center" vertical="center"/>
      <protection hidden="1"/>
    </xf>
    <xf numFmtId="0" fontId="26" fillId="20" borderId="0" xfId="0" applyFont="1" applyFill="1" applyAlignment="1" applyProtection="1">
      <alignment vertical="center"/>
      <protection hidden="1"/>
    </xf>
    <xf numFmtId="0" fontId="0" fillId="20" borderId="0" xfId="0" applyFill="1" applyAlignment="1">
      <alignment/>
    </xf>
    <xf numFmtId="0" fontId="26" fillId="20" borderId="12" xfId="0" applyFont="1" applyFill="1" applyBorder="1" applyAlignment="1" applyProtection="1">
      <alignment vertical="center"/>
      <protection hidden="1"/>
    </xf>
    <xf numFmtId="49" fontId="26" fillId="20" borderId="135" xfId="0" applyNumberFormat="1" applyFont="1" applyFill="1" applyBorder="1" applyAlignment="1" applyProtection="1">
      <alignment vertical="center"/>
      <protection hidden="1"/>
    </xf>
    <xf numFmtId="49" fontId="26" fillId="20" borderId="50" xfId="0" applyNumberFormat="1" applyFont="1" applyFill="1" applyBorder="1" applyAlignment="1" applyProtection="1">
      <alignment vertical="center"/>
      <protection locked="0"/>
    </xf>
    <xf numFmtId="49" fontId="26" fillId="20" borderId="50" xfId="0" applyNumberFormat="1" applyFont="1" applyFill="1" applyBorder="1" applyAlignment="1" applyProtection="1">
      <alignment horizontal="right" vertical="center"/>
      <protection locked="0"/>
    </xf>
    <xf numFmtId="49" fontId="26" fillId="20" borderId="136" xfId="0" applyNumberFormat="1" applyFont="1" applyFill="1" applyBorder="1" applyAlignment="1" applyProtection="1">
      <alignment vertical="center"/>
      <protection hidden="1"/>
    </xf>
    <xf numFmtId="49" fontId="26" fillId="20" borderId="137" xfId="0" applyNumberFormat="1" applyFont="1" applyFill="1" applyBorder="1" applyAlignment="1" applyProtection="1">
      <alignment horizontal="center" vertical="center"/>
      <protection locked="0"/>
    </xf>
    <xf numFmtId="49" fontId="26" fillId="20" borderId="138" xfId="0" applyNumberFormat="1" applyFont="1" applyFill="1" applyBorder="1" applyAlignment="1" applyProtection="1">
      <alignment horizontal="center" vertical="center"/>
      <protection locked="0"/>
    </xf>
    <xf numFmtId="49" fontId="26" fillId="20" borderId="94" xfId="0" applyNumberFormat="1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 applyProtection="1">
      <alignment vertical="center"/>
      <protection hidden="1"/>
    </xf>
    <xf numFmtId="0" fontId="26" fillId="20" borderId="13" xfId="0" applyFont="1" applyFill="1" applyBorder="1" applyAlignment="1" applyProtection="1">
      <alignment vertical="center"/>
      <protection hidden="1"/>
    </xf>
    <xf numFmtId="49" fontId="40" fillId="20" borderId="13" xfId="0" applyNumberFormat="1" applyFont="1" applyFill="1" applyBorder="1" applyAlignment="1" applyProtection="1">
      <alignment horizontal="centerContinuous" vertical="center"/>
      <protection hidden="1"/>
    </xf>
    <xf numFmtId="49" fontId="40" fillId="20" borderId="0" xfId="0" applyNumberFormat="1" applyFont="1" applyFill="1" applyBorder="1" applyAlignment="1" applyProtection="1">
      <alignment horizontal="centerContinuous" vertical="center"/>
      <protection locked="0"/>
    </xf>
    <xf numFmtId="49" fontId="41" fillId="20" borderId="130" xfId="0" applyNumberFormat="1" applyFont="1" applyFill="1" applyBorder="1" applyAlignment="1" applyProtection="1">
      <alignment vertical="center"/>
      <protection hidden="1"/>
    </xf>
    <xf numFmtId="49" fontId="26" fillId="20" borderId="139" xfId="0" applyNumberFormat="1" applyFont="1" applyFill="1" applyBorder="1" applyAlignment="1" applyProtection="1">
      <alignment horizontal="center" vertical="center"/>
      <protection locked="0"/>
    </xf>
    <xf numFmtId="49" fontId="26" fillId="20" borderId="100" xfId="0" applyNumberFormat="1" applyFont="1" applyFill="1" applyBorder="1" applyAlignment="1" applyProtection="1">
      <alignment horizontal="center" vertical="center"/>
      <protection locked="0"/>
    </xf>
    <xf numFmtId="49" fontId="26" fillId="20" borderId="112" xfId="0" applyNumberFormat="1" applyFont="1" applyFill="1" applyBorder="1" applyAlignment="1" applyProtection="1">
      <alignment horizontal="center" vertical="center"/>
      <protection locked="0"/>
    </xf>
    <xf numFmtId="49" fontId="26" fillId="20" borderId="13" xfId="0" applyNumberFormat="1" applyFont="1" applyFill="1" applyBorder="1" applyAlignment="1" applyProtection="1">
      <alignment vertical="center"/>
      <protection hidden="1"/>
    </xf>
    <xf numFmtId="49" fontId="26" fillId="20" borderId="0" xfId="0" applyNumberFormat="1" applyFont="1" applyFill="1" applyBorder="1" applyAlignment="1" applyProtection="1">
      <alignment vertical="center"/>
      <protection locked="0"/>
    </xf>
    <xf numFmtId="49" fontId="26" fillId="20" borderId="0" xfId="0" applyNumberFormat="1" applyFont="1" applyFill="1" applyBorder="1" applyAlignment="1" applyProtection="1">
      <alignment horizontal="right" vertical="center"/>
      <protection locked="0"/>
    </xf>
    <xf numFmtId="49" fontId="26" fillId="20" borderId="130" xfId="0" applyNumberFormat="1" applyFont="1" applyFill="1" applyBorder="1" applyAlignment="1" applyProtection="1">
      <alignment vertical="center"/>
      <protection hidden="1"/>
    </xf>
    <xf numFmtId="49" fontId="41" fillId="20" borderId="140" xfId="0" applyNumberFormat="1" applyFont="1" applyFill="1" applyBorder="1" applyAlignment="1" applyProtection="1">
      <alignment horizontal="center" vertical="center"/>
      <protection hidden="1"/>
    </xf>
    <xf numFmtId="49" fontId="41" fillId="20" borderId="141" xfId="0" applyNumberFormat="1" applyFont="1" applyFill="1" applyBorder="1" applyAlignment="1" applyProtection="1">
      <alignment horizontal="center" vertical="center"/>
      <protection locked="0"/>
    </xf>
    <xf numFmtId="49" fontId="41" fillId="20" borderId="141" xfId="0" applyNumberFormat="1" applyFont="1" applyFill="1" applyBorder="1" applyAlignment="1" applyProtection="1">
      <alignment horizontal="right" vertical="center"/>
      <protection locked="0"/>
    </xf>
    <xf numFmtId="49" fontId="41" fillId="20" borderId="142" xfId="0" applyNumberFormat="1" applyFont="1" applyFill="1" applyBorder="1" applyAlignment="1" applyProtection="1">
      <alignment horizontal="center" vertical="center"/>
      <protection hidden="1"/>
    </xf>
    <xf numFmtId="49" fontId="26" fillId="20" borderId="143" xfId="0" applyNumberFormat="1" applyFont="1" applyFill="1" applyBorder="1" applyAlignment="1" applyProtection="1">
      <alignment horizontal="center" vertical="center"/>
      <protection locked="0"/>
    </xf>
    <xf numFmtId="49" fontId="26" fillId="20" borderId="144" xfId="0" applyNumberFormat="1" applyFont="1" applyFill="1" applyBorder="1" applyAlignment="1" applyProtection="1">
      <alignment horizontal="center" vertical="center"/>
      <protection locked="0"/>
    </xf>
    <xf numFmtId="49" fontId="26" fillId="20" borderId="145" xfId="0" applyNumberFormat="1" applyFont="1" applyFill="1" applyBorder="1" applyAlignment="1" applyProtection="1">
      <alignment horizontal="center" vertical="center"/>
      <protection locked="0"/>
    </xf>
    <xf numFmtId="49" fontId="25" fillId="19" borderId="146" xfId="0" applyNumberFormat="1" applyFont="1" applyFill="1" applyBorder="1" applyAlignment="1" applyProtection="1">
      <alignment vertical="center"/>
      <protection locked="0"/>
    </xf>
    <xf numFmtId="49" fontId="25" fillId="19" borderId="147" xfId="0" applyNumberFormat="1" applyFont="1" applyFill="1" applyBorder="1" applyAlignment="1" applyProtection="1">
      <alignment horizontal="left" vertical="center"/>
      <protection locked="0"/>
    </xf>
    <xf numFmtId="49" fontId="25" fillId="19" borderId="147" xfId="0" applyNumberFormat="1" applyFont="1" applyFill="1" applyBorder="1" applyAlignment="1" applyProtection="1">
      <alignment horizontal="right" vertical="center"/>
      <protection locked="0"/>
    </xf>
    <xf numFmtId="49" fontId="25" fillId="19" borderId="148" xfId="0" applyNumberFormat="1" applyFont="1" applyFill="1" applyBorder="1" applyAlignment="1" applyProtection="1">
      <alignment horizontal="left" vertical="center"/>
      <protection locked="0"/>
    </xf>
    <xf numFmtId="175" fontId="25" fillId="4" borderId="149" xfId="0" applyNumberFormat="1" applyFont="1" applyFill="1" applyBorder="1" applyAlignment="1" applyProtection="1">
      <alignment horizontal="right" vertical="center"/>
      <protection locked="0"/>
    </xf>
    <xf numFmtId="175" fontId="25" fillId="4" borderId="150" xfId="0" applyNumberFormat="1" applyFont="1" applyFill="1" applyBorder="1" applyAlignment="1" applyProtection="1">
      <alignment horizontal="right" vertical="center"/>
      <protection locked="0"/>
    </xf>
    <xf numFmtId="175" fontId="25" fillId="4" borderId="151" xfId="0" applyNumberFormat="1" applyFont="1" applyFill="1" applyBorder="1" applyAlignment="1" applyProtection="1">
      <alignment horizontal="right" vertical="center"/>
      <protection locked="0"/>
    </xf>
    <xf numFmtId="49" fontId="25" fillId="19" borderId="152" xfId="0" applyNumberFormat="1" applyFont="1" applyFill="1" applyBorder="1" applyAlignment="1" applyProtection="1">
      <alignment vertical="center"/>
      <protection locked="0"/>
    </xf>
    <xf numFmtId="49" fontId="25" fillId="19" borderId="16" xfId="0" applyNumberFormat="1" applyFont="1" applyFill="1" applyBorder="1" applyAlignment="1" applyProtection="1">
      <alignment horizontal="right" vertical="center"/>
      <protection locked="0"/>
    </xf>
    <xf numFmtId="49" fontId="25" fillId="19" borderId="17" xfId="0" applyNumberFormat="1" applyFont="1" applyFill="1" applyBorder="1" applyAlignment="1" applyProtection="1">
      <alignment horizontal="left" vertical="center"/>
      <protection locked="0"/>
    </xf>
    <xf numFmtId="175" fontId="25" fillId="4" borderId="153" xfId="0" applyNumberFormat="1" applyFont="1" applyFill="1" applyBorder="1" applyAlignment="1" applyProtection="1">
      <alignment horizontal="right" vertical="center"/>
      <protection locked="0"/>
    </xf>
    <xf numFmtId="175" fontId="25" fillId="4" borderId="154" xfId="0" applyNumberFormat="1" applyFont="1" applyFill="1" applyBorder="1" applyAlignment="1" applyProtection="1">
      <alignment horizontal="right" vertical="center"/>
      <protection locked="0"/>
    </xf>
    <xf numFmtId="175" fontId="25" fillId="4" borderId="155" xfId="0" applyNumberFormat="1" applyFont="1" applyFill="1" applyBorder="1" applyAlignment="1" applyProtection="1">
      <alignment horizontal="right" vertical="center"/>
      <protection locked="0"/>
    </xf>
    <xf numFmtId="175" fontId="25" fillId="4" borderId="156" xfId="0" applyNumberFormat="1" applyFont="1" applyFill="1" applyBorder="1" applyAlignment="1" applyProtection="1">
      <alignment horizontal="right" vertical="center"/>
      <protection locked="0"/>
    </xf>
    <xf numFmtId="175" fontId="25" fillId="4" borderId="124" xfId="0" applyNumberFormat="1" applyFont="1" applyFill="1" applyBorder="1" applyAlignment="1" applyProtection="1">
      <alignment horizontal="right" vertical="center"/>
      <protection locked="0"/>
    </xf>
    <xf numFmtId="175" fontId="25" fillId="4" borderId="118" xfId="0" applyNumberFormat="1" applyFont="1" applyFill="1" applyBorder="1" applyAlignment="1" applyProtection="1">
      <alignment horizontal="right" vertical="center"/>
      <protection locked="0"/>
    </xf>
    <xf numFmtId="175" fontId="26" fillId="4" borderId="157" xfId="0" applyNumberFormat="1" applyFont="1" applyFill="1" applyBorder="1" applyAlignment="1" applyProtection="1">
      <alignment horizontal="right" vertical="center"/>
      <protection locked="0"/>
    </xf>
    <xf numFmtId="175" fontId="26" fillId="4" borderId="125" xfId="0" applyNumberFormat="1" applyFont="1" applyFill="1" applyBorder="1" applyAlignment="1" applyProtection="1">
      <alignment horizontal="right" vertical="center"/>
      <protection locked="0"/>
    </xf>
    <xf numFmtId="175" fontId="26" fillId="4" borderId="86" xfId="0" applyNumberFormat="1" applyFont="1" applyFill="1" applyBorder="1" applyAlignment="1" applyProtection="1">
      <alignment horizontal="right" vertical="center"/>
      <protection locked="0"/>
    </xf>
    <xf numFmtId="49" fontId="26" fillId="19" borderId="69" xfId="0" applyNumberFormat="1" applyFont="1" applyFill="1" applyBorder="1" applyAlignment="1" applyProtection="1">
      <alignment vertical="center"/>
      <protection locked="0"/>
    </xf>
    <xf numFmtId="49" fontId="26" fillId="19" borderId="24" xfId="0" applyNumberFormat="1" applyFont="1" applyFill="1" applyBorder="1" applyAlignment="1" applyProtection="1">
      <alignment horizontal="right" vertical="center"/>
      <protection locked="0"/>
    </xf>
    <xf numFmtId="49" fontId="26" fillId="19" borderId="25" xfId="0" applyNumberFormat="1" applyFont="1" applyFill="1" applyBorder="1" applyAlignment="1" applyProtection="1">
      <alignment horizontal="left" vertical="center"/>
      <protection locked="0"/>
    </xf>
    <xf numFmtId="175" fontId="26" fillId="4" borderId="158" xfId="0" applyNumberFormat="1" applyFont="1" applyFill="1" applyBorder="1" applyAlignment="1" applyProtection="1">
      <alignment horizontal="right" vertical="center"/>
      <protection locked="0"/>
    </xf>
    <xf numFmtId="175" fontId="26" fillId="4" borderId="123" xfId="0" applyNumberFormat="1" applyFont="1" applyFill="1" applyBorder="1" applyAlignment="1" applyProtection="1">
      <alignment horizontal="right" vertical="center"/>
      <protection locked="0"/>
    </xf>
    <xf numFmtId="175" fontId="26" fillId="4" borderId="72" xfId="0" applyNumberFormat="1" applyFont="1" applyFill="1" applyBorder="1" applyAlignment="1" applyProtection="1">
      <alignment horizontal="right" vertical="center"/>
      <protection locked="0"/>
    </xf>
    <xf numFmtId="175" fontId="25" fillId="4" borderId="159" xfId="0" applyNumberFormat="1" applyFont="1" applyFill="1" applyBorder="1" applyAlignment="1" applyProtection="1">
      <alignment horizontal="right" vertical="center"/>
      <protection locked="0"/>
    </xf>
    <xf numFmtId="175" fontId="25" fillId="4" borderId="160" xfId="0" applyNumberFormat="1" applyFont="1" applyFill="1" applyBorder="1" applyAlignment="1" applyProtection="1">
      <alignment horizontal="right" vertical="center"/>
      <protection locked="0"/>
    </xf>
    <xf numFmtId="175" fontId="25" fillId="4" borderId="66" xfId="0" applyNumberFormat="1" applyFont="1" applyFill="1" applyBorder="1" applyAlignment="1" applyProtection="1">
      <alignment horizontal="right" vertical="center"/>
      <protection locked="0"/>
    </xf>
    <xf numFmtId="175" fontId="26" fillId="4" borderId="139" xfId="0" applyNumberFormat="1" applyFont="1" applyFill="1" applyBorder="1" applyAlignment="1" applyProtection="1">
      <alignment horizontal="right" vertical="center"/>
      <protection locked="0"/>
    </xf>
    <xf numFmtId="175" fontId="26" fillId="4" borderId="100" xfId="0" applyNumberFormat="1" applyFont="1" applyFill="1" applyBorder="1" applyAlignment="1" applyProtection="1">
      <alignment horizontal="right" vertical="center"/>
      <protection locked="0"/>
    </xf>
    <xf numFmtId="175" fontId="26" fillId="4" borderId="112" xfId="0" applyNumberFormat="1" applyFont="1" applyFill="1" applyBorder="1" applyAlignment="1" applyProtection="1">
      <alignment horizontal="right" vertical="center"/>
      <protection locked="0"/>
    </xf>
    <xf numFmtId="175" fontId="26" fillId="4" borderId="156" xfId="0" applyNumberFormat="1" applyFont="1" applyFill="1" applyBorder="1" applyAlignment="1" applyProtection="1">
      <alignment horizontal="right" vertical="center"/>
      <protection locked="0"/>
    </xf>
    <xf numFmtId="175" fontId="26" fillId="4" borderId="124" xfId="0" applyNumberFormat="1" applyFont="1" applyFill="1" applyBorder="1" applyAlignment="1" applyProtection="1">
      <alignment horizontal="right" vertical="center"/>
      <protection locked="0"/>
    </xf>
    <xf numFmtId="175" fontId="26" fillId="4" borderId="118" xfId="0" applyNumberFormat="1" applyFont="1" applyFill="1" applyBorder="1" applyAlignment="1" applyProtection="1">
      <alignment horizontal="right" vertical="center"/>
      <protection locked="0"/>
    </xf>
    <xf numFmtId="49" fontId="26" fillId="19" borderId="161" xfId="0" applyNumberFormat="1" applyFont="1" applyFill="1" applyBorder="1" applyAlignment="1" applyProtection="1">
      <alignment vertical="center"/>
      <protection locked="0"/>
    </xf>
    <xf numFmtId="49" fontId="26" fillId="19" borderId="43" xfId="0" applyNumberFormat="1" applyFont="1" applyFill="1" applyBorder="1" applyAlignment="1" applyProtection="1">
      <alignment horizontal="right" vertical="center"/>
      <protection locked="0"/>
    </xf>
    <xf numFmtId="49" fontId="26" fillId="19" borderId="44" xfId="0" applyNumberFormat="1" applyFont="1" applyFill="1" applyBorder="1" applyAlignment="1" applyProtection="1">
      <alignment horizontal="left" vertical="center"/>
      <protection locked="0"/>
    </xf>
    <xf numFmtId="175" fontId="26" fillId="4" borderId="162" xfId="0" applyNumberFormat="1" applyFont="1" applyFill="1" applyBorder="1" applyAlignment="1" applyProtection="1">
      <alignment horizontal="right" vertical="center"/>
      <protection locked="0"/>
    </xf>
    <xf numFmtId="175" fontId="26" fillId="4" borderId="163" xfId="0" applyNumberFormat="1" applyFont="1" applyFill="1" applyBorder="1" applyAlignment="1" applyProtection="1">
      <alignment horizontal="right" vertical="center"/>
      <protection locked="0"/>
    </xf>
    <xf numFmtId="175" fontId="26" fillId="4" borderId="164" xfId="0" applyNumberFormat="1" applyFont="1" applyFill="1" applyBorder="1" applyAlignment="1" applyProtection="1">
      <alignment horizontal="right" vertical="center"/>
      <protection locked="0"/>
    </xf>
    <xf numFmtId="0" fontId="32" fillId="20" borderId="50" xfId="0" applyFont="1" applyFill="1" applyBorder="1" applyAlignment="1" applyProtection="1">
      <alignment/>
      <protection hidden="1"/>
    </xf>
    <xf numFmtId="0" fontId="33" fillId="20" borderId="50" xfId="0" applyFont="1" applyFill="1" applyBorder="1" applyAlignment="1" applyProtection="1">
      <alignment/>
      <protection hidden="1"/>
    </xf>
    <xf numFmtId="0" fontId="0" fillId="20" borderId="0" xfId="0" applyFill="1" applyBorder="1" applyAlignment="1">
      <alignment/>
    </xf>
    <xf numFmtId="0" fontId="34" fillId="20" borderId="0" xfId="0" applyFont="1" applyFill="1" applyAlignment="1" applyProtection="1">
      <alignment horizontal="center" vertical="top"/>
      <protection locked="0"/>
    </xf>
    <xf numFmtId="0" fontId="32" fillId="20" borderId="0" xfId="0" applyFont="1" applyFill="1" applyAlignment="1" applyProtection="1">
      <alignment horizontal="left" vertical="center"/>
      <protection locked="0"/>
    </xf>
    <xf numFmtId="0" fontId="32" fillId="20" borderId="0" xfId="0" applyFont="1" applyFill="1" applyAlignment="1" applyProtection="1">
      <alignment horizontal="left" vertical="center"/>
      <protection hidden="1"/>
    </xf>
    <xf numFmtId="0" fontId="32" fillId="20" borderId="0" xfId="0" applyFont="1" applyFill="1" applyBorder="1" applyAlignment="1" applyProtection="1">
      <alignment horizontal="left" vertical="center"/>
      <protection hidden="1"/>
    </xf>
    <xf numFmtId="175" fontId="26" fillId="4" borderId="165" xfId="0" applyNumberFormat="1" applyFont="1" applyFill="1" applyBorder="1" applyAlignment="1" applyProtection="1">
      <alignment horizontal="right" vertical="center"/>
      <protection locked="0"/>
    </xf>
    <xf numFmtId="175" fontId="26" fillId="4" borderId="122" xfId="0" applyNumberFormat="1" applyFont="1" applyFill="1" applyBorder="1" applyAlignment="1" applyProtection="1">
      <alignment horizontal="right" vertical="center"/>
      <protection locked="0"/>
    </xf>
    <xf numFmtId="175" fontId="26" fillId="4" borderId="78" xfId="0" applyNumberFormat="1" applyFont="1" applyFill="1" applyBorder="1" applyAlignment="1" applyProtection="1">
      <alignment horizontal="right" vertical="center"/>
      <protection locked="0"/>
    </xf>
    <xf numFmtId="0" fontId="32" fillId="6" borderId="0" xfId="0" applyFont="1" applyFill="1" applyAlignment="1" applyProtection="1">
      <alignment horizontal="left" vertical="center" wrapText="1"/>
      <protection hidden="1"/>
    </xf>
    <xf numFmtId="0" fontId="42" fillId="6" borderId="0" xfId="0" applyFont="1" applyFill="1" applyAlignment="1" applyProtection="1">
      <alignment horizontal="left" vertical="center" wrapText="1"/>
      <protection locked="0"/>
    </xf>
    <xf numFmtId="0" fontId="43" fillId="18" borderId="166" xfId="0" applyFont="1" applyFill="1" applyBorder="1" applyAlignment="1" applyProtection="1">
      <alignment horizontal="center" vertical="center" wrapText="1"/>
      <protection hidden="1"/>
    </xf>
    <xf numFmtId="22" fontId="42" fillId="6" borderId="0" xfId="0" applyNumberFormat="1" applyFont="1" applyFill="1" applyAlignment="1" applyProtection="1">
      <alignment horizontal="left" vertical="center" wrapText="1"/>
      <protection locked="0"/>
    </xf>
    <xf numFmtId="0" fontId="44" fillId="6" borderId="0" xfId="0" applyFont="1" applyFill="1" applyAlignment="1" applyProtection="1">
      <alignment horizontal="center" vertical="center" wrapText="1"/>
      <protection hidden="1"/>
    </xf>
    <xf numFmtId="0" fontId="32" fillId="4" borderId="167" xfId="0" applyFont="1" applyFill="1" applyBorder="1" applyAlignment="1" applyProtection="1">
      <alignment horizontal="left" vertical="center" wrapText="1"/>
      <protection locked="0"/>
    </xf>
    <xf numFmtId="0" fontId="45" fillId="12" borderId="168" xfId="0" applyFont="1" applyFill="1" applyBorder="1" applyAlignment="1" applyProtection="1">
      <alignment horizontal="center" vertical="center" wrapText="1"/>
      <protection hidden="1"/>
    </xf>
    <xf numFmtId="0" fontId="45" fillId="12" borderId="167" xfId="0" applyFont="1" applyFill="1" applyBorder="1" applyAlignment="1" applyProtection="1">
      <alignment horizontal="center" vertical="center" wrapText="1"/>
      <protection hidden="1"/>
    </xf>
    <xf numFmtId="0" fontId="32" fillId="7" borderId="167" xfId="0" applyFont="1" applyFill="1" applyBorder="1" applyAlignment="1" applyProtection="1">
      <alignment horizontal="left" vertical="center" wrapText="1"/>
      <protection locked="0"/>
    </xf>
    <xf numFmtId="0" fontId="32" fillId="21" borderId="167" xfId="0" applyFont="1" applyFill="1" applyBorder="1" applyAlignment="1" applyProtection="1">
      <alignment horizontal="left" vertical="center" wrapText="1"/>
      <protection locked="0"/>
    </xf>
    <xf numFmtId="0" fontId="32" fillId="4" borderId="169" xfId="0" applyFont="1" applyFill="1" applyBorder="1" applyAlignment="1" applyProtection="1">
      <alignment horizontal="left" vertical="center" wrapText="1"/>
      <protection locked="0"/>
    </xf>
    <xf numFmtId="0" fontId="45" fillId="12" borderId="169" xfId="0" applyFont="1" applyFill="1" applyBorder="1" applyAlignment="1" applyProtection="1">
      <alignment horizontal="center" vertical="center" wrapText="1"/>
      <protection hidden="1"/>
    </xf>
    <xf numFmtId="0" fontId="46" fillId="6" borderId="0" xfId="0" applyFont="1" applyFill="1" applyAlignment="1" applyProtection="1">
      <alignment horizontal="center" vertical="center"/>
      <protection hidden="1" locked="0"/>
    </xf>
    <xf numFmtId="0" fontId="46" fillId="6" borderId="0" xfId="0" applyFont="1" applyFill="1" applyAlignment="1" applyProtection="1">
      <alignment horizontal="center" vertical="center"/>
      <protection hidden="1"/>
    </xf>
    <xf numFmtId="0" fontId="47" fillId="6" borderId="0" xfId="0" applyFont="1" applyFill="1" applyAlignment="1" applyProtection="1">
      <alignment horizontal="left" vertical="center" wrapText="1"/>
      <protection locked="0"/>
    </xf>
    <xf numFmtId="14" fontId="48" fillId="6" borderId="0" xfId="0" applyNumberFormat="1" applyFont="1" applyFill="1" applyAlignment="1" applyProtection="1">
      <alignment horizontal="center" vertical="center"/>
      <protection hidden="1"/>
    </xf>
    <xf numFmtId="0" fontId="49" fillId="6" borderId="0" xfId="0" applyFont="1" applyFill="1" applyAlignment="1" applyProtection="1">
      <alignment horizontal="center" vertical="center"/>
      <protection hidden="1"/>
    </xf>
    <xf numFmtId="22" fontId="47" fillId="6" borderId="0" xfId="0" applyNumberFormat="1" applyFont="1" applyFill="1" applyAlignment="1" applyProtection="1">
      <alignment horizontal="left" vertical="center" wrapText="1"/>
      <protection locked="0"/>
    </xf>
    <xf numFmtId="0" fontId="50" fillId="18" borderId="170" xfId="0" applyFont="1" applyFill="1" applyBorder="1" applyAlignment="1" applyProtection="1">
      <alignment horizontal="center" vertical="center"/>
      <protection hidden="1"/>
    </xf>
    <xf numFmtId="0" fontId="50" fillId="18" borderId="170" xfId="0" applyFont="1" applyFill="1" applyBorder="1" applyAlignment="1" applyProtection="1">
      <alignment horizontal="left" vertical="center" indent="1"/>
      <protection hidden="1"/>
    </xf>
    <xf numFmtId="0" fontId="51" fillId="6" borderId="166" xfId="0" applyFont="1" applyFill="1" applyBorder="1" applyAlignment="1" applyProtection="1">
      <alignment horizontal="center" vertical="center"/>
      <protection hidden="1"/>
    </xf>
    <xf numFmtId="49" fontId="51" fillId="6" borderId="166" xfId="0" applyNumberFormat="1" applyFont="1" applyFill="1" applyBorder="1" applyAlignment="1" applyProtection="1">
      <alignment horizontal="center" vertical="center" wrapText="1"/>
      <protection locked="0"/>
    </xf>
    <xf numFmtId="0" fontId="51" fillId="6" borderId="166" xfId="0" applyNumberFormat="1" applyFont="1" applyFill="1" applyBorder="1" applyAlignment="1" applyProtection="1">
      <alignment horizontal="center" vertical="center"/>
      <protection hidden="1"/>
    </xf>
    <xf numFmtId="49" fontId="51" fillId="6" borderId="166" xfId="0" applyNumberFormat="1" applyFont="1" applyFill="1" applyBorder="1" applyAlignment="1" applyProtection="1">
      <alignment horizontal="left" vertical="center" wrapText="1" indent="1"/>
      <protection locked="0"/>
    </xf>
    <xf numFmtId="49" fontId="51" fillId="6" borderId="166" xfId="0" applyNumberFormat="1" applyFont="1" applyFill="1" applyBorder="1" applyAlignment="1" applyProtection="1">
      <alignment horizontal="center" vertical="center"/>
      <protection locked="0"/>
    </xf>
    <xf numFmtId="0" fontId="49" fillId="6" borderId="0" xfId="0" applyFont="1" applyFill="1" applyAlignment="1" applyProtection="1">
      <alignment horizontal="center" vertical="center"/>
      <protection hidden="1" locked="0"/>
    </xf>
    <xf numFmtId="49" fontId="51" fillId="6" borderId="166" xfId="0" applyNumberFormat="1" applyFont="1" applyFill="1" applyBorder="1" applyAlignment="1" applyProtection="1">
      <alignment horizontal="center" vertical="center"/>
      <protection hidden="1"/>
    </xf>
    <xf numFmtId="200" fontId="25" fillId="4" borderId="59" xfId="0" applyNumberFormat="1" applyFont="1" applyFill="1" applyBorder="1" applyAlignment="1" applyProtection="1">
      <alignment horizontal="right" vertical="center"/>
      <protection locked="0"/>
    </xf>
    <xf numFmtId="200" fontId="25" fillId="4" borderId="67" xfId="0" applyNumberFormat="1" applyFont="1" applyFill="1" applyBorder="1" applyAlignment="1" applyProtection="1">
      <alignment horizontal="right" vertical="center"/>
      <protection locked="0"/>
    </xf>
    <xf numFmtId="200" fontId="25" fillId="4" borderId="160" xfId="0" applyNumberFormat="1" applyFont="1" applyFill="1" applyBorder="1" applyAlignment="1" applyProtection="1">
      <alignment horizontal="right" vertical="center"/>
      <protection locked="0"/>
    </xf>
    <xf numFmtId="200" fontId="25" fillId="4" borderId="30" xfId="0" applyNumberFormat="1" applyFont="1" applyFill="1" applyBorder="1" applyAlignment="1" applyProtection="1">
      <alignment horizontal="right" vertical="center"/>
      <protection locked="0"/>
    </xf>
    <xf numFmtId="200" fontId="26" fillId="4" borderId="79" xfId="0" applyNumberFormat="1" applyFont="1" applyFill="1" applyBorder="1" applyAlignment="1" applyProtection="1">
      <alignment horizontal="right" vertical="center"/>
      <protection locked="0"/>
    </xf>
    <xf numFmtId="200" fontId="25" fillId="4" borderId="87" xfId="0" applyNumberFormat="1" applyFont="1" applyFill="1" applyBorder="1" applyAlignment="1" applyProtection="1">
      <alignment horizontal="right" vertical="center"/>
      <protection locked="0"/>
    </xf>
    <xf numFmtId="200" fontId="25" fillId="4" borderId="125" xfId="0" applyNumberFormat="1" applyFont="1" applyFill="1" applyBorder="1" applyAlignment="1" applyProtection="1">
      <alignment horizontal="right" vertical="center"/>
      <protection locked="0"/>
    </xf>
    <xf numFmtId="200" fontId="25" fillId="4" borderId="95" xfId="0" applyNumberFormat="1" applyFont="1" applyFill="1" applyBorder="1" applyAlignment="1" applyProtection="1">
      <alignment horizontal="right" vertical="center"/>
      <protection locked="0"/>
    </xf>
    <xf numFmtId="200" fontId="25" fillId="4" borderId="138" xfId="0" applyNumberFormat="1" applyFont="1" applyFill="1" applyBorder="1" applyAlignment="1" applyProtection="1">
      <alignment horizontal="right" vertical="center"/>
      <protection locked="0"/>
    </xf>
    <xf numFmtId="200" fontId="26" fillId="4" borderId="37" xfId="0" applyNumberFormat="1" applyFont="1" applyFill="1" applyBorder="1" applyAlignment="1" applyProtection="1">
      <alignment horizontal="right" vertical="center"/>
      <protection locked="0"/>
    </xf>
    <xf numFmtId="200" fontId="25" fillId="4" borderId="111" xfId="0" applyNumberFormat="1" applyFont="1" applyFill="1" applyBorder="1" applyAlignment="1" applyProtection="1">
      <alignment horizontal="right" vertical="center"/>
      <protection locked="0"/>
    </xf>
    <xf numFmtId="200" fontId="25" fillId="4" borderId="100" xfId="0" applyNumberFormat="1" applyFont="1" applyFill="1" applyBorder="1" applyAlignment="1" applyProtection="1">
      <alignment horizontal="right" vertical="center"/>
      <protection locked="0"/>
    </xf>
    <xf numFmtId="200" fontId="25" fillId="4" borderId="41" xfId="0" applyNumberFormat="1" applyFont="1" applyFill="1" applyBorder="1" applyAlignment="1" applyProtection="1">
      <alignment horizontal="right" vertical="center"/>
      <protection locked="0"/>
    </xf>
    <xf numFmtId="200" fontId="25" fillId="4" borderId="108" xfId="0" applyNumberFormat="1" applyFont="1" applyFill="1" applyBorder="1" applyAlignment="1" applyProtection="1">
      <alignment horizontal="right" vertical="center"/>
      <protection locked="0"/>
    </xf>
    <xf numFmtId="200" fontId="25" fillId="4" borderId="171" xfId="0" applyNumberFormat="1" applyFont="1" applyFill="1" applyBorder="1" applyAlignment="1" applyProtection="1">
      <alignment horizontal="right" vertical="center"/>
      <protection locked="0"/>
    </xf>
    <xf numFmtId="200" fontId="26" fillId="4" borderId="172" xfId="0" applyNumberFormat="1" applyFont="1" applyFill="1" applyBorder="1" applyAlignment="1" applyProtection="1">
      <alignment horizontal="right" vertical="center"/>
      <protection locked="0"/>
    </xf>
    <xf numFmtId="200" fontId="26" fillId="4" borderId="173" xfId="0" applyNumberFormat="1" applyFont="1" applyFill="1" applyBorder="1" applyAlignment="1" applyProtection="1">
      <alignment horizontal="right" vertical="center"/>
      <protection locked="0"/>
    </xf>
    <xf numFmtId="200" fontId="25" fillId="4" borderId="174" xfId="0" applyNumberFormat="1" applyFont="1" applyFill="1" applyBorder="1" applyAlignment="1" applyProtection="1">
      <alignment horizontal="right" vertical="center"/>
      <protection locked="0"/>
    </xf>
    <xf numFmtId="200" fontId="25" fillId="4" borderId="119" xfId="0" applyNumberFormat="1" applyFont="1" applyFill="1" applyBorder="1" applyAlignment="1" applyProtection="1">
      <alignment horizontal="right" vertical="center"/>
      <protection locked="0"/>
    </xf>
    <xf numFmtId="200" fontId="25" fillId="4" borderId="175" xfId="0" applyNumberFormat="1" applyFont="1" applyFill="1" applyBorder="1" applyAlignment="1" applyProtection="1">
      <alignment horizontal="right" vertical="center"/>
      <protection locked="0"/>
    </xf>
    <xf numFmtId="200" fontId="26" fillId="4" borderId="119" xfId="0" applyNumberFormat="1" applyFont="1" applyFill="1" applyBorder="1" applyAlignment="1" applyProtection="1">
      <alignment horizontal="right" vertical="center"/>
      <protection locked="0"/>
    </xf>
    <xf numFmtId="200" fontId="26" fillId="4" borderId="175" xfId="0" applyNumberFormat="1" applyFont="1" applyFill="1" applyBorder="1" applyAlignment="1" applyProtection="1">
      <alignment horizontal="right" vertical="center"/>
      <protection locked="0"/>
    </xf>
    <xf numFmtId="200" fontId="26" fillId="4" borderId="87" xfId="0" applyNumberFormat="1" applyFont="1" applyFill="1" applyBorder="1" applyAlignment="1" applyProtection="1">
      <alignment horizontal="right" vertical="center"/>
      <protection locked="0"/>
    </xf>
    <xf numFmtId="200" fontId="26" fillId="4" borderId="102" xfId="0" applyNumberFormat="1" applyFont="1" applyFill="1" applyBorder="1" applyAlignment="1" applyProtection="1">
      <alignment horizontal="right" vertical="center"/>
      <protection locked="0"/>
    </xf>
    <xf numFmtId="200" fontId="25" fillId="4" borderId="176" xfId="0" applyNumberFormat="1" applyFont="1" applyFill="1" applyBorder="1" applyAlignment="1" applyProtection="1">
      <alignment horizontal="right" vertical="center"/>
      <protection locked="0"/>
    </xf>
    <xf numFmtId="200" fontId="26" fillId="4" borderId="30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8" fillId="19" borderId="1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178" xfId="0" applyFill="1" applyBorder="1" applyAlignment="1">
      <alignment horizontal="center" vertical="center" textRotation="90" shrinkToFit="1"/>
    </xf>
    <xf numFmtId="0" fontId="0" fillId="19" borderId="179" xfId="0" applyFill="1" applyBorder="1" applyAlignment="1">
      <alignment horizontal="center" vertical="center" textRotation="90" shrinkToFit="1"/>
    </xf>
    <xf numFmtId="49" fontId="25" fillId="19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81" xfId="0" applyFill="1" applyBorder="1" applyAlignment="1" applyProtection="1">
      <alignment horizontal="center" vertical="center" wrapText="1"/>
      <protection locked="0"/>
    </xf>
    <xf numFmtId="0" fontId="0" fillId="19" borderId="182" xfId="0" applyFill="1" applyBorder="1" applyAlignment="1" applyProtection="1">
      <alignment horizontal="center" vertical="center" wrapText="1"/>
      <protection locked="0"/>
    </xf>
    <xf numFmtId="49" fontId="25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84" xfId="0" applyFill="1" applyBorder="1" applyAlignment="1" applyProtection="1">
      <alignment horizontal="center" vertical="center" wrapText="1"/>
      <protection locked="0"/>
    </xf>
    <xf numFmtId="0" fontId="0" fillId="19" borderId="185" xfId="0" applyFill="1" applyBorder="1" applyAlignment="1" applyProtection="1">
      <alignment horizontal="center" vertical="center" wrapText="1"/>
      <protection locked="0"/>
    </xf>
    <xf numFmtId="49" fontId="25" fillId="19" borderId="135" xfId="0" applyNumberFormat="1" applyFont="1" applyFill="1" applyBorder="1" applyAlignment="1" applyProtection="1">
      <alignment horizontal="center" vertical="center" wrapText="1"/>
      <protection locked="0"/>
    </xf>
    <xf numFmtId="0" fontId="30" fillId="19" borderId="50" xfId="0" applyFont="1" applyFill="1" applyBorder="1" applyAlignment="1" applyProtection="1">
      <alignment horizontal="center" vertical="center" wrapText="1"/>
      <protection locked="0"/>
    </xf>
    <xf numFmtId="0" fontId="30" fillId="19" borderId="136" xfId="0" applyFont="1" applyFill="1" applyBorder="1" applyAlignment="1" applyProtection="1">
      <alignment horizontal="center" vertical="center" wrapText="1"/>
      <protection locked="0"/>
    </xf>
    <xf numFmtId="0" fontId="30" fillId="19" borderId="13" xfId="0" applyFont="1" applyFill="1" applyBorder="1" applyAlignment="1" applyProtection="1">
      <alignment horizontal="center" vertical="center" wrapText="1"/>
      <protection locked="0"/>
    </xf>
    <xf numFmtId="0" fontId="30" fillId="19" borderId="0" xfId="0" applyFont="1" applyFill="1" applyBorder="1" applyAlignment="1" applyProtection="1">
      <alignment horizontal="center" vertical="center" wrapText="1"/>
      <protection locked="0"/>
    </xf>
    <xf numFmtId="0" fontId="30" fillId="19" borderId="130" xfId="0" applyFont="1" applyFill="1" applyBorder="1" applyAlignment="1" applyProtection="1">
      <alignment horizontal="center" vertical="center" wrapText="1"/>
      <protection locked="0"/>
    </xf>
    <xf numFmtId="0" fontId="30" fillId="19" borderId="186" xfId="0" applyFont="1" applyFill="1" applyBorder="1" applyAlignment="1" applyProtection="1">
      <alignment horizontal="center" vertical="center" wrapText="1"/>
      <protection locked="0"/>
    </xf>
    <xf numFmtId="0" fontId="30" fillId="19" borderId="187" xfId="0" applyFont="1" applyFill="1" applyBorder="1" applyAlignment="1" applyProtection="1">
      <alignment horizontal="center" vertical="center" wrapText="1"/>
      <protection locked="0"/>
    </xf>
    <xf numFmtId="0" fontId="30" fillId="19" borderId="188" xfId="0" applyFont="1" applyFill="1" applyBorder="1" applyAlignment="1" applyProtection="1">
      <alignment horizontal="center" vertical="center" wrapText="1"/>
      <protection locked="0"/>
    </xf>
    <xf numFmtId="49" fontId="25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0" xfId="0" applyFill="1" applyBorder="1" applyAlignment="1" applyProtection="1">
      <alignment horizontal="center" vertical="center" wrapText="1"/>
      <protection locked="0"/>
    </xf>
    <xf numFmtId="0" fontId="0" fillId="19" borderId="191" xfId="0" applyFill="1" applyBorder="1" applyAlignment="1" applyProtection="1">
      <alignment horizontal="center" vertical="center" wrapText="1"/>
      <protection locked="0"/>
    </xf>
    <xf numFmtId="49" fontId="25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3" xfId="0" applyFill="1" applyBorder="1" applyAlignment="1" applyProtection="1">
      <alignment horizontal="center" vertical="center" wrapText="1"/>
      <protection locked="0"/>
    </xf>
    <xf numFmtId="0" fontId="0" fillId="19" borderId="194" xfId="0" applyFill="1" applyBorder="1" applyAlignment="1" applyProtection="1">
      <alignment horizontal="center" vertical="center" wrapText="1"/>
      <protection locked="0"/>
    </xf>
    <xf numFmtId="49" fontId="25" fillId="19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6" xfId="0" applyFill="1" applyBorder="1" applyAlignment="1" applyProtection="1">
      <alignment horizontal="center" vertical="center" wrapText="1"/>
      <protection locked="0"/>
    </xf>
    <xf numFmtId="0" fontId="0" fillId="19" borderId="197" xfId="0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vertical="top" wrapText="1"/>
      <protection locked="0"/>
    </xf>
    <xf numFmtId="49" fontId="26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1" xfId="0" applyFill="1" applyBorder="1" applyAlignment="1" applyProtection="1">
      <alignment horizontal="center" vertical="center" wrapText="1"/>
      <protection locked="0"/>
    </xf>
    <xf numFmtId="49" fontId="26" fillId="19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3" xfId="0" applyFill="1" applyBorder="1" applyAlignment="1" applyProtection="1">
      <alignment horizontal="center" vertical="center" wrapText="1"/>
      <protection locked="0"/>
    </xf>
    <xf numFmtId="49" fontId="26" fillId="19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5" xfId="0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49" fontId="25" fillId="19" borderId="206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50" xfId="0" applyFill="1" applyBorder="1" applyAlignment="1" applyProtection="1">
      <alignment horizontal="center" vertical="center" wrapText="1"/>
      <protection locked="0"/>
    </xf>
    <xf numFmtId="0" fontId="0" fillId="19" borderId="207" xfId="0" applyFill="1" applyBorder="1" applyAlignment="1" applyProtection="1">
      <alignment horizontal="center" vertical="center" wrapText="1"/>
      <protection locked="0"/>
    </xf>
    <xf numFmtId="0" fontId="0" fillId="19" borderId="208" xfId="0" applyFill="1" applyBorder="1" applyAlignment="1" applyProtection="1">
      <alignment horizontal="center" vertical="center" wrapText="1"/>
      <protection locked="0"/>
    </xf>
    <xf numFmtId="0" fontId="0" fillId="19" borderId="209" xfId="0" applyFill="1" applyBorder="1" applyAlignment="1" applyProtection="1">
      <alignment horizontal="center" vertical="center" wrapText="1"/>
      <protection locked="0"/>
    </xf>
    <xf numFmtId="0" fontId="0" fillId="19" borderId="210" xfId="0" applyFill="1" applyBorder="1" applyAlignment="1" applyProtection="1">
      <alignment horizontal="center" vertical="center" wrapText="1"/>
      <protection locked="0"/>
    </xf>
    <xf numFmtId="0" fontId="0" fillId="19" borderId="131" xfId="0" applyFill="1" applyBorder="1" applyAlignment="1" applyProtection="1">
      <alignment horizontal="center" vertical="center" wrapText="1"/>
      <protection locked="0"/>
    </xf>
    <xf numFmtId="0" fontId="0" fillId="19" borderId="131" xfId="0" applyFill="1" applyBorder="1" applyAlignment="1" applyProtection="1">
      <alignment vertical="center" wrapText="1"/>
      <protection locked="0"/>
    </xf>
    <xf numFmtId="0" fontId="0" fillId="19" borderId="210" xfId="0" applyFill="1" applyBorder="1" applyAlignment="1" applyProtection="1">
      <alignment vertical="center" wrapText="1"/>
      <protection locked="0"/>
    </xf>
    <xf numFmtId="49" fontId="26" fillId="19" borderId="211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12" xfId="0" applyFill="1" applyBorder="1" applyAlignment="1" applyProtection="1">
      <alignment horizontal="center" vertical="center" wrapText="1"/>
      <protection locked="0"/>
    </xf>
    <xf numFmtId="0" fontId="0" fillId="19" borderId="213" xfId="0" applyFill="1" applyBorder="1" applyAlignment="1" applyProtection="1">
      <alignment horizontal="center" vertical="center" wrapText="1"/>
      <protection locked="0"/>
    </xf>
    <xf numFmtId="49" fontId="26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52" xfId="0" applyFill="1" applyBorder="1" applyAlignment="1" applyProtection="1">
      <alignment horizontal="center" vertical="center" wrapText="1"/>
      <protection locked="0"/>
    </xf>
    <xf numFmtId="49" fontId="28" fillId="19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9" borderId="178" xfId="0" applyFill="1" applyBorder="1" applyAlignment="1">
      <alignment horizontal="center" vertical="center" textRotation="90" wrapText="1"/>
    </xf>
    <xf numFmtId="49" fontId="25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6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6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7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12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13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1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2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4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5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5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1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4" xfId="0" applyFill="1" applyBorder="1" applyAlignment="1" applyProtection="1">
      <alignment horizontal="center" vertical="center" wrapText="1"/>
      <protection locked="0"/>
    </xf>
    <xf numFmtId="0" fontId="0" fillId="0" borderId="215" xfId="0" applyBorder="1" applyAlignment="1">
      <alignment horizontal="center" vertical="center" textRotation="90" wrapText="1"/>
    </xf>
    <xf numFmtId="0" fontId="0" fillId="19" borderId="201" xfId="0" applyFill="1" applyBorder="1" applyAlignment="1" applyProtection="1">
      <alignment wrapText="1"/>
      <protection locked="0"/>
    </xf>
    <xf numFmtId="0" fontId="0" fillId="0" borderId="201" xfId="0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7527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15277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552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/>
      <c r="D3" s="5"/>
      <c r="E3" s="5"/>
      <c r="F3" s="5"/>
      <c r="G3" s="5"/>
    </row>
    <row r="4" spans="2:7" s="4" customFormat="1" ht="36" customHeight="1">
      <c r="B4" s="3"/>
      <c r="C4" s="7" t="s">
        <v>62</v>
      </c>
      <c r="D4" s="7"/>
      <c r="E4" s="7"/>
      <c r="F4" s="7"/>
      <c r="G4" s="7"/>
    </row>
    <row r="5" spans="4:8" s="4" customFormat="1" ht="18" customHeight="1">
      <c r="D5" s="4" t="s">
        <v>61</v>
      </c>
      <c r="G5" s="3"/>
      <c r="H5" s="3"/>
    </row>
    <row r="6" spans="3:9" s="4" customFormat="1" ht="18" customHeight="1">
      <c r="C6" s="8" t="s">
        <v>54</v>
      </c>
      <c r="D6" s="9"/>
      <c r="E6" s="9" t="s">
        <v>434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55</v>
      </c>
      <c r="D8" s="9"/>
      <c r="E8" s="11" t="s">
        <v>66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56</v>
      </c>
      <c r="D10" s="9"/>
      <c r="E10" s="11" t="s">
        <v>67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57</v>
      </c>
      <c r="D12" s="9"/>
      <c r="E12" s="11" t="s">
        <v>68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58</v>
      </c>
      <c r="D14" s="9"/>
      <c r="E14" s="11" t="s">
        <v>69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59</v>
      </c>
      <c r="D16" s="9"/>
      <c r="E16" s="11" t="s">
        <v>70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60</v>
      </c>
      <c r="D18" s="9"/>
      <c r="E18" s="11" t="s">
        <v>71</v>
      </c>
      <c r="G18" s="6"/>
    </row>
    <row r="19" ht="30" customHeight="1">
      <c r="G19" s="13"/>
    </row>
  </sheetData>
  <sheetProtection password="8669" sheet="1" objects="1" scenarios="1"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3"/>
  <dimension ref="A1:L6"/>
  <sheetViews>
    <sheetView showGridLines="0" showZeros="0" showOutlineSymbols="0" zoomScale="90" zoomScaleNormal="90" workbookViewId="0" topLeftCell="B2">
      <selection activeCell="N52" sqref="N52"/>
    </sheetView>
  </sheetViews>
  <sheetFormatPr defaultColWidth="9.00390625" defaultRowHeight="12.75"/>
  <cols>
    <col min="1" max="1" width="0" style="364" hidden="1" customWidth="1"/>
    <col min="2" max="2" width="1.75390625" style="364" customWidth="1"/>
    <col min="3" max="3" width="9.125" style="364" customWidth="1"/>
    <col min="4" max="4" width="1.75390625" style="364" customWidth="1"/>
    <col min="5" max="5" width="21.75390625" style="364" customWidth="1"/>
    <col min="6" max="6" width="8.125" style="364" customWidth="1"/>
    <col min="7" max="7" width="1.75390625" style="364" customWidth="1"/>
    <col min="8" max="8" width="45.75390625" style="364" customWidth="1"/>
    <col min="9" max="9" width="1.75390625" style="364" customWidth="1"/>
    <col min="10" max="10" width="9.75390625" style="364" customWidth="1"/>
    <col min="11" max="11" width="1.75390625" style="364" customWidth="1"/>
    <col min="12" max="12" width="55.75390625" style="365" customWidth="1"/>
    <col min="13" max="16384" width="9.125" style="364" customWidth="1"/>
  </cols>
  <sheetData>
    <row r="1" ht="12.75" hidden="1">
      <c r="A1" s="363"/>
    </row>
    <row r="2" spans="6:12" ht="12.75">
      <c r="F2" s="366"/>
      <c r="J2" s="367"/>
      <c r="L2" s="368" t="s">
        <v>395</v>
      </c>
    </row>
    <row r="3" spans="3:12" ht="15" customHeight="1">
      <c r="C3" s="369" t="s">
        <v>419</v>
      </c>
      <c r="E3" s="369" t="s">
        <v>420</v>
      </c>
      <c r="F3" s="369" t="s">
        <v>421</v>
      </c>
      <c r="H3" s="370" t="s">
        <v>422</v>
      </c>
      <c r="J3" s="369" t="s">
        <v>423</v>
      </c>
      <c r="L3" s="365" t="s">
        <v>424</v>
      </c>
    </row>
    <row r="4" spans="3:12" ht="25.5" customHeight="1">
      <c r="C4" s="371" t="str">
        <f>IF(K4="t","T",IF(K4="e","E",""))</f>
        <v>T</v>
      </c>
      <c r="E4" s="372" t="s">
        <v>425</v>
      </c>
      <c r="F4" s="373">
        <v>2012</v>
      </c>
      <c r="H4" s="374" t="s">
        <v>426</v>
      </c>
      <c r="J4" s="375" t="s">
        <v>427</v>
      </c>
      <c r="K4" s="376" t="s">
        <v>428</v>
      </c>
      <c r="L4" s="365" t="s">
        <v>429</v>
      </c>
    </row>
    <row r="5" spans="8:10" ht="25.5" customHeight="1">
      <c r="H5" s="374" t="s">
        <v>430</v>
      </c>
      <c r="J5" s="369" t="s">
        <v>431</v>
      </c>
    </row>
    <row r="6" spans="8:10" ht="25.5" customHeight="1">
      <c r="H6" s="374"/>
      <c r="J6" s="377" t="s">
        <v>432</v>
      </c>
    </row>
  </sheetData>
  <sheetProtection password="8669" sheet="1" objects="1" scenarios="1" selectLockedCells="1" selectUnlockedCells="1"/>
  <conditionalFormatting sqref="C4 E4:F4 J4 H4:H6">
    <cfRule type="cellIs" priority="1" dxfId="5" operator="equal" stopIfTrue="1">
      <formula>""</formula>
    </cfRule>
  </conditionalFormatting>
  <dataValidations count="7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A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5.625" style="26" customWidth="1"/>
    <col min="7" max="7" width="6.875" style="26" customWidth="1"/>
    <col min="8" max="8" width="6.25390625" style="26" customWidth="1"/>
    <col min="9" max="9" width="1.12109375" style="26" customWidth="1"/>
    <col min="10" max="10" width="11.125" style="26" customWidth="1"/>
    <col min="11" max="11" width="14.625" style="26" customWidth="1"/>
    <col min="12" max="12" width="11.75390625" style="26" customWidth="1"/>
    <col min="13" max="13" width="12.125" style="26" customWidth="1"/>
    <col min="14" max="14" width="11.75390625" style="26" customWidth="1"/>
    <col min="15" max="15" width="9.75390625" style="26" customWidth="1"/>
    <col min="16" max="37" width="1.75390625" style="26" customWidth="1"/>
    <col min="38" max="16384" width="9.125" style="26" customWidth="1"/>
  </cols>
  <sheetData>
    <row r="1" spans="1:16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C1</v>
      </c>
      <c r="D1" s="17" t="str">
        <f>IF(KNIHOVNA!J4=""," ?",KNIHOVNA!J4)</f>
        <v>C</v>
      </c>
      <c r="E1" s="17" t="str">
        <f>CONCATENATE(C1,O1)</f>
        <v>C1</v>
      </c>
      <c r="F1" s="18">
        <v>1</v>
      </c>
      <c r="G1" s="19"/>
      <c r="H1" s="19"/>
      <c r="I1" s="19"/>
      <c r="K1" s="21"/>
      <c r="L1" s="21"/>
      <c r="M1" s="21"/>
      <c r="N1" s="21"/>
      <c r="O1" s="22"/>
      <c r="P1" s="23" t="s">
        <v>152</v>
      </c>
    </row>
    <row r="2" spans="1:3" ht="12.75">
      <c r="A2" s="20" t="s">
        <v>153</v>
      </c>
      <c r="B2" s="24"/>
      <c r="C2" s="25"/>
    </row>
    <row r="3" spans="1:15" s="28" customFormat="1" ht="15.75">
      <c r="A3" s="20" t="s">
        <v>153</v>
      </c>
      <c r="B3" s="27" t="s">
        <v>154</v>
      </c>
      <c r="D3" s="29" t="str">
        <f>CONCATENATE("Tab. ",C1,":")</f>
        <v>Tab. C1:</v>
      </c>
      <c r="E3" s="29"/>
      <c r="F3" s="29"/>
      <c r="G3" s="30" t="s">
        <v>72</v>
      </c>
      <c r="H3" s="29"/>
      <c r="I3" s="31"/>
      <c r="J3" s="29"/>
      <c r="K3" s="29"/>
      <c r="L3" s="29"/>
      <c r="M3" s="29"/>
      <c r="N3" s="29"/>
      <c r="O3" s="29"/>
    </row>
    <row r="4" spans="1:15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36" t="s">
        <v>75</v>
      </c>
      <c r="O5" s="36"/>
    </row>
    <row r="6" spans="1:15" s="28" customFormat="1" ht="30" customHeight="1">
      <c r="A6" s="20" t="str">
        <f>IF(COUNTBLANK(C6:IV6)=254,"odstr","OK")</f>
        <v>OK</v>
      </c>
      <c r="B6" s="35" t="s">
        <v>156</v>
      </c>
      <c r="D6" s="37" t="s">
        <v>76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432" t="s">
        <v>78</v>
      </c>
      <c r="O6" s="432"/>
    </row>
    <row r="7" spans="1:16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2"/>
      <c r="P7" s="20">
        <f>IF(KNIHOVNA!E4=""," ","")</f>
      </c>
    </row>
    <row r="8" spans="1:16" ht="13.5" customHeight="1">
      <c r="A8" s="20" t="s">
        <v>153</v>
      </c>
      <c r="C8" s="43"/>
      <c r="D8" s="414" t="s">
        <v>79</v>
      </c>
      <c r="E8" s="415"/>
      <c r="F8" s="415"/>
      <c r="G8" s="415"/>
      <c r="H8" s="415"/>
      <c r="I8" s="416"/>
      <c r="J8" s="423" t="s">
        <v>80</v>
      </c>
      <c r="K8" s="426" t="s">
        <v>81</v>
      </c>
      <c r="L8" s="429" t="s">
        <v>82</v>
      </c>
      <c r="M8" s="411" t="s">
        <v>83</v>
      </c>
      <c r="N8" s="408" t="s">
        <v>84</v>
      </c>
      <c r="O8" s="411" t="s">
        <v>85</v>
      </c>
      <c r="P8" s="44"/>
    </row>
    <row r="9" spans="1:16" ht="13.5" customHeight="1">
      <c r="A9" s="20" t="s">
        <v>153</v>
      </c>
      <c r="C9" s="43"/>
      <c r="D9" s="417"/>
      <c r="E9" s="418"/>
      <c r="F9" s="418"/>
      <c r="G9" s="418"/>
      <c r="H9" s="418"/>
      <c r="I9" s="419"/>
      <c r="J9" s="424"/>
      <c r="K9" s="427"/>
      <c r="L9" s="430"/>
      <c r="M9" s="412"/>
      <c r="N9" s="409"/>
      <c r="O9" s="412"/>
      <c r="P9" s="44"/>
    </row>
    <row r="10" spans="1:16" ht="13.5" customHeight="1">
      <c r="A10" s="20" t="s">
        <v>153</v>
      </c>
      <c r="C10" s="43"/>
      <c r="D10" s="417"/>
      <c r="E10" s="418"/>
      <c r="F10" s="418"/>
      <c r="G10" s="418"/>
      <c r="H10" s="418"/>
      <c r="I10" s="419"/>
      <c r="J10" s="424"/>
      <c r="K10" s="427"/>
      <c r="L10" s="430"/>
      <c r="M10" s="412"/>
      <c r="N10" s="409"/>
      <c r="O10" s="412"/>
      <c r="P10" s="44"/>
    </row>
    <row r="11" spans="1:16" ht="13.5" customHeight="1">
      <c r="A11" s="20" t="s">
        <v>153</v>
      </c>
      <c r="C11" s="43"/>
      <c r="D11" s="417"/>
      <c r="E11" s="418"/>
      <c r="F11" s="418"/>
      <c r="G11" s="418"/>
      <c r="H11" s="418"/>
      <c r="I11" s="419"/>
      <c r="J11" s="424"/>
      <c r="K11" s="427"/>
      <c r="L11" s="430"/>
      <c r="M11" s="412"/>
      <c r="N11" s="409"/>
      <c r="O11" s="412"/>
      <c r="P11" s="44"/>
    </row>
    <row r="12" spans="1:16" ht="24.75" customHeight="1" thickBot="1">
      <c r="A12" s="20" t="s">
        <v>153</v>
      </c>
      <c r="C12" s="43"/>
      <c r="D12" s="420"/>
      <c r="E12" s="421"/>
      <c r="F12" s="421"/>
      <c r="G12" s="421"/>
      <c r="H12" s="421"/>
      <c r="I12" s="422"/>
      <c r="J12" s="425"/>
      <c r="K12" s="428"/>
      <c r="L12" s="431"/>
      <c r="M12" s="413"/>
      <c r="N12" s="410"/>
      <c r="O12" s="413"/>
      <c r="P12" s="44"/>
    </row>
    <row r="13" spans="1:16" ht="13.5" thickTop="1">
      <c r="A13" s="45" t="s">
        <v>153</v>
      </c>
      <c r="B13" s="22" t="s">
        <v>157</v>
      </c>
      <c r="C13" s="46"/>
      <c r="D13" s="47"/>
      <c r="E13" s="48" t="s">
        <v>86</v>
      </c>
      <c r="F13" s="48"/>
      <c r="G13" s="49"/>
      <c r="H13" s="49"/>
      <c r="I13" s="50"/>
      <c r="J13" s="51">
        <v>272641.5219999996</v>
      </c>
      <c r="K13" s="52">
        <v>81922152.21300022</v>
      </c>
      <c r="L13" s="53">
        <v>4512093.562999998</v>
      </c>
      <c r="M13" s="54">
        <v>86434245.7760003</v>
      </c>
      <c r="N13" s="55">
        <v>25039.641679193785</v>
      </c>
      <c r="O13" s="56">
        <v>0.020260522513437858</v>
      </c>
      <c r="P13" s="44"/>
    </row>
    <row r="14" spans="1:16" ht="12.75" customHeight="1">
      <c r="A14" s="45" t="s">
        <v>153</v>
      </c>
      <c r="B14" s="22" t="s">
        <v>157</v>
      </c>
      <c r="C14" s="46"/>
      <c r="D14" s="57"/>
      <c r="E14" s="405" t="s">
        <v>87</v>
      </c>
      <c r="F14" s="58" t="s">
        <v>88</v>
      </c>
      <c r="G14" s="58"/>
      <c r="H14" s="58"/>
      <c r="I14" s="59"/>
      <c r="J14" s="60">
        <v>44856.27800000001</v>
      </c>
      <c r="K14" s="61">
        <v>18903329.290000003</v>
      </c>
      <c r="L14" s="62">
        <v>1664523.108</v>
      </c>
      <c r="M14" s="63">
        <v>20567852.398000002</v>
      </c>
      <c r="N14" s="64">
        <v>35118.327045175996</v>
      </c>
      <c r="O14" s="65">
        <v>0.004821184390764394</v>
      </c>
      <c r="P14" s="44"/>
    </row>
    <row r="15" spans="1:16" ht="12.75">
      <c r="A15" s="45" t="s">
        <v>153</v>
      </c>
      <c r="B15" s="22" t="s">
        <v>157</v>
      </c>
      <c r="C15" s="46"/>
      <c r="D15" s="66"/>
      <c r="E15" s="406"/>
      <c r="F15" s="67" t="s">
        <v>89</v>
      </c>
      <c r="G15" s="67"/>
      <c r="H15" s="67"/>
      <c r="I15" s="68"/>
      <c r="J15" s="69">
        <v>143439.39399999962</v>
      </c>
      <c r="K15" s="70">
        <v>38165511.2890002</v>
      </c>
      <c r="L15" s="71">
        <v>1015805.8109999987</v>
      </c>
      <c r="M15" s="72">
        <v>39181317.10000029</v>
      </c>
      <c r="N15" s="73">
        <v>22172.84377319217</v>
      </c>
      <c r="O15" s="74">
        <v>0.009184252723948948</v>
      </c>
      <c r="P15" s="44"/>
    </row>
    <row r="16" spans="1:16" ht="15">
      <c r="A16" s="45" t="s">
        <v>153</v>
      </c>
      <c r="B16" s="22" t="s">
        <v>157</v>
      </c>
      <c r="C16" s="46"/>
      <c r="D16" s="66"/>
      <c r="E16" s="406"/>
      <c r="F16" s="67" t="s">
        <v>95</v>
      </c>
      <c r="G16" s="67"/>
      <c r="H16" s="67"/>
      <c r="I16" s="68"/>
      <c r="J16" s="75" t="s">
        <v>158</v>
      </c>
      <c r="K16" s="76" t="s">
        <v>158</v>
      </c>
      <c r="L16" s="77" t="s">
        <v>158</v>
      </c>
      <c r="M16" s="78" t="s">
        <v>158</v>
      </c>
      <c r="N16" s="73" t="s">
        <v>117</v>
      </c>
      <c r="O16" s="74" t="s">
        <v>117</v>
      </c>
      <c r="P16" s="44"/>
    </row>
    <row r="17" spans="1:16" ht="12.75">
      <c r="A17" s="45" t="s">
        <v>153</v>
      </c>
      <c r="B17" s="22" t="s">
        <v>157</v>
      </c>
      <c r="C17" s="46"/>
      <c r="D17" s="66"/>
      <c r="E17" s="406"/>
      <c r="F17" s="67" t="s">
        <v>90</v>
      </c>
      <c r="G17" s="67"/>
      <c r="H17" s="67"/>
      <c r="I17" s="68"/>
      <c r="J17" s="79">
        <v>70987.71399999998</v>
      </c>
      <c r="K17" s="80">
        <v>21140948.444000002</v>
      </c>
      <c r="L17" s="81">
        <v>1332468.405</v>
      </c>
      <c r="M17" s="82">
        <v>22473416.84900002</v>
      </c>
      <c r="N17" s="73">
        <v>24817.614265852644</v>
      </c>
      <c r="O17" s="74">
        <v>0.005267856090316757</v>
      </c>
      <c r="P17" s="44"/>
    </row>
    <row r="18" spans="1:16" ht="12.75" customHeight="1">
      <c r="A18" s="45" t="s">
        <v>153</v>
      </c>
      <c r="B18" s="22" t="s">
        <v>157</v>
      </c>
      <c r="C18" s="46"/>
      <c r="D18" s="66"/>
      <c r="E18" s="406"/>
      <c r="F18" s="67" t="s">
        <v>436</v>
      </c>
      <c r="G18" s="67"/>
      <c r="H18" s="67"/>
      <c r="I18" s="68"/>
      <c r="J18" s="79">
        <v>10530.634999999998</v>
      </c>
      <c r="K18" s="80">
        <v>2942047.239000001</v>
      </c>
      <c r="L18" s="81">
        <v>421512.7289999993</v>
      </c>
      <c r="M18" s="82">
        <v>3363559.9679999975</v>
      </c>
      <c r="N18" s="73">
        <v>23281.654263964152</v>
      </c>
      <c r="O18" s="74">
        <v>0.0007884315047252301</v>
      </c>
      <c r="P18" s="44"/>
    </row>
    <row r="19" spans="1:16" ht="13.5" thickBot="1">
      <c r="A19" s="45" t="s">
        <v>153</v>
      </c>
      <c r="B19" s="22" t="s">
        <v>157</v>
      </c>
      <c r="C19" s="46"/>
      <c r="D19" s="83"/>
      <c r="E19" s="407"/>
      <c r="F19" s="84" t="s">
        <v>91</v>
      </c>
      <c r="G19" s="84"/>
      <c r="H19" s="84"/>
      <c r="I19" s="85"/>
      <c r="J19" s="86">
        <v>2827.5009999999984</v>
      </c>
      <c r="K19" s="87">
        <v>770315.9510000001</v>
      </c>
      <c r="L19" s="88">
        <v>77783.51000000001</v>
      </c>
      <c r="M19" s="89">
        <v>848099.4609999999</v>
      </c>
      <c r="N19" s="90">
        <v>22703.085133008513</v>
      </c>
      <c r="O19" s="91">
        <v>0.0001987978036825318</v>
      </c>
      <c r="P19" s="44"/>
    </row>
    <row r="20" spans="1:16" ht="13.5" customHeight="1">
      <c r="A20" s="45" t="s">
        <v>153</v>
      </c>
      <c r="B20" s="45" t="s">
        <v>159</v>
      </c>
      <c r="D20" s="92" t="s">
        <v>92</v>
      </c>
      <c r="E20" s="93"/>
      <c r="F20" s="93"/>
      <c r="G20" s="93"/>
      <c r="H20" s="93"/>
      <c r="I20" s="92"/>
      <c r="J20" s="92"/>
      <c r="K20" s="92"/>
      <c r="L20" s="92"/>
      <c r="M20" s="92"/>
      <c r="N20" s="92"/>
      <c r="O20" s="94" t="str">
        <f>CONCATENATE("Zdroj: ",KNIHOVNA!H4)</f>
        <v>Zdroj: Škol (MŠMT) P1-04, P1a-04, P1b-04, MO, MSp</v>
      </c>
      <c r="P20" s="26">
        <f>IF(KNIHOVNA!H4=""," ","")</f>
      </c>
    </row>
    <row r="21" spans="1:16" ht="12.75" customHeight="1">
      <c r="A21" s="45" t="str">
        <f>IF(COUNTBLANK(D21:E21)=2,"odstr","OK")</f>
        <v>OK</v>
      </c>
      <c r="B21" s="45"/>
      <c r="D21" s="95" t="s">
        <v>93</v>
      </c>
      <c r="E21" s="404" t="str">
        <f>Komentáře!C33</f>
        <v>Data obsahují údaje za regionální školství, vysoké školy, PŘO, OPŘO, ostatní OSS a státní správu (MŠMT, ČŠI).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26">
        <f>IF(KNIHOVNA!H5=""," ","")</f>
      </c>
    </row>
    <row r="22" spans="1:15" ht="12.75" customHeight="1">
      <c r="A22" s="45" t="str">
        <f>IF(COUNTBLANK(D22:E22)=2,"odstr","OK")</f>
        <v>OK</v>
      </c>
      <c r="B22" s="45"/>
      <c r="D22" s="95" t="s">
        <v>94</v>
      </c>
      <c r="E22" s="404" t="str">
        <f>Komentáře!C36</f>
        <v>K datu zpracování této ročenky nebyla k dispozici data za jiný rezort.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2" ht="12.75" customHeight="1">
      <c r="A23" s="45" t="s">
        <v>159</v>
      </c>
      <c r="B23" s="45"/>
    </row>
    <row r="24" spans="1:27" ht="12.75">
      <c r="A24" s="45"/>
      <c r="B24" s="45"/>
      <c r="H24" s="96"/>
      <c r="I24" s="96"/>
      <c r="J24" s="97"/>
      <c r="K24" s="98"/>
      <c r="L24" s="98"/>
      <c r="M24" s="98"/>
      <c r="N24" s="99"/>
      <c r="O24" s="100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2.75">
      <c r="A25" s="45"/>
      <c r="B25" s="45"/>
      <c r="H25" s="96"/>
      <c r="I25" s="96"/>
      <c r="J25" s="97"/>
      <c r="K25" s="98"/>
      <c r="L25" s="98"/>
      <c r="M25" s="98"/>
      <c r="N25" s="99"/>
      <c r="O25" s="100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2.75">
      <c r="A26" s="45"/>
      <c r="B26" s="45"/>
      <c r="H26" s="96"/>
      <c r="I26" s="96"/>
      <c r="J26" s="97"/>
      <c r="K26" s="97"/>
      <c r="L26" s="97"/>
      <c r="M26" s="98"/>
      <c r="N26" s="99"/>
      <c r="O26" s="100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2.75">
      <c r="A27" s="45"/>
      <c r="B27" s="45"/>
      <c r="H27" s="96"/>
      <c r="I27" s="96"/>
      <c r="J27" s="101"/>
      <c r="K27" s="101"/>
      <c r="L27" s="101"/>
      <c r="M27" s="101"/>
      <c r="N27" s="101"/>
      <c r="O27" s="101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2.75" customHeight="1">
      <c r="A28" s="45"/>
      <c r="B28" s="45"/>
      <c r="H28" s="96"/>
      <c r="I28" s="96"/>
      <c r="J28" s="102"/>
      <c r="K28" s="102"/>
      <c r="L28" s="102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2.75">
      <c r="A29" s="45"/>
      <c r="B29" s="4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2.75" customHeight="1">
      <c r="A30" s="45"/>
      <c r="B30" s="4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" ht="12.75" customHeight="1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  <row r="194" spans="1:2" ht="12.75">
      <c r="A194" s="45"/>
      <c r="B194" s="45"/>
    </row>
    <row r="195" spans="1:2" ht="12.75">
      <c r="A195" s="45"/>
      <c r="B195" s="45"/>
    </row>
    <row r="196" spans="1:2" ht="12.75">
      <c r="A196" s="45"/>
      <c r="B196" s="45"/>
    </row>
    <row r="197" spans="1:2" ht="12.75">
      <c r="A197" s="45"/>
      <c r="B197" s="45"/>
    </row>
    <row r="198" spans="1:2" ht="12.75">
      <c r="A198" s="45"/>
      <c r="B198" s="45"/>
    </row>
    <row r="199" spans="1:2" ht="12.75">
      <c r="A199" s="45"/>
      <c r="B199" s="45"/>
    </row>
  </sheetData>
  <sheetProtection sheet="1" objects="1" scenarios="1"/>
  <mergeCells count="11">
    <mergeCell ref="N6:O6"/>
    <mergeCell ref="E21:O21"/>
    <mergeCell ref="E22:O22"/>
    <mergeCell ref="E14:E19"/>
    <mergeCell ref="N8:N12"/>
    <mergeCell ref="O8:O12"/>
    <mergeCell ref="M8:M12"/>
    <mergeCell ref="D8:I12"/>
    <mergeCell ref="J8:J12"/>
    <mergeCell ref="K8:K12"/>
    <mergeCell ref="L8:L12"/>
  </mergeCells>
  <conditionalFormatting sqref="G7">
    <cfRule type="expression" priority="1" dxfId="0" stopIfTrue="1">
      <formula>P7=" "</formula>
    </cfRule>
  </conditionalFormatting>
  <conditionalFormatting sqref="O20">
    <cfRule type="expression" priority="2" dxfId="0" stopIfTrue="1">
      <formula>P20=" "</formula>
    </cfRule>
  </conditionalFormatting>
  <conditionalFormatting sqref="B17:B19 B13:B15 A17:A22 A16:B16 A2:A15">
    <cfRule type="cellIs" priority="3" dxfId="1" operator="equal" stopIfTrue="1">
      <formula>"odstr"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1">
    <cfRule type="cellIs" priority="5" dxfId="3" operator="equal" stopIfTrue="1">
      <formula>"FUNKCE"</formula>
    </cfRule>
  </conditionalFormatting>
  <conditionalFormatting sqref="O1 F1:I1">
    <cfRule type="cellIs" priority="6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T198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1.375" style="26" customWidth="1"/>
    <col min="9" max="9" width="1.12109375" style="26" customWidth="1"/>
    <col min="10" max="11" width="8.25390625" style="26" customWidth="1"/>
    <col min="12" max="12" width="7.125" style="26" customWidth="1"/>
    <col min="13" max="14" width="12.125" style="26" customWidth="1"/>
    <col min="15" max="15" width="11.25390625" style="26" customWidth="1"/>
    <col min="16" max="16" width="10.00390625" style="26" customWidth="1"/>
    <col min="17" max="17" width="11.25390625" style="26" customWidth="1"/>
    <col min="18" max="19" width="8.62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C2</v>
      </c>
      <c r="D1" s="17" t="str">
        <f>IF(KNIHOVNA!J4=""," ?",KNIHOVNA!J4)</f>
        <v>C</v>
      </c>
      <c r="E1" s="17" t="str">
        <f>CONCATENATE(C1,S1)</f>
        <v>C2</v>
      </c>
      <c r="F1" s="18">
        <v>2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152</v>
      </c>
    </row>
    <row r="2" spans="1:3" ht="12.75">
      <c r="A2" s="20" t="s">
        <v>153</v>
      </c>
      <c r="B2" s="24"/>
      <c r="C2" s="25"/>
    </row>
    <row r="3" spans="1:19" s="28" customFormat="1" ht="15.75">
      <c r="A3" s="20" t="s">
        <v>153</v>
      </c>
      <c r="B3" s="27" t="s">
        <v>160</v>
      </c>
      <c r="D3" s="29" t="str">
        <f>CONCATENATE("Tab. ",C1,":")</f>
        <v>Tab. C2:</v>
      </c>
      <c r="E3" s="29"/>
      <c r="F3" s="29"/>
      <c r="G3" s="29"/>
      <c r="H3" s="30" t="s">
        <v>96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10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36"/>
      <c r="K5" s="36"/>
      <c r="L5" s="36" t="s">
        <v>74</v>
      </c>
      <c r="M5" s="36"/>
      <c r="N5" s="36"/>
      <c r="O5" s="36" t="s">
        <v>97</v>
      </c>
      <c r="P5" s="36"/>
      <c r="Q5" s="36"/>
      <c r="R5" s="104" t="s">
        <v>75</v>
      </c>
      <c r="S5" s="36"/>
    </row>
    <row r="6" spans="1:19" s="28" customFormat="1" ht="27" customHeight="1">
      <c r="A6" s="20" t="str">
        <f>IF(COUNTBLANK(C6:IV6)=254,"odstr","OK")</f>
        <v>OK</v>
      </c>
      <c r="B6" s="35" t="s">
        <v>156</v>
      </c>
      <c r="D6" s="37" t="s">
        <v>76</v>
      </c>
      <c r="E6" s="37"/>
      <c r="F6" s="37"/>
      <c r="G6" s="37"/>
      <c r="H6" s="37"/>
      <c r="I6" s="37"/>
      <c r="J6" s="37"/>
      <c r="K6" s="37"/>
      <c r="L6" s="37" t="s">
        <v>77</v>
      </c>
      <c r="M6" s="37"/>
      <c r="N6" s="37"/>
      <c r="O6" s="37" t="s">
        <v>98</v>
      </c>
      <c r="P6" s="37"/>
      <c r="Q6" s="37"/>
      <c r="R6" s="432" t="s">
        <v>99</v>
      </c>
      <c r="S6" s="441"/>
    </row>
    <row r="7" spans="1:20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9" customHeight="1">
      <c r="A8" s="20" t="s">
        <v>153</v>
      </c>
      <c r="C8" s="43"/>
      <c r="D8" s="414" t="s">
        <v>100</v>
      </c>
      <c r="E8" s="415"/>
      <c r="F8" s="415"/>
      <c r="G8" s="415"/>
      <c r="H8" s="415"/>
      <c r="I8" s="416"/>
      <c r="J8" s="442" t="s">
        <v>101</v>
      </c>
      <c r="K8" s="443"/>
      <c r="L8" s="444"/>
      <c r="M8" s="414" t="s">
        <v>102</v>
      </c>
      <c r="N8" s="443"/>
      <c r="O8" s="443"/>
      <c r="P8" s="443"/>
      <c r="Q8" s="444"/>
      <c r="R8" s="414" t="s">
        <v>103</v>
      </c>
      <c r="S8" s="444"/>
      <c r="T8" s="44"/>
    </row>
    <row r="9" spans="1:20" ht="17.25" customHeight="1">
      <c r="A9" s="20" t="s">
        <v>153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6"/>
      <c r="P9" s="446"/>
      <c r="Q9" s="447"/>
      <c r="R9" s="449"/>
      <c r="S9" s="450"/>
      <c r="T9" s="44"/>
    </row>
    <row r="10" spans="1:20" ht="15" customHeight="1">
      <c r="A10" s="20" t="s">
        <v>153</v>
      </c>
      <c r="C10" s="43"/>
      <c r="D10" s="417"/>
      <c r="E10" s="418"/>
      <c r="F10" s="418"/>
      <c r="G10" s="418"/>
      <c r="H10" s="418"/>
      <c r="I10" s="419"/>
      <c r="J10" s="451" t="s">
        <v>104</v>
      </c>
      <c r="K10" s="454" t="s">
        <v>105</v>
      </c>
      <c r="L10" s="455"/>
      <c r="M10" s="433" t="s">
        <v>106</v>
      </c>
      <c r="N10" s="105" t="s">
        <v>105</v>
      </c>
      <c r="O10" s="106"/>
      <c r="P10" s="106"/>
      <c r="Q10" s="107"/>
      <c r="R10" s="433" t="s">
        <v>106</v>
      </c>
      <c r="S10" s="434" t="s">
        <v>107</v>
      </c>
      <c r="T10" s="44"/>
    </row>
    <row r="11" spans="1:20" ht="13.5" customHeight="1">
      <c r="A11" s="20" t="s">
        <v>153</v>
      </c>
      <c r="B11" s="20" t="s">
        <v>161</v>
      </c>
      <c r="C11" s="43"/>
      <c r="D11" s="417"/>
      <c r="E11" s="418"/>
      <c r="F11" s="418"/>
      <c r="G11" s="418"/>
      <c r="H11" s="418"/>
      <c r="I11" s="419"/>
      <c r="J11" s="452"/>
      <c r="K11" s="435" t="s">
        <v>108</v>
      </c>
      <c r="L11" s="437" t="s">
        <v>118</v>
      </c>
      <c r="M11" s="409"/>
      <c r="N11" s="435" t="s">
        <v>109</v>
      </c>
      <c r="O11" s="439" t="s">
        <v>110</v>
      </c>
      <c r="P11" s="439" t="s">
        <v>440</v>
      </c>
      <c r="Q11" s="437" t="s">
        <v>111</v>
      </c>
      <c r="R11" s="409"/>
      <c r="S11" s="412"/>
      <c r="T11" s="44"/>
    </row>
    <row r="12" spans="1:20" ht="30" customHeight="1" thickBot="1">
      <c r="A12" s="20" t="s">
        <v>153</v>
      </c>
      <c r="B12" s="20" t="s">
        <v>433</v>
      </c>
      <c r="C12" s="43"/>
      <c r="D12" s="420"/>
      <c r="E12" s="421"/>
      <c r="F12" s="421"/>
      <c r="G12" s="421"/>
      <c r="H12" s="421"/>
      <c r="I12" s="422"/>
      <c r="J12" s="453"/>
      <c r="K12" s="436"/>
      <c r="L12" s="438"/>
      <c r="M12" s="410"/>
      <c r="N12" s="436"/>
      <c r="O12" s="440"/>
      <c r="P12" s="440"/>
      <c r="Q12" s="438"/>
      <c r="R12" s="410"/>
      <c r="S12" s="413"/>
      <c r="T12" s="44"/>
    </row>
    <row r="13" spans="1:20" ht="14.25" thickBot="1" thickTop="1">
      <c r="A13" s="45" t="s">
        <v>153</v>
      </c>
      <c r="B13" s="22" t="s">
        <v>157</v>
      </c>
      <c r="C13" s="46"/>
      <c r="D13" s="108"/>
      <c r="E13" s="109" t="s">
        <v>112</v>
      </c>
      <c r="F13" s="109"/>
      <c r="G13" s="109"/>
      <c r="H13" s="110"/>
      <c r="I13" s="111"/>
      <c r="J13" s="112">
        <v>218865.10999999905</v>
      </c>
      <c r="K13" s="113">
        <v>212335.21299999842</v>
      </c>
      <c r="L13" s="114">
        <v>6529.897000000013</v>
      </c>
      <c r="M13" s="378">
        <v>60735298.13999997</v>
      </c>
      <c r="N13" s="113">
        <v>58916995.44399998</v>
      </c>
      <c r="O13" s="244">
        <v>138737.56099999993</v>
      </c>
      <c r="P13" s="244">
        <v>529538.1279999984</v>
      </c>
      <c r="Q13" s="114">
        <v>1150027.006999999</v>
      </c>
      <c r="R13" s="115">
        <v>23125.087616751796</v>
      </c>
      <c r="S13" s="116">
        <v>23122.634964617802</v>
      </c>
      <c r="T13" s="44"/>
    </row>
    <row r="14" spans="1:20" ht="12.75">
      <c r="A14" s="45" t="s">
        <v>153</v>
      </c>
      <c r="B14" s="22" t="s">
        <v>157</v>
      </c>
      <c r="C14" s="46"/>
      <c r="D14" s="117"/>
      <c r="E14" s="118" t="s">
        <v>113</v>
      </c>
      <c r="F14" s="118"/>
      <c r="G14" s="118"/>
      <c r="H14" s="119"/>
      <c r="I14" s="120"/>
      <c r="J14" s="121">
        <v>784.923</v>
      </c>
      <c r="K14" s="122">
        <v>775.912</v>
      </c>
      <c r="L14" s="123">
        <v>9.011000000000001</v>
      </c>
      <c r="M14" s="379">
        <v>275711.59300000005</v>
      </c>
      <c r="N14" s="122">
        <v>261212.05300000004</v>
      </c>
      <c r="O14" s="380">
        <v>437.671</v>
      </c>
      <c r="P14" s="380">
        <v>1511.746</v>
      </c>
      <c r="Q14" s="123">
        <v>12550.123</v>
      </c>
      <c r="R14" s="124">
        <v>29271.61783172787</v>
      </c>
      <c r="S14" s="125">
        <v>28054.303945980133</v>
      </c>
      <c r="T14" s="44"/>
    </row>
    <row r="15" spans="1:20" ht="12.75">
      <c r="A15" s="45" t="s">
        <v>153</v>
      </c>
      <c r="B15" s="22" t="s">
        <v>157</v>
      </c>
      <c r="C15" s="46"/>
      <c r="D15" s="126"/>
      <c r="E15" s="127" t="s">
        <v>114</v>
      </c>
      <c r="F15" s="127"/>
      <c r="G15" s="127"/>
      <c r="H15" s="128"/>
      <c r="I15" s="129"/>
      <c r="J15" s="130">
        <v>217986.18699999904</v>
      </c>
      <c r="K15" s="131">
        <v>211465.3009999984</v>
      </c>
      <c r="L15" s="132">
        <v>6520.886000000013</v>
      </c>
      <c r="M15" s="381">
        <v>60425347.54699997</v>
      </c>
      <c r="N15" s="131">
        <v>58621544.39099998</v>
      </c>
      <c r="O15" s="227">
        <v>138299.88999999993</v>
      </c>
      <c r="P15" s="227">
        <v>528026.3819999984</v>
      </c>
      <c r="Q15" s="132">
        <v>1137476.8839999991</v>
      </c>
      <c r="R15" s="133">
        <v>23099.838105414845</v>
      </c>
      <c r="S15" s="134">
        <v>23101.325258322333</v>
      </c>
      <c r="T15" s="44"/>
    </row>
    <row r="16" spans="1:20" ht="12.75">
      <c r="A16" s="45" t="s">
        <v>153</v>
      </c>
      <c r="B16" s="22" t="s">
        <v>157</v>
      </c>
      <c r="C16" s="46"/>
      <c r="D16" s="135"/>
      <c r="E16" s="136"/>
      <c r="F16" s="136" t="s">
        <v>115</v>
      </c>
      <c r="G16" s="136"/>
      <c r="H16" s="137"/>
      <c r="I16" s="138"/>
      <c r="J16" s="139">
        <v>217986.18699999904</v>
      </c>
      <c r="K16" s="140">
        <v>211465.3009999984</v>
      </c>
      <c r="L16" s="141">
        <v>6520.886000000013</v>
      </c>
      <c r="M16" s="382">
        <v>60425347.54699997</v>
      </c>
      <c r="N16" s="140">
        <v>58621544.39099998</v>
      </c>
      <c r="O16" s="223">
        <v>138299.88999999993</v>
      </c>
      <c r="P16" s="223">
        <v>528026.3819999984</v>
      </c>
      <c r="Q16" s="141">
        <v>1137476.8839999991</v>
      </c>
      <c r="R16" s="142">
        <v>23099.838105414845</v>
      </c>
      <c r="S16" s="143">
        <v>23101.325258322333</v>
      </c>
      <c r="T16" s="44"/>
    </row>
    <row r="17" spans="1:20" ht="13.5" thickBot="1">
      <c r="A17" s="45" t="s">
        <v>153</v>
      </c>
      <c r="B17" s="22" t="s">
        <v>157</v>
      </c>
      <c r="C17" s="46"/>
      <c r="D17" s="144"/>
      <c r="E17" s="145" t="s">
        <v>116</v>
      </c>
      <c r="F17" s="145"/>
      <c r="G17" s="145"/>
      <c r="H17" s="146"/>
      <c r="I17" s="147"/>
      <c r="J17" s="148">
        <v>94</v>
      </c>
      <c r="K17" s="149">
        <v>94</v>
      </c>
      <c r="L17" s="150">
        <v>0</v>
      </c>
      <c r="M17" s="383">
        <v>34239</v>
      </c>
      <c r="N17" s="149">
        <v>34239</v>
      </c>
      <c r="O17" s="384">
        <v>0</v>
      </c>
      <c r="P17" s="384">
        <v>0</v>
      </c>
      <c r="Q17" s="150">
        <v>0</v>
      </c>
      <c r="R17" s="151">
        <v>30353.723404255317</v>
      </c>
      <c r="S17" s="152">
        <v>30353.723404255317</v>
      </c>
      <c r="T17" s="44"/>
    </row>
    <row r="18" spans="1:20" ht="13.5">
      <c r="A18" s="45" t="s">
        <v>153</v>
      </c>
      <c r="B18" s="45" t="s">
        <v>159</v>
      </c>
      <c r="D18" s="92" t="str">
        <f>IF(D19="","","Komentáře:")</f>
        <v>Komentáře:</v>
      </c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 t="str">
        <f>CONCATENATE("Zdroj: ",KNIHOVNA!H5)</f>
        <v>Zdroj: Škol (MŠMT) P1-04, P1a-04, P1b-04</v>
      </c>
      <c r="T18" s="26">
        <f>IF(KNIHOVNA!H4=""," ","")</f>
      </c>
    </row>
    <row r="19" spans="1:19" ht="12.75" customHeight="1">
      <c r="A19" s="45" t="str">
        <f>IF(COUNTBLANK(D19:D19)=2,"odstr","OK")</f>
        <v>OK</v>
      </c>
      <c r="B19" s="45"/>
      <c r="D19" s="95" t="s">
        <v>94</v>
      </c>
      <c r="E19" s="404" t="str">
        <f>Komentáře!C27</f>
        <v>Sloupec "JČ a ostatní aktivity" zahrnuje zaměstnance placené z prostředků jiné činnosti, příp. u VŠ doplňkové (dříve hospodářské) činnosti, ostatních zdrojů a fondu odměn.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ht="12.75">
      <c r="A20" s="45" t="str">
        <f>IF(COUNTBLANK(D20:E20)=2,"odstr","OK")</f>
        <v>OK</v>
      </c>
      <c r="B20" s="45"/>
      <c r="D20" s="95"/>
      <c r="E20" s="404" t="str">
        <f>Komentáře!C34</f>
        <v>Údaje ve sloupci "státního rozpočtu vč. ESF a VaV ze SR" zahrnují za OPŘO pracovníky výzkumu a vývoje ze státního rozpočtu.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2" ht="12.75">
      <c r="A21" s="45" t="s">
        <v>159</v>
      </c>
      <c r="B21" s="45"/>
    </row>
    <row r="22" spans="1:2" ht="12.75">
      <c r="A22" s="45"/>
      <c r="B22" s="45"/>
    </row>
    <row r="23" spans="1:2" ht="12.75">
      <c r="A23" s="45"/>
      <c r="B23" s="45"/>
    </row>
    <row r="24" spans="1:2" ht="12.75">
      <c r="A24" s="45"/>
      <c r="B24" s="45"/>
    </row>
    <row r="25" spans="1:2" ht="12.75">
      <c r="A25" s="45"/>
      <c r="B25" s="45"/>
    </row>
    <row r="26" spans="1:2" ht="12.75">
      <c r="A26" s="45"/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  <row r="194" spans="1:2" ht="12.75">
      <c r="A194" s="45"/>
      <c r="B194" s="45"/>
    </row>
    <row r="195" spans="1:2" ht="12.75">
      <c r="A195" s="45"/>
      <c r="B195" s="45"/>
    </row>
    <row r="196" spans="1:2" ht="12.75">
      <c r="A196" s="45"/>
      <c r="B196" s="45"/>
    </row>
    <row r="197" spans="1:2" ht="12.75">
      <c r="A197" s="45"/>
      <c r="B197" s="45"/>
    </row>
    <row r="198" spans="1:2" ht="12.75">
      <c r="A198" s="45"/>
      <c r="B198" s="45"/>
    </row>
  </sheetData>
  <sheetProtection sheet="1" objects="1" scenarios="1"/>
  <mergeCells count="18">
    <mergeCell ref="R6:S6"/>
    <mergeCell ref="E20:S20"/>
    <mergeCell ref="D8:I12"/>
    <mergeCell ref="E19:S19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  <mergeCell ref="N11:N12"/>
    <mergeCell ref="O11:O12"/>
    <mergeCell ref="P11:P12"/>
  </mergeCells>
  <conditionalFormatting sqref="G7">
    <cfRule type="expression" priority="1" dxfId="0" stopIfTrue="1">
      <formula>T7=" "</formula>
    </cfRule>
  </conditionalFormatting>
  <conditionalFormatting sqref="S18">
    <cfRule type="expression" priority="2" dxfId="0" stopIfTrue="1">
      <formula>T18=" "</formula>
    </cfRule>
  </conditionalFormatting>
  <conditionalFormatting sqref="G3">
    <cfRule type="expression" priority="3" dxfId="0" stopIfTrue="1">
      <formula>D1=" ?"</formula>
    </cfRule>
  </conditionalFormatting>
  <conditionalFormatting sqref="B16:B17 A14:B15 B13 A16:A20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T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0.75390625" style="26" customWidth="1"/>
    <col min="9" max="9" width="4.625" style="26" customWidth="1"/>
    <col min="10" max="11" width="8.125" style="26" customWidth="1"/>
    <col min="12" max="12" width="7.75390625" style="26" customWidth="1"/>
    <col min="13" max="13" width="12.125" style="26" customWidth="1"/>
    <col min="14" max="14" width="12.25390625" style="26" customWidth="1"/>
    <col min="15" max="15" width="10.125" style="26" bestFit="1" customWidth="1"/>
    <col min="16" max="16" width="9.75390625" style="26" customWidth="1"/>
    <col min="17" max="17" width="11.00390625" style="26" customWidth="1"/>
    <col min="18" max="19" width="8.87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C3</v>
      </c>
      <c r="D1" s="17" t="str">
        <f>IF(KNIHOVNA!J4=""," ?",KNIHOVNA!J4)</f>
        <v>C</v>
      </c>
      <c r="E1" s="17" t="str">
        <f>CONCATENATE(C1,S1)</f>
        <v>C3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152</v>
      </c>
    </row>
    <row r="2" spans="1:3" ht="12.75">
      <c r="A2" s="20" t="s">
        <v>153</v>
      </c>
      <c r="B2" s="24"/>
      <c r="C2" s="25"/>
    </row>
    <row r="3" spans="1:19" s="28" customFormat="1" ht="15.75">
      <c r="A3" s="20" t="s">
        <v>153</v>
      </c>
      <c r="B3" s="27" t="s">
        <v>162</v>
      </c>
      <c r="D3" s="29" t="str">
        <f>CONCATENATE("Tab. ",C1,":")</f>
        <v>Tab. C3:</v>
      </c>
      <c r="E3" s="29"/>
      <c r="F3" s="29"/>
      <c r="G3" s="29"/>
      <c r="H3" s="30" t="s">
        <v>119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10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36" t="s">
        <v>97</v>
      </c>
      <c r="O5" s="36"/>
      <c r="P5" s="36"/>
      <c r="Q5" s="36"/>
      <c r="R5" s="153" t="s">
        <v>75</v>
      </c>
      <c r="S5" s="36"/>
    </row>
    <row r="6" spans="1:19" s="28" customFormat="1" ht="27" customHeight="1">
      <c r="A6" s="20" t="str">
        <f>IF(COUNTBLANK(C6:IV6)=254,"odstr","OK")</f>
        <v>OK</v>
      </c>
      <c r="B6" s="35" t="s">
        <v>156</v>
      </c>
      <c r="D6" s="37" t="s">
        <v>76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37" t="s">
        <v>437</v>
      </c>
      <c r="O6" s="37"/>
      <c r="P6" s="37"/>
      <c r="Q6" s="37"/>
      <c r="R6" s="432" t="s">
        <v>120</v>
      </c>
      <c r="S6" s="432"/>
    </row>
    <row r="7" spans="1:20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13.5" customHeight="1">
      <c r="A8" s="20" t="s">
        <v>153</v>
      </c>
      <c r="C8" s="43"/>
      <c r="D8" s="414" t="s">
        <v>100</v>
      </c>
      <c r="E8" s="415"/>
      <c r="F8" s="415"/>
      <c r="G8" s="415"/>
      <c r="H8" s="415"/>
      <c r="I8" s="416"/>
      <c r="J8" s="442" t="s">
        <v>101</v>
      </c>
      <c r="K8" s="443"/>
      <c r="L8" s="444"/>
      <c r="M8" s="414" t="s">
        <v>121</v>
      </c>
      <c r="N8" s="443"/>
      <c r="O8" s="443"/>
      <c r="P8" s="443"/>
      <c r="Q8" s="444"/>
      <c r="R8" s="414" t="s">
        <v>122</v>
      </c>
      <c r="S8" s="444"/>
      <c r="T8" s="44"/>
    </row>
    <row r="9" spans="1:20" ht="13.5" customHeight="1">
      <c r="A9" s="20" t="s">
        <v>153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6"/>
      <c r="P9" s="446"/>
      <c r="Q9" s="447"/>
      <c r="R9" s="449"/>
      <c r="S9" s="450"/>
      <c r="T9" s="44"/>
    </row>
    <row r="10" spans="1:20" ht="15" customHeight="1">
      <c r="A10" s="20" t="s">
        <v>153</v>
      </c>
      <c r="C10" s="43"/>
      <c r="D10" s="417"/>
      <c r="E10" s="418"/>
      <c r="F10" s="418"/>
      <c r="G10" s="418"/>
      <c r="H10" s="418"/>
      <c r="I10" s="419"/>
      <c r="J10" s="451" t="s">
        <v>104</v>
      </c>
      <c r="K10" s="454" t="s">
        <v>128</v>
      </c>
      <c r="L10" s="455"/>
      <c r="M10" s="433" t="s">
        <v>106</v>
      </c>
      <c r="N10" s="105" t="s">
        <v>128</v>
      </c>
      <c r="O10" s="106"/>
      <c r="P10" s="106"/>
      <c r="Q10" s="107"/>
      <c r="R10" s="433" t="s">
        <v>106</v>
      </c>
      <c r="S10" s="434" t="s">
        <v>129</v>
      </c>
      <c r="T10" s="44"/>
    </row>
    <row r="11" spans="1:20" ht="15" customHeight="1">
      <c r="A11" s="20" t="s">
        <v>153</v>
      </c>
      <c r="B11" s="20" t="s">
        <v>161</v>
      </c>
      <c r="C11" s="43"/>
      <c r="D11" s="417"/>
      <c r="E11" s="418"/>
      <c r="F11" s="418"/>
      <c r="G11" s="418"/>
      <c r="H11" s="418"/>
      <c r="I11" s="419"/>
      <c r="J11" s="452"/>
      <c r="K11" s="435" t="s">
        <v>108</v>
      </c>
      <c r="L11" s="437" t="s">
        <v>130</v>
      </c>
      <c r="M11" s="409"/>
      <c r="N11" s="435" t="s">
        <v>109</v>
      </c>
      <c r="O11" s="439" t="s">
        <v>110</v>
      </c>
      <c r="P11" s="439" t="s">
        <v>440</v>
      </c>
      <c r="Q11" s="437" t="s">
        <v>111</v>
      </c>
      <c r="R11" s="409"/>
      <c r="S11" s="412"/>
      <c r="T11" s="44"/>
    </row>
    <row r="12" spans="1:20" ht="29.25" customHeight="1" thickBot="1">
      <c r="A12" s="20" t="s">
        <v>153</v>
      </c>
      <c r="B12" s="20" t="s">
        <v>433</v>
      </c>
      <c r="C12" s="43"/>
      <c r="D12" s="420"/>
      <c r="E12" s="421"/>
      <c r="F12" s="421"/>
      <c r="G12" s="421"/>
      <c r="H12" s="421"/>
      <c r="I12" s="422"/>
      <c r="J12" s="453"/>
      <c r="K12" s="436"/>
      <c r="L12" s="438"/>
      <c r="M12" s="410"/>
      <c r="N12" s="436"/>
      <c r="O12" s="440"/>
      <c r="P12" s="440"/>
      <c r="Q12" s="438"/>
      <c r="R12" s="410"/>
      <c r="S12" s="413"/>
      <c r="T12" s="44"/>
    </row>
    <row r="13" spans="1:20" ht="13.5" customHeight="1" thickBot="1" thickTop="1">
      <c r="A13" s="45" t="str">
        <f>IF(COUNTBLANK(C13:IV13)=254,"odstr",IF(AND($A$1="TISK",SUM(J13:S13)=0),"odstr","OK"))</f>
        <v>OK</v>
      </c>
      <c r="B13" s="22" t="s">
        <v>157</v>
      </c>
      <c r="C13" s="43"/>
      <c r="D13" s="108"/>
      <c r="E13" s="109" t="s">
        <v>112</v>
      </c>
      <c r="F13" s="109"/>
      <c r="G13" s="109"/>
      <c r="H13" s="110"/>
      <c r="I13" s="111"/>
      <c r="J13" s="112">
        <v>54666.81800000001</v>
      </c>
      <c r="K13" s="113">
        <v>33564.416000000005</v>
      </c>
      <c r="L13" s="114">
        <v>7168.443999999999</v>
      </c>
      <c r="M13" s="378">
        <v>21501615.987</v>
      </c>
      <c r="N13" s="113">
        <v>14281693.629</v>
      </c>
      <c r="O13" s="244">
        <v>41583.994000000006</v>
      </c>
      <c r="P13" s="244">
        <v>709924.0199999999</v>
      </c>
      <c r="Q13" s="114">
        <v>2590751.9799999995</v>
      </c>
      <c r="R13" s="115">
        <v>32776.7629030466</v>
      </c>
      <c r="S13" s="116">
        <v>35458.419289940866</v>
      </c>
      <c r="T13" s="44"/>
    </row>
    <row r="14" spans="1:20" ht="12.75">
      <c r="A14" s="45" t="str">
        <f>IF(COUNTBLANK(C14:IV14)=254,"odstr",IF(AND($A$1="TISK",SUM(J14:S14)=0),"odstr","OK"))</f>
        <v>OK</v>
      </c>
      <c r="B14" s="22" t="s">
        <v>157</v>
      </c>
      <c r="C14" s="46"/>
      <c r="D14" s="154"/>
      <c r="E14" s="155" t="s">
        <v>114</v>
      </c>
      <c r="F14" s="155"/>
      <c r="G14" s="155"/>
      <c r="H14" s="156"/>
      <c r="I14" s="157"/>
      <c r="J14" s="158">
        <v>54655.33500000001</v>
      </c>
      <c r="K14" s="159">
        <v>33552.933000000005</v>
      </c>
      <c r="L14" s="160">
        <v>7168.443999999999</v>
      </c>
      <c r="M14" s="385">
        <v>21496804.666</v>
      </c>
      <c r="N14" s="159">
        <v>14276882.308</v>
      </c>
      <c r="O14" s="386">
        <v>41583.994000000006</v>
      </c>
      <c r="P14" s="386">
        <v>709924.0199999999</v>
      </c>
      <c r="Q14" s="160">
        <v>2590751.9799999995</v>
      </c>
      <c r="R14" s="161">
        <v>32776.31339801198</v>
      </c>
      <c r="S14" s="162">
        <v>35458.604835926955</v>
      </c>
      <c r="T14" s="44"/>
    </row>
    <row r="15" spans="1:20" ht="15" customHeight="1">
      <c r="A15" s="45" t="str">
        <f>IF(COUNTBLANK(C15:IV15)=254,"odstr",IF(AND($A$1="TISK",SUM(J15:S15)=0),"odstr","OK"))</f>
        <v>OK</v>
      </c>
      <c r="B15" s="22" t="s">
        <v>157</v>
      </c>
      <c r="C15" s="46"/>
      <c r="D15" s="163"/>
      <c r="E15" s="456" t="s">
        <v>123</v>
      </c>
      <c r="F15" s="164" t="s">
        <v>124</v>
      </c>
      <c r="G15" s="67"/>
      <c r="H15" s="165"/>
      <c r="I15" s="166"/>
      <c r="J15" s="167">
        <v>13933.953999999994</v>
      </c>
      <c r="K15" s="168">
        <v>0</v>
      </c>
      <c r="L15" s="77">
        <v>0</v>
      </c>
      <c r="M15" s="387">
        <v>3877662.3640000005</v>
      </c>
      <c r="N15" s="388">
        <v>0</v>
      </c>
      <c r="O15" s="389">
        <v>0</v>
      </c>
      <c r="P15" s="389">
        <v>0</v>
      </c>
      <c r="Q15" s="390">
        <v>0</v>
      </c>
      <c r="R15" s="73">
        <v>23190.72750874113</v>
      </c>
      <c r="S15" s="169" t="s">
        <v>435</v>
      </c>
      <c r="T15" s="44"/>
    </row>
    <row r="16" spans="1:20" ht="15" customHeight="1">
      <c r="A16" s="45" t="str">
        <f>IF(COUNTBLANK(C16:IV16)=254,"odstr",IF(AND($A$1="TISK",SUM(J16:S16)=0),"odstr","OK"))</f>
        <v>OK</v>
      </c>
      <c r="B16" s="22" t="s">
        <v>157</v>
      </c>
      <c r="C16" s="46"/>
      <c r="D16" s="66"/>
      <c r="E16" s="457"/>
      <c r="F16" s="170" t="s">
        <v>131</v>
      </c>
      <c r="G16" s="136"/>
      <c r="H16" s="137"/>
      <c r="I16" s="138"/>
      <c r="J16" s="139">
        <v>40721.381000000016</v>
      </c>
      <c r="K16" s="140">
        <v>33552.933000000005</v>
      </c>
      <c r="L16" s="141">
        <v>7168.443999999999</v>
      </c>
      <c r="M16" s="382">
        <v>17619142.302</v>
      </c>
      <c r="N16" s="140">
        <v>14276882.308</v>
      </c>
      <c r="O16" s="223">
        <v>41583.994000000006</v>
      </c>
      <c r="P16" s="223">
        <v>709924.0199999999</v>
      </c>
      <c r="Q16" s="141">
        <v>2590751.9799999995</v>
      </c>
      <c r="R16" s="142">
        <v>36056.288427447966</v>
      </c>
      <c r="S16" s="143">
        <v>35458.604835926955</v>
      </c>
      <c r="T16" s="44"/>
    </row>
    <row r="17" spans="1:20" ht="15" customHeight="1" thickBot="1">
      <c r="A17" s="45" t="str">
        <f>IF(COUNTBLANK(C17:IV17)=254,"odstr",IF(AND($A$1="TISK",SUM(J17:S17)=0),"odstr","OK"))</f>
        <v>OK</v>
      </c>
      <c r="B17" s="22" t="s">
        <v>157</v>
      </c>
      <c r="C17" s="46"/>
      <c r="D17" s="144"/>
      <c r="E17" s="171" t="s">
        <v>125</v>
      </c>
      <c r="F17" s="172"/>
      <c r="G17" s="173"/>
      <c r="H17" s="174"/>
      <c r="I17" s="175"/>
      <c r="J17" s="148">
        <v>11.483</v>
      </c>
      <c r="K17" s="149">
        <v>11.483</v>
      </c>
      <c r="L17" s="150">
        <v>0</v>
      </c>
      <c r="M17" s="383">
        <v>4811.321</v>
      </c>
      <c r="N17" s="149">
        <v>4811.321</v>
      </c>
      <c r="O17" s="384">
        <v>0</v>
      </c>
      <c r="P17" s="384">
        <v>0</v>
      </c>
      <c r="Q17" s="150">
        <v>0</v>
      </c>
      <c r="R17" s="151">
        <v>34916.260268803155</v>
      </c>
      <c r="S17" s="152">
        <v>34916.260268803155</v>
      </c>
      <c r="T17" s="44"/>
    </row>
    <row r="18" spans="1:20" ht="13.5">
      <c r="A18" s="45" t="s">
        <v>153</v>
      </c>
      <c r="B18" s="45" t="s">
        <v>159</v>
      </c>
      <c r="D18" s="92" t="str">
        <f>IF(D19="","","Komentáře:")</f>
        <v>Komentáře:</v>
      </c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 t="str">
        <f>CONCATENATE("Zdroj: ",KNIHOVNA!H5)</f>
        <v>Zdroj: Škol (MŠMT) P1-04, P1a-04, P1b-04</v>
      </c>
      <c r="T18" s="26">
        <f>IF(KNIHOVNA!H4=""," ","")</f>
      </c>
    </row>
    <row r="19" spans="1:19" ht="12.75">
      <c r="A19" s="45" t="str">
        <f>IF(COUNTBLANK(D19:E19)=2,"odstr","OK")</f>
        <v>OK</v>
      </c>
      <c r="B19" s="45"/>
      <c r="D19" s="95" t="s">
        <v>94</v>
      </c>
      <c r="E19" s="404" t="str">
        <f>Komentáře!C29</f>
        <v>Organizace regionálního školství odměňující podle zákona č. 262/2006 Sb. § 109, odstavec 2, nesledují údaje ve sloupcích "z toho".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ht="12.75">
      <c r="A20" s="45" t="str">
        <f>IF(COUNTBLANK(D20:E20)=2,"odstr","OK")</f>
        <v>OK</v>
      </c>
      <c r="B20" s="45"/>
      <c r="D20" s="95" t="s">
        <v>126</v>
      </c>
      <c r="E20" s="404" t="str">
        <f>Komentáře!C19</f>
        <v>Veřejné vysoké školy včetně kolejí, menz, vysokoškolských zemědělských a lesních statků, včetně zaměstnanců vědy a výzkumu. 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ht="12.75">
      <c r="A21" s="45" t="str">
        <f>IF(COUNTBLANK(D21:E21)=2,"odstr","OK")</f>
        <v>OK</v>
      </c>
      <c r="B21" s="45"/>
      <c r="D21" s="95" t="s">
        <v>127</v>
      </c>
      <c r="E21" s="404" t="str">
        <f>Komentáře!C27</f>
        <v>Sloupec "JČ a ostatní aktivity" zahrnuje zaměstnance placené z prostředků jiné činnosti, příp. u VŠ doplňkové (dříve hospodářské) činnosti, ostatních zdrojů a fondu odměn.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</row>
    <row r="22" spans="1:19" ht="12.75">
      <c r="A22" s="45" t="str">
        <f>IF(COUNTBLANK(D22:E22)=2,"odstr","OK")</f>
        <v>OK</v>
      </c>
      <c r="B22" s="45"/>
      <c r="D22" s="95"/>
      <c r="E22" s="404" t="str">
        <f>Komentáře!C34</f>
        <v>Údaje ve sloupci "státního rozpočtu vč. ESF a VaV ze SR" zahrnují za OPŘO pracovníky výzkumu a vývoje ze státního rozpočtu.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2" ht="12.75">
      <c r="A23" s="45" t="s">
        <v>159</v>
      </c>
      <c r="B23" s="45"/>
    </row>
    <row r="24" spans="1:2" ht="12.75">
      <c r="A24" s="45"/>
      <c r="B24" s="45"/>
    </row>
    <row r="25" spans="1:2" ht="12.75">
      <c r="A25" s="45"/>
      <c r="B25" s="45"/>
    </row>
    <row r="26" spans="1:2" ht="12.75">
      <c r="A26" s="45"/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</sheetData>
  <sheetProtection sheet="1" objects="1" scenarios="1"/>
  <mergeCells count="21">
    <mergeCell ref="R6:S6"/>
    <mergeCell ref="R8:S9"/>
    <mergeCell ref="S10:S12"/>
    <mergeCell ref="M10:M12"/>
    <mergeCell ref="R10:R12"/>
    <mergeCell ref="P11:P12"/>
    <mergeCell ref="O11:O12"/>
    <mergeCell ref="E22:S22"/>
    <mergeCell ref="E20:S20"/>
    <mergeCell ref="E21:S21"/>
    <mergeCell ref="D8:I12"/>
    <mergeCell ref="E19:S19"/>
    <mergeCell ref="J8:L9"/>
    <mergeCell ref="K10:L10"/>
    <mergeCell ref="M8:Q9"/>
    <mergeCell ref="J10:J12"/>
    <mergeCell ref="E15:E16"/>
    <mergeCell ref="Q11:Q12"/>
    <mergeCell ref="N11:N12"/>
    <mergeCell ref="K11:K12"/>
    <mergeCell ref="L11:L12"/>
  </mergeCells>
  <conditionalFormatting sqref="G7">
    <cfRule type="expression" priority="1" dxfId="0" stopIfTrue="1">
      <formula>T7=" "</formula>
    </cfRule>
  </conditionalFormatting>
  <conditionalFormatting sqref="S18">
    <cfRule type="expression" priority="2" dxfId="0" stopIfTrue="1">
      <formula>T18=" "</formula>
    </cfRule>
  </conditionalFormatting>
  <conditionalFormatting sqref="G3">
    <cfRule type="expression" priority="3" dxfId="0" stopIfTrue="1">
      <formula>D1=" ?"</formula>
    </cfRule>
  </conditionalFormatting>
  <conditionalFormatting sqref="A18:A22 A13:B17 A2:A12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T152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5.00390625" style="26" customWidth="1"/>
    <col min="9" max="9" width="1.12109375" style="26" customWidth="1"/>
    <col min="10" max="11" width="8.25390625" style="26" customWidth="1"/>
    <col min="12" max="12" width="7.125" style="26" customWidth="1"/>
    <col min="13" max="14" width="13.375" style="26" bestFit="1" customWidth="1"/>
    <col min="15" max="15" width="10.00390625" style="26" customWidth="1"/>
    <col min="16" max="16" width="11.25390625" style="26" customWidth="1"/>
    <col min="17" max="17" width="12.25390625" style="26" customWidth="1"/>
    <col min="18" max="19" width="8.62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C4</v>
      </c>
      <c r="D1" s="17" t="str">
        <f>IF(KNIHOVNA!J4=""," ?",KNIHOVNA!J4)</f>
        <v>C</v>
      </c>
      <c r="E1" s="17" t="str">
        <f>CONCATENATE(C1,S1)</f>
        <v>C4</v>
      </c>
      <c r="F1" s="18">
        <v>4</v>
      </c>
      <c r="G1" s="19"/>
      <c r="H1" s="19"/>
      <c r="I1" s="19"/>
      <c r="R1" s="21"/>
      <c r="S1" s="22"/>
      <c r="T1" s="23" t="s">
        <v>152</v>
      </c>
    </row>
    <row r="2" spans="1:3" ht="12.75">
      <c r="A2" s="20" t="s">
        <v>153</v>
      </c>
      <c r="B2" s="24"/>
      <c r="C2" s="25"/>
    </row>
    <row r="3" spans="1:19" s="28" customFormat="1" ht="15.75">
      <c r="A3" s="20" t="s">
        <v>153</v>
      </c>
      <c r="B3" s="27" t="s">
        <v>163</v>
      </c>
      <c r="D3" s="29" t="str">
        <f>CONCATENATE("Tab. ",C1,":")</f>
        <v>Tab. C4:</v>
      </c>
      <c r="E3" s="29"/>
      <c r="F3" s="29"/>
      <c r="G3" s="29"/>
      <c r="H3" s="30" t="s">
        <v>132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176" t="s">
        <v>74</v>
      </c>
      <c r="K5" s="36"/>
      <c r="L5" s="36"/>
      <c r="M5" s="36"/>
      <c r="N5" s="36" t="s">
        <v>97</v>
      </c>
      <c r="O5" s="36"/>
      <c r="P5" s="36"/>
      <c r="Q5" s="153" t="s">
        <v>75</v>
      </c>
      <c r="R5" s="153"/>
      <c r="S5" s="36"/>
    </row>
    <row r="6" spans="1:19" s="28" customFormat="1" ht="21" customHeight="1">
      <c r="A6" s="20" t="str">
        <f>IF(COUNTBLANK(C6:IV6)=254,"odstr","OK")</f>
        <v>OK</v>
      </c>
      <c r="B6" s="35" t="s">
        <v>156</v>
      </c>
      <c r="D6" s="37" t="s">
        <v>76</v>
      </c>
      <c r="E6" s="37"/>
      <c r="F6" s="37"/>
      <c r="G6" s="37"/>
      <c r="H6" s="37"/>
      <c r="I6" s="37"/>
      <c r="J6" s="177" t="s">
        <v>77</v>
      </c>
      <c r="K6" s="37"/>
      <c r="L6" s="37"/>
      <c r="M6" s="37"/>
      <c r="N6" s="37" t="s">
        <v>437</v>
      </c>
      <c r="O6" s="37"/>
      <c r="P6" s="37"/>
      <c r="Q6" s="37" t="s">
        <v>133</v>
      </c>
      <c r="R6" s="37"/>
      <c r="S6" s="37"/>
    </row>
    <row r="7" spans="1:20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13.5" customHeight="1">
      <c r="A8" s="20" t="s">
        <v>153</v>
      </c>
      <c r="C8" s="43"/>
      <c r="D8" s="414" t="s">
        <v>134</v>
      </c>
      <c r="E8" s="458"/>
      <c r="F8" s="458"/>
      <c r="G8" s="458"/>
      <c r="H8" s="458"/>
      <c r="I8" s="459"/>
      <c r="J8" s="442" t="s">
        <v>101</v>
      </c>
      <c r="K8" s="443"/>
      <c r="L8" s="444"/>
      <c r="M8" s="414" t="s">
        <v>135</v>
      </c>
      <c r="N8" s="443"/>
      <c r="O8" s="443"/>
      <c r="P8" s="443"/>
      <c r="Q8" s="444"/>
      <c r="R8" s="414" t="s">
        <v>136</v>
      </c>
      <c r="S8" s="444"/>
      <c r="T8" s="44"/>
    </row>
    <row r="9" spans="1:20" ht="23.25" customHeight="1">
      <c r="A9" s="20" t="s">
        <v>153</v>
      </c>
      <c r="C9" s="43"/>
      <c r="D9" s="460"/>
      <c r="E9" s="461"/>
      <c r="F9" s="461"/>
      <c r="G9" s="461"/>
      <c r="H9" s="461"/>
      <c r="I9" s="462"/>
      <c r="J9" s="445"/>
      <c r="K9" s="446"/>
      <c r="L9" s="447"/>
      <c r="M9" s="448"/>
      <c r="N9" s="446"/>
      <c r="O9" s="446"/>
      <c r="P9" s="446"/>
      <c r="Q9" s="447"/>
      <c r="R9" s="448"/>
      <c r="S9" s="447"/>
      <c r="T9" s="44"/>
    </row>
    <row r="10" spans="1:20" ht="13.5" customHeight="1">
      <c r="A10" s="20" t="s">
        <v>153</v>
      </c>
      <c r="C10" s="43"/>
      <c r="D10" s="460"/>
      <c r="E10" s="461"/>
      <c r="F10" s="461"/>
      <c r="G10" s="461"/>
      <c r="H10" s="461"/>
      <c r="I10" s="462"/>
      <c r="J10" s="451" t="s">
        <v>104</v>
      </c>
      <c r="K10" s="105" t="s">
        <v>128</v>
      </c>
      <c r="L10" s="107"/>
      <c r="M10" s="433" t="s">
        <v>106</v>
      </c>
      <c r="N10" s="454" t="s">
        <v>128</v>
      </c>
      <c r="O10" s="475"/>
      <c r="P10" s="475"/>
      <c r="Q10" s="455"/>
      <c r="R10" s="433" t="s">
        <v>106</v>
      </c>
      <c r="S10" s="434" t="s">
        <v>129</v>
      </c>
      <c r="T10" s="44"/>
    </row>
    <row r="11" spans="1:20" ht="15" customHeight="1">
      <c r="A11" s="20" t="s">
        <v>153</v>
      </c>
      <c r="B11" s="20" t="s">
        <v>161</v>
      </c>
      <c r="C11" s="43"/>
      <c r="D11" s="460"/>
      <c r="E11" s="461"/>
      <c r="F11" s="461"/>
      <c r="G11" s="461"/>
      <c r="H11" s="461"/>
      <c r="I11" s="462"/>
      <c r="J11" s="466"/>
      <c r="K11" s="435" t="s">
        <v>108</v>
      </c>
      <c r="L11" s="437" t="s">
        <v>137</v>
      </c>
      <c r="M11" s="468"/>
      <c r="N11" s="435" t="s">
        <v>108</v>
      </c>
      <c r="O11" s="439" t="s">
        <v>110</v>
      </c>
      <c r="P11" s="439" t="s">
        <v>440</v>
      </c>
      <c r="Q11" s="437" t="s">
        <v>111</v>
      </c>
      <c r="R11" s="468"/>
      <c r="S11" s="470"/>
      <c r="T11" s="44"/>
    </row>
    <row r="12" spans="1:20" ht="27" customHeight="1" thickBot="1">
      <c r="A12" s="20" t="s">
        <v>153</v>
      </c>
      <c r="B12" s="20" t="s">
        <v>433</v>
      </c>
      <c r="C12" s="43"/>
      <c r="D12" s="463"/>
      <c r="E12" s="464"/>
      <c r="F12" s="464"/>
      <c r="G12" s="464"/>
      <c r="H12" s="464"/>
      <c r="I12" s="465"/>
      <c r="J12" s="467"/>
      <c r="K12" s="473"/>
      <c r="L12" s="474"/>
      <c r="M12" s="469"/>
      <c r="N12" s="473"/>
      <c r="O12" s="472"/>
      <c r="P12" s="472"/>
      <c r="Q12" s="474"/>
      <c r="R12" s="469"/>
      <c r="S12" s="471"/>
      <c r="T12" s="44"/>
    </row>
    <row r="13" spans="1:20" ht="13.5" thickTop="1">
      <c r="A13" s="45" t="s">
        <v>153</v>
      </c>
      <c r="B13" s="22" t="s">
        <v>157</v>
      </c>
      <c r="C13" s="46"/>
      <c r="D13" s="47"/>
      <c r="E13" s="48" t="s">
        <v>138</v>
      </c>
      <c r="F13" s="48"/>
      <c r="G13" s="48"/>
      <c r="H13" s="178"/>
      <c r="I13" s="179"/>
      <c r="J13" s="180">
        <v>39134.30800000002</v>
      </c>
      <c r="K13" s="181">
        <v>36999.06100000006</v>
      </c>
      <c r="L13" s="182">
        <v>673.2160000000005</v>
      </c>
      <c r="M13" s="391">
        <v>9845880.650000034</v>
      </c>
      <c r="N13" s="181">
        <v>9320649.003000017</v>
      </c>
      <c r="O13" s="392">
        <v>19248.38599999999</v>
      </c>
      <c r="P13" s="392">
        <v>3147.6659999999997</v>
      </c>
      <c r="Q13" s="182">
        <v>167040.21999999997</v>
      </c>
      <c r="R13" s="183">
        <v>20966.00390037992</v>
      </c>
      <c r="S13" s="184">
        <v>20992.9854773882</v>
      </c>
      <c r="T13" s="44"/>
    </row>
    <row r="14" spans="1:20" ht="12.75">
      <c r="A14" s="45" t="s">
        <v>153</v>
      </c>
      <c r="B14" s="22" t="s">
        <v>157</v>
      </c>
      <c r="C14" s="46"/>
      <c r="D14" s="185"/>
      <c r="E14" s="67"/>
      <c r="F14" s="67" t="s">
        <v>139</v>
      </c>
      <c r="G14" s="67"/>
      <c r="H14" s="165"/>
      <c r="I14" s="166"/>
      <c r="J14" s="167">
        <v>38079.29300000001</v>
      </c>
      <c r="K14" s="186">
        <v>36092.86200000005</v>
      </c>
      <c r="L14" s="187">
        <v>647.6850000000002</v>
      </c>
      <c r="M14" s="387">
        <v>9563778.176000021</v>
      </c>
      <c r="N14" s="186">
        <v>9075879.408000033</v>
      </c>
      <c r="O14" s="393">
        <v>19054.31999999999</v>
      </c>
      <c r="P14" s="393">
        <v>3126.0769999999998</v>
      </c>
      <c r="Q14" s="187">
        <v>160452.11499999985</v>
      </c>
      <c r="R14" s="73">
        <v>20929.524995820382</v>
      </c>
      <c r="S14" s="169">
        <v>20954.926877231337</v>
      </c>
      <c r="T14" s="44"/>
    </row>
    <row r="15" spans="1:20" ht="12.75">
      <c r="A15" s="45" t="s">
        <v>153</v>
      </c>
      <c r="B15" s="22" t="s">
        <v>157</v>
      </c>
      <c r="C15" s="46"/>
      <c r="D15" s="135"/>
      <c r="E15" s="136"/>
      <c r="F15" s="136" t="s">
        <v>140</v>
      </c>
      <c r="G15" s="136"/>
      <c r="H15" s="137"/>
      <c r="I15" s="138"/>
      <c r="J15" s="139">
        <v>1055.0149999999994</v>
      </c>
      <c r="K15" s="140">
        <v>906.1989999999995</v>
      </c>
      <c r="L15" s="141">
        <v>25.531</v>
      </c>
      <c r="M15" s="382">
        <v>282102.474</v>
      </c>
      <c r="N15" s="140">
        <v>244769.595</v>
      </c>
      <c r="O15" s="394">
        <v>194.06600000000003</v>
      </c>
      <c r="P15" s="394">
        <v>21.589</v>
      </c>
      <c r="Q15" s="141">
        <v>6588.105</v>
      </c>
      <c r="R15" s="142">
        <v>22282.659014326822</v>
      </c>
      <c r="S15" s="143">
        <v>22508.81566852315</v>
      </c>
      <c r="T15" s="44"/>
    </row>
    <row r="16" spans="1:20" ht="12.75">
      <c r="A16" s="45" t="s">
        <v>153</v>
      </c>
      <c r="B16" s="22" t="s">
        <v>157</v>
      </c>
      <c r="C16" s="46"/>
      <c r="D16" s="126"/>
      <c r="E16" s="127" t="s">
        <v>141</v>
      </c>
      <c r="F16" s="127"/>
      <c r="G16" s="127"/>
      <c r="H16" s="128"/>
      <c r="I16" s="129"/>
      <c r="J16" s="130">
        <v>80204.1719999998</v>
      </c>
      <c r="K16" s="131">
        <v>76053.68899999978</v>
      </c>
      <c r="L16" s="132">
        <v>2015.8389999999963</v>
      </c>
      <c r="M16" s="381">
        <v>23923084.846000124</v>
      </c>
      <c r="N16" s="131">
        <v>22757393.26600016</v>
      </c>
      <c r="O16" s="395">
        <v>43903.63199999999</v>
      </c>
      <c r="P16" s="395">
        <v>66826.277</v>
      </c>
      <c r="Q16" s="132">
        <v>438306.23400000075</v>
      </c>
      <c r="R16" s="133">
        <v>24856.442677736868</v>
      </c>
      <c r="S16" s="134">
        <v>24935.66668190615</v>
      </c>
      <c r="T16" s="44"/>
    </row>
    <row r="17" spans="1:20" ht="12.75">
      <c r="A17" s="45" t="s">
        <v>153</v>
      </c>
      <c r="B17" s="22" t="s">
        <v>157</v>
      </c>
      <c r="C17" s="46"/>
      <c r="D17" s="185"/>
      <c r="E17" s="67"/>
      <c r="F17" s="67" t="s">
        <v>142</v>
      </c>
      <c r="G17" s="67"/>
      <c r="H17" s="165"/>
      <c r="I17" s="166"/>
      <c r="J17" s="167">
        <v>72294.71199999978</v>
      </c>
      <c r="K17" s="186">
        <v>69083.34399999994</v>
      </c>
      <c r="L17" s="187">
        <v>1808.933999999997</v>
      </c>
      <c r="M17" s="387">
        <v>21504955.82000009</v>
      </c>
      <c r="N17" s="186">
        <v>20587519.96600006</v>
      </c>
      <c r="O17" s="393">
        <v>41616.11799999998</v>
      </c>
      <c r="P17" s="393">
        <v>66273.31600000002</v>
      </c>
      <c r="Q17" s="187">
        <v>387320.35000000027</v>
      </c>
      <c r="R17" s="73">
        <v>24788.530199368935</v>
      </c>
      <c r="S17" s="169">
        <v>24834.157765051732</v>
      </c>
      <c r="T17" s="44"/>
    </row>
    <row r="18" spans="1:20" ht="12.75">
      <c r="A18" s="45" t="s">
        <v>153</v>
      </c>
      <c r="B18" s="22" t="s">
        <v>157</v>
      </c>
      <c r="C18" s="46"/>
      <c r="D18" s="135"/>
      <c r="E18" s="136"/>
      <c r="F18" s="136" t="s">
        <v>143</v>
      </c>
      <c r="G18" s="136"/>
      <c r="H18" s="137"/>
      <c r="I18" s="138"/>
      <c r="J18" s="139">
        <v>7909.460000000013</v>
      </c>
      <c r="K18" s="140">
        <v>6970.34500000001</v>
      </c>
      <c r="L18" s="141">
        <v>206.9050000000001</v>
      </c>
      <c r="M18" s="382">
        <v>2418129.026000001</v>
      </c>
      <c r="N18" s="140">
        <v>2169873.3000000007</v>
      </c>
      <c r="O18" s="394">
        <v>2287.5140000000006</v>
      </c>
      <c r="P18" s="394">
        <v>552.9609999999999</v>
      </c>
      <c r="Q18" s="141">
        <v>50985.884000000005</v>
      </c>
      <c r="R18" s="142">
        <v>25477.182028440177</v>
      </c>
      <c r="S18" s="143">
        <v>25941.725266109468</v>
      </c>
      <c r="T18" s="44"/>
    </row>
    <row r="19" spans="1:20" ht="12.75">
      <c r="A19" s="45" t="s">
        <v>153</v>
      </c>
      <c r="B19" s="22" t="s">
        <v>157</v>
      </c>
      <c r="C19" s="46"/>
      <c r="D19" s="126"/>
      <c r="E19" s="127" t="s">
        <v>144</v>
      </c>
      <c r="F19" s="127"/>
      <c r="G19" s="127"/>
      <c r="H19" s="128"/>
      <c r="I19" s="129"/>
      <c r="J19" s="130">
        <v>51998.50799999995</v>
      </c>
      <c r="K19" s="131">
        <v>44584.540999999954</v>
      </c>
      <c r="L19" s="132">
        <v>985.5579999999997</v>
      </c>
      <c r="M19" s="381">
        <v>16126791.292000014</v>
      </c>
      <c r="N19" s="131">
        <v>13759422.226999993</v>
      </c>
      <c r="O19" s="395">
        <v>36171.335999999996</v>
      </c>
      <c r="P19" s="395">
        <v>121361.58900000005</v>
      </c>
      <c r="Q19" s="132">
        <v>224285.478</v>
      </c>
      <c r="R19" s="133">
        <v>25844.958365600334</v>
      </c>
      <c r="S19" s="134">
        <v>25717.84957742791</v>
      </c>
      <c r="T19" s="44"/>
    </row>
    <row r="20" spans="1:20" ht="12.75">
      <c r="A20" s="45" t="s">
        <v>153</v>
      </c>
      <c r="B20" s="22" t="s">
        <v>157</v>
      </c>
      <c r="C20" s="46"/>
      <c r="D20" s="185"/>
      <c r="E20" s="67"/>
      <c r="F20" s="67" t="s">
        <v>145</v>
      </c>
      <c r="G20" s="67"/>
      <c r="H20" s="165"/>
      <c r="I20" s="166"/>
      <c r="J20" s="167">
        <v>49314.409999999945</v>
      </c>
      <c r="K20" s="186">
        <v>42097.76699999995</v>
      </c>
      <c r="L20" s="187">
        <v>953.0609999999997</v>
      </c>
      <c r="M20" s="387">
        <v>15285347.000000011</v>
      </c>
      <c r="N20" s="186">
        <v>12974851.226999993</v>
      </c>
      <c r="O20" s="393">
        <v>34861.487</v>
      </c>
      <c r="P20" s="393">
        <v>119762.74900000007</v>
      </c>
      <c r="Q20" s="187">
        <v>217719.142</v>
      </c>
      <c r="R20" s="73">
        <v>25829.750709106505</v>
      </c>
      <c r="S20" s="169">
        <v>25683.965666159933</v>
      </c>
      <c r="T20" s="44"/>
    </row>
    <row r="21" spans="1:20" ht="12.75">
      <c r="A21" s="45" t="s">
        <v>153</v>
      </c>
      <c r="B21" s="22" t="s">
        <v>157</v>
      </c>
      <c r="C21" s="46"/>
      <c r="D21" s="185"/>
      <c r="E21" s="67"/>
      <c r="F21" s="67" t="s">
        <v>146</v>
      </c>
      <c r="G21" s="67"/>
      <c r="H21" s="165"/>
      <c r="I21" s="166"/>
      <c r="J21" s="167">
        <v>2684.0979999999977</v>
      </c>
      <c r="K21" s="186">
        <v>2486.773999999998</v>
      </c>
      <c r="L21" s="187">
        <v>32.497</v>
      </c>
      <c r="M21" s="387">
        <v>841444.2920000004</v>
      </c>
      <c r="N21" s="186">
        <v>784571.0000000002</v>
      </c>
      <c r="O21" s="393">
        <v>1309.8490000000002</v>
      </c>
      <c r="P21" s="393">
        <v>1598.84</v>
      </c>
      <c r="Q21" s="187">
        <v>6566.336</v>
      </c>
      <c r="R21" s="73">
        <v>26124.36567765661</v>
      </c>
      <c r="S21" s="169">
        <v>26291.45900136753</v>
      </c>
      <c r="T21" s="44"/>
    </row>
    <row r="22" spans="1:20" ht="12.75">
      <c r="A22" s="45" t="s">
        <v>153</v>
      </c>
      <c r="B22" s="22" t="s">
        <v>157</v>
      </c>
      <c r="C22" s="46"/>
      <c r="D22" s="188"/>
      <c r="E22" s="67"/>
      <c r="F22" s="67"/>
      <c r="G22" s="67" t="s">
        <v>147</v>
      </c>
      <c r="H22" s="165"/>
      <c r="I22" s="166"/>
      <c r="J22" s="167">
        <v>1126.643</v>
      </c>
      <c r="K22" s="186">
        <v>994.236</v>
      </c>
      <c r="L22" s="187">
        <v>11.306999999999999</v>
      </c>
      <c r="M22" s="387">
        <v>357122.859</v>
      </c>
      <c r="N22" s="186">
        <v>312098.02499999997</v>
      </c>
      <c r="O22" s="393">
        <v>380.85400000000004</v>
      </c>
      <c r="P22" s="393">
        <v>1867.955</v>
      </c>
      <c r="Q22" s="187">
        <v>7215.594</v>
      </c>
      <c r="R22" s="73">
        <v>26414.967518548467</v>
      </c>
      <c r="S22" s="169">
        <v>26158.94893164198</v>
      </c>
      <c r="T22" s="44"/>
    </row>
    <row r="23" spans="1:20" ht="12.75">
      <c r="A23" s="45" t="s">
        <v>153</v>
      </c>
      <c r="B23" s="22" t="s">
        <v>157</v>
      </c>
      <c r="C23" s="46"/>
      <c r="D23" s="185"/>
      <c r="E23" s="67"/>
      <c r="F23" s="67"/>
      <c r="G23" s="189" t="s">
        <v>148</v>
      </c>
      <c r="H23" s="67"/>
      <c r="I23" s="166"/>
      <c r="J23" s="167">
        <v>1087.102</v>
      </c>
      <c r="K23" s="186">
        <v>954.6949999999999</v>
      </c>
      <c r="L23" s="187">
        <v>11.306999999999999</v>
      </c>
      <c r="M23" s="387">
        <v>343029.799</v>
      </c>
      <c r="N23" s="186">
        <v>298004.96499999997</v>
      </c>
      <c r="O23" s="393">
        <v>380.85400000000004</v>
      </c>
      <c r="P23" s="393">
        <v>1867.955</v>
      </c>
      <c r="Q23" s="187">
        <v>7215.594</v>
      </c>
      <c r="R23" s="73">
        <v>26295.43187606437</v>
      </c>
      <c r="S23" s="169">
        <v>26012.231218696368</v>
      </c>
      <c r="T23" s="44"/>
    </row>
    <row r="24" spans="1:20" ht="12.75">
      <c r="A24" s="45" t="s">
        <v>153</v>
      </c>
      <c r="B24" s="22" t="s">
        <v>157</v>
      </c>
      <c r="C24" s="46"/>
      <c r="D24" s="135"/>
      <c r="E24" s="136"/>
      <c r="F24" s="136"/>
      <c r="G24" s="190" t="s">
        <v>149</v>
      </c>
      <c r="H24" s="136"/>
      <c r="I24" s="138"/>
      <c r="J24" s="139">
        <v>39.541</v>
      </c>
      <c r="K24" s="140">
        <v>39.541</v>
      </c>
      <c r="L24" s="141">
        <v>0</v>
      </c>
      <c r="M24" s="382">
        <v>14093.06</v>
      </c>
      <c r="N24" s="140">
        <v>14093.06</v>
      </c>
      <c r="O24" s="394">
        <v>0</v>
      </c>
      <c r="P24" s="394">
        <v>0</v>
      </c>
      <c r="Q24" s="141">
        <v>0</v>
      </c>
      <c r="R24" s="142">
        <v>29701.36482806876</v>
      </c>
      <c r="S24" s="143">
        <v>29701.36482806876</v>
      </c>
      <c r="T24" s="44"/>
    </row>
    <row r="25" spans="1:20" ht="12.75">
      <c r="A25" s="45" t="s">
        <v>153</v>
      </c>
      <c r="B25" s="22" t="s">
        <v>157</v>
      </c>
      <c r="C25" s="46"/>
      <c r="D25" s="191"/>
      <c r="E25" s="192" t="s">
        <v>150</v>
      </c>
      <c r="F25" s="192"/>
      <c r="G25" s="192"/>
      <c r="H25" s="193"/>
      <c r="I25" s="194"/>
      <c r="J25" s="195">
        <v>1733.5680000000018</v>
      </c>
      <c r="K25" s="196">
        <v>1285.776</v>
      </c>
      <c r="L25" s="197">
        <v>31.876</v>
      </c>
      <c r="M25" s="396">
        <v>574114.5750000002</v>
      </c>
      <c r="N25" s="196">
        <v>429340.88300000003</v>
      </c>
      <c r="O25" s="397">
        <v>1233.785</v>
      </c>
      <c r="P25" s="397">
        <v>714.755</v>
      </c>
      <c r="Q25" s="197">
        <v>14273.612000000001</v>
      </c>
      <c r="R25" s="198">
        <v>27597.925925028594</v>
      </c>
      <c r="S25" s="199">
        <v>27826.314160994352</v>
      </c>
      <c r="T25" s="44"/>
    </row>
    <row r="26" spans="1:20" ht="15">
      <c r="A26" s="45" t="s">
        <v>153</v>
      </c>
      <c r="B26" s="22" t="s">
        <v>157</v>
      </c>
      <c r="C26" s="46"/>
      <c r="D26" s="191"/>
      <c r="E26" s="192" t="s">
        <v>5</v>
      </c>
      <c r="F26" s="192"/>
      <c r="G26" s="192"/>
      <c r="H26" s="193"/>
      <c r="I26" s="194"/>
      <c r="J26" s="195">
        <v>37644.252000000015</v>
      </c>
      <c r="K26" s="196">
        <v>32528.475000000006</v>
      </c>
      <c r="L26" s="197">
        <v>5582.186999999999</v>
      </c>
      <c r="M26" s="396">
        <v>16889254.993</v>
      </c>
      <c r="N26" s="196">
        <v>14273120.651</v>
      </c>
      <c r="O26" s="397">
        <v>39297.15000000001</v>
      </c>
      <c r="P26" s="397">
        <v>377330.98299999995</v>
      </c>
      <c r="Q26" s="197">
        <v>2412391.596999999</v>
      </c>
      <c r="R26" s="198">
        <v>37387.85714438775</v>
      </c>
      <c r="S26" s="199">
        <v>36565.70807320867</v>
      </c>
      <c r="T26" s="44"/>
    </row>
    <row r="27" spans="1:20" ht="15">
      <c r="A27" s="45" t="s">
        <v>153</v>
      </c>
      <c r="B27" s="22" t="s">
        <v>157</v>
      </c>
      <c r="C27" s="46"/>
      <c r="D27" s="191"/>
      <c r="E27" s="200" t="s">
        <v>6</v>
      </c>
      <c r="F27" s="200"/>
      <c r="G27" s="200"/>
      <c r="H27" s="201"/>
      <c r="I27" s="202"/>
      <c r="J27" s="203">
        <v>31676.535999999818</v>
      </c>
      <c r="K27" s="204">
        <v>26682.94799999992</v>
      </c>
      <c r="L27" s="205">
        <v>2792.5380000000005</v>
      </c>
      <c r="M27" s="398">
        <v>5894808.58499998</v>
      </c>
      <c r="N27" s="204">
        <v>4654908.292000015</v>
      </c>
      <c r="O27" s="399">
        <v>15993.047999999999</v>
      </c>
      <c r="P27" s="399">
        <v>432702.8979999989</v>
      </c>
      <c r="Q27" s="205">
        <v>264451.47</v>
      </c>
      <c r="R27" s="206">
        <v>15507.820954601892</v>
      </c>
      <c r="S27" s="207">
        <v>14537.712412186831</v>
      </c>
      <c r="T27" s="44"/>
    </row>
    <row r="28" spans="1:20" ht="15">
      <c r="A28" s="45" t="s">
        <v>153</v>
      </c>
      <c r="B28" s="22" t="s">
        <v>157</v>
      </c>
      <c r="C28" s="46"/>
      <c r="D28" s="191"/>
      <c r="E28" s="200" t="s">
        <v>7</v>
      </c>
      <c r="F28" s="200"/>
      <c r="G28" s="200"/>
      <c r="H28" s="201"/>
      <c r="I28" s="202"/>
      <c r="J28" s="203">
        <v>21570.934000000037</v>
      </c>
      <c r="K28" s="204">
        <v>19818.080000000034</v>
      </c>
      <c r="L28" s="205">
        <v>585.8309999999996</v>
      </c>
      <c r="M28" s="398">
        <v>6182062.986000029</v>
      </c>
      <c r="N28" s="204">
        <v>5663903.595000019</v>
      </c>
      <c r="O28" s="399">
        <v>19396.258999999995</v>
      </c>
      <c r="P28" s="399">
        <v>10465.612999999996</v>
      </c>
      <c r="Q28" s="205">
        <v>163080.27600000016</v>
      </c>
      <c r="R28" s="206">
        <v>23882.689340202032</v>
      </c>
      <c r="S28" s="207">
        <v>23816.230747378188</v>
      </c>
      <c r="T28" s="44"/>
    </row>
    <row r="29" spans="1:20" ht="12.75">
      <c r="A29" s="45" t="s">
        <v>153</v>
      </c>
      <c r="B29" s="22" t="s">
        <v>157</v>
      </c>
      <c r="C29" s="46"/>
      <c r="D29" s="191"/>
      <c r="E29" s="200" t="s">
        <v>151</v>
      </c>
      <c r="F29" s="200"/>
      <c r="G29" s="200"/>
      <c r="H29" s="201"/>
      <c r="I29" s="202"/>
      <c r="J29" s="203">
        <v>6226.225999999999</v>
      </c>
      <c r="K29" s="204">
        <v>6047.246</v>
      </c>
      <c r="L29" s="205">
        <v>80.32999999999998</v>
      </c>
      <c r="M29" s="398">
        <v>1784757.4170000001</v>
      </c>
      <c r="N29" s="204">
        <v>1734140.9250000005</v>
      </c>
      <c r="O29" s="399">
        <v>4324.467</v>
      </c>
      <c r="P29" s="399">
        <v>2070.88</v>
      </c>
      <c r="Q29" s="205">
        <v>16914.401</v>
      </c>
      <c r="R29" s="206">
        <v>23887.63028357789</v>
      </c>
      <c r="S29" s="207">
        <v>23897.116761911133</v>
      </c>
      <c r="T29" s="44"/>
    </row>
    <row r="30" spans="1:20" ht="15">
      <c r="A30" s="45" t="s">
        <v>153</v>
      </c>
      <c r="B30" s="22" t="s">
        <v>157</v>
      </c>
      <c r="C30" s="46"/>
      <c r="D30" s="191"/>
      <c r="E30" s="200" t="s">
        <v>8</v>
      </c>
      <c r="F30" s="200"/>
      <c r="G30" s="200"/>
      <c r="H30" s="201"/>
      <c r="I30" s="202"/>
      <c r="J30" s="203">
        <v>1310.6940000000004</v>
      </c>
      <c r="K30" s="204">
        <v>992.149</v>
      </c>
      <c r="L30" s="205">
        <v>95.82000000000001</v>
      </c>
      <c r="M30" s="398">
        <v>402213.1339999999</v>
      </c>
      <c r="N30" s="204">
        <v>300363.111</v>
      </c>
      <c r="O30" s="399">
        <v>315.82099999999997</v>
      </c>
      <c r="P30" s="399">
        <v>7955.337</v>
      </c>
      <c r="Q30" s="205">
        <v>18319.405000000002</v>
      </c>
      <c r="R30" s="206">
        <v>25572.529642057296</v>
      </c>
      <c r="S30" s="207">
        <v>25228.32684405266</v>
      </c>
      <c r="T30" s="44"/>
    </row>
    <row r="31" spans="1:20" ht="15.75" thickBot="1">
      <c r="A31" s="45" t="s">
        <v>153</v>
      </c>
      <c r="B31" s="22" t="s">
        <v>157</v>
      </c>
      <c r="C31" s="46"/>
      <c r="D31" s="208"/>
      <c r="E31" s="173" t="s">
        <v>9</v>
      </c>
      <c r="F31" s="173"/>
      <c r="G31" s="173"/>
      <c r="H31" s="174"/>
      <c r="I31" s="175"/>
      <c r="J31" s="209">
        <v>1142.324</v>
      </c>
      <c r="K31" s="210">
        <v>26.269000000000002</v>
      </c>
      <c r="L31" s="211">
        <v>846.1350000000001</v>
      </c>
      <c r="M31" s="400">
        <v>299183.735</v>
      </c>
      <c r="N31" s="210">
        <v>5184.746</v>
      </c>
      <c r="O31" s="401">
        <v>0</v>
      </c>
      <c r="P31" s="401">
        <v>215374.404</v>
      </c>
      <c r="Q31" s="211">
        <v>9166.171</v>
      </c>
      <c r="R31" s="212">
        <v>21825.662348568938</v>
      </c>
      <c r="S31" s="213">
        <v>16447.606177116246</v>
      </c>
      <c r="T31" s="44"/>
    </row>
    <row r="32" spans="1:20" ht="13.5" thickBot="1">
      <c r="A32" s="45" t="s">
        <v>153</v>
      </c>
      <c r="B32" s="22" t="s">
        <v>157</v>
      </c>
      <c r="C32" s="46"/>
      <c r="D32" s="108"/>
      <c r="E32" s="109" t="s">
        <v>0</v>
      </c>
      <c r="F32" s="109"/>
      <c r="G32" s="109"/>
      <c r="H32" s="110"/>
      <c r="I32" s="111"/>
      <c r="J32" s="112">
        <v>272641.5219999997</v>
      </c>
      <c r="K32" s="113">
        <v>245018.2339999998</v>
      </c>
      <c r="L32" s="114">
        <v>13689.329999999996</v>
      </c>
      <c r="M32" s="378">
        <v>81922152.21300018</v>
      </c>
      <c r="N32" s="113">
        <v>72898426.69900021</v>
      </c>
      <c r="O32" s="402">
        <v>179883.884</v>
      </c>
      <c r="P32" s="402">
        <v>1237950.401999999</v>
      </c>
      <c r="Q32" s="114">
        <v>3728228.8639999996</v>
      </c>
      <c r="R32" s="115">
        <v>25039.641679193763</v>
      </c>
      <c r="S32" s="116">
        <v>24793.537984537743</v>
      </c>
      <c r="T32" s="44"/>
    </row>
    <row r="33" spans="1:20" ht="13.5">
      <c r="A33" s="45" t="s">
        <v>153</v>
      </c>
      <c r="B33" s="45" t="s">
        <v>159</v>
      </c>
      <c r="D33" s="92" t="str">
        <f>IF(D34="","","Komentáře:")</f>
        <v>Komentáře:</v>
      </c>
      <c r="E33" s="93"/>
      <c r="F33" s="93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4" t="str">
        <f>CONCATENATE("Zdroj: ",KNIHOVNA!H4)</f>
        <v>Zdroj: Škol (MŠMT) P1-04, P1a-04, P1b-04, MO, MSp</v>
      </c>
      <c r="T33" s="26">
        <f>IF(KNIHOVNA!H4=""," ","")</f>
      </c>
    </row>
    <row r="34" spans="1:19" ht="12.75">
      <c r="A34" s="45" t="str">
        <f>IF(COUNTBLANK(D34:E34)=2,"odstr","OK")</f>
        <v>OK</v>
      </c>
      <c r="B34" s="45"/>
      <c r="D34" s="95" t="s">
        <v>94</v>
      </c>
      <c r="E34" s="404" t="str">
        <f>Komentáře!C12</f>
        <v>Za školy, předškolní a školská zařízení v regionálním školství jsou ve sloupcích "z toho" pouze údaje za zaměstnance odměňované podle zákona č. 262/06 Sb., § 109 odst.3.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</row>
    <row r="35" spans="1:19" ht="12.75">
      <c r="A35" s="45" t="str">
        <f>IF(COUNTBLANK(D35:E35)=2,"odstr","OK")</f>
        <v>OK</v>
      </c>
      <c r="B35" s="45"/>
      <c r="D35" s="95" t="s">
        <v>126</v>
      </c>
      <c r="E35" s="404" t="str">
        <f>Komentáře!C23</f>
        <v>Údaje pouze za veřejné vysoké školy, nejsou zahrnuti pracovníci kolejí, menz, VŠZS a VŠLS.</v>
      </c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</row>
    <row r="36" spans="1:19" ht="12.75">
      <c r="A36" s="45" t="str">
        <f>IF(COUNTBLANK(D36:E36)=2,"odstr","OK")</f>
        <v>OK</v>
      </c>
      <c r="B36" s="45"/>
      <c r="D36" s="95" t="s">
        <v>127</v>
      </c>
      <c r="E36" s="404" t="str">
        <f>Komentáře!C20</f>
        <v>Z oblasti veřejných vysokých škol jsou zahrnuti pracovníci kolejí a menz veřejných vysokých škol.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</row>
    <row r="37" spans="1:19" ht="12.75">
      <c r="A37" s="45" t="str">
        <f>IF(COUNTBLANK(D37:E37)=2,"odstr","OK")</f>
        <v>OK</v>
      </c>
      <c r="B37" s="45"/>
      <c r="D37" s="95" t="s">
        <v>1</v>
      </c>
      <c r="E37" s="404" t="str">
        <f>Komentáře!C21</f>
        <v>Z oblasti PŘO nejsou zahrnuti pracovníci pedagogických center a IPPP.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</row>
    <row r="38" spans="1:19" ht="12.75">
      <c r="A38" s="45" t="str">
        <f>IF(COUNTBLANK(D38:E38)=2,"odstr","OK")</f>
        <v>OK</v>
      </c>
      <c r="B38" s="45"/>
      <c r="D38" s="95" t="s">
        <v>2</v>
      </c>
      <c r="E38" s="404" t="str">
        <f>Komentáře!C22</f>
        <v>Z oblasti veřejných vysokých škol jsou zahrnuti pracovníci VŠZS a VŠLS.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</row>
    <row r="39" spans="1:19" ht="12.75">
      <c r="A39" s="45"/>
      <c r="B39" s="45"/>
      <c r="D39" s="95" t="s">
        <v>3</v>
      </c>
      <c r="E39" s="404" t="str">
        <f>Komentáře!C24</f>
        <v>Z oblasti RgŠ jsou zahrnuti pracovníci internátů pro děti se speciálními vzdělávacími potřebami.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1:19" ht="12.75">
      <c r="A40" s="45" t="str">
        <f>IF(COUNTBLANK(D40:E40)=2,"odstr","OK")</f>
        <v>OK</v>
      </c>
      <c r="B40" s="45"/>
      <c r="D40" s="95" t="s">
        <v>4</v>
      </c>
      <c r="E40" s="404" t="str">
        <f>Komentáře!C25</f>
        <v>Z oblasti RgŠ jsou zahrnuti pracovníci speciálně pedagogických center.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2" ht="12.75">
      <c r="A41" s="45" t="s">
        <v>159</v>
      </c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</sheetData>
  <sheetProtection sheet="1" objects="1" scenarios="1"/>
  <mergeCells count="22">
    <mergeCell ref="Q11:Q12"/>
    <mergeCell ref="M10:M12"/>
    <mergeCell ref="N10:Q10"/>
    <mergeCell ref="L11:L12"/>
    <mergeCell ref="N11:N12"/>
    <mergeCell ref="E40:S40"/>
    <mergeCell ref="E34:S34"/>
    <mergeCell ref="E35:S35"/>
    <mergeCell ref="E36:S36"/>
    <mergeCell ref="E37:S37"/>
    <mergeCell ref="E38:S38"/>
    <mergeCell ref="E39:S39"/>
    <mergeCell ref="D8:I12"/>
    <mergeCell ref="J8:L9"/>
    <mergeCell ref="R8:S9"/>
    <mergeCell ref="J10:J12"/>
    <mergeCell ref="R10:R12"/>
    <mergeCell ref="S10:S12"/>
    <mergeCell ref="O11:O12"/>
    <mergeCell ref="P11:P12"/>
    <mergeCell ref="M8:Q9"/>
    <mergeCell ref="K11:K12"/>
  </mergeCells>
  <conditionalFormatting sqref="G7">
    <cfRule type="expression" priority="1" dxfId="0" stopIfTrue="1">
      <formula>T7=" "</formula>
    </cfRule>
  </conditionalFormatting>
  <conditionalFormatting sqref="S33">
    <cfRule type="expression" priority="2" dxfId="0" stopIfTrue="1">
      <formula>T33=" "</formula>
    </cfRule>
  </conditionalFormatting>
  <conditionalFormatting sqref="G3">
    <cfRule type="expression" priority="3" dxfId="0" stopIfTrue="1">
      <formula>D1=" ?"</formula>
    </cfRule>
  </conditionalFormatting>
  <conditionalFormatting sqref="B13:B32 A2:A4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V4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5.375" style="26" customWidth="1"/>
    <col min="9" max="9" width="1.12109375" style="26" customWidth="1"/>
    <col min="10" max="10" width="8.25390625" style="26" customWidth="1"/>
    <col min="11" max="13" width="7.375" style="26" customWidth="1"/>
    <col min="14" max="14" width="7.75390625" style="26" customWidth="1"/>
    <col min="15" max="15" width="6.625" style="26" customWidth="1"/>
    <col min="16" max="20" width="8.625" style="26" customWidth="1"/>
    <col min="21" max="21" width="10.1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C5</v>
      </c>
      <c r="D1" s="17" t="str">
        <f>IF(KNIHOVNA!J4=""," ?",KNIHOVNA!J4)</f>
        <v>C</v>
      </c>
      <c r="E1" s="17" t="str">
        <f>CONCATENATE(C1,U1)</f>
        <v>C5</v>
      </c>
      <c r="F1" s="18">
        <v>5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 t="s">
        <v>152</v>
      </c>
    </row>
    <row r="2" spans="1:3" ht="12.75">
      <c r="A2" s="20" t="s">
        <v>153</v>
      </c>
      <c r="B2" s="24"/>
      <c r="C2" s="25"/>
    </row>
    <row r="3" spans="1:21" s="28" customFormat="1" ht="15.75">
      <c r="A3" s="20" t="s">
        <v>153</v>
      </c>
      <c r="B3" s="27" t="s">
        <v>164</v>
      </c>
      <c r="D3" s="29" t="str">
        <f>CONCATENATE("Tab. ",C1,":")</f>
        <v>Tab. C5:</v>
      </c>
      <c r="E3" s="29"/>
      <c r="F3" s="29"/>
      <c r="G3" s="29"/>
      <c r="H3" s="30" t="s">
        <v>10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153"/>
      <c r="O5" s="153"/>
      <c r="P5" s="36"/>
      <c r="Q5" s="36"/>
      <c r="R5" s="153"/>
      <c r="S5" s="153" t="s">
        <v>75</v>
      </c>
      <c r="T5" s="36"/>
      <c r="U5" s="36"/>
    </row>
    <row r="6" spans="1:21" s="28" customFormat="1" ht="21" customHeight="1">
      <c r="A6" s="20" t="str">
        <f>IF(COUNTBLANK(C6:IV6)=254,"odstr","OK")</f>
        <v>OK</v>
      </c>
      <c r="B6" s="35" t="s">
        <v>156</v>
      </c>
      <c r="D6" s="37" t="s">
        <v>20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214"/>
      <c r="O6" s="214"/>
      <c r="P6" s="37"/>
      <c r="Q6" s="37"/>
      <c r="R6" s="214"/>
      <c r="S6" s="37" t="s">
        <v>133</v>
      </c>
      <c r="T6" s="37"/>
      <c r="U6" s="37"/>
    </row>
    <row r="7" spans="1:22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20">
        <f>IF(KNIHOVNA!E4=""," ","")</f>
      </c>
    </row>
    <row r="8" spans="1:22" ht="8.25" customHeight="1">
      <c r="A8" s="20" t="s">
        <v>153</v>
      </c>
      <c r="C8" s="43"/>
      <c r="D8" s="414" t="s">
        <v>134</v>
      </c>
      <c r="E8" s="415"/>
      <c r="F8" s="415"/>
      <c r="G8" s="415"/>
      <c r="H8" s="415"/>
      <c r="I8" s="416"/>
      <c r="J8" s="442" t="s">
        <v>11</v>
      </c>
      <c r="K8" s="443"/>
      <c r="L8" s="443"/>
      <c r="M8" s="443"/>
      <c r="N8" s="443"/>
      <c r="O8" s="444"/>
      <c r="P8" s="414" t="s">
        <v>12</v>
      </c>
      <c r="Q8" s="443"/>
      <c r="R8" s="443"/>
      <c r="S8" s="443"/>
      <c r="T8" s="443"/>
      <c r="U8" s="444"/>
      <c r="V8" s="44"/>
    </row>
    <row r="9" spans="1:22" ht="8.25" customHeight="1">
      <c r="A9" s="20" t="s">
        <v>153</v>
      </c>
      <c r="C9" s="43"/>
      <c r="D9" s="417"/>
      <c r="E9" s="418"/>
      <c r="F9" s="418"/>
      <c r="G9" s="418"/>
      <c r="H9" s="418"/>
      <c r="I9" s="419"/>
      <c r="J9" s="445"/>
      <c r="K9" s="446"/>
      <c r="L9" s="446"/>
      <c r="M9" s="446"/>
      <c r="N9" s="446"/>
      <c r="O9" s="447"/>
      <c r="P9" s="448"/>
      <c r="Q9" s="446"/>
      <c r="R9" s="446"/>
      <c r="S9" s="446"/>
      <c r="T9" s="446"/>
      <c r="U9" s="447"/>
      <c r="V9" s="44"/>
    </row>
    <row r="10" spans="1:22" ht="15.75" customHeight="1">
      <c r="A10" s="20" t="s">
        <v>153</v>
      </c>
      <c r="C10" s="43"/>
      <c r="D10" s="417"/>
      <c r="E10" s="418"/>
      <c r="F10" s="418"/>
      <c r="G10" s="418"/>
      <c r="H10" s="418"/>
      <c r="I10" s="419"/>
      <c r="J10" s="451" t="s">
        <v>13</v>
      </c>
      <c r="K10" s="454" t="s">
        <v>14</v>
      </c>
      <c r="L10" s="475"/>
      <c r="M10" s="475"/>
      <c r="N10" s="475"/>
      <c r="O10" s="455"/>
      <c r="P10" s="433" t="s">
        <v>106</v>
      </c>
      <c r="Q10" s="454" t="s">
        <v>15</v>
      </c>
      <c r="R10" s="475"/>
      <c r="S10" s="475"/>
      <c r="T10" s="475"/>
      <c r="U10" s="455"/>
      <c r="V10" s="44"/>
    </row>
    <row r="11" spans="1:22" ht="8.25" customHeight="1">
      <c r="A11" s="20" t="s">
        <v>153</v>
      </c>
      <c r="B11" s="20" t="s">
        <v>161</v>
      </c>
      <c r="C11" s="43"/>
      <c r="D11" s="417"/>
      <c r="E11" s="418"/>
      <c r="F11" s="418"/>
      <c r="G11" s="418"/>
      <c r="H11" s="418"/>
      <c r="I11" s="419"/>
      <c r="J11" s="452"/>
      <c r="K11" s="435" t="s">
        <v>16</v>
      </c>
      <c r="L11" s="439" t="s">
        <v>64</v>
      </c>
      <c r="M11" s="439" t="s">
        <v>63</v>
      </c>
      <c r="N11" s="439" t="s">
        <v>438</v>
      </c>
      <c r="O11" s="437" t="s">
        <v>65</v>
      </c>
      <c r="P11" s="409"/>
      <c r="Q11" s="435" t="s">
        <v>16</v>
      </c>
      <c r="R11" s="439" t="s">
        <v>64</v>
      </c>
      <c r="S11" s="439" t="s">
        <v>63</v>
      </c>
      <c r="T11" s="439" t="s">
        <v>438</v>
      </c>
      <c r="U11" s="437" t="s">
        <v>65</v>
      </c>
      <c r="V11" s="44"/>
    </row>
    <row r="12" spans="1:22" ht="18" customHeight="1" thickBot="1">
      <c r="A12" s="20" t="s">
        <v>153</v>
      </c>
      <c r="B12" s="20" t="s">
        <v>433</v>
      </c>
      <c r="C12" s="43"/>
      <c r="D12" s="420"/>
      <c r="E12" s="421"/>
      <c r="F12" s="421"/>
      <c r="G12" s="421"/>
      <c r="H12" s="421"/>
      <c r="I12" s="422"/>
      <c r="J12" s="453"/>
      <c r="K12" s="436"/>
      <c r="L12" s="440"/>
      <c r="M12" s="472"/>
      <c r="N12" s="440"/>
      <c r="O12" s="438"/>
      <c r="P12" s="410"/>
      <c r="Q12" s="436"/>
      <c r="R12" s="440"/>
      <c r="S12" s="472"/>
      <c r="T12" s="440"/>
      <c r="U12" s="438"/>
      <c r="V12" s="44"/>
    </row>
    <row r="13" spans="1:22" ht="13.5" thickTop="1">
      <c r="A13" s="45" t="s">
        <v>153</v>
      </c>
      <c r="B13" s="22" t="s">
        <v>157</v>
      </c>
      <c r="C13" s="46"/>
      <c r="D13" s="47"/>
      <c r="E13" s="48" t="s">
        <v>138</v>
      </c>
      <c r="F13" s="48"/>
      <c r="G13" s="48"/>
      <c r="H13" s="178"/>
      <c r="I13" s="179"/>
      <c r="J13" s="180">
        <v>29156.564999999962</v>
      </c>
      <c r="K13" s="181">
        <v>29.561</v>
      </c>
      <c r="L13" s="215">
        <v>27383.275999999983</v>
      </c>
      <c r="M13" s="215">
        <v>587.351</v>
      </c>
      <c r="N13" s="215">
        <v>986.3059999999992</v>
      </c>
      <c r="O13" s="182">
        <v>170.07099999999997</v>
      </c>
      <c r="P13" s="183">
        <v>23720.195000108313</v>
      </c>
      <c r="Q13" s="216">
        <v>25322.863457483396</v>
      </c>
      <c r="R13" s="217">
        <v>23840.254668579477</v>
      </c>
      <c r="S13" s="217">
        <v>25081.285296185757</v>
      </c>
      <c r="T13" s="217">
        <v>20063.78421098524</v>
      </c>
      <c r="U13" s="218">
        <v>20615.013239568576</v>
      </c>
      <c r="V13" s="44"/>
    </row>
    <row r="14" spans="1:22" ht="12.75">
      <c r="A14" s="45" t="s">
        <v>153</v>
      </c>
      <c r="B14" s="22" t="s">
        <v>157</v>
      </c>
      <c r="C14" s="46"/>
      <c r="D14" s="185"/>
      <c r="E14" s="67"/>
      <c r="F14" s="67" t="s">
        <v>139</v>
      </c>
      <c r="G14" s="67"/>
      <c r="H14" s="165"/>
      <c r="I14" s="166"/>
      <c r="J14" s="167">
        <v>28396.625999999953</v>
      </c>
      <c r="K14" s="186">
        <v>0</v>
      </c>
      <c r="L14" s="219">
        <v>27315.798999999988</v>
      </c>
      <c r="M14" s="219">
        <v>13.543</v>
      </c>
      <c r="N14" s="219">
        <v>915.4909999999994</v>
      </c>
      <c r="O14" s="187">
        <v>151.79299999999998</v>
      </c>
      <c r="P14" s="73">
        <v>23693.09775276356</v>
      </c>
      <c r="Q14" s="220" t="s">
        <v>435</v>
      </c>
      <c r="R14" s="221">
        <v>23838.935012176167</v>
      </c>
      <c r="S14" s="221">
        <v>23349.048709050185</v>
      </c>
      <c r="T14" s="221">
        <v>19933.3744588059</v>
      </c>
      <c r="U14" s="222">
        <v>20155.326112974028</v>
      </c>
      <c r="V14" s="44"/>
    </row>
    <row r="15" spans="1:22" ht="12.75">
      <c r="A15" s="45" t="s">
        <v>153</v>
      </c>
      <c r="B15" s="22" t="s">
        <v>157</v>
      </c>
      <c r="C15" s="46"/>
      <c r="D15" s="135"/>
      <c r="E15" s="136"/>
      <c r="F15" s="136" t="s">
        <v>140</v>
      </c>
      <c r="G15" s="136"/>
      <c r="H15" s="137"/>
      <c r="I15" s="138"/>
      <c r="J15" s="139">
        <v>759.939</v>
      </c>
      <c r="K15" s="140">
        <v>29.561</v>
      </c>
      <c r="L15" s="223">
        <v>67.477</v>
      </c>
      <c r="M15" s="223">
        <v>573.808</v>
      </c>
      <c r="N15" s="223">
        <v>70.815</v>
      </c>
      <c r="O15" s="141">
        <v>18.278000000000002</v>
      </c>
      <c r="P15" s="142">
        <v>24732.737320583186</v>
      </c>
      <c r="Q15" s="224">
        <v>25322.863457483396</v>
      </c>
      <c r="R15" s="225">
        <v>24374.473277314242</v>
      </c>
      <c r="S15" s="225">
        <v>25122.169494557995</v>
      </c>
      <c r="T15" s="225">
        <v>21749.71169008449</v>
      </c>
      <c r="U15" s="226">
        <v>24432.569208884994</v>
      </c>
      <c r="V15" s="44"/>
    </row>
    <row r="16" spans="1:22" ht="12.75">
      <c r="A16" s="45" t="s">
        <v>153</v>
      </c>
      <c r="B16" s="22" t="s">
        <v>157</v>
      </c>
      <c r="C16" s="46"/>
      <c r="D16" s="126"/>
      <c r="E16" s="127" t="s">
        <v>141</v>
      </c>
      <c r="F16" s="127"/>
      <c r="G16" s="127"/>
      <c r="H16" s="128"/>
      <c r="I16" s="129"/>
      <c r="J16" s="130">
        <v>59369.90000000007</v>
      </c>
      <c r="K16" s="131">
        <v>380.548</v>
      </c>
      <c r="L16" s="227">
        <v>53825.8890000001</v>
      </c>
      <c r="M16" s="227">
        <v>3692.1110000000012</v>
      </c>
      <c r="N16" s="227">
        <v>941.0180000000001</v>
      </c>
      <c r="O16" s="132">
        <v>530.3340000000001</v>
      </c>
      <c r="P16" s="133">
        <v>28151.47136146988</v>
      </c>
      <c r="Q16" s="228">
        <v>30930.75271275459</v>
      </c>
      <c r="R16" s="229">
        <v>28052.757377588317</v>
      </c>
      <c r="S16" s="229">
        <v>29990.203526744823</v>
      </c>
      <c r="T16" s="229">
        <v>26562.683533506624</v>
      </c>
      <c r="U16" s="230">
        <v>26194.20041583857</v>
      </c>
      <c r="V16" s="44"/>
    </row>
    <row r="17" spans="1:22" ht="12.75">
      <c r="A17" s="45" t="s">
        <v>153</v>
      </c>
      <c r="B17" s="22" t="s">
        <v>157</v>
      </c>
      <c r="C17" s="46"/>
      <c r="D17" s="185"/>
      <c r="E17" s="67"/>
      <c r="F17" s="67" t="s">
        <v>142</v>
      </c>
      <c r="G17" s="67"/>
      <c r="H17" s="165"/>
      <c r="I17" s="166"/>
      <c r="J17" s="167">
        <v>54287.349000000104</v>
      </c>
      <c r="K17" s="186">
        <v>0.666</v>
      </c>
      <c r="L17" s="219">
        <v>53180.88000000009</v>
      </c>
      <c r="M17" s="219">
        <v>18.273</v>
      </c>
      <c r="N17" s="219">
        <v>655.3969999999999</v>
      </c>
      <c r="O17" s="187">
        <v>432.133</v>
      </c>
      <c r="P17" s="73">
        <v>27998.509709570328</v>
      </c>
      <c r="Q17" s="220">
        <v>28117.24224224224</v>
      </c>
      <c r="R17" s="221">
        <v>28027.82174564744</v>
      </c>
      <c r="S17" s="221">
        <v>27709.47572921797</v>
      </c>
      <c r="T17" s="221">
        <v>26884.44395788609</v>
      </c>
      <c r="U17" s="222">
        <v>26092.88787634054</v>
      </c>
      <c r="V17" s="44"/>
    </row>
    <row r="18" spans="1:22" ht="12.75">
      <c r="A18" s="45" t="s">
        <v>153</v>
      </c>
      <c r="B18" s="22" t="s">
        <v>157</v>
      </c>
      <c r="C18" s="46"/>
      <c r="D18" s="135"/>
      <c r="E18" s="136"/>
      <c r="F18" s="136" t="s">
        <v>143</v>
      </c>
      <c r="G18" s="136"/>
      <c r="H18" s="137"/>
      <c r="I18" s="138"/>
      <c r="J18" s="139">
        <v>5082.551000000002</v>
      </c>
      <c r="K18" s="140">
        <v>379.882</v>
      </c>
      <c r="L18" s="223">
        <v>645.0090000000001</v>
      </c>
      <c r="M18" s="223">
        <v>3673.8380000000016</v>
      </c>
      <c r="N18" s="223">
        <v>285.621</v>
      </c>
      <c r="O18" s="141">
        <v>98.20100000000001</v>
      </c>
      <c r="P18" s="142">
        <v>29785.2734778264</v>
      </c>
      <c r="Q18" s="224">
        <v>30935.68529174849</v>
      </c>
      <c r="R18" s="225">
        <v>30108.6958993337</v>
      </c>
      <c r="S18" s="225">
        <v>30001.547450740443</v>
      </c>
      <c r="T18" s="225">
        <v>25824.359611746575</v>
      </c>
      <c r="U18" s="226">
        <v>26640.02572954111</v>
      </c>
      <c r="V18" s="44"/>
    </row>
    <row r="19" spans="1:22" ht="12.75">
      <c r="A19" s="45" t="s">
        <v>153</v>
      </c>
      <c r="B19" s="22" t="s">
        <v>157</v>
      </c>
      <c r="C19" s="46"/>
      <c r="D19" s="126"/>
      <c r="E19" s="127" t="s">
        <v>144</v>
      </c>
      <c r="F19" s="127"/>
      <c r="G19" s="127"/>
      <c r="H19" s="128"/>
      <c r="I19" s="129"/>
      <c r="J19" s="130">
        <v>33901.33499999999</v>
      </c>
      <c r="K19" s="131">
        <v>265.721</v>
      </c>
      <c r="L19" s="227">
        <v>279.05899999999997</v>
      </c>
      <c r="M19" s="227">
        <v>28734.75500000001</v>
      </c>
      <c r="N19" s="227">
        <v>3784.269999999999</v>
      </c>
      <c r="O19" s="132">
        <v>837.5299999999999</v>
      </c>
      <c r="P19" s="133">
        <v>28714.463088253015</v>
      </c>
      <c r="Q19" s="228">
        <v>31382.840774095126</v>
      </c>
      <c r="R19" s="229">
        <v>27709.212627676112</v>
      </c>
      <c r="S19" s="229">
        <v>28946.32617365276</v>
      </c>
      <c r="T19" s="229">
        <v>27193.529729644015</v>
      </c>
      <c r="U19" s="230">
        <v>27119.981373801547</v>
      </c>
      <c r="V19" s="44"/>
    </row>
    <row r="20" spans="1:22" ht="12.75">
      <c r="A20" s="45" t="s">
        <v>153</v>
      </c>
      <c r="B20" s="22" t="s">
        <v>157</v>
      </c>
      <c r="C20" s="46"/>
      <c r="D20" s="185"/>
      <c r="E20" s="67"/>
      <c r="F20" s="67" t="s">
        <v>145</v>
      </c>
      <c r="G20" s="67"/>
      <c r="H20" s="165"/>
      <c r="I20" s="166"/>
      <c r="J20" s="167">
        <v>32579.992999999988</v>
      </c>
      <c r="K20" s="186">
        <v>0</v>
      </c>
      <c r="L20" s="219">
        <v>268.176</v>
      </c>
      <c r="M20" s="219">
        <v>27789.775000000005</v>
      </c>
      <c r="N20" s="219">
        <v>3707.2079999999996</v>
      </c>
      <c r="O20" s="187">
        <v>814.8339999999998</v>
      </c>
      <c r="P20" s="73">
        <v>28650.499669127195</v>
      </c>
      <c r="Q20" s="220" t="s">
        <v>435</v>
      </c>
      <c r="R20" s="221">
        <v>27586.15237754311</v>
      </c>
      <c r="S20" s="221">
        <v>28902.590491166833</v>
      </c>
      <c r="T20" s="221">
        <v>27174.786321673873</v>
      </c>
      <c r="U20" s="222">
        <v>27117.256705046686</v>
      </c>
      <c r="V20" s="44"/>
    </row>
    <row r="21" spans="1:22" ht="12.75">
      <c r="A21" s="45" t="s">
        <v>153</v>
      </c>
      <c r="B21" s="22" t="s">
        <v>157</v>
      </c>
      <c r="C21" s="46"/>
      <c r="D21" s="185"/>
      <c r="E21" s="67"/>
      <c r="F21" s="67" t="s">
        <v>146</v>
      </c>
      <c r="G21" s="67"/>
      <c r="H21" s="165"/>
      <c r="I21" s="166"/>
      <c r="J21" s="167">
        <v>1321.3420000000006</v>
      </c>
      <c r="K21" s="186">
        <v>265.721</v>
      </c>
      <c r="L21" s="219">
        <v>10.883</v>
      </c>
      <c r="M21" s="219">
        <v>944.9800000000002</v>
      </c>
      <c r="N21" s="219">
        <v>77.06200000000001</v>
      </c>
      <c r="O21" s="187">
        <v>22.696</v>
      </c>
      <c r="P21" s="73">
        <v>30291.59281498151</v>
      </c>
      <c r="Q21" s="220">
        <v>31382.840774095126</v>
      </c>
      <c r="R21" s="221">
        <v>30741.630677815556</v>
      </c>
      <c r="S21" s="221">
        <v>30232.496014024975</v>
      </c>
      <c r="T21" s="221">
        <v>28095.215540733425</v>
      </c>
      <c r="U21" s="222">
        <v>27217.802696510396</v>
      </c>
      <c r="V21" s="44"/>
    </row>
    <row r="22" spans="1:22" ht="12.75">
      <c r="A22" s="45" t="s">
        <v>153</v>
      </c>
      <c r="B22" s="22" t="s">
        <v>157</v>
      </c>
      <c r="C22" s="46"/>
      <c r="D22" s="188"/>
      <c r="E22" s="67"/>
      <c r="F22" s="67"/>
      <c r="G22" s="67" t="s">
        <v>147</v>
      </c>
      <c r="H22" s="165"/>
      <c r="I22" s="166"/>
      <c r="J22" s="167">
        <v>929.7459999999999</v>
      </c>
      <c r="K22" s="186">
        <v>31.441</v>
      </c>
      <c r="L22" s="219">
        <v>0</v>
      </c>
      <c r="M22" s="219">
        <v>803.8240000000001</v>
      </c>
      <c r="N22" s="219">
        <v>19.78</v>
      </c>
      <c r="O22" s="187">
        <v>74.701</v>
      </c>
      <c r="P22" s="73">
        <v>27938.628489214625</v>
      </c>
      <c r="Q22" s="220">
        <v>31874.14522438854</v>
      </c>
      <c r="R22" s="221" t="s">
        <v>435</v>
      </c>
      <c r="S22" s="221">
        <v>28113.51012991235</v>
      </c>
      <c r="T22" s="221">
        <v>30485.540950455004</v>
      </c>
      <c r="U22" s="222">
        <v>23725.986488355804</v>
      </c>
      <c r="V22" s="44"/>
    </row>
    <row r="23" spans="1:22" ht="12.75">
      <c r="A23" s="45" t="s">
        <v>153</v>
      </c>
      <c r="B23" s="22" t="s">
        <v>157</v>
      </c>
      <c r="C23" s="46"/>
      <c r="D23" s="185"/>
      <c r="E23" s="67"/>
      <c r="F23" s="67"/>
      <c r="G23" s="189" t="s">
        <v>148</v>
      </c>
      <c r="H23" s="67"/>
      <c r="I23" s="166"/>
      <c r="J23" s="167">
        <v>898.305</v>
      </c>
      <c r="K23" s="186">
        <v>0</v>
      </c>
      <c r="L23" s="219">
        <v>0</v>
      </c>
      <c r="M23" s="219">
        <v>803.8240000000001</v>
      </c>
      <c r="N23" s="219">
        <v>19.78</v>
      </c>
      <c r="O23" s="187">
        <v>74.701</v>
      </c>
      <c r="P23" s="73">
        <v>27800.883979643153</v>
      </c>
      <c r="Q23" s="220" t="s">
        <v>435</v>
      </c>
      <c r="R23" s="221" t="s">
        <v>435</v>
      </c>
      <c r="S23" s="221">
        <v>28113.51012991235</v>
      </c>
      <c r="T23" s="221">
        <v>30485.540950455004</v>
      </c>
      <c r="U23" s="222">
        <v>23725.986488355804</v>
      </c>
      <c r="V23" s="44"/>
    </row>
    <row r="24" spans="1:22" ht="12.75">
      <c r="A24" s="45" t="s">
        <v>153</v>
      </c>
      <c r="B24" s="22" t="s">
        <v>157</v>
      </c>
      <c r="C24" s="46"/>
      <c r="D24" s="135"/>
      <c r="E24" s="136"/>
      <c r="F24" s="136"/>
      <c r="G24" s="190" t="s">
        <v>149</v>
      </c>
      <c r="H24" s="136"/>
      <c r="I24" s="138"/>
      <c r="J24" s="139">
        <v>31.441</v>
      </c>
      <c r="K24" s="140">
        <v>31.441</v>
      </c>
      <c r="L24" s="223">
        <v>0</v>
      </c>
      <c r="M24" s="223">
        <v>0</v>
      </c>
      <c r="N24" s="223">
        <v>0</v>
      </c>
      <c r="O24" s="141">
        <v>0</v>
      </c>
      <c r="P24" s="142">
        <v>31874.14522438854</v>
      </c>
      <c r="Q24" s="224">
        <v>31874.14522438854</v>
      </c>
      <c r="R24" s="225" t="s">
        <v>435</v>
      </c>
      <c r="S24" s="225" t="s">
        <v>435</v>
      </c>
      <c r="T24" s="225" t="s">
        <v>435</v>
      </c>
      <c r="U24" s="226" t="s">
        <v>435</v>
      </c>
      <c r="V24" s="44"/>
    </row>
    <row r="25" spans="1:22" ht="12.75">
      <c r="A25" s="45" t="s">
        <v>153</v>
      </c>
      <c r="B25" s="22" t="s">
        <v>157</v>
      </c>
      <c r="C25" s="46"/>
      <c r="D25" s="231"/>
      <c r="E25" s="192" t="s">
        <v>150</v>
      </c>
      <c r="F25" s="192"/>
      <c r="G25" s="192"/>
      <c r="H25" s="193"/>
      <c r="I25" s="194"/>
      <c r="J25" s="195">
        <v>1308.0089999999993</v>
      </c>
      <c r="K25" s="196">
        <v>0</v>
      </c>
      <c r="L25" s="232">
        <v>0</v>
      </c>
      <c r="M25" s="232">
        <v>1030.9909999999998</v>
      </c>
      <c r="N25" s="232">
        <v>196.32499999999996</v>
      </c>
      <c r="O25" s="197">
        <v>80.693</v>
      </c>
      <c r="P25" s="198">
        <v>30151.8184635325</v>
      </c>
      <c r="Q25" s="233" t="s">
        <v>435</v>
      </c>
      <c r="R25" s="234" t="s">
        <v>435</v>
      </c>
      <c r="S25" s="234">
        <v>30840.244887362423</v>
      </c>
      <c r="T25" s="234">
        <v>26736.86531686405</v>
      </c>
      <c r="U25" s="235">
        <v>29664.529967489947</v>
      </c>
      <c r="V25" s="44"/>
    </row>
    <row r="26" spans="1:22" ht="15">
      <c r="A26" s="45" t="s">
        <v>153</v>
      </c>
      <c r="B26" s="22" t="s">
        <v>157</v>
      </c>
      <c r="C26" s="46"/>
      <c r="D26" s="231"/>
      <c r="E26" s="192" t="s">
        <v>5</v>
      </c>
      <c r="F26" s="192"/>
      <c r="G26" s="192"/>
      <c r="H26" s="193"/>
      <c r="I26" s="194"/>
      <c r="J26" s="195">
        <v>15072.743000000004</v>
      </c>
      <c r="K26" s="196">
        <v>15072.743000000004</v>
      </c>
      <c r="L26" s="232"/>
      <c r="M26" s="232"/>
      <c r="N26" s="232"/>
      <c r="O26" s="197"/>
      <c r="P26" s="198">
        <v>42222.52631787061</v>
      </c>
      <c r="Q26" s="233">
        <v>42222.52631787061</v>
      </c>
      <c r="R26" s="234" t="s">
        <v>435</v>
      </c>
      <c r="S26" s="234" t="s">
        <v>435</v>
      </c>
      <c r="T26" s="234" t="s">
        <v>435</v>
      </c>
      <c r="U26" s="235" t="s">
        <v>435</v>
      </c>
      <c r="V26" s="44"/>
    </row>
    <row r="27" spans="1:22" ht="12.75">
      <c r="A27" s="45" t="s">
        <v>153</v>
      </c>
      <c r="B27" s="22" t="s">
        <v>157</v>
      </c>
      <c r="C27" s="46"/>
      <c r="D27" s="191"/>
      <c r="E27" s="200" t="s">
        <v>17</v>
      </c>
      <c r="F27" s="200"/>
      <c r="G27" s="200"/>
      <c r="H27" s="201"/>
      <c r="I27" s="202"/>
      <c r="J27" s="203">
        <v>1.1989999999999998</v>
      </c>
      <c r="K27" s="204">
        <v>0</v>
      </c>
      <c r="L27" s="236">
        <v>0</v>
      </c>
      <c r="M27" s="236">
        <v>0.832</v>
      </c>
      <c r="N27" s="236">
        <v>0</v>
      </c>
      <c r="O27" s="205">
        <v>0.367</v>
      </c>
      <c r="P27" s="206">
        <v>37625.312760633875</v>
      </c>
      <c r="Q27" s="237" t="s">
        <v>435</v>
      </c>
      <c r="R27" s="238" t="s">
        <v>435</v>
      </c>
      <c r="S27" s="238">
        <v>30813.00080128205</v>
      </c>
      <c r="T27" s="238" t="s">
        <v>435</v>
      </c>
      <c r="U27" s="239">
        <v>45689.37329700273</v>
      </c>
      <c r="V27" s="44"/>
    </row>
    <row r="28" spans="1:22" ht="12.75">
      <c r="A28" s="45" t="s">
        <v>153</v>
      </c>
      <c r="B28" s="22" t="s">
        <v>157</v>
      </c>
      <c r="C28" s="46"/>
      <c r="D28" s="191"/>
      <c r="E28" s="200" t="s">
        <v>18</v>
      </c>
      <c r="F28" s="200"/>
      <c r="G28" s="200"/>
      <c r="H28" s="201"/>
      <c r="I28" s="202"/>
      <c r="J28" s="203">
        <v>8118.948999999995</v>
      </c>
      <c r="K28" s="204">
        <v>2.435</v>
      </c>
      <c r="L28" s="236">
        <v>3467.1850000000027</v>
      </c>
      <c r="M28" s="236">
        <v>4208.708999999999</v>
      </c>
      <c r="N28" s="236">
        <v>414.92099999999994</v>
      </c>
      <c r="O28" s="205">
        <v>25.698999999999998</v>
      </c>
      <c r="P28" s="206">
        <v>26804.82513808135</v>
      </c>
      <c r="Q28" s="237">
        <v>36963.5523613963</v>
      </c>
      <c r="R28" s="238">
        <v>26937.29740409004</v>
      </c>
      <c r="S28" s="238">
        <v>26729.025535700715</v>
      </c>
      <c r="T28" s="238">
        <v>26625.549000090792</v>
      </c>
      <c r="U28" s="239">
        <v>23277.899918284762</v>
      </c>
      <c r="V28" s="44"/>
    </row>
    <row r="29" spans="1:22" ht="12.75">
      <c r="A29" s="45" t="s">
        <v>153</v>
      </c>
      <c r="B29" s="22" t="s">
        <v>157</v>
      </c>
      <c r="C29" s="46"/>
      <c r="D29" s="191"/>
      <c r="E29" s="200" t="s">
        <v>151</v>
      </c>
      <c r="F29" s="200"/>
      <c r="G29" s="200"/>
      <c r="H29" s="201"/>
      <c r="I29" s="202"/>
      <c r="J29" s="203">
        <v>53.124</v>
      </c>
      <c r="K29" s="204">
        <v>47.536</v>
      </c>
      <c r="L29" s="236">
        <v>0</v>
      </c>
      <c r="M29" s="236">
        <v>2</v>
      </c>
      <c r="N29" s="236">
        <v>3.2</v>
      </c>
      <c r="O29" s="205">
        <v>0.388</v>
      </c>
      <c r="P29" s="206">
        <v>45496.445423286386</v>
      </c>
      <c r="Q29" s="237">
        <v>46621.32559183216</v>
      </c>
      <c r="R29" s="238" t="s">
        <v>435</v>
      </c>
      <c r="S29" s="238">
        <v>48264.958333333336</v>
      </c>
      <c r="T29" s="238">
        <v>29942.395833333332</v>
      </c>
      <c r="U29" s="239">
        <v>21691.36597938144</v>
      </c>
      <c r="V29" s="44"/>
    </row>
    <row r="30" spans="1:22" ht="15">
      <c r="A30" s="45" t="s">
        <v>153</v>
      </c>
      <c r="B30" s="22" t="s">
        <v>157</v>
      </c>
      <c r="C30" s="46"/>
      <c r="D30" s="191"/>
      <c r="E30" s="200" t="s">
        <v>21</v>
      </c>
      <c r="F30" s="200"/>
      <c r="G30" s="200"/>
      <c r="H30" s="201"/>
      <c r="I30" s="202"/>
      <c r="J30" s="203">
        <v>3.855</v>
      </c>
      <c r="K30" s="204">
        <v>0</v>
      </c>
      <c r="L30" s="236">
        <v>0</v>
      </c>
      <c r="M30" s="236">
        <v>3</v>
      </c>
      <c r="N30" s="236">
        <v>0</v>
      </c>
      <c r="O30" s="205">
        <v>0.855</v>
      </c>
      <c r="P30" s="206">
        <v>44255.36100302637</v>
      </c>
      <c r="Q30" s="237" t="s">
        <v>435</v>
      </c>
      <c r="R30" s="238" t="s">
        <v>435</v>
      </c>
      <c r="S30" s="238">
        <v>47350.666666666664</v>
      </c>
      <c r="T30" s="238" t="s">
        <v>435</v>
      </c>
      <c r="U30" s="239">
        <v>33394.63937621832</v>
      </c>
      <c r="V30" s="44"/>
    </row>
    <row r="31" spans="1:22" ht="13.5" thickBot="1">
      <c r="A31" s="45" t="s">
        <v>153</v>
      </c>
      <c r="B31" s="22" t="s">
        <v>157</v>
      </c>
      <c r="C31" s="46"/>
      <c r="D31" s="208"/>
      <c r="E31" s="173" t="s">
        <v>19</v>
      </c>
      <c r="F31" s="173"/>
      <c r="G31" s="173"/>
      <c r="H31" s="174"/>
      <c r="I31" s="175"/>
      <c r="J31" s="209">
        <v>0</v>
      </c>
      <c r="K31" s="210">
        <v>0</v>
      </c>
      <c r="L31" s="240">
        <v>0</v>
      </c>
      <c r="M31" s="240">
        <v>0</v>
      </c>
      <c r="N31" s="240">
        <v>0</v>
      </c>
      <c r="O31" s="211">
        <v>0</v>
      </c>
      <c r="P31" s="212" t="s">
        <v>435</v>
      </c>
      <c r="Q31" s="241" t="s">
        <v>435</v>
      </c>
      <c r="R31" s="242" t="s">
        <v>435</v>
      </c>
      <c r="S31" s="242" t="s">
        <v>435</v>
      </c>
      <c r="T31" s="242" t="s">
        <v>435</v>
      </c>
      <c r="U31" s="243" t="s">
        <v>435</v>
      </c>
      <c r="V31" s="44"/>
    </row>
    <row r="32" spans="1:22" ht="13.5" thickBot="1">
      <c r="A32" s="45" t="s">
        <v>153</v>
      </c>
      <c r="B32" s="22" t="s">
        <v>157</v>
      </c>
      <c r="C32" s="46"/>
      <c r="D32" s="108"/>
      <c r="E32" s="109" t="s">
        <v>0</v>
      </c>
      <c r="F32" s="109"/>
      <c r="G32" s="109"/>
      <c r="H32" s="110"/>
      <c r="I32" s="111"/>
      <c r="J32" s="112">
        <v>146985.67900000003</v>
      </c>
      <c r="K32" s="113">
        <v>15798.544000000004</v>
      </c>
      <c r="L32" s="244">
        <v>84955.40900000007</v>
      </c>
      <c r="M32" s="244">
        <v>38259.74900000001</v>
      </c>
      <c r="N32" s="244">
        <v>6326.039999999998</v>
      </c>
      <c r="O32" s="114">
        <v>1645.937</v>
      </c>
      <c r="P32" s="115">
        <v>28795.430444054782</v>
      </c>
      <c r="Q32" s="245">
        <v>41749.02261035363</v>
      </c>
      <c r="R32" s="246">
        <v>26648.340722484194</v>
      </c>
      <c r="S32" s="246">
        <v>28797.345028757667</v>
      </c>
      <c r="T32" s="246">
        <v>25938.040701607955</v>
      </c>
      <c r="U32" s="247">
        <v>26220.42297690212</v>
      </c>
      <c r="V32" s="44"/>
    </row>
    <row r="33" spans="1:22" ht="13.5">
      <c r="A33" s="45" t="s">
        <v>153</v>
      </c>
      <c r="B33" s="45" t="s">
        <v>159</v>
      </c>
      <c r="D33" s="92" t="str">
        <f>IF(D34="","","Komentáře:")</f>
        <v>Komentáře:</v>
      </c>
      <c r="E33" s="93"/>
      <c r="F33" s="93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4" t="str">
        <f>CONCATENATE("Zdroj: ",KNIHOVNA!H4)</f>
        <v>Zdroj: Škol (MŠMT) P1-04, P1a-04, P1b-04, MO, MSp</v>
      </c>
      <c r="V33" s="26">
        <f>IF(KNIHOVNA!H4=""," ","")</f>
      </c>
    </row>
    <row r="34" spans="1:21" ht="26.25" customHeight="1">
      <c r="A34" s="45" t="str">
        <f>IF(COUNTBLANK(D34:E34)=2,"odstr","OK")</f>
        <v>OK</v>
      </c>
      <c r="B34" s="45"/>
      <c r="D34" s="95" t="s">
        <v>94</v>
      </c>
      <c r="E34" s="404" t="str">
        <f>Komentáře!C16</f>
        <v>Kategorie učitelé zahrnuje i ředitele, zástupce ředitele a výchovné poradce (organizace, které vyplňují výkaz P1b-04, tj. VŠ, uvádějí počet akademických pracovníků, tabulka obsahuje pouze údaje za veřejné VŠ a neobsahuje údaje za soukromé VŠ).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</row>
    <row r="35" spans="1:21" ht="12.75">
      <c r="A35" s="45" t="str">
        <f>IF(COUNTBLANK(D35:E35)=2,"odstr","OK")</f>
        <v>OK</v>
      </c>
      <c r="B35" s="45"/>
      <c r="D35" s="95" t="s">
        <v>126</v>
      </c>
      <c r="E35" s="404" t="str">
        <f>Komentáře!C23</f>
        <v>Údaje pouze za veřejné vysoké školy, nejsou zahrnuti pracovníci kolejí, menz, VŠZS a VŠLS.</v>
      </c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</row>
    <row r="36" spans="1:21" ht="12.75">
      <c r="A36" s="45" t="str">
        <f>IF(COUNTBLANK(D36:E36)=2,"odstr","OK")</f>
        <v>OK</v>
      </c>
      <c r="B36" s="45"/>
      <c r="D36" s="95" t="s">
        <v>127</v>
      </c>
      <c r="E36" s="404" t="str">
        <f>Komentáře!C10</f>
        <v>Z oblasti PŘO nejsou zahrnuti pracovníci pedagogických center a IPPP. 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</row>
    <row r="37" spans="1:21" ht="12.75">
      <c r="A37" s="45" t="str">
        <f>IF(COUNTBLANK(D37:E37)=2,"odstr","OK")</f>
        <v>odstr</v>
      </c>
      <c r="B37" s="45"/>
      <c r="D37" s="95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</row>
    <row r="38" spans="1:2" ht="12.75">
      <c r="A38" s="45" t="s">
        <v>159</v>
      </c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</sheetData>
  <sheetProtection sheet="1" objects="1" scenarios="1"/>
  <mergeCells count="21">
    <mergeCell ref="K10:O10"/>
    <mergeCell ref="M11:M12"/>
    <mergeCell ref="Q10:U10"/>
    <mergeCell ref="E34:U34"/>
    <mergeCell ref="L11:L12"/>
    <mergeCell ref="E37:U37"/>
    <mergeCell ref="E36:U36"/>
    <mergeCell ref="D8:I12"/>
    <mergeCell ref="J8:O9"/>
    <mergeCell ref="P8:U9"/>
    <mergeCell ref="J10:J12"/>
    <mergeCell ref="S11:S12"/>
    <mergeCell ref="Q11:Q12"/>
    <mergeCell ref="P10:P12"/>
    <mergeCell ref="U11:U12"/>
    <mergeCell ref="E35:U35"/>
    <mergeCell ref="T11:T12"/>
    <mergeCell ref="K11:K12"/>
    <mergeCell ref="R11:R12"/>
    <mergeCell ref="N11:N12"/>
    <mergeCell ref="O11:O12"/>
  </mergeCells>
  <conditionalFormatting sqref="G7">
    <cfRule type="expression" priority="1" dxfId="0" stopIfTrue="1">
      <formula>V7=" "</formula>
    </cfRule>
  </conditionalFormatting>
  <conditionalFormatting sqref="U33">
    <cfRule type="expression" priority="2" dxfId="0" stopIfTrue="1">
      <formula>V33=" "</formula>
    </cfRule>
  </conditionalFormatting>
  <conditionalFormatting sqref="G3">
    <cfRule type="expression" priority="3" dxfId="0" stopIfTrue="1">
      <formula>D1=" ?"</formula>
    </cfRule>
  </conditionalFormatting>
  <conditionalFormatting sqref="A28:A37 B28:B32 B13:B17 A18:B27 A2:A17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U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S193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625" style="26" customWidth="1"/>
    <col min="8" max="8" width="24.375" style="26" customWidth="1"/>
    <col min="9" max="9" width="1.12109375" style="26" customWidth="1"/>
    <col min="10" max="11" width="8.25390625" style="26" customWidth="1"/>
    <col min="12" max="12" width="10.375" style="26" customWidth="1"/>
    <col min="13" max="14" width="12.125" style="26" customWidth="1"/>
    <col min="15" max="15" width="13.375" style="26" bestFit="1" customWidth="1"/>
    <col min="16" max="17" width="8.25390625" style="26" customWidth="1"/>
    <col min="18" max="18" width="11.00390625" style="26" customWidth="1"/>
    <col min="19" max="42" width="1.75390625" style="26" customWidth="1"/>
    <col min="43" max="16384" width="9.125" style="26" customWidth="1"/>
  </cols>
  <sheetData>
    <row r="1" spans="1:19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C6</v>
      </c>
      <c r="D1" s="17" t="str">
        <f>IF(KNIHOVNA!J4=""," ?",KNIHOVNA!J4)</f>
        <v>C</v>
      </c>
      <c r="E1" s="17" t="str">
        <f>CONCATENATE(C1,R1)</f>
        <v>C6</v>
      </c>
      <c r="F1" s="18">
        <v>6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2"/>
      <c r="S1" s="23" t="s">
        <v>152</v>
      </c>
    </row>
    <row r="2" spans="1:3" ht="12.75">
      <c r="A2" s="20" t="s">
        <v>153</v>
      </c>
      <c r="B2" s="24"/>
      <c r="C2" s="25"/>
    </row>
    <row r="3" spans="1:18" s="28" customFormat="1" ht="15.75">
      <c r="A3" s="20" t="s">
        <v>153</v>
      </c>
      <c r="B3" s="27" t="s">
        <v>165</v>
      </c>
      <c r="D3" s="29" t="str">
        <f>CONCATENATE("Tab. ",C1,":")</f>
        <v>Tab. C6:</v>
      </c>
      <c r="E3" s="29"/>
      <c r="F3" s="29"/>
      <c r="G3" s="29"/>
      <c r="H3" s="30" t="s">
        <v>22</v>
      </c>
      <c r="I3" s="31"/>
      <c r="J3" s="29"/>
      <c r="K3" s="29"/>
      <c r="L3" s="29"/>
      <c r="M3" s="29"/>
      <c r="N3" s="29"/>
      <c r="O3" s="29"/>
      <c r="P3" s="29"/>
      <c r="Q3" s="29"/>
      <c r="R3" s="29"/>
    </row>
    <row r="4" spans="1:18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8" customFormat="1" ht="21" customHeight="1">
      <c r="A5" s="20" t="str">
        <f>IF(COUNTBLANK(C5:IV5)=254,"odstr","OK")</f>
        <v>OK</v>
      </c>
      <c r="B5" s="35" t="s">
        <v>155</v>
      </c>
      <c r="D5" s="36" t="s">
        <v>73</v>
      </c>
      <c r="E5" s="36"/>
      <c r="F5" s="36"/>
      <c r="G5" s="36"/>
      <c r="H5" s="36"/>
      <c r="I5" s="36"/>
      <c r="J5" s="176" t="s">
        <v>74</v>
      </c>
      <c r="K5" s="36"/>
      <c r="L5" s="36"/>
      <c r="M5" s="176" t="s">
        <v>97</v>
      </c>
      <c r="N5" s="36"/>
      <c r="O5" s="36"/>
      <c r="P5" s="104" t="s">
        <v>75</v>
      </c>
      <c r="Q5" s="36"/>
      <c r="R5" s="36"/>
    </row>
    <row r="6" spans="1:18" s="28" customFormat="1" ht="21" customHeight="1">
      <c r="A6" s="20" t="str">
        <f>IF(COUNTBLANK(C6:IV6)=254,"odstr","OK")</f>
        <v>OK</v>
      </c>
      <c r="B6" s="35" t="s">
        <v>156</v>
      </c>
      <c r="D6" s="37" t="s">
        <v>76</v>
      </c>
      <c r="E6" s="37"/>
      <c r="F6" s="37"/>
      <c r="G6" s="37"/>
      <c r="H6" s="37"/>
      <c r="I6" s="37"/>
      <c r="J6" s="177" t="s">
        <v>77</v>
      </c>
      <c r="K6" s="37"/>
      <c r="L6" s="37"/>
      <c r="M6" s="177" t="s">
        <v>437</v>
      </c>
      <c r="N6" s="37"/>
      <c r="O6" s="37"/>
      <c r="P6" s="432" t="s">
        <v>23</v>
      </c>
      <c r="Q6" s="432"/>
      <c r="R6" s="479"/>
    </row>
    <row r="7" spans="1:19" s="38" customFormat="1" ht="21" customHeight="1" thickBot="1">
      <c r="A7" s="20" t="s">
        <v>153</v>
      </c>
      <c r="B7" s="20"/>
      <c r="D7" s="39" t="s">
        <v>439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2"/>
      <c r="S7" s="20">
        <f>IF(KNIHOVNA!E4=""," ","")</f>
      </c>
    </row>
    <row r="8" spans="1:19" ht="13.5" customHeight="1">
      <c r="A8" s="20" t="s">
        <v>153</v>
      </c>
      <c r="C8" s="43"/>
      <c r="D8" s="414" t="s">
        <v>24</v>
      </c>
      <c r="E8" s="415"/>
      <c r="F8" s="415"/>
      <c r="G8" s="415"/>
      <c r="H8" s="415"/>
      <c r="I8" s="416"/>
      <c r="J8" s="442" t="s">
        <v>25</v>
      </c>
      <c r="K8" s="443"/>
      <c r="L8" s="444"/>
      <c r="M8" s="414" t="s">
        <v>26</v>
      </c>
      <c r="N8" s="443"/>
      <c r="O8" s="444"/>
      <c r="P8" s="414" t="s">
        <v>27</v>
      </c>
      <c r="Q8" s="443"/>
      <c r="R8" s="444"/>
      <c r="S8" s="44"/>
    </row>
    <row r="9" spans="1:19" ht="13.5" customHeight="1">
      <c r="A9" s="20" t="s">
        <v>153</v>
      </c>
      <c r="B9" s="20" t="s">
        <v>161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7"/>
      <c r="P9" s="448"/>
      <c r="Q9" s="446"/>
      <c r="R9" s="447"/>
      <c r="S9" s="44"/>
    </row>
    <row r="10" spans="1:19" ht="15" customHeight="1">
      <c r="A10" s="20" t="s">
        <v>153</v>
      </c>
      <c r="B10" s="20" t="s">
        <v>166</v>
      </c>
      <c r="C10" s="43"/>
      <c r="D10" s="417"/>
      <c r="E10" s="418"/>
      <c r="F10" s="418"/>
      <c r="G10" s="418"/>
      <c r="H10" s="418"/>
      <c r="I10" s="419"/>
      <c r="J10" s="451" t="s">
        <v>28</v>
      </c>
      <c r="K10" s="454" t="s">
        <v>123</v>
      </c>
      <c r="L10" s="455"/>
      <c r="M10" s="433" t="s">
        <v>29</v>
      </c>
      <c r="N10" s="454" t="s">
        <v>123</v>
      </c>
      <c r="O10" s="455"/>
      <c r="P10" s="433" t="s">
        <v>30</v>
      </c>
      <c r="Q10" s="454" t="s">
        <v>105</v>
      </c>
      <c r="R10" s="455"/>
      <c r="S10" s="44"/>
    </row>
    <row r="11" spans="1:19" ht="13.5" customHeight="1">
      <c r="A11" s="20" t="s">
        <v>153</v>
      </c>
      <c r="B11" s="20" t="s">
        <v>167</v>
      </c>
      <c r="C11" s="43"/>
      <c r="D11" s="417"/>
      <c r="E11" s="418"/>
      <c r="F11" s="418"/>
      <c r="G11" s="418"/>
      <c r="H11" s="418"/>
      <c r="I11" s="419"/>
      <c r="J11" s="452"/>
      <c r="K11" s="435" t="s">
        <v>31</v>
      </c>
      <c r="L11" s="437" t="s">
        <v>32</v>
      </c>
      <c r="M11" s="468"/>
      <c r="N11" s="435" t="s">
        <v>33</v>
      </c>
      <c r="O11" s="437" t="s">
        <v>32</v>
      </c>
      <c r="P11" s="409"/>
      <c r="Q11" s="435" t="s">
        <v>31</v>
      </c>
      <c r="R11" s="437" t="s">
        <v>32</v>
      </c>
      <c r="S11" s="44"/>
    </row>
    <row r="12" spans="1:19" ht="13.5" customHeight="1" thickBot="1">
      <c r="A12" s="20" t="s">
        <v>153</v>
      </c>
      <c r="B12" s="20" t="s">
        <v>433</v>
      </c>
      <c r="C12" s="43"/>
      <c r="D12" s="420"/>
      <c r="E12" s="421"/>
      <c r="F12" s="421"/>
      <c r="G12" s="421"/>
      <c r="H12" s="421"/>
      <c r="I12" s="422"/>
      <c r="J12" s="453"/>
      <c r="K12" s="477"/>
      <c r="L12" s="438"/>
      <c r="M12" s="469"/>
      <c r="N12" s="478"/>
      <c r="O12" s="438"/>
      <c r="P12" s="410"/>
      <c r="Q12" s="478"/>
      <c r="R12" s="438"/>
      <c r="S12" s="44"/>
    </row>
    <row r="13" spans="1:19" ht="14.25" thickBot="1" thickTop="1">
      <c r="A13" s="45" t="s">
        <v>153</v>
      </c>
      <c r="B13" s="22" t="s">
        <v>157</v>
      </c>
      <c r="C13" s="46"/>
      <c r="D13" s="248"/>
      <c r="E13" s="249" t="s">
        <v>112</v>
      </c>
      <c r="F13" s="249"/>
      <c r="G13" s="249"/>
      <c r="H13" s="250"/>
      <c r="I13" s="251"/>
      <c r="J13" s="112">
        <v>262080.63999999908</v>
      </c>
      <c r="K13" s="113">
        <v>176607.76700000186</v>
      </c>
      <c r="L13" s="114">
        <v>85472.87300000025</v>
      </c>
      <c r="M13" s="378">
        <v>76760443.13199997</v>
      </c>
      <c r="N13" s="113">
        <v>59011306.90399991</v>
      </c>
      <c r="O13" s="114">
        <v>17749136.2279999</v>
      </c>
      <c r="P13" s="115">
        <v>24407.38695667621</v>
      </c>
      <c r="Q13" s="245">
        <v>27844.80542504457</v>
      </c>
      <c r="R13" s="247">
        <v>17304.843440405402</v>
      </c>
      <c r="S13" s="44"/>
    </row>
    <row r="14" spans="1:19" ht="12.75">
      <c r="A14" s="45" t="s">
        <v>153</v>
      </c>
      <c r="B14" s="22" t="s">
        <v>157</v>
      </c>
      <c r="C14" s="46"/>
      <c r="D14" s="252"/>
      <c r="E14" s="253" t="s">
        <v>113</v>
      </c>
      <c r="F14" s="253"/>
      <c r="G14" s="253"/>
      <c r="H14" s="254"/>
      <c r="I14" s="255"/>
      <c r="J14" s="121">
        <v>610.685</v>
      </c>
      <c r="K14" s="122">
        <v>100.30999999999999</v>
      </c>
      <c r="L14" s="123">
        <v>510.37499999999994</v>
      </c>
      <c r="M14" s="379">
        <v>178927.97600000002</v>
      </c>
      <c r="N14" s="122">
        <v>38043.15</v>
      </c>
      <c r="O14" s="123">
        <v>140884.82600000003</v>
      </c>
      <c r="P14" s="124">
        <v>24416.294270641443</v>
      </c>
      <c r="Q14" s="256">
        <v>31604.65058319211</v>
      </c>
      <c r="R14" s="257">
        <v>23003.48208016982</v>
      </c>
      <c r="S14" s="44"/>
    </row>
    <row r="15" spans="1:19" ht="12.75" customHeight="1">
      <c r="A15" s="45" t="s">
        <v>153</v>
      </c>
      <c r="B15" s="22" t="s">
        <v>157</v>
      </c>
      <c r="C15" s="46"/>
      <c r="D15" s="163"/>
      <c r="E15" s="456" t="s">
        <v>123</v>
      </c>
      <c r="F15" s="67" t="s">
        <v>34</v>
      </c>
      <c r="G15" s="67"/>
      <c r="H15" s="165"/>
      <c r="I15" s="166"/>
      <c r="J15" s="258">
        <v>599.202</v>
      </c>
      <c r="K15" s="259">
        <v>92.60199999999999</v>
      </c>
      <c r="L15" s="260">
        <v>506.6</v>
      </c>
      <c r="M15" s="403">
        <v>174344.83000000005</v>
      </c>
      <c r="N15" s="259">
        <v>34552.08</v>
      </c>
      <c r="O15" s="260">
        <v>139792.75000000006</v>
      </c>
      <c r="P15" s="64">
        <v>24246.807976831416</v>
      </c>
      <c r="Q15" s="261">
        <v>31093.71287877152</v>
      </c>
      <c r="R15" s="262">
        <v>22995.25430977761</v>
      </c>
      <c r="S15" s="44"/>
    </row>
    <row r="16" spans="1:19" ht="12.75">
      <c r="A16" s="45" t="s">
        <v>153</v>
      </c>
      <c r="B16" s="22" t="s">
        <v>157</v>
      </c>
      <c r="C16" s="46"/>
      <c r="D16" s="263"/>
      <c r="E16" s="476"/>
      <c r="F16" s="170" t="s">
        <v>125</v>
      </c>
      <c r="G16" s="136"/>
      <c r="H16" s="137"/>
      <c r="I16" s="138"/>
      <c r="J16" s="139">
        <v>11.483</v>
      </c>
      <c r="K16" s="140">
        <v>7.708</v>
      </c>
      <c r="L16" s="141">
        <v>3.7750000000000004</v>
      </c>
      <c r="M16" s="382">
        <v>4583.146</v>
      </c>
      <c r="N16" s="140">
        <v>3491.07</v>
      </c>
      <c r="O16" s="141">
        <v>1092.0759999999996</v>
      </c>
      <c r="P16" s="142">
        <v>33260.37040262417</v>
      </c>
      <c r="Q16" s="224">
        <v>37742.92942397509</v>
      </c>
      <c r="R16" s="226">
        <v>24107.63796909491</v>
      </c>
      <c r="S16" s="44"/>
    </row>
    <row r="17" spans="1:19" ht="12.75">
      <c r="A17" s="45" t="s">
        <v>153</v>
      </c>
      <c r="B17" s="22" t="s">
        <v>157</v>
      </c>
      <c r="C17" s="46"/>
      <c r="D17" s="264"/>
      <c r="E17" s="265" t="s">
        <v>114</v>
      </c>
      <c r="F17" s="265"/>
      <c r="G17" s="265"/>
      <c r="H17" s="266"/>
      <c r="I17" s="267"/>
      <c r="J17" s="130">
        <v>261375.95499999908</v>
      </c>
      <c r="K17" s="131">
        <v>176507.45700000186</v>
      </c>
      <c r="L17" s="132">
        <v>84868.49800000025</v>
      </c>
      <c r="M17" s="381">
        <v>76576928.35599998</v>
      </c>
      <c r="N17" s="131">
        <v>58973263.75399991</v>
      </c>
      <c r="O17" s="132">
        <v>17603664.601999898</v>
      </c>
      <c r="P17" s="133">
        <v>24414.681512434272</v>
      </c>
      <c r="Q17" s="228">
        <v>27842.668687740526</v>
      </c>
      <c r="R17" s="230">
        <v>17285.236392031515</v>
      </c>
      <c r="S17" s="44"/>
    </row>
    <row r="18" spans="1:19" ht="12.75" customHeight="1">
      <c r="A18" s="45" t="s">
        <v>153</v>
      </c>
      <c r="B18" s="22" t="s">
        <v>157</v>
      </c>
      <c r="C18" s="46"/>
      <c r="D18" s="163"/>
      <c r="E18" s="456" t="s">
        <v>123</v>
      </c>
      <c r="F18" s="164" t="s">
        <v>124</v>
      </c>
      <c r="G18" s="67"/>
      <c r="H18" s="165"/>
      <c r="I18" s="166"/>
      <c r="J18" s="167">
        <v>231920.14099999907</v>
      </c>
      <c r="K18" s="186">
        <v>161434.71400000184</v>
      </c>
      <c r="L18" s="187">
        <v>70485.42700000026</v>
      </c>
      <c r="M18" s="387">
        <v>64303009.91099998</v>
      </c>
      <c r="N18" s="186">
        <v>51336352.29799991</v>
      </c>
      <c r="O18" s="187">
        <v>12966657.6129999</v>
      </c>
      <c r="P18" s="73">
        <v>23105.298815983475</v>
      </c>
      <c r="Q18" s="220">
        <v>26500.058458099724</v>
      </c>
      <c r="R18" s="222">
        <v>15330.187346149169</v>
      </c>
      <c r="S18" s="44"/>
    </row>
    <row r="19" spans="1:19" ht="15">
      <c r="A19" s="45" t="s">
        <v>153</v>
      </c>
      <c r="B19" s="22" t="s">
        <v>157</v>
      </c>
      <c r="C19" s="46"/>
      <c r="D19" s="263"/>
      <c r="E19" s="476"/>
      <c r="F19" s="136" t="s">
        <v>36</v>
      </c>
      <c r="G19" s="136"/>
      <c r="H19" s="137"/>
      <c r="I19" s="138"/>
      <c r="J19" s="139">
        <v>29455.814000000006</v>
      </c>
      <c r="K19" s="140">
        <v>15072.743000000004</v>
      </c>
      <c r="L19" s="141">
        <v>14383.071000000002</v>
      </c>
      <c r="M19" s="382">
        <v>12273918.445</v>
      </c>
      <c r="N19" s="140">
        <v>7636911.456000002</v>
      </c>
      <c r="O19" s="141">
        <v>4637006.988999998</v>
      </c>
      <c r="P19" s="142">
        <v>34724.096814412704</v>
      </c>
      <c r="Q19" s="224">
        <v>42222.52631787061</v>
      </c>
      <c r="R19" s="226">
        <v>26866.115663569562</v>
      </c>
      <c r="S19" s="44"/>
    </row>
    <row r="20" spans="1:19" ht="13.5" thickBot="1">
      <c r="A20" s="45" t="s">
        <v>153</v>
      </c>
      <c r="B20" s="22" t="s">
        <v>157</v>
      </c>
      <c r="C20" s="46"/>
      <c r="D20" s="268"/>
      <c r="E20" s="145" t="s">
        <v>35</v>
      </c>
      <c r="F20" s="145"/>
      <c r="G20" s="145"/>
      <c r="H20" s="146"/>
      <c r="I20" s="147"/>
      <c r="J20" s="148">
        <v>94</v>
      </c>
      <c r="K20" s="149">
        <v>0</v>
      </c>
      <c r="L20" s="150">
        <v>94</v>
      </c>
      <c r="M20" s="383">
        <v>4586.8</v>
      </c>
      <c r="N20" s="149">
        <v>0</v>
      </c>
      <c r="O20" s="150">
        <v>4586.8</v>
      </c>
      <c r="P20" s="151">
        <v>4066.3120567375886</v>
      </c>
      <c r="Q20" s="269" t="s">
        <v>435</v>
      </c>
      <c r="R20" s="270">
        <v>4066.3120567375886</v>
      </c>
      <c r="S20" s="44"/>
    </row>
    <row r="21" spans="1:19" ht="13.5">
      <c r="A21" s="45" t="s">
        <v>153</v>
      </c>
      <c r="B21" s="45" t="s">
        <v>159</v>
      </c>
      <c r="D21" s="92" t="str">
        <f>IF(D22="","","Komentáře:")</f>
        <v>Komentáře:</v>
      </c>
      <c r="E21" s="93"/>
      <c r="F21" s="93"/>
      <c r="G21" s="93"/>
      <c r="H21" s="93"/>
      <c r="I21" s="92"/>
      <c r="J21" s="92"/>
      <c r="K21" s="92"/>
      <c r="L21" s="92"/>
      <c r="M21" s="92"/>
      <c r="N21" s="92"/>
      <c r="O21" s="92"/>
      <c r="P21" s="92"/>
      <c r="Q21" s="92"/>
      <c r="R21" s="94" t="str">
        <f>CONCATENATE("Zdroj: ",KNIHOVNA!H4)</f>
        <v>Zdroj: Škol (MŠMT) P1-04, P1a-04, P1b-04, MO, MSp</v>
      </c>
      <c r="S21" s="26">
        <f>IF(KNIHOVNA!H4=""," ","")</f>
      </c>
    </row>
    <row r="22" spans="1:18" ht="12.75" customHeight="1">
      <c r="A22" s="45" t="str">
        <f>IF(COUNTBLANK(D22:E22)=2,"odstr","OK")</f>
        <v>OK</v>
      </c>
      <c r="B22" s="45"/>
      <c r="D22" s="95" t="s">
        <v>94</v>
      </c>
      <c r="E22" s="404" t="str">
        <f>Komentáře!C5</f>
        <v>V oblasti přímo řízeného školství (veřejné vysoké školy) jsou zahrnuti pouze pracovníci placení ze státního rozpočtu bez ESF.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</row>
    <row r="23" spans="1:18" ht="12.75" customHeight="1">
      <c r="A23" s="45"/>
      <c r="B23" s="45"/>
      <c r="D23" s="95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</row>
    <row r="24" spans="1:18" ht="12.75" customHeight="1">
      <c r="A24" s="45"/>
      <c r="B24" s="45"/>
      <c r="D24" s="95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</row>
    <row r="25" spans="1:18" ht="12.75" customHeight="1">
      <c r="A25" s="45" t="str">
        <f>IF(COUNTBLANK(D25:E25)=2,"odstr","OK")</f>
        <v>odstr</v>
      </c>
      <c r="B25" s="45"/>
      <c r="D25" s="95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</row>
    <row r="26" spans="1:2" ht="12.75">
      <c r="A26" s="45" t="s">
        <v>159</v>
      </c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</sheetData>
  <sheetProtection sheet="1" objects="1" scenarios="1"/>
  <mergeCells count="23">
    <mergeCell ref="P6:R6"/>
    <mergeCell ref="M10:M12"/>
    <mergeCell ref="R11:R12"/>
    <mergeCell ref="N11:N12"/>
    <mergeCell ref="E25:R25"/>
    <mergeCell ref="P8:R9"/>
    <mergeCell ref="J10:J12"/>
    <mergeCell ref="K10:L10"/>
    <mergeCell ref="N10:O10"/>
    <mergeCell ref="E24:R24"/>
    <mergeCell ref="E18:E19"/>
    <mergeCell ref="Q11:Q12"/>
    <mergeCell ref="O11:O12"/>
    <mergeCell ref="M8:O9"/>
    <mergeCell ref="D8:I12"/>
    <mergeCell ref="E23:R23"/>
    <mergeCell ref="E22:R22"/>
    <mergeCell ref="E15:E16"/>
    <mergeCell ref="P10:P12"/>
    <mergeCell ref="Q10:R10"/>
    <mergeCell ref="K11:K12"/>
    <mergeCell ref="L11:L12"/>
    <mergeCell ref="J8:L9"/>
  </mergeCells>
  <conditionalFormatting sqref="G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conditionalFormatting sqref="G3">
    <cfRule type="expression" priority="3" dxfId="0" stopIfTrue="1">
      <formula>D1=" ?"</formula>
    </cfRule>
  </conditionalFormatting>
  <conditionalFormatting sqref="A18:A25 B13 B18:B20 A14:B17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R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1"/>
  <dimension ref="B2:X127"/>
  <sheetViews>
    <sheetView showGridLines="0" showOutlineSymbols="0" zoomScale="90" zoomScaleNormal="90" workbookViewId="0" topLeftCell="A1">
      <pane ySplit="6" topLeftCell="BM7" activePane="bottomLeft" state="frozen"/>
      <selection pane="topLeft" activeCell="J14" sqref="J14:O20"/>
      <selection pane="bottomLeft" activeCell="N52" sqref="N52"/>
    </sheetView>
  </sheetViews>
  <sheetFormatPr defaultColWidth="9.00390625" defaultRowHeight="12.75"/>
  <cols>
    <col min="1" max="1" width="1.75390625" style="273" customWidth="1"/>
    <col min="2" max="2" width="7.75390625" style="271" customWidth="1"/>
    <col min="3" max="3" width="1.75390625" style="272" customWidth="1"/>
    <col min="4" max="4" width="1.12109375" style="272" customWidth="1"/>
    <col min="5" max="6" width="1.75390625" style="272" customWidth="1"/>
    <col min="7" max="7" width="16.75390625" style="272" customWidth="1"/>
    <col min="8" max="8" width="6.25390625" style="272" customWidth="1"/>
    <col min="9" max="9" width="1.12109375" style="272" customWidth="1"/>
    <col min="10" max="13" width="3.75390625" style="272" customWidth="1"/>
    <col min="14" max="14" width="1.12109375" style="272" customWidth="1"/>
    <col min="15" max="16" width="1.75390625" style="272" customWidth="1"/>
    <col min="17" max="17" width="13.75390625" style="272" customWidth="1"/>
    <col min="18" max="18" width="6.25390625" style="272" customWidth="1"/>
    <col min="19" max="19" width="1.12109375" style="272" customWidth="1"/>
    <col min="20" max="22" width="3.75390625" style="272" customWidth="1"/>
    <col min="23" max="23" width="1.75390625" style="272" customWidth="1"/>
    <col min="24" max="16384" width="9.125" style="273" customWidth="1"/>
  </cols>
  <sheetData>
    <row r="1" ht="13.5" thickBot="1"/>
    <row r="2" spans="3:23" ht="12.75">
      <c r="C2" s="274"/>
      <c r="D2" s="275"/>
      <c r="E2" s="276"/>
      <c r="F2" s="276"/>
      <c r="G2" s="276"/>
      <c r="H2" s="277"/>
      <c r="I2" s="278"/>
      <c r="J2" s="279"/>
      <c r="K2" s="280"/>
      <c r="L2" s="281"/>
      <c r="M2" s="282"/>
      <c r="N2" s="275"/>
      <c r="O2" s="276"/>
      <c r="P2" s="276"/>
      <c r="Q2" s="276"/>
      <c r="R2" s="277"/>
      <c r="S2" s="278"/>
      <c r="T2" s="279"/>
      <c r="U2" s="280"/>
      <c r="V2" s="281"/>
      <c r="W2" s="283"/>
    </row>
    <row r="3" spans="2:23" ht="12.75">
      <c r="B3" s="271" t="s">
        <v>161</v>
      </c>
      <c r="C3" s="274"/>
      <c r="D3" s="284" t="s">
        <v>168</v>
      </c>
      <c r="E3" s="285"/>
      <c r="F3" s="285"/>
      <c r="G3" s="285"/>
      <c r="H3" s="285"/>
      <c r="I3" s="286"/>
      <c r="J3" s="287"/>
      <c r="K3" s="288"/>
      <c r="L3" s="289"/>
      <c r="M3" s="282"/>
      <c r="N3" s="290"/>
      <c r="O3" s="291"/>
      <c r="P3" s="291"/>
      <c r="Q3" s="291"/>
      <c r="R3" s="292"/>
      <c r="S3" s="293"/>
      <c r="T3" s="287"/>
      <c r="U3" s="288"/>
      <c r="V3" s="289"/>
      <c r="W3" s="283"/>
    </row>
    <row r="4" spans="2:23" ht="12.75">
      <c r="B4" s="271" t="s">
        <v>166</v>
      </c>
      <c r="C4" s="274"/>
      <c r="D4" s="284" t="s">
        <v>169</v>
      </c>
      <c r="E4" s="285"/>
      <c r="F4" s="285"/>
      <c r="G4" s="285"/>
      <c r="H4" s="285"/>
      <c r="I4" s="286"/>
      <c r="J4" s="287"/>
      <c r="K4" s="288"/>
      <c r="L4" s="289"/>
      <c r="M4" s="282"/>
      <c r="N4" s="284" t="s">
        <v>170</v>
      </c>
      <c r="O4" s="285"/>
      <c r="P4" s="285"/>
      <c r="Q4" s="285"/>
      <c r="R4" s="285"/>
      <c r="S4" s="286"/>
      <c r="T4" s="287"/>
      <c r="U4" s="288"/>
      <c r="V4" s="289"/>
      <c r="W4" s="283"/>
    </row>
    <row r="5" spans="2:23" ht="12.75">
      <c r="B5" s="271" t="s">
        <v>167</v>
      </c>
      <c r="C5" s="274"/>
      <c r="D5" s="290"/>
      <c r="E5" s="291"/>
      <c r="F5" s="291"/>
      <c r="G5" s="291"/>
      <c r="H5" s="292"/>
      <c r="I5" s="293"/>
      <c r="J5" s="287"/>
      <c r="K5" s="288"/>
      <c r="L5" s="289"/>
      <c r="M5" s="282"/>
      <c r="N5" s="290"/>
      <c r="O5" s="291"/>
      <c r="P5" s="291"/>
      <c r="Q5" s="291"/>
      <c r="R5" s="292"/>
      <c r="S5" s="293"/>
      <c r="T5" s="287"/>
      <c r="U5" s="288"/>
      <c r="V5" s="289"/>
      <c r="W5" s="283"/>
    </row>
    <row r="6" spans="2:23" ht="13.5" thickBot="1">
      <c r="B6" s="271" t="s">
        <v>433</v>
      </c>
      <c r="C6" s="274"/>
      <c r="D6" s="294"/>
      <c r="E6" s="295" t="s">
        <v>171</v>
      </c>
      <c r="F6" s="295" t="s">
        <v>171</v>
      </c>
      <c r="G6" s="295" t="s">
        <v>172</v>
      </c>
      <c r="H6" s="296" t="s">
        <v>173</v>
      </c>
      <c r="I6" s="297"/>
      <c r="J6" s="298"/>
      <c r="K6" s="299"/>
      <c r="L6" s="300"/>
      <c r="M6" s="282"/>
      <c r="N6" s="294"/>
      <c r="O6" s="295" t="s">
        <v>171</v>
      </c>
      <c r="P6" s="295" t="s">
        <v>171</v>
      </c>
      <c r="Q6" s="295" t="s">
        <v>174</v>
      </c>
      <c r="R6" s="296" t="s">
        <v>173</v>
      </c>
      <c r="S6" s="297"/>
      <c r="T6" s="298"/>
      <c r="U6" s="299"/>
      <c r="V6" s="300"/>
      <c r="W6" s="283"/>
    </row>
    <row r="7" spans="2:23" ht="14.25" thickBot="1" thickTop="1">
      <c r="B7" s="22" t="s">
        <v>157</v>
      </c>
      <c r="C7" s="46"/>
      <c r="D7" s="301"/>
      <c r="E7" s="302" t="s">
        <v>175</v>
      </c>
      <c r="F7" s="302"/>
      <c r="G7" s="302"/>
      <c r="H7" s="303" t="s">
        <v>176</v>
      </c>
      <c r="I7" s="304"/>
      <c r="J7" s="305"/>
      <c r="K7" s="306"/>
      <c r="L7" s="307"/>
      <c r="M7" s="282"/>
      <c r="N7" s="301"/>
      <c r="O7" s="302" t="s">
        <v>175</v>
      </c>
      <c r="P7" s="302"/>
      <c r="Q7" s="302"/>
      <c r="R7" s="303" t="s">
        <v>176</v>
      </c>
      <c r="S7" s="304"/>
      <c r="T7" s="305"/>
      <c r="U7" s="306"/>
      <c r="V7" s="307"/>
      <c r="W7" s="283"/>
    </row>
    <row r="8" spans="2:23" ht="13.5" thickTop="1">
      <c r="B8" s="22" t="s">
        <v>157</v>
      </c>
      <c r="C8" s="46"/>
      <c r="D8" s="308"/>
      <c r="E8" s="49" t="s">
        <v>177</v>
      </c>
      <c r="F8" s="49"/>
      <c r="G8" s="49"/>
      <c r="H8" s="309" t="s">
        <v>178</v>
      </c>
      <c r="I8" s="310"/>
      <c r="J8" s="311"/>
      <c r="K8" s="312"/>
      <c r="L8" s="313"/>
      <c r="M8" s="282"/>
      <c r="N8" s="308"/>
      <c r="O8" s="49" t="s">
        <v>177</v>
      </c>
      <c r="P8" s="49"/>
      <c r="Q8" s="49"/>
      <c r="R8" s="309" t="s">
        <v>178</v>
      </c>
      <c r="S8" s="310"/>
      <c r="T8" s="311"/>
      <c r="U8" s="312"/>
      <c r="V8" s="313"/>
      <c r="W8" s="283"/>
    </row>
    <row r="9" spans="2:23" ht="13.5" thickBot="1">
      <c r="B9" s="22" t="s">
        <v>157</v>
      </c>
      <c r="C9" s="46"/>
      <c r="D9" s="231"/>
      <c r="E9" s="192"/>
      <c r="F9" s="192" t="s">
        <v>179</v>
      </c>
      <c r="G9" s="192"/>
      <c r="H9" s="193" t="s">
        <v>180</v>
      </c>
      <c r="I9" s="194"/>
      <c r="J9" s="314"/>
      <c r="K9" s="315"/>
      <c r="L9" s="316"/>
      <c r="M9" s="282"/>
      <c r="N9" s="208"/>
      <c r="O9" s="173"/>
      <c r="P9" s="173" t="s">
        <v>179</v>
      </c>
      <c r="Q9" s="173"/>
      <c r="R9" s="174" t="s">
        <v>180</v>
      </c>
      <c r="S9" s="175"/>
      <c r="T9" s="317"/>
      <c r="U9" s="318"/>
      <c r="V9" s="319"/>
      <c r="W9" s="283"/>
    </row>
    <row r="10" spans="2:23" ht="12.75">
      <c r="B10" s="22" t="s">
        <v>181</v>
      </c>
      <c r="C10" s="46"/>
      <c r="D10" s="320"/>
      <c r="E10" s="58"/>
      <c r="F10" s="58"/>
      <c r="G10" s="58" t="s">
        <v>182</v>
      </c>
      <c r="H10" s="321" t="s">
        <v>183</v>
      </c>
      <c r="I10" s="322"/>
      <c r="J10" s="323"/>
      <c r="K10" s="324"/>
      <c r="L10" s="325"/>
      <c r="M10" s="282"/>
      <c r="N10" s="117"/>
      <c r="O10" s="118" t="s">
        <v>184</v>
      </c>
      <c r="P10" s="118"/>
      <c r="Q10" s="118"/>
      <c r="R10" s="119" t="s">
        <v>185</v>
      </c>
      <c r="S10" s="120"/>
      <c r="T10" s="326"/>
      <c r="U10" s="327"/>
      <c r="V10" s="328"/>
      <c r="W10" s="283"/>
    </row>
    <row r="11" spans="2:23" ht="13.5" thickBot="1">
      <c r="B11" s="22" t="s">
        <v>181</v>
      </c>
      <c r="C11" s="46"/>
      <c r="D11" s="185"/>
      <c r="E11" s="67"/>
      <c r="F11" s="67"/>
      <c r="G11" s="67" t="s">
        <v>186</v>
      </c>
      <c r="H11" s="165" t="s">
        <v>187</v>
      </c>
      <c r="I11" s="166"/>
      <c r="J11" s="329"/>
      <c r="K11" s="330"/>
      <c r="L11" s="331"/>
      <c r="M11" s="282"/>
      <c r="N11" s="208"/>
      <c r="O11" s="173"/>
      <c r="P11" s="173" t="s">
        <v>188</v>
      </c>
      <c r="Q11" s="173"/>
      <c r="R11" s="174" t="s">
        <v>189</v>
      </c>
      <c r="S11" s="175"/>
      <c r="T11" s="317"/>
      <c r="U11" s="318"/>
      <c r="V11" s="319"/>
      <c r="W11" s="283"/>
    </row>
    <row r="12" spans="2:23" ht="12.75">
      <c r="B12" s="22" t="s">
        <v>181</v>
      </c>
      <c r="C12" s="46"/>
      <c r="D12" s="185"/>
      <c r="E12" s="67"/>
      <c r="F12" s="67"/>
      <c r="G12" s="67" t="s">
        <v>190</v>
      </c>
      <c r="H12" s="165" t="s">
        <v>191</v>
      </c>
      <c r="I12" s="166"/>
      <c r="J12" s="329"/>
      <c r="K12" s="330"/>
      <c r="L12" s="331"/>
      <c r="M12" s="282"/>
      <c r="N12" s="117"/>
      <c r="O12" s="118" t="s">
        <v>192</v>
      </c>
      <c r="P12" s="118"/>
      <c r="Q12" s="118"/>
      <c r="R12" s="119" t="s">
        <v>193</v>
      </c>
      <c r="S12" s="120"/>
      <c r="T12" s="326"/>
      <c r="U12" s="327"/>
      <c r="V12" s="328"/>
      <c r="W12" s="283"/>
    </row>
    <row r="13" spans="2:23" ht="12.75">
      <c r="B13" s="22" t="s">
        <v>181</v>
      </c>
      <c r="C13" s="46"/>
      <c r="D13" s="185"/>
      <c r="E13" s="67"/>
      <c r="F13" s="67"/>
      <c r="G13" s="67" t="s">
        <v>194</v>
      </c>
      <c r="H13" s="165" t="s">
        <v>195</v>
      </c>
      <c r="I13" s="166"/>
      <c r="J13" s="329"/>
      <c r="K13" s="330"/>
      <c r="L13" s="331"/>
      <c r="M13" s="282"/>
      <c r="N13" s="191"/>
      <c r="O13" s="200"/>
      <c r="P13" s="200" t="s">
        <v>196</v>
      </c>
      <c r="Q13" s="200"/>
      <c r="R13" s="201" t="s">
        <v>197</v>
      </c>
      <c r="S13" s="202"/>
      <c r="T13" s="332"/>
      <c r="U13" s="333"/>
      <c r="V13" s="334"/>
      <c r="W13" s="283"/>
    </row>
    <row r="14" spans="2:23" ht="13.5" thickBot="1">
      <c r="B14" s="22" t="s">
        <v>181</v>
      </c>
      <c r="C14" s="46"/>
      <c r="D14" s="185"/>
      <c r="E14" s="67"/>
      <c r="F14" s="67"/>
      <c r="G14" s="67" t="s">
        <v>198</v>
      </c>
      <c r="H14" s="165" t="s">
        <v>199</v>
      </c>
      <c r="I14" s="166"/>
      <c r="J14" s="329"/>
      <c r="K14" s="330"/>
      <c r="L14" s="331"/>
      <c r="M14" s="282"/>
      <c r="N14" s="208"/>
      <c r="O14" s="173"/>
      <c r="P14" s="173" t="s">
        <v>200</v>
      </c>
      <c r="Q14" s="173"/>
      <c r="R14" s="174" t="s">
        <v>201</v>
      </c>
      <c r="S14" s="175"/>
      <c r="T14" s="317"/>
      <c r="U14" s="318"/>
      <c r="V14" s="319"/>
      <c r="W14" s="283"/>
    </row>
    <row r="15" spans="2:23" ht="12.75">
      <c r="B15" s="22" t="s">
        <v>181</v>
      </c>
      <c r="C15" s="46"/>
      <c r="D15" s="185"/>
      <c r="E15" s="67"/>
      <c r="F15" s="67"/>
      <c r="G15" s="67" t="s">
        <v>202</v>
      </c>
      <c r="H15" s="165" t="s">
        <v>203</v>
      </c>
      <c r="I15" s="166"/>
      <c r="J15" s="329"/>
      <c r="K15" s="330"/>
      <c r="L15" s="331"/>
      <c r="M15" s="282"/>
      <c r="N15" s="117"/>
      <c r="O15" s="118" t="s">
        <v>204</v>
      </c>
      <c r="P15" s="118"/>
      <c r="Q15" s="118"/>
      <c r="R15" s="119" t="s">
        <v>205</v>
      </c>
      <c r="S15" s="120"/>
      <c r="T15" s="326"/>
      <c r="U15" s="327"/>
      <c r="V15" s="328"/>
      <c r="W15" s="283"/>
    </row>
    <row r="16" spans="2:23" ht="12.75">
      <c r="B16" s="22" t="s">
        <v>181</v>
      </c>
      <c r="C16" s="46"/>
      <c r="D16" s="185"/>
      <c r="E16" s="67"/>
      <c r="F16" s="67"/>
      <c r="G16" s="67" t="s">
        <v>206</v>
      </c>
      <c r="H16" s="165" t="s">
        <v>207</v>
      </c>
      <c r="I16" s="166"/>
      <c r="J16" s="329"/>
      <c r="K16" s="330"/>
      <c r="L16" s="331"/>
      <c r="M16" s="282"/>
      <c r="N16" s="191"/>
      <c r="O16" s="200"/>
      <c r="P16" s="200" t="s">
        <v>208</v>
      </c>
      <c r="Q16" s="200"/>
      <c r="R16" s="201" t="s">
        <v>209</v>
      </c>
      <c r="S16" s="202"/>
      <c r="T16" s="332"/>
      <c r="U16" s="333"/>
      <c r="V16" s="334"/>
      <c r="W16" s="283"/>
    </row>
    <row r="17" spans="2:23" ht="13.5" thickBot="1">
      <c r="B17" s="22" t="s">
        <v>181</v>
      </c>
      <c r="C17" s="46"/>
      <c r="D17" s="185"/>
      <c r="E17" s="67"/>
      <c r="F17" s="67"/>
      <c r="G17" s="67" t="s">
        <v>210</v>
      </c>
      <c r="H17" s="165" t="s">
        <v>211</v>
      </c>
      <c r="I17" s="166"/>
      <c r="J17" s="329"/>
      <c r="K17" s="330"/>
      <c r="L17" s="331"/>
      <c r="M17" s="282"/>
      <c r="N17" s="208"/>
      <c r="O17" s="173"/>
      <c r="P17" s="173" t="s">
        <v>212</v>
      </c>
      <c r="Q17" s="173"/>
      <c r="R17" s="174" t="s">
        <v>213</v>
      </c>
      <c r="S17" s="175"/>
      <c r="T17" s="317"/>
      <c r="U17" s="318"/>
      <c r="V17" s="319"/>
      <c r="W17" s="283"/>
    </row>
    <row r="18" spans="2:23" ht="12.75">
      <c r="B18" s="22" t="s">
        <v>181</v>
      </c>
      <c r="C18" s="46"/>
      <c r="D18" s="185"/>
      <c r="E18" s="67"/>
      <c r="F18" s="67"/>
      <c r="G18" s="67" t="s">
        <v>214</v>
      </c>
      <c r="H18" s="165" t="s">
        <v>215</v>
      </c>
      <c r="I18" s="166"/>
      <c r="J18" s="329"/>
      <c r="K18" s="330"/>
      <c r="L18" s="331"/>
      <c r="M18" s="282"/>
      <c r="N18" s="117"/>
      <c r="O18" s="118" t="s">
        <v>216</v>
      </c>
      <c r="P18" s="118"/>
      <c r="Q18" s="118"/>
      <c r="R18" s="119" t="s">
        <v>217</v>
      </c>
      <c r="S18" s="120"/>
      <c r="T18" s="326"/>
      <c r="U18" s="327"/>
      <c r="V18" s="328"/>
      <c r="W18" s="283"/>
    </row>
    <row r="19" spans="2:23" ht="13.5" thickBot="1">
      <c r="B19" s="22" t="s">
        <v>181</v>
      </c>
      <c r="C19" s="46"/>
      <c r="D19" s="335"/>
      <c r="E19" s="84"/>
      <c r="F19" s="84"/>
      <c r="G19" s="84" t="s">
        <v>218</v>
      </c>
      <c r="H19" s="336" t="s">
        <v>219</v>
      </c>
      <c r="I19" s="337"/>
      <c r="J19" s="338"/>
      <c r="K19" s="339"/>
      <c r="L19" s="340"/>
      <c r="M19" s="282"/>
      <c r="N19" s="191"/>
      <c r="O19" s="200"/>
      <c r="P19" s="200" t="s">
        <v>220</v>
      </c>
      <c r="Q19" s="200"/>
      <c r="R19" s="201" t="s">
        <v>221</v>
      </c>
      <c r="S19" s="202"/>
      <c r="T19" s="332"/>
      <c r="U19" s="333"/>
      <c r="V19" s="334"/>
      <c r="W19" s="283"/>
    </row>
    <row r="20" spans="2:23" ht="12.75">
      <c r="B20" s="22" t="s">
        <v>157</v>
      </c>
      <c r="C20" s="46"/>
      <c r="D20" s="117"/>
      <c r="E20" s="118" t="s">
        <v>184</v>
      </c>
      <c r="F20" s="118"/>
      <c r="G20" s="118"/>
      <c r="H20" s="119" t="s">
        <v>185</v>
      </c>
      <c r="I20" s="120"/>
      <c r="J20" s="326"/>
      <c r="K20" s="327"/>
      <c r="L20" s="328"/>
      <c r="M20" s="282"/>
      <c r="N20" s="191"/>
      <c r="O20" s="200"/>
      <c r="P20" s="200" t="s">
        <v>222</v>
      </c>
      <c r="Q20" s="200"/>
      <c r="R20" s="201" t="s">
        <v>223</v>
      </c>
      <c r="S20" s="202"/>
      <c r="T20" s="332"/>
      <c r="U20" s="333"/>
      <c r="V20" s="334"/>
      <c r="W20" s="283"/>
    </row>
    <row r="21" spans="2:23" ht="13.5" thickBot="1">
      <c r="B21" s="22" t="s">
        <v>157</v>
      </c>
      <c r="C21" s="46"/>
      <c r="D21" s="231"/>
      <c r="E21" s="192"/>
      <c r="F21" s="192" t="s">
        <v>188</v>
      </c>
      <c r="G21" s="192"/>
      <c r="H21" s="193" t="s">
        <v>189</v>
      </c>
      <c r="I21" s="194"/>
      <c r="J21" s="314"/>
      <c r="K21" s="315"/>
      <c r="L21" s="316"/>
      <c r="M21" s="282"/>
      <c r="N21" s="208"/>
      <c r="O21" s="173"/>
      <c r="P21" s="173" t="s">
        <v>224</v>
      </c>
      <c r="Q21" s="173"/>
      <c r="R21" s="174" t="s">
        <v>225</v>
      </c>
      <c r="S21" s="175"/>
      <c r="T21" s="317"/>
      <c r="U21" s="318"/>
      <c r="V21" s="319"/>
      <c r="W21" s="283"/>
    </row>
    <row r="22" spans="2:23" ht="12.75">
      <c r="B22" s="22" t="s">
        <v>181</v>
      </c>
      <c r="C22" s="46"/>
      <c r="D22" s="320"/>
      <c r="E22" s="58"/>
      <c r="F22" s="58"/>
      <c r="G22" s="58" t="s">
        <v>226</v>
      </c>
      <c r="H22" s="321" t="s">
        <v>227</v>
      </c>
      <c r="I22" s="322"/>
      <c r="J22" s="323"/>
      <c r="K22" s="324"/>
      <c r="L22" s="325"/>
      <c r="M22" s="282"/>
      <c r="N22" s="117"/>
      <c r="O22" s="118" t="s">
        <v>228</v>
      </c>
      <c r="P22" s="118"/>
      <c r="Q22" s="118"/>
      <c r="R22" s="119" t="s">
        <v>229</v>
      </c>
      <c r="S22" s="120"/>
      <c r="T22" s="326"/>
      <c r="U22" s="327"/>
      <c r="V22" s="328"/>
      <c r="W22" s="283"/>
    </row>
    <row r="23" spans="2:23" ht="12.75">
      <c r="B23" s="22" t="s">
        <v>181</v>
      </c>
      <c r="C23" s="46"/>
      <c r="D23" s="185"/>
      <c r="E23" s="67"/>
      <c r="F23" s="67"/>
      <c r="G23" s="67" t="s">
        <v>230</v>
      </c>
      <c r="H23" s="165" t="s">
        <v>231</v>
      </c>
      <c r="I23" s="166"/>
      <c r="J23" s="329"/>
      <c r="K23" s="330"/>
      <c r="L23" s="331"/>
      <c r="M23" s="282"/>
      <c r="N23" s="191"/>
      <c r="O23" s="200"/>
      <c r="P23" s="200" t="s">
        <v>232</v>
      </c>
      <c r="Q23" s="200"/>
      <c r="R23" s="201" t="s">
        <v>233</v>
      </c>
      <c r="S23" s="202"/>
      <c r="T23" s="332"/>
      <c r="U23" s="333"/>
      <c r="V23" s="334"/>
      <c r="W23" s="283"/>
    </row>
    <row r="24" spans="2:23" ht="13.5" thickBot="1">
      <c r="B24" s="22" t="s">
        <v>181</v>
      </c>
      <c r="C24" s="46"/>
      <c r="D24" s="185"/>
      <c r="E24" s="67"/>
      <c r="F24" s="67"/>
      <c r="G24" s="67" t="s">
        <v>234</v>
      </c>
      <c r="H24" s="165" t="s">
        <v>235</v>
      </c>
      <c r="I24" s="166"/>
      <c r="J24" s="329"/>
      <c r="K24" s="330"/>
      <c r="L24" s="331"/>
      <c r="M24" s="282"/>
      <c r="N24" s="208"/>
      <c r="O24" s="173"/>
      <c r="P24" s="173" t="s">
        <v>236</v>
      </c>
      <c r="Q24" s="173"/>
      <c r="R24" s="174" t="s">
        <v>237</v>
      </c>
      <c r="S24" s="175"/>
      <c r="T24" s="317"/>
      <c r="U24" s="318"/>
      <c r="V24" s="319"/>
      <c r="W24" s="283"/>
    </row>
    <row r="25" spans="2:23" ht="12.75">
      <c r="B25" s="22" t="s">
        <v>181</v>
      </c>
      <c r="C25" s="46"/>
      <c r="D25" s="185"/>
      <c r="E25" s="67"/>
      <c r="F25" s="67"/>
      <c r="G25" s="67" t="s">
        <v>238</v>
      </c>
      <c r="H25" s="165" t="s">
        <v>239</v>
      </c>
      <c r="I25" s="166"/>
      <c r="J25" s="329"/>
      <c r="K25" s="330"/>
      <c r="L25" s="331"/>
      <c r="M25" s="282"/>
      <c r="N25" s="117"/>
      <c r="O25" s="118" t="s">
        <v>240</v>
      </c>
      <c r="P25" s="118"/>
      <c r="Q25" s="118"/>
      <c r="R25" s="119" t="s">
        <v>241</v>
      </c>
      <c r="S25" s="120"/>
      <c r="T25" s="326"/>
      <c r="U25" s="327"/>
      <c r="V25" s="328"/>
      <c r="W25" s="283"/>
    </row>
    <row r="26" spans="2:23" ht="12.75">
      <c r="B26" s="22" t="s">
        <v>181</v>
      </c>
      <c r="C26" s="46"/>
      <c r="D26" s="185"/>
      <c r="E26" s="67"/>
      <c r="F26" s="67"/>
      <c r="G26" s="67" t="s">
        <v>242</v>
      </c>
      <c r="H26" s="165" t="s">
        <v>243</v>
      </c>
      <c r="I26" s="166"/>
      <c r="J26" s="329"/>
      <c r="K26" s="330"/>
      <c r="L26" s="331"/>
      <c r="M26" s="282"/>
      <c r="N26" s="191"/>
      <c r="O26" s="200"/>
      <c r="P26" s="200" t="s">
        <v>244</v>
      </c>
      <c r="Q26" s="200"/>
      <c r="R26" s="201" t="s">
        <v>245</v>
      </c>
      <c r="S26" s="202"/>
      <c r="T26" s="332"/>
      <c r="U26" s="333"/>
      <c r="V26" s="334"/>
      <c r="W26" s="283"/>
    </row>
    <row r="27" spans="2:23" ht="13.5" thickBot="1">
      <c r="B27" s="22" t="s">
        <v>181</v>
      </c>
      <c r="C27" s="46"/>
      <c r="D27" s="185"/>
      <c r="E27" s="67"/>
      <c r="F27" s="67"/>
      <c r="G27" s="67" t="s">
        <v>246</v>
      </c>
      <c r="H27" s="165" t="s">
        <v>247</v>
      </c>
      <c r="I27" s="166"/>
      <c r="J27" s="329"/>
      <c r="K27" s="330"/>
      <c r="L27" s="331"/>
      <c r="M27" s="282"/>
      <c r="N27" s="208"/>
      <c r="O27" s="173"/>
      <c r="P27" s="173" t="s">
        <v>248</v>
      </c>
      <c r="Q27" s="173"/>
      <c r="R27" s="174" t="s">
        <v>249</v>
      </c>
      <c r="S27" s="175"/>
      <c r="T27" s="317"/>
      <c r="U27" s="318"/>
      <c r="V27" s="319"/>
      <c r="W27" s="283"/>
    </row>
    <row r="28" spans="2:23" ht="12.75">
      <c r="B28" s="22" t="s">
        <v>181</v>
      </c>
      <c r="C28" s="46"/>
      <c r="D28" s="185"/>
      <c r="E28" s="67"/>
      <c r="F28" s="67"/>
      <c r="G28" s="67" t="s">
        <v>250</v>
      </c>
      <c r="H28" s="165" t="s">
        <v>251</v>
      </c>
      <c r="I28" s="166"/>
      <c r="J28" s="329"/>
      <c r="K28" s="330"/>
      <c r="L28" s="331"/>
      <c r="M28" s="282"/>
      <c r="N28" s="117"/>
      <c r="O28" s="118" t="s">
        <v>252</v>
      </c>
      <c r="P28" s="118"/>
      <c r="Q28" s="118"/>
      <c r="R28" s="119" t="s">
        <v>253</v>
      </c>
      <c r="S28" s="120"/>
      <c r="T28" s="326"/>
      <c r="U28" s="327"/>
      <c r="V28" s="328"/>
      <c r="W28" s="283"/>
    </row>
    <row r="29" spans="2:23" ht="13.5" thickBot="1">
      <c r="B29" s="22" t="s">
        <v>181</v>
      </c>
      <c r="C29" s="46"/>
      <c r="D29" s="185"/>
      <c r="E29" s="67"/>
      <c r="F29" s="67"/>
      <c r="G29" s="67" t="s">
        <v>254</v>
      </c>
      <c r="H29" s="165" t="s">
        <v>255</v>
      </c>
      <c r="I29" s="166"/>
      <c r="J29" s="329"/>
      <c r="K29" s="330"/>
      <c r="L29" s="331"/>
      <c r="M29" s="282"/>
      <c r="N29" s="208"/>
      <c r="O29" s="173"/>
      <c r="P29" s="173" t="s">
        <v>256</v>
      </c>
      <c r="Q29" s="173"/>
      <c r="R29" s="174" t="s">
        <v>257</v>
      </c>
      <c r="S29" s="175"/>
      <c r="T29" s="317"/>
      <c r="U29" s="318"/>
      <c r="V29" s="319"/>
      <c r="W29" s="283"/>
    </row>
    <row r="30" spans="2:24" ht="13.5">
      <c r="B30" s="22" t="s">
        <v>181</v>
      </c>
      <c r="C30" s="46"/>
      <c r="D30" s="185"/>
      <c r="E30" s="67"/>
      <c r="F30" s="67"/>
      <c r="G30" s="67" t="s">
        <v>258</v>
      </c>
      <c r="H30" s="165" t="s">
        <v>259</v>
      </c>
      <c r="I30" s="166"/>
      <c r="J30" s="329"/>
      <c r="K30" s="330"/>
      <c r="L30" s="331"/>
      <c r="M30" s="282"/>
      <c r="N30" s="341" t="s">
        <v>37</v>
      </c>
      <c r="O30" s="342"/>
      <c r="P30" s="342"/>
      <c r="Q30" s="342"/>
      <c r="R30" s="342"/>
      <c r="S30" s="341"/>
      <c r="T30" s="341"/>
      <c r="U30" s="341"/>
      <c r="V30" s="341"/>
      <c r="W30" s="282"/>
      <c r="X30" s="343"/>
    </row>
    <row r="31" spans="2:24" ht="12.75">
      <c r="B31" s="22" t="s">
        <v>181</v>
      </c>
      <c r="C31" s="46"/>
      <c r="D31" s="185"/>
      <c r="E31" s="67"/>
      <c r="F31" s="67"/>
      <c r="G31" s="67" t="s">
        <v>260</v>
      </c>
      <c r="H31" s="165" t="s">
        <v>261</v>
      </c>
      <c r="I31" s="166"/>
      <c r="J31" s="329"/>
      <c r="K31" s="330"/>
      <c r="L31" s="331"/>
      <c r="M31" s="282"/>
      <c r="N31" s="344"/>
      <c r="O31" s="345"/>
      <c r="P31" s="346"/>
      <c r="Q31" s="346"/>
      <c r="R31" s="346"/>
      <c r="S31" s="346"/>
      <c r="T31" s="346"/>
      <c r="U31" s="346"/>
      <c r="V31" s="347"/>
      <c r="W31" s="282"/>
      <c r="X31" s="343"/>
    </row>
    <row r="32" spans="2:24" ht="12.75">
      <c r="B32" s="22" t="s">
        <v>181</v>
      </c>
      <c r="C32" s="46"/>
      <c r="D32" s="185"/>
      <c r="E32" s="67"/>
      <c r="F32" s="67"/>
      <c r="G32" s="67" t="s">
        <v>262</v>
      </c>
      <c r="H32" s="165" t="s">
        <v>263</v>
      </c>
      <c r="I32" s="166"/>
      <c r="J32" s="329"/>
      <c r="K32" s="330"/>
      <c r="L32" s="331"/>
      <c r="M32" s="282"/>
      <c r="N32" s="344"/>
      <c r="O32" s="345"/>
      <c r="P32" s="346"/>
      <c r="Q32" s="346"/>
      <c r="R32" s="346"/>
      <c r="S32" s="346"/>
      <c r="T32" s="346"/>
      <c r="U32" s="346"/>
      <c r="V32" s="347"/>
      <c r="W32" s="282"/>
      <c r="X32" s="343"/>
    </row>
    <row r="33" spans="2:24" ht="13.5" thickBot="1">
      <c r="B33" s="22" t="s">
        <v>181</v>
      </c>
      <c r="C33" s="46"/>
      <c r="D33" s="335"/>
      <c r="E33" s="84"/>
      <c r="F33" s="84"/>
      <c r="G33" s="84" t="s">
        <v>264</v>
      </c>
      <c r="H33" s="336" t="s">
        <v>265</v>
      </c>
      <c r="I33" s="337"/>
      <c r="J33" s="338"/>
      <c r="K33" s="339"/>
      <c r="L33" s="340"/>
      <c r="M33" s="282"/>
      <c r="N33" s="344"/>
      <c r="O33" s="345"/>
      <c r="P33" s="346"/>
      <c r="Q33" s="346"/>
      <c r="R33" s="346"/>
      <c r="S33" s="346"/>
      <c r="T33" s="346"/>
      <c r="U33" s="346"/>
      <c r="V33" s="347"/>
      <c r="W33" s="282"/>
      <c r="X33" s="343"/>
    </row>
    <row r="34" spans="2:24" ht="12.75">
      <c r="B34" s="22" t="s">
        <v>157</v>
      </c>
      <c r="C34" s="46"/>
      <c r="D34" s="117"/>
      <c r="E34" s="118" t="s">
        <v>192</v>
      </c>
      <c r="F34" s="118"/>
      <c r="G34" s="118"/>
      <c r="H34" s="119" t="s">
        <v>193</v>
      </c>
      <c r="I34" s="120"/>
      <c r="J34" s="326"/>
      <c r="K34" s="327"/>
      <c r="L34" s="328"/>
      <c r="M34" s="282"/>
      <c r="N34" s="344"/>
      <c r="O34" s="345"/>
      <c r="P34" s="346"/>
      <c r="Q34" s="346"/>
      <c r="R34" s="346"/>
      <c r="S34" s="346"/>
      <c r="T34" s="346"/>
      <c r="U34" s="346"/>
      <c r="V34" s="347"/>
      <c r="W34" s="282"/>
      <c r="X34" s="343"/>
    </row>
    <row r="35" spans="2:24" ht="12.75">
      <c r="B35" s="22" t="s">
        <v>157</v>
      </c>
      <c r="C35" s="46"/>
      <c r="D35" s="231"/>
      <c r="E35" s="192"/>
      <c r="F35" s="192" t="s">
        <v>196</v>
      </c>
      <c r="G35" s="192"/>
      <c r="H35" s="193" t="s">
        <v>197</v>
      </c>
      <c r="I35" s="194"/>
      <c r="J35" s="314"/>
      <c r="K35" s="315"/>
      <c r="L35" s="316"/>
      <c r="M35" s="282"/>
      <c r="N35" s="344"/>
      <c r="O35" s="345"/>
      <c r="P35" s="346"/>
      <c r="Q35" s="346"/>
      <c r="R35" s="346"/>
      <c r="S35" s="346"/>
      <c r="T35" s="346"/>
      <c r="U35" s="346"/>
      <c r="V35" s="347"/>
      <c r="W35" s="282"/>
      <c r="X35" s="343"/>
    </row>
    <row r="36" spans="2:24" ht="12.75">
      <c r="B36" s="22" t="s">
        <v>181</v>
      </c>
      <c r="C36" s="46"/>
      <c r="D36" s="320"/>
      <c r="E36" s="58"/>
      <c r="F36" s="58"/>
      <c r="G36" s="58" t="s">
        <v>266</v>
      </c>
      <c r="H36" s="321" t="s">
        <v>267</v>
      </c>
      <c r="I36" s="322"/>
      <c r="J36" s="323"/>
      <c r="K36" s="324"/>
      <c r="L36" s="325"/>
      <c r="M36" s="282"/>
      <c r="N36" s="344"/>
      <c r="O36" s="345"/>
      <c r="P36" s="346"/>
      <c r="Q36" s="346"/>
      <c r="R36" s="346"/>
      <c r="S36" s="346"/>
      <c r="T36" s="346"/>
      <c r="U36" s="346"/>
      <c r="V36" s="347"/>
      <c r="W36" s="282"/>
      <c r="X36" s="343"/>
    </row>
    <row r="37" spans="2:24" ht="12.75">
      <c r="B37" s="22" t="s">
        <v>181</v>
      </c>
      <c r="C37" s="46"/>
      <c r="D37" s="185"/>
      <c r="E37" s="67"/>
      <c r="F37" s="67"/>
      <c r="G37" s="67" t="s">
        <v>268</v>
      </c>
      <c r="H37" s="165" t="s">
        <v>269</v>
      </c>
      <c r="I37" s="166"/>
      <c r="J37" s="329"/>
      <c r="K37" s="330"/>
      <c r="L37" s="331"/>
      <c r="M37" s="282"/>
      <c r="N37" s="344"/>
      <c r="O37" s="345"/>
      <c r="P37" s="346"/>
      <c r="Q37" s="346"/>
      <c r="R37" s="346"/>
      <c r="S37" s="346"/>
      <c r="T37" s="346"/>
      <c r="U37" s="346"/>
      <c r="V37" s="347"/>
      <c r="W37" s="282"/>
      <c r="X37" s="343"/>
    </row>
    <row r="38" spans="2:24" ht="12.75">
      <c r="B38" s="22" t="s">
        <v>181</v>
      </c>
      <c r="C38" s="46"/>
      <c r="D38" s="185"/>
      <c r="E38" s="67"/>
      <c r="F38" s="67"/>
      <c r="G38" s="67" t="s">
        <v>270</v>
      </c>
      <c r="H38" s="165" t="s">
        <v>271</v>
      </c>
      <c r="I38" s="166"/>
      <c r="J38" s="329"/>
      <c r="K38" s="330"/>
      <c r="L38" s="331"/>
      <c r="M38" s="282"/>
      <c r="N38" s="344"/>
      <c r="O38" s="345"/>
      <c r="P38" s="346"/>
      <c r="Q38" s="346"/>
      <c r="R38" s="346"/>
      <c r="S38" s="346"/>
      <c r="T38" s="346"/>
      <c r="U38" s="346"/>
      <c r="V38" s="347"/>
      <c r="W38" s="282"/>
      <c r="X38" s="343"/>
    </row>
    <row r="39" spans="2:24" ht="12.75">
      <c r="B39" s="22" t="s">
        <v>181</v>
      </c>
      <c r="C39" s="46"/>
      <c r="D39" s="185"/>
      <c r="E39" s="67"/>
      <c r="F39" s="67"/>
      <c r="G39" s="67" t="s">
        <v>272</v>
      </c>
      <c r="H39" s="165" t="s">
        <v>273</v>
      </c>
      <c r="I39" s="166"/>
      <c r="J39" s="329"/>
      <c r="K39" s="330"/>
      <c r="L39" s="331"/>
      <c r="M39" s="282"/>
      <c r="N39" s="344"/>
      <c r="O39" s="345"/>
      <c r="P39" s="346"/>
      <c r="Q39" s="346"/>
      <c r="R39" s="346"/>
      <c r="S39" s="346"/>
      <c r="T39" s="346"/>
      <c r="U39" s="346"/>
      <c r="V39" s="347"/>
      <c r="W39" s="282"/>
      <c r="X39" s="343"/>
    </row>
    <row r="40" spans="2:24" ht="12.75">
      <c r="B40" s="22" t="s">
        <v>181</v>
      </c>
      <c r="C40" s="46"/>
      <c r="D40" s="185"/>
      <c r="E40" s="67"/>
      <c r="F40" s="67"/>
      <c r="G40" s="67" t="s">
        <v>274</v>
      </c>
      <c r="H40" s="165" t="s">
        <v>275</v>
      </c>
      <c r="I40" s="166"/>
      <c r="J40" s="329"/>
      <c r="K40" s="330"/>
      <c r="L40" s="331"/>
      <c r="M40" s="282"/>
      <c r="N40" s="344"/>
      <c r="O40" s="345"/>
      <c r="P40" s="346"/>
      <c r="Q40" s="346"/>
      <c r="R40" s="346"/>
      <c r="S40" s="346"/>
      <c r="T40" s="346"/>
      <c r="U40" s="346"/>
      <c r="V40" s="347"/>
      <c r="W40" s="282"/>
      <c r="X40" s="343"/>
    </row>
    <row r="41" spans="2:24" ht="12.75">
      <c r="B41" s="22" t="s">
        <v>181</v>
      </c>
      <c r="C41" s="46"/>
      <c r="D41" s="185"/>
      <c r="E41" s="67"/>
      <c r="F41" s="67"/>
      <c r="G41" s="67" t="s">
        <v>276</v>
      </c>
      <c r="H41" s="165" t="s">
        <v>277</v>
      </c>
      <c r="I41" s="166"/>
      <c r="J41" s="329"/>
      <c r="K41" s="330"/>
      <c r="L41" s="331"/>
      <c r="M41" s="282"/>
      <c r="N41" s="344"/>
      <c r="O41" s="345"/>
      <c r="P41" s="346"/>
      <c r="Q41" s="346"/>
      <c r="R41" s="346"/>
      <c r="S41" s="346"/>
      <c r="T41" s="346"/>
      <c r="U41" s="346"/>
      <c r="V41" s="347"/>
      <c r="W41" s="282"/>
      <c r="X41" s="343"/>
    </row>
    <row r="42" spans="2:24" ht="12.75">
      <c r="B42" s="22" t="s">
        <v>181</v>
      </c>
      <c r="C42" s="46"/>
      <c r="D42" s="135"/>
      <c r="E42" s="136"/>
      <c r="F42" s="136"/>
      <c r="G42" s="136" t="s">
        <v>278</v>
      </c>
      <c r="H42" s="137" t="s">
        <v>279</v>
      </c>
      <c r="I42" s="138"/>
      <c r="J42" s="348"/>
      <c r="K42" s="349"/>
      <c r="L42" s="350"/>
      <c r="M42" s="282"/>
      <c r="V42" s="282"/>
      <c r="W42" s="282"/>
      <c r="X42" s="343"/>
    </row>
    <row r="43" spans="2:24" ht="12.75">
      <c r="B43" s="22" t="s">
        <v>157</v>
      </c>
      <c r="C43" s="46"/>
      <c r="D43" s="231"/>
      <c r="E43" s="192"/>
      <c r="F43" s="192" t="s">
        <v>200</v>
      </c>
      <c r="G43" s="192"/>
      <c r="H43" s="193" t="s">
        <v>201</v>
      </c>
      <c r="I43" s="194"/>
      <c r="J43" s="314"/>
      <c r="K43" s="315"/>
      <c r="L43" s="316"/>
      <c r="M43" s="282"/>
      <c r="V43" s="282"/>
      <c r="W43" s="282"/>
      <c r="X43" s="343"/>
    </row>
    <row r="44" spans="2:24" ht="12.75">
      <c r="B44" s="22" t="s">
        <v>181</v>
      </c>
      <c r="C44" s="46"/>
      <c r="D44" s="320"/>
      <c r="E44" s="58"/>
      <c r="F44" s="58"/>
      <c r="G44" s="58" t="s">
        <v>280</v>
      </c>
      <c r="H44" s="321" t="s">
        <v>281</v>
      </c>
      <c r="I44" s="322"/>
      <c r="J44" s="323"/>
      <c r="K44" s="324"/>
      <c r="L44" s="325"/>
      <c r="M44" s="282"/>
      <c r="V44" s="282"/>
      <c r="W44" s="282"/>
      <c r="X44" s="343"/>
    </row>
    <row r="45" spans="2:24" ht="12.75">
      <c r="B45" s="22" t="s">
        <v>181</v>
      </c>
      <c r="C45" s="46"/>
      <c r="D45" s="185"/>
      <c r="E45" s="67"/>
      <c r="F45" s="67"/>
      <c r="G45" s="67" t="s">
        <v>282</v>
      </c>
      <c r="H45" s="165" t="s">
        <v>283</v>
      </c>
      <c r="I45" s="166"/>
      <c r="J45" s="329"/>
      <c r="K45" s="330"/>
      <c r="L45" s="331"/>
      <c r="M45" s="282"/>
      <c r="V45" s="282"/>
      <c r="W45" s="282"/>
      <c r="X45" s="343"/>
    </row>
    <row r="46" spans="2:24" ht="12.75">
      <c r="B46" s="22" t="s">
        <v>181</v>
      </c>
      <c r="C46" s="46"/>
      <c r="D46" s="185"/>
      <c r="E46" s="67"/>
      <c r="F46" s="67"/>
      <c r="G46" s="67" t="s">
        <v>284</v>
      </c>
      <c r="H46" s="165" t="s">
        <v>285</v>
      </c>
      <c r="I46" s="166"/>
      <c r="J46" s="329"/>
      <c r="K46" s="330"/>
      <c r="L46" s="331"/>
      <c r="M46" s="282"/>
      <c r="V46" s="282"/>
      <c r="W46" s="282"/>
      <c r="X46" s="343"/>
    </row>
    <row r="47" spans="2:24" ht="12.75">
      <c r="B47" s="22" t="s">
        <v>181</v>
      </c>
      <c r="C47" s="46"/>
      <c r="D47" s="185"/>
      <c r="E47" s="67"/>
      <c r="F47" s="67"/>
      <c r="G47" s="67" t="s">
        <v>286</v>
      </c>
      <c r="H47" s="165" t="s">
        <v>287</v>
      </c>
      <c r="I47" s="166"/>
      <c r="J47" s="329"/>
      <c r="K47" s="330"/>
      <c r="L47" s="331"/>
      <c r="M47" s="282"/>
      <c r="V47" s="282"/>
      <c r="W47" s="282"/>
      <c r="X47" s="343"/>
    </row>
    <row r="48" spans="2:24" ht="12.75">
      <c r="B48" s="22" t="s">
        <v>181</v>
      </c>
      <c r="C48" s="46"/>
      <c r="D48" s="185"/>
      <c r="E48" s="67"/>
      <c r="F48" s="67"/>
      <c r="G48" s="67" t="s">
        <v>288</v>
      </c>
      <c r="H48" s="165" t="s">
        <v>289</v>
      </c>
      <c r="I48" s="166"/>
      <c r="J48" s="329"/>
      <c r="K48" s="330"/>
      <c r="L48" s="331"/>
      <c r="M48" s="282"/>
      <c r="V48" s="282"/>
      <c r="W48" s="282"/>
      <c r="X48" s="343"/>
    </row>
    <row r="49" spans="2:24" ht="12.75">
      <c r="B49" s="22" t="s">
        <v>181</v>
      </c>
      <c r="C49" s="46"/>
      <c r="D49" s="185"/>
      <c r="E49" s="67"/>
      <c r="F49" s="67"/>
      <c r="G49" s="67" t="s">
        <v>290</v>
      </c>
      <c r="H49" s="165" t="s">
        <v>291</v>
      </c>
      <c r="I49" s="166"/>
      <c r="J49" s="329"/>
      <c r="K49" s="330"/>
      <c r="L49" s="331"/>
      <c r="M49" s="282"/>
      <c r="V49" s="282"/>
      <c r="W49" s="282"/>
      <c r="X49" s="343"/>
    </row>
    <row r="50" spans="2:24" ht="13.5" thickBot="1">
      <c r="B50" s="22" t="s">
        <v>181</v>
      </c>
      <c r="C50" s="46"/>
      <c r="D50" s="335"/>
      <c r="E50" s="84"/>
      <c r="F50" s="84"/>
      <c r="G50" s="84" t="s">
        <v>292</v>
      </c>
      <c r="H50" s="336" t="s">
        <v>293</v>
      </c>
      <c r="I50" s="337"/>
      <c r="J50" s="338"/>
      <c r="K50" s="339"/>
      <c r="L50" s="340"/>
      <c r="M50" s="282"/>
      <c r="V50" s="282"/>
      <c r="W50" s="282"/>
      <c r="X50" s="343"/>
    </row>
    <row r="51" spans="2:24" ht="12.75">
      <c r="B51" s="22" t="s">
        <v>157</v>
      </c>
      <c r="C51" s="46"/>
      <c r="D51" s="117"/>
      <c r="E51" s="118" t="s">
        <v>204</v>
      </c>
      <c r="F51" s="118"/>
      <c r="G51" s="118"/>
      <c r="H51" s="119" t="s">
        <v>205</v>
      </c>
      <c r="I51" s="120"/>
      <c r="J51" s="326"/>
      <c r="K51" s="327"/>
      <c r="L51" s="328"/>
      <c r="M51" s="282"/>
      <c r="V51" s="282"/>
      <c r="W51" s="282"/>
      <c r="X51" s="343"/>
    </row>
    <row r="52" spans="2:24" ht="12.75">
      <c r="B52" s="22" t="s">
        <v>157</v>
      </c>
      <c r="C52" s="46"/>
      <c r="D52" s="231"/>
      <c r="E52" s="192"/>
      <c r="F52" s="192" t="s">
        <v>208</v>
      </c>
      <c r="G52" s="192"/>
      <c r="H52" s="193" t="s">
        <v>209</v>
      </c>
      <c r="I52" s="194"/>
      <c r="J52" s="314"/>
      <c r="K52" s="315"/>
      <c r="L52" s="316"/>
      <c r="M52" s="282"/>
      <c r="V52" s="282"/>
      <c r="W52" s="282"/>
      <c r="X52" s="343"/>
    </row>
    <row r="53" spans="2:24" ht="12.75">
      <c r="B53" s="22" t="s">
        <v>181</v>
      </c>
      <c r="C53" s="46"/>
      <c r="D53" s="320"/>
      <c r="E53" s="58"/>
      <c r="F53" s="58"/>
      <c r="G53" s="58" t="s">
        <v>294</v>
      </c>
      <c r="H53" s="321" t="s">
        <v>295</v>
      </c>
      <c r="I53" s="322"/>
      <c r="J53" s="323"/>
      <c r="K53" s="324"/>
      <c r="L53" s="325"/>
      <c r="M53" s="282"/>
      <c r="V53" s="282"/>
      <c r="W53" s="282"/>
      <c r="X53" s="343"/>
    </row>
    <row r="54" spans="2:24" ht="12.75">
      <c r="B54" s="22" t="s">
        <v>181</v>
      </c>
      <c r="C54" s="46"/>
      <c r="D54" s="185"/>
      <c r="E54" s="67"/>
      <c r="F54" s="67"/>
      <c r="G54" s="67" t="s">
        <v>296</v>
      </c>
      <c r="H54" s="165" t="s">
        <v>297</v>
      </c>
      <c r="I54" s="166"/>
      <c r="J54" s="329"/>
      <c r="K54" s="330"/>
      <c r="L54" s="331"/>
      <c r="M54" s="282"/>
      <c r="V54" s="282"/>
      <c r="W54" s="282"/>
      <c r="X54" s="343"/>
    </row>
    <row r="55" spans="2:24" ht="12.75">
      <c r="B55" s="22" t="s">
        <v>181</v>
      </c>
      <c r="C55" s="46"/>
      <c r="D55" s="135"/>
      <c r="E55" s="136"/>
      <c r="F55" s="136"/>
      <c r="G55" s="136" t="s">
        <v>298</v>
      </c>
      <c r="H55" s="137" t="s">
        <v>299</v>
      </c>
      <c r="I55" s="138"/>
      <c r="J55" s="348"/>
      <c r="K55" s="349"/>
      <c r="L55" s="350"/>
      <c r="M55" s="282"/>
      <c r="V55" s="282"/>
      <c r="W55" s="282"/>
      <c r="X55" s="343"/>
    </row>
    <row r="56" spans="2:24" ht="12.75">
      <c r="B56" s="22" t="s">
        <v>157</v>
      </c>
      <c r="C56" s="46"/>
      <c r="D56" s="231"/>
      <c r="E56" s="192"/>
      <c r="F56" s="192" t="s">
        <v>212</v>
      </c>
      <c r="G56" s="192"/>
      <c r="H56" s="193" t="s">
        <v>213</v>
      </c>
      <c r="I56" s="194"/>
      <c r="J56" s="314"/>
      <c r="K56" s="315"/>
      <c r="L56" s="316"/>
      <c r="M56" s="282"/>
      <c r="V56" s="282"/>
      <c r="W56" s="282"/>
      <c r="X56" s="343"/>
    </row>
    <row r="57" spans="2:24" ht="12.75">
      <c r="B57" s="22" t="s">
        <v>181</v>
      </c>
      <c r="C57" s="46"/>
      <c r="D57" s="320"/>
      <c r="E57" s="58"/>
      <c r="F57" s="58"/>
      <c r="G57" s="58" t="s">
        <v>300</v>
      </c>
      <c r="H57" s="321" t="s">
        <v>301</v>
      </c>
      <c r="I57" s="322"/>
      <c r="J57" s="323"/>
      <c r="K57" s="324"/>
      <c r="L57" s="325"/>
      <c r="M57" s="282"/>
      <c r="V57" s="282"/>
      <c r="W57" s="282"/>
      <c r="X57" s="343"/>
    </row>
    <row r="58" spans="2:24" ht="12.75">
      <c r="B58" s="22" t="s">
        <v>181</v>
      </c>
      <c r="C58" s="46"/>
      <c r="D58" s="185"/>
      <c r="E58" s="67"/>
      <c r="F58" s="67"/>
      <c r="G58" s="67" t="s">
        <v>302</v>
      </c>
      <c r="H58" s="165" t="s">
        <v>303</v>
      </c>
      <c r="I58" s="166"/>
      <c r="J58" s="329"/>
      <c r="K58" s="330"/>
      <c r="L58" s="331"/>
      <c r="M58" s="282"/>
      <c r="V58" s="282"/>
      <c r="W58" s="282"/>
      <c r="X58" s="343"/>
    </row>
    <row r="59" spans="2:24" ht="12.75">
      <c r="B59" s="22" t="s">
        <v>181</v>
      </c>
      <c r="C59" s="46"/>
      <c r="D59" s="185"/>
      <c r="E59" s="67"/>
      <c r="F59" s="67"/>
      <c r="G59" s="67" t="s">
        <v>304</v>
      </c>
      <c r="H59" s="165" t="s">
        <v>305</v>
      </c>
      <c r="I59" s="166"/>
      <c r="J59" s="329"/>
      <c r="K59" s="330"/>
      <c r="L59" s="331"/>
      <c r="M59" s="282"/>
      <c r="V59" s="282"/>
      <c r="W59" s="282"/>
      <c r="X59" s="343"/>
    </row>
    <row r="60" spans="2:24" ht="12.75">
      <c r="B60" s="22" t="s">
        <v>181</v>
      </c>
      <c r="C60" s="46"/>
      <c r="D60" s="185"/>
      <c r="E60" s="67"/>
      <c r="F60" s="67"/>
      <c r="G60" s="67" t="s">
        <v>306</v>
      </c>
      <c r="H60" s="165" t="s">
        <v>307</v>
      </c>
      <c r="I60" s="166"/>
      <c r="J60" s="329"/>
      <c r="K60" s="330"/>
      <c r="L60" s="331"/>
      <c r="M60" s="282"/>
      <c r="V60" s="282"/>
      <c r="W60" s="282"/>
      <c r="X60" s="343"/>
    </row>
    <row r="61" spans="2:24" ht="12.75">
      <c r="B61" s="22" t="s">
        <v>181</v>
      </c>
      <c r="C61" s="46"/>
      <c r="D61" s="185"/>
      <c r="E61" s="67"/>
      <c r="F61" s="67"/>
      <c r="G61" s="67" t="s">
        <v>308</v>
      </c>
      <c r="H61" s="165" t="s">
        <v>309</v>
      </c>
      <c r="I61" s="166"/>
      <c r="J61" s="329"/>
      <c r="K61" s="330"/>
      <c r="L61" s="331"/>
      <c r="M61" s="282"/>
      <c r="V61" s="282"/>
      <c r="W61" s="282"/>
      <c r="X61" s="343"/>
    </row>
    <row r="62" spans="2:24" ht="12.75">
      <c r="B62" s="22" t="s">
        <v>181</v>
      </c>
      <c r="C62" s="46"/>
      <c r="D62" s="185"/>
      <c r="E62" s="67"/>
      <c r="F62" s="67"/>
      <c r="G62" s="67" t="s">
        <v>310</v>
      </c>
      <c r="H62" s="165" t="s">
        <v>311</v>
      </c>
      <c r="I62" s="166"/>
      <c r="J62" s="329"/>
      <c r="K62" s="330"/>
      <c r="L62" s="331"/>
      <c r="M62" s="282"/>
      <c r="V62" s="282"/>
      <c r="W62" s="282"/>
      <c r="X62" s="343"/>
    </row>
    <row r="63" spans="2:24" ht="13.5" thickBot="1">
      <c r="B63" s="22" t="s">
        <v>181</v>
      </c>
      <c r="C63" s="46"/>
      <c r="D63" s="335"/>
      <c r="E63" s="84"/>
      <c r="F63" s="84"/>
      <c r="G63" s="84" t="s">
        <v>312</v>
      </c>
      <c r="H63" s="336" t="s">
        <v>313</v>
      </c>
      <c r="I63" s="337"/>
      <c r="J63" s="338"/>
      <c r="K63" s="339"/>
      <c r="L63" s="340"/>
      <c r="M63" s="282"/>
      <c r="V63" s="282"/>
      <c r="W63" s="282"/>
      <c r="X63" s="343"/>
    </row>
    <row r="64" spans="2:24" ht="12.75">
      <c r="B64" s="22" t="s">
        <v>157</v>
      </c>
      <c r="C64" s="46"/>
      <c r="D64" s="117"/>
      <c r="E64" s="118" t="s">
        <v>216</v>
      </c>
      <c r="F64" s="118"/>
      <c r="G64" s="118"/>
      <c r="H64" s="119" t="s">
        <v>217</v>
      </c>
      <c r="I64" s="120"/>
      <c r="J64" s="326"/>
      <c r="K64" s="327"/>
      <c r="L64" s="328"/>
      <c r="M64" s="282"/>
      <c r="V64" s="282"/>
      <c r="W64" s="282"/>
      <c r="X64" s="343"/>
    </row>
    <row r="65" spans="2:24" ht="12.75">
      <c r="B65" s="22" t="s">
        <v>157</v>
      </c>
      <c r="C65" s="46"/>
      <c r="D65" s="231"/>
      <c r="E65" s="192"/>
      <c r="F65" s="192" t="s">
        <v>220</v>
      </c>
      <c r="G65" s="192"/>
      <c r="H65" s="193" t="s">
        <v>221</v>
      </c>
      <c r="I65" s="194"/>
      <c r="J65" s="314"/>
      <c r="K65" s="315"/>
      <c r="L65" s="316"/>
      <c r="M65" s="282"/>
      <c r="V65" s="282"/>
      <c r="W65" s="282"/>
      <c r="X65" s="343"/>
    </row>
    <row r="66" spans="2:24" ht="12.75">
      <c r="B66" s="22" t="s">
        <v>181</v>
      </c>
      <c r="C66" s="46"/>
      <c r="D66" s="320"/>
      <c r="E66" s="58"/>
      <c r="F66" s="58"/>
      <c r="G66" s="58" t="s">
        <v>314</v>
      </c>
      <c r="H66" s="321" t="s">
        <v>315</v>
      </c>
      <c r="I66" s="322"/>
      <c r="J66" s="323"/>
      <c r="K66" s="324"/>
      <c r="L66" s="325"/>
      <c r="M66" s="282"/>
      <c r="V66" s="282"/>
      <c r="W66" s="282"/>
      <c r="X66" s="343"/>
    </row>
    <row r="67" spans="2:24" ht="12.75">
      <c r="B67" s="22" t="s">
        <v>181</v>
      </c>
      <c r="C67" s="46"/>
      <c r="D67" s="185"/>
      <c r="E67" s="67"/>
      <c r="F67" s="67"/>
      <c r="G67" s="67" t="s">
        <v>316</v>
      </c>
      <c r="H67" s="165" t="s">
        <v>317</v>
      </c>
      <c r="I67" s="166"/>
      <c r="J67" s="329"/>
      <c r="K67" s="330"/>
      <c r="L67" s="331"/>
      <c r="M67" s="282"/>
      <c r="V67" s="282"/>
      <c r="W67" s="282"/>
      <c r="X67" s="343"/>
    </row>
    <row r="68" spans="2:24" ht="12.75">
      <c r="B68" s="22" t="s">
        <v>181</v>
      </c>
      <c r="C68" s="46"/>
      <c r="D68" s="185"/>
      <c r="E68" s="67"/>
      <c r="F68" s="67"/>
      <c r="G68" s="67" t="s">
        <v>318</v>
      </c>
      <c r="H68" s="165" t="s">
        <v>319</v>
      </c>
      <c r="I68" s="166"/>
      <c r="J68" s="329"/>
      <c r="K68" s="330"/>
      <c r="L68" s="331"/>
      <c r="M68" s="282"/>
      <c r="V68" s="282"/>
      <c r="W68" s="282"/>
      <c r="X68" s="343"/>
    </row>
    <row r="69" spans="2:24" ht="12.75">
      <c r="B69" s="22" t="s">
        <v>181</v>
      </c>
      <c r="C69" s="46"/>
      <c r="D69" s="135"/>
      <c r="E69" s="136"/>
      <c r="F69" s="136"/>
      <c r="G69" s="136" t="s">
        <v>320</v>
      </c>
      <c r="H69" s="137" t="s">
        <v>321</v>
      </c>
      <c r="I69" s="138"/>
      <c r="J69" s="348"/>
      <c r="K69" s="349"/>
      <c r="L69" s="350"/>
      <c r="M69" s="282"/>
      <c r="V69" s="282"/>
      <c r="W69" s="282"/>
      <c r="X69" s="343"/>
    </row>
    <row r="70" spans="2:24" ht="12.75">
      <c r="B70" s="22" t="s">
        <v>157</v>
      </c>
      <c r="C70" s="46"/>
      <c r="D70" s="231"/>
      <c r="E70" s="192"/>
      <c r="F70" s="192" t="s">
        <v>222</v>
      </c>
      <c r="G70" s="192"/>
      <c r="H70" s="193" t="s">
        <v>223</v>
      </c>
      <c r="I70" s="194"/>
      <c r="J70" s="314"/>
      <c r="K70" s="315"/>
      <c r="L70" s="316"/>
      <c r="M70" s="282"/>
      <c r="V70" s="282"/>
      <c r="W70" s="282"/>
      <c r="X70" s="343"/>
    </row>
    <row r="71" spans="2:24" ht="12.75">
      <c r="B71" s="22" t="s">
        <v>181</v>
      </c>
      <c r="C71" s="46"/>
      <c r="D71" s="320"/>
      <c r="E71" s="58"/>
      <c r="F71" s="58"/>
      <c r="G71" s="58" t="s">
        <v>322</v>
      </c>
      <c r="H71" s="321" t="s">
        <v>323</v>
      </c>
      <c r="I71" s="322"/>
      <c r="J71" s="323"/>
      <c r="K71" s="324"/>
      <c r="L71" s="325"/>
      <c r="M71" s="282"/>
      <c r="V71" s="282"/>
      <c r="W71" s="282"/>
      <c r="X71" s="343"/>
    </row>
    <row r="72" spans="2:24" ht="12.75">
      <c r="B72" s="22" t="s">
        <v>181</v>
      </c>
      <c r="C72" s="46"/>
      <c r="D72" s="185"/>
      <c r="E72" s="67"/>
      <c r="F72" s="67"/>
      <c r="G72" s="67" t="s">
        <v>324</v>
      </c>
      <c r="H72" s="165" t="s">
        <v>325</v>
      </c>
      <c r="I72" s="166"/>
      <c r="J72" s="329"/>
      <c r="K72" s="330"/>
      <c r="L72" s="331"/>
      <c r="M72" s="282"/>
      <c r="V72" s="282"/>
      <c r="W72" s="282"/>
      <c r="X72" s="343"/>
    </row>
    <row r="73" spans="2:24" ht="12.75">
      <c r="B73" s="22" t="s">
        <v>181</v>
      </c>
      <c r="C73" s="46"/>
      <c r="D73" s="185"/>
      <c r="E73" s="67"/>
      <c r="F73" s="67"/>
      <c r="G73" s="67" t="s">
        <v>326</v>
      </c>
      <c r="H73" s="165" t="s">
        <v>327</v>
      </c>
      <c r="I73" s="166"/>
      <c r="J73" s="329"/>
      <c r="K73" s="330"/>
      <c r="L73" s="331"/>
      <c r="M73" s="282"/>
      <c r="V73" s="282"/>
      <c r="W73" s="282"/>
      <c r="X73" s="343"/>
    </row>
    <row r="74" spans="2:24" ht="12.75">
      <c r="B74" s="22" t="s">
        <v>181</v>
      </c>
      <c r="C74" s="46"/>
      <c r="D74" s="185"/>
      <c r="E74" s="67"/>
      <c r="F74" s="67"/>
      <c r="G74" s="67" t="s">
        <v>328</v>
      </c>
      <c r="H74" s="165" t="s">
        <v>329</v>
      </c>
      <c r="I74" s="166"/>
      <c r="J74" s="329"/>
      <c r="K74" s="330"/>
      <c r="L74" s="331"/>
      <c r="M74" s="282"/>
      <c r="V74" s="282"/>
      <c r="W74" s="282"/>
      <c r="X74" s="343"/>
    </row>
    <row r="75" spans="2:24" ht="12.75">
      <c r="B75" s="22" t="s">
        <v>181</v>
      </c>
      <c r="C75" s="46"/>
      <c r="D75" s="135"/>
      <c r="E75" s="136"/>
      <c r="F75" s="136"/>
      <c r="G75" s="136" t="s">
        <v>330</v>
      </c>
      <c r="H75" s="137" t="s">
        <v>331</v>
      </c>
      <c r="I75" s="138"/>
      <c r="J75" s="348"/>
      <c r="K75" s="349"/>
      <c r="L75" s="350"/>
      <c r="M75" s="282"/>
      <c r="V75" s="282"/>
      <c r="W75" s="282"/>
      <c r="X75" s="343"/>
    </row>
    <row r="76" spans="2:24" ht="12.75">
      <c r="B76" s="22" t="s">
        <v>157</v>
      </c>
      <c r="C76" s="46"/>
      <c r="D76" s="231"/>
      <c r="E76" s="192"/>
      <c r="F76" s="192" t="s">
        <v>224</v>
      </c>
      <c r="G76" s="192"/>
      <c r="H76" s="193" t="s">
        <v>225</v>
      </c>
      <c r="I76" s="194"/>
      <c r="J76" s="314"/>
      <c r="K76" s="315"/>
      <c r="L76" s="316"/>
      <c r="M76" s="282"/>
      <c r="V76" s="282"/>
      <c r="W76" s="282"/>
      <c r="X76" s="343"/>
    </row>
    <row r="77" spans="2:24" ht="12.75">
      <c r="B77" s="22" t="s">
        <v>181</v>
      </c>
      <c r="C77" s="46"/>
      <c r="D77" s="320"/>
      <c r="E77" s="58"/>
      <c r="F77" s="58"/>
      <c r="G77" s="58" t="s">
        <v>332</v>
      </c>
      <c r="H77" s="321" t="s">
        <v>333</v>
      </c>
      <c r="I77" s="322"/>
      <c r="J77" s="323"/>
      <c r="K77" s="324"/>
      <c r="L77" s="325"/>
      <c r="M77" s="282"/>
      <c r="V77" s="282"/>
      <c r="W77" s="282"/>
      <c r="X77" s="343"/>
    </row>
    <row r="78" spans="2:24" ht="12.75">
      <c r="B78" s="22" t="s">
        <v>181</v>
      </c>
      <c r="C78" s="46"/>
      <c r="D78" s="185"/>
      <c r="E78" s="67"/>
      <c r="F78" s="67"/>
      <c r="G78" s="67" t="s">
        <v>334</v>
      </c>
      <c r="H78" s="165" t="s">
        <v>335</v>
      </c>
      <c r="I78" s="166"/>
      <c r="J78" s="329"/>
      <c r="K78" s="330"/>
      <c r="L78" s="331"/>
      <c r="M78" s="282"/>
      <c r="V78" s="282"/>
      <c r="W78" s="282"/>
      <c r="X78" s="343"/>
    </row>
    <row r="79" spans="2:24" ht="12.75">
      <c r="B79" s="22" t="s">
        <v>181</v>
      </c>
      <c r="C79" s="46"/>
      <c r="D79" s="185"/>
      <c r="E79" s="67"/>
      <c r="F79" s="67"/>
      <c r="G79" s="67" t="s">
        <v>336</v>
      </c>
      <c r="H79" s="165" t="s">
        <v>337</v>
      </c>
      <c r="I79" s="166"/>
      <c r="J79" s="329"/>
      <c r="K79" s="330"/>
      <c r="L79" s="331"/>
      <c r="M79" s="282"/>
      <c r="V79" s="282"/>
      <c r="W79" s="282"/>
      <c r="X79" s="343"/>
    </row>
    <row r="80" spans="2:24" ht="13.5" thickBot="1">
      <c r="B80" s="22" t="s">
        <v>181</v>
      </c>
      <c r="C80" s="46"/>
      <c r="D80" s="335"/>
      <c r="E80" s="84"/>
      <c r="F80" s="84"/>
      <c r="G80" s="84" t="s">
        <v>338</v>
      </c>
      <c r="H80" s="336" t="s">
        <v>339</v>
      </c>
      <c r="I80" s="337"/>
      <c r="J80" s="338"/>
      <c r="K80" s="339"/>
      <c r="L80" s="340"/>
      <c r="M80" s="282"/>
      <c r="V80" s="282"/>
      <c r="W80" s="282"/>
      <c r="X80" s="343"/>
    </row>
    <row r="81" spans="2:24" ht="12.75">
      <c r="B81" s="22" t="s">
        <v>157</v>
      </c>
      <c r="C81" s="46"/>
      <c r="D81" s="117"/>
      <c r="E81" s="118" t="s">
        <v>228</v>
      </c>
      <c r="F81" s="118"/>
      <c r="G81" s="118"/>
      <c r="H81" s="119" t="s">
        <v>229</v>
      </c>
      <c r="I81" s="120"/>
      <c r="J81" s="326"/>
      <c r="K81" s="327"/>
      <c r="L81" s="328"/>
      <c r="M81" s="282"/>
      <c r="V81" s="282"/>
      <c r="W81" s="282"/>
      <c r="X81" s="343"/>
    </row>
    <row r="82" spans="2:24" ht="12.75">
      <c r="B82" s="22" t="s">
        <v>157</v>
      </c>
      <c r="C82" s="46"/>
      <c r="D82" s="231"/>
      <c r="E82" s="192"/>
      <c r="F82" s="192" t="s">
        <v>232</v>
      </c>
      <c r="G82" s="192"/>
      <c r="H82" s="193" t="s">
        <v>233</v>
      </c>
      <c r="I82" s="194"/>
      <c r="J82" s="314"/>
      <c r="K82" s="315"/>
      <c r="L82" s="316"/>
      <c r="M82" s="282"/>
      <c r="V82" s="282"/>
      <c r="W82" s="282"/>
      <c r="X82" s="343"/>
    </row>
    <row r="83" spans="2:24" ht="12.75">
      <c r="B83" s="22" t="s">
        <v>181</v>
      </c>
      <c r="C83" s="46"/>
      <c r="D83" s="320"/>
      <c r="E83" s="58"/>
      <c r="F83" s="58"/>
      <c r="G83" s="58" t="s">
        <v>340</v>
      </c>
      <c r="H83" s="321" t="s">
        <v>341</v>
      </c>
      <c r="I83" s="322"/>
      <c r="J83" s="323"/>
      <c r="K83" s="324"/>
      <c r="L83" s="325"/>
      <c r="M83" s="282"/>
      <c r="V83" s="282"/>
      <c r="W83" s="282"/>
      <c r="X83" s="343"/>
    </row>
    <row r="84" spans="2:24" ht="12.75">
      <c r="B84" s="22" t="s">
        <v>181</v>
      </c>
      <c r="C84" s="46"/>
      <c r="D84" s="185"/>
      <c r="E84" s="67"/>
      <c r="F84" s="67"/>
      <c r="G84" s="67" t="s">
        <v>342</v>
      </c>
      <c r="H84" s="165" t="s">
        <v>343</v>
      </c>
      <c r="I84" s="166"/>
      <c r="J84" s="329"/>
      <c r="K84" s="330"/>
      <c r="L84" s="331"/>
      <c r="M84" s="282"/>
      <c r="V84" s="282"/>
      <c r="W84" s="282"/>
      <c r="X84" s="343"/>
    </row>
    <row r="85" spans="2:24" ht="12.75">
      <c r="B85" s="22" t="s">
        <v>181</v>
      </c>
      <c r="C85" s="46"/>
      <c r="D85" s="185"/>
      <c r="E85" s="67"/>
      <c r="F85" s="67"/>
      <c r="G85" s="67" t="s">
        <v>344</v>
      </c>
      <c r="H85" s="165" t="s">
        <v>345</v>
      </c>
      <c r="I85" s="166"/>
      <c r="J85" s="329"/>
      <c r="K85" s="330"/>
      <c r="L85" s="331"/>
      <c r="M85" s="282"/>
      <c r="V85" s="282"/>
      <c r="W85" s="282"/>
      <c r="X85" s="343"/>
    </row>
    <row r="86" spans="2:24" ht="12.75">
      <c r="B86" s="22" t="s">
        <v>181</v>
      </c>
      <c r="C86" s="46"/>
      <c r="D86" s="185"/>
      <c r="E86" s="67"/>
      <c r="F86" s="67"/>
      <c r="G86" s="67" t="s">
        <v>346</v>
      </c>
      <c r="H86" s="165" t="s">
        <v>347</v>
      </c>
      <c r="I86" s="166"/>
      <c r="J86" s="329"/>
      <c r="K86" s="330"/>
      <c r="L86" s="331"/>
      <c r="M86" s="282"/>
      <c r="V86" s="282"/>
      <c r="W86" s="282"/>
      <c r="X86" s="343"/>
    </row>
    <row r="87" spans="2:24" ht="12.75">
      <c r="B87" s="22" t="s">
        <v>181</v>
      </c>
      <c r="C87" s="46"/>
      <c r="D87" s="135"/>
      <c r="E87" s="136"/>
      <c r="F87" s="136"/>
      <c r="G87" s="136" t="s">
        <v>348</v>
      </c>
      <c r="H87" s="137" t="s">
        <v>349</v>
      </c>
      <c r="I87" s="138"/>
      <c r="J87" s="348"/>
      <c r="K87" s="349"/>
      <c r="L87" s="350"/>
      <c r="M87" s="282"/>
      <c r="V87" s="282"/>
      <c r="W87" s="282"/>
      <c r="X87" s="343"/>
    </row>
    <row r="88" spans="2:24" ht="12.75">
      <c r="B88" s="22" t="s">
        <v>157</v>
      </c>
      <c r="C88" s="46"/>
      <c r="D88" s="231"/>
      <c r="E88" s="192"/>
      <c r="F88" s="192" t="s">
        <v>236</v>
      </c>
      <c r="G88" s="192"/>
      <c r="H88" s="193" t="s">
        <v>237</v>
      </c>
      <c r="I88" s="194"/>
      <c r="J88" s="314"/>
      <c r="K88" s="315"/>
      <c r="L88" s="316"/>
      <c r="M88" s="282"/>
      <c r="V88" s="282"/>
      <c r="W88" s="282"/>
      <c r="X88" s="343"/>
    </row>
    <row r="89" spans="2:24" ht="12.75">
      <c r="B89" s="22" t="s">
        <v>181</v>
      </c>
      <c r="C89" s="46"/>
      <c r="D89" s="320"/>
      <c r="E89" s="58"/>
      <c r="F89" s="58"/>
      <c r="G89" s="58" t="s">
        <v>350</v>
      </c>
      <c r="H89" s="321" t="s">
        <v>351</v>
      </c>
      <c r="I89" s="322"/>
      <c r="J89" s="323"/>
      <c r="K89" s="324"/>
      <c r="L89" s="325"/>
      <c r="M89" s="282"/>
      <c r="V89" s="282"/>
      <c r="W89" s="282"/>
      <c r="X89" s="343"/>
    </row>
    <row r="90" spans="2:24" ht="12.75">
      <c r="B90" s="22" t="s">
        <v>181</v>
      </c>
      <c r="C90" s="46"/>
      <c r="D90" s="185"/>
      <c r="E90" s="67"/>
      <c r="F90" s="67"/>
      <c r="G90" s="67" t="s">
        <v>352</v>
      </c>
      <c r="H90" s="165" t="s">
        <v>353</v>
      </c>
      <c r="I90" s="166"/>
      <c r="J90" s="329"/>
      <c r="K90" s="330"/>
      <c r="L90" s="331"/>
      <c r="M90" s="282"/>
      <c r="V90" s="282"/>
      <c r="W90" s="282"/>
      <c r="X90" s="343"/>
    </row>
    <row r="91" spans="2:24" ht="12.75">
      <c r="B91" s="22" t="s">
        <v>181</v>
      </c>
      <c r="C91" s="46"/>
      <c r="D91" s="185"/>
      <c r="E91" s="67"/>
      <c r="F91" s="67"/>
      <c r="G91" s="67" t="s">
        <v>354</v>
      </c>
      <c r="H91" s="165" t="s">
        <v>355</v>
      </c>
      <c r="I91" s="166"/>
      <c r="J91" s="329"/>
      <c r="K91" s="330"/>
      <c r="L91" s="331"/>
      <c r="M91" s="282"/>
      <c r="V91" s="282"/>
      <c r="W91" s="282"/>
      <c r="X91" s="343"/>
    </row>
    <row r="92" spans="2:24" ht="12.75">
      <c r="B92" s="22" t="s">
        <v>181</v>
      </c>
      <c r="C92" s="46"/>
      <c r="D92" s="185"/>
      <c r="E92" s="67"/>
      <c r="F92" s="67"/>
      <c r="G92" s="67" t="s">
        <v>356</v>
      </c>
      <c r="H92" s="165" t="s">
        <v>357</v>
      </c>
      <c r="I92" s="166"/>
      <c r="J92" s="329"/>
      <c r="K92" s="330"/>
      <c r="L92" s="331"/>
      <c r="M92" s="282"/>
      <c r="V92" s="282"/>
      <c r="W92" s="282"/>
      <c r="X92" s="343"/>
    </row>
    <row r="93" spans="2:24" ht="12.75">
      <c r="B93" s="22" t="s">
        <v>181</v>
      </c>
      <c r="C93" s="46"/>
      <c r="D93" s="185"/>
      <c r="E93" s="67"/>
      <c r="F93" s="67"/>
      <c r="G93" s="67" t="s">
        <v>358</v>
      </c>
      <c r="H93" s="165" t="s">
        <v>359</v>
      </c>
      <c r="I93" s="166"/>
      <c r="J93" s="329"/>
      <c r="K93" s="330"/>
      <c r="L93" s="331"/>
      <c r="M93" s="282"/>
      <c r="V93" s="282"/>
      <c r="W93" s="282"/>
      <c r="X93" s="343"/>
    </row>
    <row r="94" spans="2:24" ht="12.75">
      <c r="B94" s="22" t="s">
        <v>181</v>
      </c>
      <c r="C94" s="46"/>
      <c r="D94" s="185"/>
      <c r="E94" s="67"/>
      <c r="F94" s="67"/>
      <c r="G94" s="67" t="s">
        <v>360</v>
      </c>
      <c r="H94" s="165" t="s">
        <v>361</v>
      </c>
      <c r="I94" s="166"/>
      <c r="J94" s="329"/>
      <c r="K94" s="330"/>
      <c r="L94" s="331"/>
      <c r="M94" s="282"/>
      <c r="V94" s="282"/>
      <c r="W94" s="282"/>
      <c r="X94" s="343"/>
    </row>
    <row r="95" spans="2:24" ht="13.5" thickBot="1">
      <c r="B95" s="22" t="s">
        <v>181</v>
      </c>
      <c r="C95" s="46"/>
      <c r="D95" s="335"/>
      <c r="E95" s="84"/>
      <c r="F95" s="84"/>
      <c r="G95" s="84" t="s">
        <v>362</v>
      </c>
      <c r="H95" s="336" t="s">
        <v>363</v>
      </c>
      <c r="I95" s="337"/>
      <c r="J95" s="338"/>
      <c r="K95" s="339"/>
      <c r="L95" s="340"/>
      <c r="M95" s="282"/>
      <c r="V95" s="282"/>
      <c r="W95" s="282"/>
      <c r="X95" s="343"/>
    </row>
    <row r="96" spans="2:24" ht="12.75">
      <c r="B96" s="22" t="s">
        <v>157</v>
      </c>
      <c r="C96" s="46"/>
      <c r="D96" s="117"/>
      <c r="E96" s="118" t="s">
        <v>240</v>
      </c>
      <c r="F96" s="118"/>
      <c r="G96" s="118"/>
      <c r="H96" s="119" t="s">
        <v>241</v>
      </c>
      <c r="I96" s="120"/>
      <c r="J96" s="326"/>
      <c r="K96" s="327"/>
      <c r="L96" s="328"/>
      <c r="M96" s="282"/>
      <c r="V96" s="282"/>
      <c r="W96" s="282"/>
      <c r="X96" s="343"/>
    </row>
    <row r="97" spans="2:24" ht="12.75">
      <c r="B97" s="22" t="s">
        <v>157</v>
      </c>
      <c r="C97" s="46"/>
      <c r="D97" s="231"/>
      <c r="E97" s="192"/>
      <c r="F97" s="192" t="s">
        <v>244</v>
      </c>
      <c r="G97" s="192"/>
      <c r="H97" s="193" t="s">
        <v>245</v>
      </c>
      <c r="I97" s="194"/>
      <c r="J97" s="314"/>
      <c r="K97" s="315"/>
      <c r="L97" s="316"/>
      <c r="M97" s="282"/>
      <c r="V97" s="282"/>
      <c r="W97" s="282"/>
      <c r="X97" s="343"/>
    </row>
    <row r="98" spans="2:24" ht="12.75">
      <c r="B98" s="22" t="s">
        <v>181</v>
      </c>
      <c r="C98" s="46"/>
      <c r="D98" s="320"/>
      <c r="E98" s="58"/>
      <c r="F98" s="58"/>
      <c r="G98" s="58" t="s">
        <v>364</v>
      </c>
      <c r="H98" s="321" t="s">
        <v>365</v>
      </c>
      <c r="I98" s="322"/>
      <c r="J98" s="323"/>
      <c r="K98" s="324"/>
      <c r="L98" s="325"/>
      <c r="M98" s="282"/>
      <c r="V98" s="282"/>
      <c r="W98" s="282"/>
      <c r="X98" s="343"/>
    </row>
    <row r="99" spans="2:24" ht="12.75">
      <c r="B99" s="22" t="s">
        <v>181</v>
      </c>
      <c r="C99" s="46"/>
      <c r="D99" s="185"/>
      <c r="E99" s="67"/>
      <c r="F99" s="67"/>
      <c r="G99" s="67" t="s">
        <v>366</v>
      </c>
      <c r="H99" s="165" t="s">
        <v>367</v>
      </c>
      <c r="I99" s="166"/>
      <c r="J99" s="329"/>
      <c r="K99" s="330"/>
      <c r="L99" s="331"/>
      <c r="M99" s="282"/>
      <c r="V99" s="282"/>
      <c r="W99" s="282"/>
      <c r="X99" s="343"/>
    </row>
    <row r="100" spans="2:24" ht="12.75">
      <c r="B100" s="22" t="s">
        <v>181</v>
      </c>
      <c r="C100" s="46"/>
      <c r="D100" s="185"/>
      <c r="E100" s="67"/>
      <c r="F100" s="67"/>
      <c r="G100" s="67" t="s">
        <v>368</v>
      </c>
      <c r="H100" s="165" t="s">
        <v>369</v>
      </c>
      <c r="I100" s="166"/>
      <c r="J100" s="329"/>
      <c r="K100" s="330"/>
      <c r="L100" s="331"/>
      <c r="M100" s="282"/>
      <c r="V100" s="282"/>
      <c r="W100" s="282"/>
      <c r="X100" s="343"/>
    </row>
    <row r="101" spans="2:24" ht="12.75">
      <c r="B101" s="22" t="s">
        <v>181</v>
      </c>
      <c r="C101" s="46"/>
      <c r="D101" s="185"/>
      <c r="E101" s="67"/>
      <c r="F101" s="67"/>
      <c r="G101" s="67" t="s">
        <v>370</v>
      </c>
      <c r="H101" s="165" t="s">
        <v>371</v>
      </c>
      <c r="I101" s="166"/>
      <c r="J101" s="329"/>
      <c r="K101" s="330"/>
      <c r="L101" s="331"/>
      <c r="M101" s="282"/>
      <c r="V101" s="282"/>
      <c r="W101" s="282"/>
      <c r="X101" s="343"/>
    </row>
    <row r="102" spans="2:24" ht="12.75">
      <c r="B102" s="22" t="s">
        <v>181</v>
      </c>
      <c r="C102" s="46"/>
      <c r="D102" s="135"/>
      <c r="E102" s="136"/>
      <c r="F102" s="136"/>
      <c r="G102" s="136" t="s">
        <v>372</v>
      </c>
      <c r="H102" s="137" t="s">
        <v>373</v>
      </c>
      <c r="I102" s="138"/>
      <c r="J102" s="348"/>
      <c r="K102" s="349"/>
      <c r="L102" s="350"/>
      <c r="M102" s="282"/>
      <c r="V102" s="282"/>
      <c r="W102" s="282"/>
      <c r="X102" s="343"/>
    </row>
    <row r="103" spans="2:24" ht="12.75">
      <c r="B103" s="22" t="s">
        <v>157</v>
      </c>
      <c r="C103" s="46"/>
      <c r="D103" s="231"/>
      <c r="E103" s="192"/>
      <c r="F103" s="192" t="s">
        <v>248</v>
      </c>
      <c r="G103" s="192"/>
      <c r="H103" s="193" t="s">
        <v>249</v>
      </c>
      <c r="I103" s="194"/>
      <c r="J103" s="314"/>
      <c r="K103" s="315"/>
      <c r="L103" s="316"/>
      <c r="M103" s="282"/>
      <c r="V103" s="282"/>
      <c r="W103" s="282"/>
      <c r="X103" s="343"/>
    </row>
    <row r="104" spans="2:24" ht="12.75">
      <c r="B104" s="22" t="s">
        <v>181</v>
      </c>
      <c r="C104" s="46"/>
      <c r="D104" s="320"/>
      <c r="E104" s="58"/>
      <c r="F104" s="58"/>
      <c r="G104" s="58" t="s">
        <v>374</v>
      </c>
      <c r="H104" s="321" t="s">
        <v>375</v>
      </c>
      <c r="I104" s="322"/>
      <c r="J104" s="323"/>
      <c r="K104" s="324"/>
      <c r="L104" s="325"/>
      <c r="M104" s="282"/>
      <c r="V104" s="282"/>
      <c r="W104" s="282"/>
      <c r="X104" s="343"/>
    </row>
    <row r="105" spans="2:24" ht="12.75">
      <c r="B105" s="22" t="s">
        <v>181</v>
      </c>
      <c r="C105" s="46"/>
      <c r="D105" s="185"/>
      <c r="E105" s="67"/>
      <c r="F105" s="67"/>
      <c r="G105" s="67" t="s">
        <v>376</v>
      </c>
      <c r="H105" s="165" t="s">
        <v>377</v>
      </c>
      <c r="I105" s="166"/>
      <c r="J105" s="329"/>
      <c r="K105" s="330"/>
      <c r="L105" s="331"/>
      <c r="M105" s="282"/>
      <c r="V105" s="282"/>
      <c r="W105" s="282"/>
      <c r="X105" s="343"/>
    </row>
    <row r="106" spans="2:24" ht="12.75">
      <c r="B106" s="22" t="s">
        <v>181</v>
      </c>
      <c r="C106" s="46"/>
      <c r="D106" s="185"/>
      <c r="E106" s="67"/>
      <c r="F106" s="67"/>
      <c r="G106" s="67" t="s">
        <v>378</v>
      </c>
      <c r="H106" s="165" t="s">
        <v>379</v>
      </c>
      <c r="I106" s="166"/>
      <c r="J106" s="329"/>
      <c r="K106" s="330"/>
      <c r="L106" s="331"/>
      <c r="M106" s="282"/>
      <c r="V106" s="282"/>
      <c r="W106" s="282"/>
      <c r="X106" s="343"/>
    </row>
    <row r="107" spans="2:24" ht="13.5" thickBot="1">
      <c r="B107" s="22" t="s">
        <v>181</v>
      </c>
      <c r="C107" s="46"/>
      <c r="D107" s="335"/>
      <c r="E107" s="84"/>
      <c r="F107" s="84"/>
      <c r="G107" s="84" t="s">
        <v>380</v>
      </c>
      <c r="H107" s="336" t="s">
        <v>381</v>
      </c>
      <c r="I107" s="337"/>
      <c r="J107" s="338"/>
      <c r="K107" s="339"/>
      <c r="L107" s="340"/>
      <c r="M107" s="282"/>
      <c r="V107" s="282"/>
      <c r="W107" s="282"/>
      <c r="X107" s="343"/>
    </row>
    <row r="108" spans="2:24" ht="12.75">
      <c r="B108" s="22" t="s">
        <v>157</v>
      </c>
      <c r="C108" s="46"/>
      <c r="D108" s="117"/>
      <c r="E108" s="118" t="s">
        <v>252</v>
      </c>
      <c r="F108" s="118"/>
      <c r="G108" s="118"/>
      <c r="H108" s="119" t="s">
        <v>253</v>
      </c>
      <c r="I108" s="120"/>
      <c r="J108" s="326"/>
      <c r="K108" s="327"/>
      <c r="L108" s="328"/>
      <c r="M108" s="282"/>
      <c r="V108" s="282"/>
      <c r="W108" s="282"/>
      <c r="X108" s="343"/>
    </row>
    <row r="109" spans="2:24" ht="12.75">
      <c r="B109" s="22" t="s">
        <v>157</v>
      </c>
      <c r="C109" s="46"/>
      <c r="D109" s="231"/>
      <c r="E109" s="192"/>
      <c r="F109" s="192" t="s">
        <v>256</v>
      </c>
      <c r="G109" s="192"/>
      <c r="H109" s="193" t="s">
        <v>257</v>
      </c>
      <c r="I109" s="194"/>
      <c r="J109" s="314"/>
      <c r="K109" s="315"/>
      <c r="L109" s="316"/>
      <c r="M109" s="282"/>
      <c r="V109" s="282"/>
      <c r="W109" s="282"/>
      <c r="X109" s="343"/>
    </row>
    <row r="110" spans="2:24" ht="12.75">
      <c r="B110" s="22" t="s">
        <v>181</v>
      </c>
      <c r="C110" s="46"/>
      <c r="D110" s="320"/>
      <c r="E110" s="58"/>
      <c r="F110" s="58"/>
      <c r="G110" s="58" t="s">
        <v>382</v>
      </c>
      <c r="H110" s="321" t="s">
        <v>383</v>
      </c>
      <c r="I110" s="322"/>
      <c r="J110" s="323"/>
      <c r="K110" s="324"/>
      <c r="L110" s="325"/>
      <c r="M110" s="282"/>
      <c r="V110" s="282"/>
      <c r="W110" s="282"/>
      <c r="X110" s="343"/>
    </row>
    <row r="111" spans="2:24" ht="12.75">
      <c r="B111" s="22" t="s">
        <v>181</v>
      </c>
      <c r="C111" s="46"/>
      <c r="D111" s="185"/>
      <c r="E111" s="67"/>
      <c r="F111" s="67"/>
      <c r="G111" s="67" t="s">
        <v>384</v>
      </c>
      <c r="H111" s="165" t="s">
        <v>385</v>
      </c>
      <c r="I111" s="166"/>
      <c r="J111" s="329"/>
      <c r="K111" s="330"/>
      <c r="L111" s="331"/>
      <c r="M111" s="282"/>
      <c r="V111" s="282"/>
      <c r="W111" s="282"/>
      <c r="X111" s="343"/>
    </row>
    <row r="112" spans="2:24" ht="12.75">
      <c r="B112" s="22" t="s">
        <v>181</v>
      </c>
      <c r="C112" s="46"/>
      <c r="D112" s="185"/>
      <c r="E112" s="67"/>
      <c r="F112" s="67"/>
      <c r="G112" s="67" t="s">
        <v>386</v>
      </c>
      <c r="H112" s="165" t="s">
        <v>387</v>
      </c>
      <c r="I112" s="166"/>
      <c r="J112" s="329"/>
      <c r="K112" s="330"/>
      <c r="L112" s="331"/>
      <c r="M112" s="282"/>
      <c r="V112" s="282"/>
      <c r="W112" s="282"/>
      <c r="X112" s="343"/>
    </row>
    <row r="113" spans="2:24" ht="12.75">
      <c r="B113" s="22" t="s">
        <v>181</v>
      </c>
      <c r="C113" s="46"/>
      <c r="D113" s="185"/>
      <c r="E113" s="67"/>
      <c r="F113" s="67"/>
      <c r="G113" s="67" t="s">
        <v>388</v>
      </c>
      <c r="H113" s="165" t="s">
        <v>389</v>
      </c>
      <c r="I113" s="166"/>
      <c r="J113" s="329"/>
      <c r="K113" s="330"/>
      <c r="L113" s="331"/>
      <c r="M113" s="282"/>
      <c r="V113" s="282"/>
      <c r="W113" s="282"/>
      <c r="X113" s="343"/>
    </row>
    <row r="114" spans="2:24" ht="12.75">
      <c r="B114" s="22" t="s">
        <v>181</v>
      </c>
      <c r="C114" s="46"/>
      <c r="D114" s="185"/>
      <c r="E114" s="67"/>
      <c r="F114" s="67"/>
      <c r="G114" s="67" t="s">
        <v>390</v>
      </c>
      <c r="H114" s="165" t="s">
        <v>391</v>
      </c>
      <c r="I114" s="166"/>
      <c r="J114" s="329"/>
      <c r="K114" s="330"/>
      <c r="L114" s="331"/>
      <c r="M114" s="282"/>
      <c r="V114" s="282"/>
      <c r="W114" s="282"/>
      <c r="X114" s="343"/>
    </row>
    <row r="115" spans="2:24" ht="13.5" thickBot="1">
      <c r="B115" s="22" t="s">
        <v>181</v>
      </c>
      <c r="C115" s="46"/>
      <c r="D115" s="335"/>
      <c r="E115" s="84"/>
      <c r="F115" s="84"/>
      <c r="G115" s="84" t="s">
        <v>392</v>
      </c>
      <c r="H115" s="336" t="s">
        <v>393</v>
      </c>
      <c r="I115" s="337"/>
      <c r="J115" s="338"/>
      <c r="K115" s="339"/>
      <c r="L115" s="340"/>
      <c r="M115" s="282"/>
      <c r="V115" s="282"/>
      <c r="W115" s="282"/>
      <c r="X115" s="343"/>
    </row>
    <row r="116" spans="2:24" ht="13.5">
      <c r="B116" s="271" t="s">
        <v>159</v>
      </c>
      <c r="D116" s="341" t="s">
        <v>37</v>
      </c>
      <c r="E116" s="342"/>
      <c r="F116" s="342"/>
      <c r="G116" s="342"/>
      <c r="H116" s="342"/>
      <c r="I116" s="341"/>
      <c r="J116" s="341"/>
      <c r="K116" s="341"/>
      <c r="L116" s="341"/>
      <c r="M116" s="282"/>
      <c r="V116" s="282"/>
      <c r="W116" s="282"/>
      <c r="X116" s="343"/>
    </row>
    <row r="117" spans="4:24" ht="12.75">
      <c r="D117" s="344"/>
      <c r="E117" s="345"/>
      <c r="F117" s="346"/>
      <c r="G117" s="346"/>
      <c r="H117" s="346"/>
      <c r="I117" s="346"/>
      <c r="J117" s="346"/>
      <c r="K117" s="346"/>
      <c r="L117" s="346"/>
      <c r="M117" s="282"/>
      <c r="V117" s="282"/>
      <c r="W117" s="282"/>
      <c r="X117" s="343"/>
    </row>
    <row r="118" spans="4:24" ht="12.75">
      <c r="D118" s="344"/>
      <c r="E118" s="345"/>
      <c r="F118" s="346"/>
      <c r="G118" s="346"/>
      <c r="H118" s="346"/>
      <c r="I118" s="346"/>
      <c r="J118" s="346"/>
      <c r="K118" s="346"/>
      <c r="L118" s="346"/>
      <c r="M118" s="282"/>
      <c r="V118" s="282"/>
      <c r="W118" s="282"/>
      <c r="X118" s="343"/>
    </row>
    <row r="119" spans="4:24" ht="12.75">
      <c r="D119" s="344"/>
      <c r="E119" s="345"/>
      <c r="F119" s="346"/>
      <c r="G119" s="346"/>
      <c r="H119" s="346"/>
      <c r="I119" s="346"/>
      <c r="J119" s="346"/>
      <c r="K119" s="346"/>
      <c r="L119" s="346"/>
      <c r="M119" s="282"/>
      <c r="V119" s="282"/>
      <c r="W119" s="282"/>
      <c r="X119" s="343"/>
    </row>
    <row r="120" spans="4:24" ht="12.75">
      <c r="D120" s="344"/>
      <c r="E120" s="345"/>
      <c r="F120" s="346"/>
      <c r="G120" s="346"/>
      <c r="H120" s="346"/>
      <c r="I120" s="346"/>
      <c r="J120" s="346"/>
      <c r="K120" s="346"/>
      <c r="L120" s="346"/>
      <c r="M120" s="282"/>
      <c r="V120" s="282"/>
      <c r="W120" s="282"/>
      <c r="X120" s="343"/>
    </row>
    <row r="121" spans="4:23" ht="12.75">
      <c r="D121" s="344"/>
      <c r="E121" s="345"/>
      <c r="F121" s="346"/>
      <c r="G121" s="346"/>
      <c r="H121" s="346"/>
      <c r="I121" s="346"/>
      <c r="J121" s="346"/>
      <c r="K121" s="346"/>
      <c r="L121" s="346"/>
      <c r="M121" s="272" t="s">
        <v>93</v>
      </c>
      <c r="W121" s="272" t="s">
        <v>93</v>
      </c>
    </row>
    <row r="122" spans="4:12" ht="12.75">
      <c r="D122" s="344"/>
      <c r="E122" s="345"/>
      <c r="F122" s="346"/>
      <c r="G122" s="346"/>
      <c r="H122" s="346"/>
      <c r="I122" s="346"/>
      <c r="J122" s="346"/>
      <c r="K122" s="346"/>
      <c r="L122" s="346"/>
    </row>
    <row r="123" spans="4:12" ht="12.75">
      <c r="D123" s="344"/>
      <c r="E123" s="345"/>
      <c r="F123" s="346"/>
      <c r="G123" s="346"/>
      <c r="H123" s="346"/>
      <c r="I123" s="346"/>
      <c r="J123" s="346"/>
      <c r="K123" s="346"/>
      <c r="L123" s="346"/>
    </row>
    <row r="124" spans="4:12" ht="12.75">
      <c r="D124" s="344"/>
      <c r="E124" s="345"/>
      <c r="F124" s="346"/>
      <c r="G124" s="346"/>
      <c r="H124" s="346"/>
      <c r="I124" s="346"/>
      <c r="J124" s="346"/>
      <c r="K124" s="346"/>
      <c r="L124" s="346"/>
    </row>
    <row r="125" spans="4:12" ht="12.75">
      <c r="D125" s="344"/>
      <c r="E125" s="345"/>
      <c r="F125" s="346"/>
      <c r="G125" s="346"/>
      <c r="H125" s="346"/>
      <c r="I125" s="346"/>
      <c r="J125" s="346"/>
      <c r="K125" s="346"/>
      <c r="L125" s="346"/>
    </row>
    <row r="126" spans="4:12" ht="12.75">
      <c r="D126" s="344"/>
      <c r="E126" s="345"/>
      <c r="F126" s="346"/>
      <c r="G126" s="346"/>
      <c r="H126" s="346"/>
      <c r="I126" s="346"/>
      <c r="J126" s="346"/>
      <c r="K126" s="346"/>
      <c r="L126" s="346"/>
    </row>
    <row r="127" spans="4:12" ht="12.75">
      <c r="D127" s="344"/>
      <c r="E127" s="345"/>
      <c r="F127" s="346"/>
      <c r="G127" s="346"/>
      <c r="H127" s="346"/>
      <c r="I127" s="346"/>
      <c r="J127" s="346"/>
      <c r="K127" s="346"/>
      <c r="L127" s="346"/>
    </row>
  </sheetData>
  <sheetProtection password="8669" sheet="1" objects="1" scenarios="1"/>
  <conditionalFormatting sqref="B7:B115">
    <cfRule type="cellIs" priority="1" dxfId="1" operator="equal" stopIfTrue="1">
      <formula>"odstr"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2"/>
  <dimension ref="C3:E97"/>
  <sheetViews>
    <sheetView showGridLines="0" zoomScale="90" zoomScaleNormal="90" workbookViewId="0" topLeftCell="A1">
      <pane ySplit="4" topLeftCell="BM5" activePane="bottomLeft" state="frozen"/>
      <selection pane="topLeft" activeCell="N52" sqref="N52"/>
      <selection pane="bottomLeft" activeCell="N52" sqref="N52"/>
    </sheetView>
  </sheetViews>
  <sheetFormatPr defaultColWidth="9.00390625" defaultRowHeight="12.75"/>
  <cols>
    <col min="1" max="1" width="0" style="351" hidden="1" customWidth="1"/>
    <col min="2" max="2" width="1.75390625" style="351" customWidth="1"/>
    <col min="3" max="3" width="96.75390625" style="351" customWidth="1"/>
    <col min="4" max="4" width="9.125" style="351" customWidth="1"/>
    <col min="5" max="5" width="45.75390625" style="352" customWidth="1"/>
    <col min="6" max="16384" width="9.125" style="351" customWidth="1"/>
  </cols>
  <sheetData>
    <row r="1" ht="13.5" hidden="1"/>
    <row r="3" spans="3:5" ht="18" customHeight="1">
      <c r="C3" s="353" t="s">
        <v>394</v>
      </c>
      <c r="E3" s="354" t="s">
        <v>395</v>
      </c>
    </row>
    <row r="4" spans="4:5" ht="13.5">
      <c r="D4" s="355" t="s">
        <v>396</v>
      </c>
      <c r="E4" s="352" t="s">
        <v>397</v>
      </c>
    </row>
    <row r="5" spans="3:5" ht="13.5">
      <c r="C5" s="356" t="s">
        <v>53</v>
      </c>
      <c r="D5" s="357">
        <f aca="true" t="shared" si="0" ref="D5:D32">LEN(C5)</f>
        <v>125</v>
      </c>
      <c r="E5" s="352" t="s">
        <v>398</v>
      </c>
    </row>
    <row r="6" spans="3:5" ht="13.5">
      <c r="C6" s="356" t="s">
        <v>399</v>
      </c>
      <c r="D6" s="358">
        <f t="shared" si="0"/>
        <v>91</v>
      </c>
      <c r="E6" s="352" t="s">
        <v>398</v>
      </c>
    </row>
    <row r="7" spans="3:4" ht="13.5">
      <c r="C7" s="359" t="s">
        <v>400</v>
      </c>
      <c r="D7" s="358">
        <f t="shared" si="0"/>
        <v>152</v>
      </c>
    </row>
    <row r="8" spans="3:4" ht="13.5">
      <c r="C8" s="359" t="s">
        <v>401</v>
      </c>
      <c r="D8" s="358">
        <f t="shared" si="0"/>
        <v>112</v>
      </c>
    </row>
    <row r="9" spans="3:5" ht="25.5">
      <c r="C9" s="356" t="s">
        <v>402</v>
      </c>
      <c r="D9" s="358">
        <f t="shared" si="0"/>
        <v>171</v>
      </c>
      <c r="E9" s="352" t="s">
        <v>403</v>
      </c>
    </row>
    <row r="10" spans="3:5" ht="13.5">
      <c r="C10" s="356" t="s">
        <v>52</v>
      </c>
      <c r="D10" s="358">
        <f t="shared" si="0"/>
        <v>70</v>
      </c>
      <c r="E10" s="352" t="s">
        <v>404</v>
      </c>
    </row>
    <row r="11" spans="3:4" ht="13.5">
      <c r="C11" s="360" t="s">
        <v>405</v>
      </c>
      <c r="D11" s="358">
        <f t="shared" si="0"/>
        <v>109</v>
      </c>
    </row>
    <row r="12" spans="3:5" ht="25.5">
      <c r="C12" s="360" t="s">
        <v>44</v>
      </c>
      <c r="D12" s="358">
        <f t="shared" si="0"/>
        <v>169</v>
      </c>
      <c r="E12" s="352" t="s">
        <v>406</v>
      </c>
    </row>
    <row r="13" spans="3:5" ht="13.5">
      <c r="C13" s="356" t="s">
        <v>407</v>
      </c>
      <c r="D13" s="358">
        <f t="shared" si="0"/>
        <v>87</v>
      </c>
      <c r="E13" s="352" t="s">
        <v>408</v>
      </c>
    </row>
    <row r="14" spans="3:4" ht="13.5">
      <c r="C14" s="356" t="s">
        <v>409</v>
      </c>
      <c r="D14" s="358">
        <f t="shared" si="0"/>
        <v>77</v>
      </c>
    </row>
    <row r="15" spans="3:4" ht="13.5">
      <c r="C15" s="356" t="s">
        <v>410</v>
      </c>
      <c r="D15" s="358">
        <f t="shared" si="0"/>
        <v>109</v>
      </c>
    </row>
    <row r="16" spans="3:5" ht="25.5">
      <c r="C16" s="356" t="s">
        <v>51</v>
      </c>
      <c r="D16" s="358">
        <f t="shared" si="0"/>
        <v>243</v>
      </c>
      <c r="E16" s="352" t="s">
        <v>404</v>
      </c>
    </row>
    <row r="17" spans="3:5" ht="13.5">
      <c r="C17" s="356" t="s">
        <v>405</v>
      </c>
      <c r="D17" s="358">
        <f t="shared" si="0"/>
        <v>109</v>
      </c>
      <c r="E17" s="352" t="s">
        <v>411</v>
      </c>
    </row>
    <row r="18" spans="3:5" ht="13.5">
      <c r="C18" s="356" t="s">
        <v>399</v>
      </c>
      <c r="D18" s="358">
        <f t="shared" si="0"/>
        <v>91</v>
      </c>
      <c r="E18" s="352" t="s">
        <v>412</v>
      </c>
    </row>
    <row r="19" spans="3:5" ht="13.5">
      <c r="C19" s="356" t="s">
        <v>43</v>
      </c>
      <c r="D19" s="358">
        <f t="shared" si="0"/>
        <v>124</v>
      </c>
      <c r="E19" s="352" t="s">
        <v>411</v>
      </c>
    </row>
    <row r="20" spans="3:5" ht="13.5">
      <c r="C20" s="356" t="s">
        <v>46</v>
      </c>
      <c r="D20" s="358">
        <f t="shared" si="0"/>
        <v>97</v>
      </c>
      <c r="E20" s="352" t="s">
        <v>406</v>
      </c>
    </row>
    <row r="21" spans="3:5" ht="13.5">
      <c r="C21" s="356" t="s">
        <v>47</v>
      </c>
      <c r="D21" s="358">
        <f t="shared" si="0"/>
        <v>69</v>
      </c>
      <c r="E21" s="352" t="s">
        <v>406</v>
      </c>
    </row>
    <row r="22" spans="3:5" ht="13.5">
      <c r="C22" s="356" t="s">
        <v>48</v>
      </c>
      <c r="D22" s="358">
        <f t="shared" si="0"/>
        <v>71</v>
      </c>
      <c r="E22" s="352" t="s">
        <v>406</v>
      </c>
    </row>
    <row r="23" spans="3:4" ht="13.5">
      <c r="C23" s="356" t="s">
        <v>45</v>
      </c>
      <c r="D23" s="358">
        <f t="shared" si="0"/>
        <v>90</v>
      </c>
    </row>
    <row r="24" spans="3:4" ht="13.5">
      <c r="C24" s="356" t="s">
        <v>49</v>
      </c>
      <c r="D24" s="358">
        <f t="shared" si="0"/>
        <v>96</v>
      </c>
    </row>
    <row r="25" spans="3:4" ht="13.5">
      <c r="C25" s="356" t="s">
        <v>50</v>
      </c>
      <c r="D25" s="358">
        <f t="shared" si="0"/>
        <v>70</v>
      </c>
    </row>
    <row r="26" spans="3:4" ht="13.5">
      <c r="C26" s="356" t="s">
        <v>413</v>
      </c>
      <c r="D26" s="358">
        <f t="shared" si="0"/>
        <v>105</v>
      </c>
    </row>
    <row r="27" spans="3:4" ht="25.5">
      <c r="C27" s="356" t="s">
        <v>40</v>
      </c>
      <c r="D27" s="358">
        <f t="shared" si="0"/>
        <v>171</v>
      </c>
    </row>
    <row r="28" spans="3:4" ht="13.5">
      <c r="C28" s="356" t="s">
        <v>414</v>
      </c>
      <c r="D28" s="358">
        <f t="shared" si="0"/>
        <v>128</v>
      </c>
    </row>
    <row r="29" spans="3:4" ht="13.5">
      <c r="C29" s="356" t="s">
        <v>42</v>
      </c>
      <c r="D29" s="358">
        <f t="shared" si="0"/>
        <v>130</v>
      </c>
    </row>
    <row r="30" spans="3:4" ht="13.5">
      <c r="C30" s="356" t="s">
        <v>415</v>
      </c>
      <c r="D30" s="358">
        <f t="shared" si="0"/>
        <v>30</v>
      </c>
    </row>
    <row r="31" spans="3:4" ht="13.5">
      <c r="C31" s="356" t="s">
        <v>416</v>
      </c>
      <c r="D31" s="358">
        <f t="shared" si="0"/>
        <v>81</v>
      </c>
    </row>
    <row r="32" spans="3:4" ht="13.5">
      <c r="C32" s="356" t="s">
        <v>39</v>
      </c>
      <c r="D32" s="358">
        <f t="shared" si="0"/>
        <v>92</v>
      </c>
    </row>
    <row r="33" spans="3:4" ht="13.5">
      <c r="C33" s="356" t="s">
        <v>38</v>
      </c>
      <c r="D33" s="358"/>
    </row>
    <row r="34" spans="3:4" ht="13.5">
      <c r="C34" s="356" t="s">
        <v>41</v>
      </c>
      <c r="D34" s="358">
        <f aca="true" t="shared" si="1" ref="D34:D65">LEN(C34)</f>
        <v>123</v>
      </c>
    </row>
    <row r="35" spans="3:4" ht="13.5">
      <c r="C35" s="356" t="s">
        <v>417</v>
      </c>
      <c r="D35" s="358">
        <f t="shared" si="1"/>
        <v>93</v>
      </c>
    </row>
    <row r="36" spans="3:4" ht="13.5">
      <c r="C36" s="356" t="s">
        <v>418</v>
      </c>
      <c r="D36" s="358">
        <f t="shared" si="1"/>
        <v>70</v>
      </c>
    </row>
    <row r="37" spans="3:4" ht="13.5">
      <c r="C37" s="356"/>
      <c r="D37" s="358">
        <f t="shared" si="1"/>
        <v>0</v>
      </c>
    </row>
    <row r="38" spans="3:4" ht="13.5">
      <c r="C38" s="356"/>
      <c r="D38" s="358">
        <f t="shared" si="1"/>
        <v>0</v>
      </c>
    </row>
    <row r="39" spans="3:4" ht="13.5">
      <c r="C39" s="356"/>
      <c r="D39" s="358">
        <f t="shared" si="1"/>
        <v>0</v>
      </c>
    </row>
    <row r="40" spans="3:4" ht="13.5">
      <c r="C40" s="356"/>
      <c r="D40" s="358">
        <f t="shared" si="1"/>
        <v>0</v>
      </c>
    </row>
    <row r="41" spans="3:4" ht="13.5">
      <c r="C41" s="356"/>
      <c r="D41" s="358">
        <f t="shared" si="1"/>
        <v>0</v>
      </c>
    </row>
    <row r="42" spans="3:4" ht="13.5">
      <c r="C42" s="356"/>
      <c r="D42" s="358">
        <f t="shared" si="1"/>
        <v>0</v>
      </c>
    </row>
    <row r="43" spans="3:4" ht="13.5">
      <c r="C43" s="356"/>
      <c r="D43" s="358">
        <f t="shared" si="1"/>
        <v>0</v>
      </c>
    </row>
    <row r="44" spans="3:4" ht="13.5">
      <c r="C44" s="356"/>
      <c r="D44" s="358">
        <f t="shared" si="1"/>
        <v>0</v>
      </c>
    </row>
    <row r="45" spans="3:4" ht="13.5">
      <c r="C45" s="356"/>
      <c r="D45" s="358">
        <f t="shared" si="1"/>
        <v>0</v>
      </c>
    </row>
    <row r="46" spans="3:4" ht="13.5">
      <c r="C46" s="356"/>
      <c r="D46" s="358">
        <f t="shared" si="1"/>
        <v>0</v>
      </c>
    </row>
    <row r="47" spans="3:4" ht="13.5">
      <c r="C47" s="356"/>
      <c r="D47" s="358">
        <f t="shared" si="1"/>
        <v>0</v>
      </c>
    </row>
    <row r="48" spans="3:4" ht="13.5">
      <c r="C48" s="356"/>
      <c r="D48" s="358">
        <f t="shared" si="1"/>
        <v>0</v>
      </c>
    </row>
    <row r="49" spans="3:4" ht="13.5">
      <c r="C49" s="356"/>
      <c r="D49" s="358">
        <f t="shared" si="1"/>
        <v>0</v>
      </c>
    </row>
    <row r="50" spans="3:4" ht="13.5">
      <c r="C50" s="356"/>
      <c r="D50" s="358">
        <f t="shared" si="1"/>
        <v>0</v>
      </c>
    </row>
    <row r="51" spans="3:4" ht="13.5">
      <c r="C51" s="356"/>
      <c r="D51" s="358">
        <f t="shared" si="1"/>
        <v>0</v>
      </c>
    </row>
    <row r="52" spans="3:4" ht="13.5">
      <c r="C52" s="356"/>
      <c r="D52" s="358">
        <f t="shared" si="1"/>
        <v>0</v>
      </c>
    </row>
    <row r="53" spans="3:4" ht="13.5">
      <c r="C53" s="356"/>
      <c r="D53" s="358">
        <f t="shared" si="1"/>
        <v>0</v>
      </c>
    </row>
    <row r="54" spans="3:4" ht="13.5">
      <c r="C54" s="356"/>
      <c r="D54" s="358">
        <f t="shared" si="1"/>
        <v>0</v>
      </c>
    </row>
    <row r="55" spans="3:4" ht="13.5">
      <c r="C55" s="356"/>
      <c r="D55" s="358">
        <f t="shared" si="1"/>
        <v>0</v>
      </c>
    </row>
    <row r="56" spans="3:4" ht="13.5">
      <c r="C56" s="356"/>
      <c r="D56" s="358">
        <f t="shared" si="1"/>
        <v>0</v>
      </c>
    </row>
    <row r="57" spans="3:4" ht="13.5">
      <c r="C57" s="356"/>
      <c r="D57" s="358">
        <f t="shared" si="1"/>
        <v>0</v>
      </c>
    </row>
    <row r="58" spans="3:4" ht="13.5">
      <c r="C58" s="356"/>
      <c r="D58" s="358">
        <f t="shared" si="1"/>
        <v>0</v>
      </c>
    </row>
    <row r="59" spans="3:4" ht="13.5">
      <c r="C59" s="356"/>
      <c r="D59" s="358">
        <f t="shared" si="1"/>
        <v>0</v>
      </c>
    </row>
    <row r="60" spans="3:4" ht="13.5">
      <c r="C60" s="356"/>
      <c r="D60" s="358">
        <f t="shared" si="1"/>
        <v>0</v>
      </c>
    </row>
    <row r="61" spans="3:4" ht="13.5">
      <c r="C61" s="356"/>
      <c r="D61" s="358">
        <f t="shared" si="1"/>
        <v>0</v>
      </c>
    </row>
    <row r="62" spans="3:4" ht="13.5">
      <c r="C62" s="356"/>
      <c r="D62" s="358">
        <f t="shared" si="1"/>
        <v>0</v>
      </c>
    </row>
    <row r="63" spans="3:4" ht="13.5">
      <c r="C63" s="356"/>
      <c r="D63" s="358">
        <f t="shared" si="1"/>
        <v>0</v>
      </c>
    </row>
    <row r="64" spans="3:4" ht="13.5">
      <c r="C64" s="356"/>
      <c r="D64" s="358">
        <f t="shared" si="1"/>
        <v>0</v>
      </c>
    </row>
    <row r="65" spans="3:4" ht="13.5">
      <c r="C65" s="356"/>
      <c r="D65" s="358">
        <f t="shared" si="1"/>
        <v>0</v>
      </c>
    </row>
    <row r="66" spans="3:4" ht="13.5">
      <c r="C66" s="356"/>
      <c r="D66" s="358">
        <f aca="true" t="shared" si="2" ref="D66:D97">LEN(C66)</f>
        <v>0</v>
      </c>
    </row>
    <row r="67" spans="3:4" ht="13.5">
      <c r="C67" s="356"/>
      <c r="D67" s="358">
        <f t="shared" si="2"/>
        <v>0</v>
      </c>
    </row>
    <row r="68" spans="3:4" ht="13.5">
      <c r="C68" s="356"/>
      <c r="D68" s="358">
        <f t="shared" si="2"/>
        <v>0</v>
      </c>
    </row>
    <row r="69" spans="3:4" ht="13.5">
      <c r="C69" s="356"/>
      <c r="D69" s="358">
        <f t="shared" si="2"/>
        <v>0</v>
      </c>
    </row>
    <row r="70" spans="3:4" ht="13.5">
      <c r="C70" s="356"/>
      <c r="D70" s="358">
        <f t="shared" si="2"/>
        <v>0</v>
      </c>
    </row>
    <row r="71" spans="3:4" ht="13.5">
      <c r="C71" s="356"/>
      <c r="D71" s="358">
        <f t="shared" si="2"/>
        <v>0</v>
      </c>
    </row>
    <row r="72" spans="3:4" ht="13.5">
      <c r="C72" s="356"/>
      <c r="D72" s="358">
        <f t="shared" si="2"/>
        <v>0</v>
      </c>
    </row>
    <row r="73" spans="3:4" ht="13.5">
      <c r="C73" s="356"/>
      <c r="D73" s="358">
        <f t="shared" si="2"/>
        <v>0</v>
      </c>
    </row>
    <row r="74" spans="3:4" ht="13.5">
      <c r="C74" s="356"/>
      <c r="D74" s="358">
        <f t="shared" si="2"/>
        <v>0</v>
      </c>
    </row>
    <row r="75" spans="3:4" ht="13.5">
      <c r="C75" s="356"/>
      <c r="D75" s="358">
        <f t="shared" si="2"/>
        <v>0</v>
      </c>
    </row>
    <row r="76" spans="3:4" ht="13.5">
      <c r="C76" s="356"/>
      <c r="D76" s="358">
        <f t="shared" si="2"/>
        <v>0</v>
      </c>
    </row>
    <row r="77" spans="3:4" ht="13.5">
      <c r="C77" s="356"/>
      <c r="D77" s="358">
        <f t="shared" si="2"/>
        <v>0</v>
      </c>
    </row>
    <row r="78" spans="3:4" ht="13.5">
      <c r="C78" s="356"/>
      <c r="D78" s="358">
        <f t="shared" si="2"/>
        <v>0</v>
      </c>
    </row>
    <row r="79" spans="3:4" ht="13.5">
      <c r="C79" s="356"/>
      <c r="D79" s="358">
        <f t="shared" si="2"/>
        <v>0</v>
      </c>
    </row>
    <row r="80" spans="3:4" ht="13.5">
      <c r="C80" s="356"/>
      <c r="D80" s="358">
        <f t="shared" si="2"/>
        <v>0</v>
      </c>
    </row>
    <row r="81" spans="3:4" ht="13.5">
      <c r="C81" s="356"/>
      <c r="D81" s="358">
        <f t="shared" si="2"/>
        <v>0</v>
      </c>
    </row>
    <row r="82" spans="3:4" ht="13.5">
      <c r="C82" s="356"/>
      <c r="D82" s="358">
        <f t="shared" si="2"/>
        <v>0</v>
      </c>
    </row>
    <row r="83" spans="3:4" ht="13.5">
      <c r="C83" s="356"/>
      <c r="D83" s="358">
        <f t="shared" si="2"/>
        <v>0</v>
      </c>
    </row>
    <row r="84" spans="3:4" ht="13.5">
      <c r="C84" s="356"/>
      <c r="D84" s="358">
        <f t="shared" si="2"/>
        <v>0</v>
      </c>
    </row>
    <row r="85" spans="3:4" ht="13.5">
      <c r="C85" s="356"/>
      <c r="D85" s="358">
        <f t="shared" si="2"/>
        <v>0</v>
      </c>
    </row>
    <row r="86" spans="3:4" ht="13.5">
      <c r="C86" s="356"/>
      <c r="D86" s="358">
        <f t="shared" si="2"/>
        <v>0</v>
      </c>
    </row>
    <row r="87" spans="3:4" ht="13.5">
      <c r="C87" s="356"/>
      <c r="D87" s="358">
        <f t="shared" si="2"/>
        <v>0</v>
      </c>
    </row>
    <row r="88" spans="3:4" ht="13.5">
      <c r="C88" s="356"/>
      <c r="D88" s="358">
        <f t="shared" si="2"/>
        <v>0</v>
      </c>
    </row>
    <row r="89" spans="3:4" ht="13.5">
      <c r="C89" s="356"/>
      <c r="D89" s="358">
        <f t="shared" si="2"/>
        <v>0</v>
      </c>
    </row>
    <row r="90" spans="3:4" ht="13.5">
      <c r="C90" s="356"/>
      <c r="D90" s="358">
        <f t="shared" si="2"/>
        <v>0</v>
      </c>
    </row>
    <row r="91" spans="3:4" ht="13.5">
      <c r="C91" s="356"/>
      <c r="D91" s="358">
        <f t="shared" si="2"/>
        <v>0</v>
      </c>
    </row>
    <row r="92" spans="3:4" ht="13.5">
      <c r="C92" s="356"/>
      <c r="D92" s="358">
        <f t="shared" si="2"/>
        <v>0</v>
      </c>
    </row>
    <row r="93" spans="3:4" ht="13.5">
      <c r="C93" s="356"/>
      <c r="D93" s="358">
        <f t="shared" si="2"/>
        <v>0</v>
      </c>
    </row>
    <row r="94" spans="3:4" ht="13.5">
      <c r="C94" s="356"/>
      <c r="D94" s="358">
        <f t="shared" si="2"/>
        <v>0</v>
      </c>
    </row>
    <row r="95" spans="3:4" ht="13.5">
      <c r="C95" s="356"/>
      <c r="D95" s="358">
        <f t="shared" si="2"/>
        <v>0</v>
      </c>
    </row>
    <row r="96" spans="3:4" ht="13.5">
      <c r="C96" s="356"/>
      <c r="D96" s="358">
        <f t="shared" si="2"/>
        <v>0</v>
      </c>
    </row>
    <row r="97" spans="3:4" ht="13.5">
      <c r="C97" s="361"/>
      <c r="D97" s="362">
        <f t="shared" si="2"/>
        <v>0</v>
      </c>
    </row>
  </sheetData>
  <sheetProtection password="8669" sheet="1" objects="1" scenarios="1"/>
  <conditionalFormatting sqref="D5:D97">
    <cfRule type="cellIs" priority="1" dxfId="3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2015-06-11T13:47:26Z</dcterms:modified>
  <cp:category/>
  <cp:version/>
  <cp:contentType/>
  <cp:contentStatus/>
</cp:coreProperties>
</file>