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210" windowHeight="10710" tabRatio="811" activeTab="0"/>
  </bookViews>
  <sheets>
    <sheet name="Obsah" sheetId="1" r:id="rId1"/>
    <sheet name="B1" sheetId="2" r:id="rId2"/>
    <sheet name="B2" sheetId="3" r:id="rId3"/>
    <sheet name="B3" sheetId="4" r:id="rId4"/>
    <sheet name="B4" sheetId="5" r:id="rId5"/>
    <sheet name="B5" sheetId="6" r:id="rId6"/>
    <sheet name="B6" sheetId="7" r:id="rId7"/>
    <sheet name="B7" sheetId="8" r:id="rId8"/>
    <sheet name="B8" sheetId="9" r:id="rId9"/>
    <sheet name="B9" sheetId="10" r:id="rId10"/>
    <sheet name="B10" sheetId="11" r:id="rId11"/>
    <sheet name="B11" sheetId="12" r:id="rId12"/>
    <sheet name="B12" sheetId="13" r:id="rId13"/>
    <sheet name="Paragrafy" sheetId="14" state="hidden" r:id="rId14"/>
    <sheet name="Komentáře" sheetId="15" state="hidden" r:id="rId15"/>
  </sheets>
  <externalReferences>
    <externalReference r:id="rId18"/>
  </externalReferences>
  <definedNames>
    <definedName name="A">'[1]Úvod'!$D$25</definedName>
    <definedName name="Datova_oblast" localSheetId="1">'B1'!$J$14:$N$22</definedName>
    <definedName name="Datova_oblast" localSheetId="10">'B10'!$J$14:$Q$89</definedName>
    <definedName name="Datova_oblast" localSheetId="11">'B11'!$J$14:$K$33</definedName>
    <definedName name="Datova_oblast" localSheetId="12">'B12'!$J$14:$L$28</definedName>
    <definedName name="Datova_oblast" localSheetId="2">'B2'!$J$14:$M$16</definedName>
    <definedName name="Datova_oblast" localSheetId="3">'B3'!$J$14:$P$16</definedName>
    <definedName name="Datova_oblast" localSheetId="4">'B4'!$J$16:$L$51</definedName>
    <definedName name="Datova_oblast" localSheetId="5">'B5'!$J$14:$T$60</definedName>
    <definedName name="Datova_oblast" localSheetId="6">'B6'!$J$14:$M$118</definedName>
    <definedName name="Datova_oblast" localSheetId="7">'B7'!$J$14:$T$188</definedName>
    <definedName name="Datova_oblast" localSheetId="8">'B8'!$J$14:$L$74</definedName>
    <definedName name="Datova_oblast" localSheetId="9">'B9'!$J$14:$O$65</definedName>
    <definedName name="Datova_oblast">#REF!</definedName>
    <definedName name="_xlnm.Print_Titles" localSheetId="0">'Obsah'!$2:$4</definedName>
    <definedName name="_xlnm.Print_Area" localSheetId="1">'B1'!$D$3:$N$26</definedName>
    <definedName name="_xlnm.Print_Area" localSheetId="10">'B10'!$D$3:$Q$92</definedName>
    <definedName name="_xlnm.Print_Area" localSheetId="11">'B11'!$D$3:$K$34</definedName>
    <definedName name="_xlnm.Print_Area" localSheetId="12">'B12'!$D$3:$L$31</definedName>
    <definedName name="_xlnm.Print_Area" localSheetId="2">'B2'!$D$3:$M$20</definedName>
    <definedName name="_xlnm.Print_Area" localSheetId="3">'B3'!$D$3:$P$20</definedName>
    <definedName name="_xlnm.Print_Area" localSheetId="4">'B4'!$D$3:$M$53</definedName>
    <definedName name="_xlnm.Print_Area" localSheetId="5">'B5'!$D$3:$U$63</definedName>
    <definedName name="_xlnm.Print_Area" localSheetId="6">'B6'!$D$3:$N$121</definedName>
    <definedName name="_xlnm.Print_Area" localSheetId="7">'B7'!$D$3:$U$191</definedName>
    <definedName name="_xlnm.Print_Area" localSheetId="8">'B8'!$D$3:$L$75</definedName>
    <definedName name="_xlnm.Print_Area" localSheetId="9">'B9'!$D$3:$P$69</definedName>
    <definedName name="_xlnm.Print_Area" localSheetId="14">'Komentáře'!$C$5:$C$103</definedName>
    <definedName name="_xlnm.Print_Area" localSheetId="0">'Obsah'!$C$2:$G$31</definedName>
    <definedName name="Tabulka_109">#REF!</definedName>
    <definedName name="Tabulka_114">#REF!</definedName>
    <definedName name="Tabulka_23">#REF!</definedName>
  </definedNames>
  <calcPr fullCalcOnLoad="1"/>
</workbook>
</file>

<file path=xl/sharedStrings.xml><?xml version="1.0" encoding="utf-8"?>
<sst xmlns="http://schemas.openxmlformats.org/spreadsheetml/2006/main" count="1988" uniqueCount="582">
  <si>
    <t>kapitálové výdaje</t>
  </si>
  <si>
    <t>výdaje celkem</t>
  </si>
  <si>
    <t>.</t>
  </si>
  <si>
    <t>31–32 – vzdělávání</t>
  </si>
  <si>
    <t>první stupeň základních škol</t>
  </si>
  <si>
    <t>druhý stupeň základních škol</t>
  </si>
  <si>
    <t>ostatní záležitosti předškolní výchovy a základního vzdělávání</t>
  </si>
  <si>
    <t>střediska praktického vyučování a školní hospodářství</t>
  </si>
  <si>
    <t>ostatní školská zařízení pro výkon ústavní a ochranné výchovy</t>
  </si>
  <si>
    <t>školy v přírodě</t>
  </si>
  <si>
    <t>ostatní zařízení související s výchovou a vzděláváním mládeže</t>
  </si>
  <si>
    <t>bakalářské studium</t>
  </si>
  <si>
    <t>magisterské a doktorské studium</t>
  </si>
  <si>
    <t>ostatní zařízení související s vysokoškolským vzděláváním</t>
  </si>
  <si>
    <t>záležitosti zájmového studia jinde nezařazené</t>
  </si>
  <si>
    <t>výzkum školství a vzdělávání</t>
  </si>
  <si>
    <r>
      <t>Celkem kapitola 700-Obce a DSO; KÚ (část vzdělávání)</t>
    </r>
    <r>
      <rPr>
        <b/>
        <vertAlign val="superscript"/>
        <sz val="10"/>
        <rFont val="Arial Narrow"/>
        <family val="2"/>
      </rPr>
      <t>1)</t>
    </r>
  </si>
  <si>
    <t>Výdaje kapitol 333-MŠMT a 700-Obce a DSO; KÚ  (vzdělávání) – podle paragrafů</t>
  </si>
  <si>
    <t>Transfery z kapitoly
333-MŠMT</t>
  </si>
  <si>
    <t>% z cel. výdajů</t>
  </si>
  <si>
    <t xml:space="preserve">. </t>
  </si>
  <si>
    <t>38 – výzkum a vývoj odvětvově nespecifikovaný</t>
  </si>
  <si>
    <t>soc. ústavy pro zdr. postiž. mládež včetně diag. ústavů</t>
  </si>
  <si>
    <t>Celkem výdaje</t>
  </si>
  <si>
    <t>2)</t>
  </si>
  <si>
    <t>V tabulce jsou za kapitolu 700-Obce a DSO;KÚ jsou započteny také paragrafy 3421, 3809 a 4322, které tabulkách B7 a B9 neuvádíme.</t>
  </si>
  <si>
    <r>
      <t>Kapitola 700-Obce a DSO; KÚ (vzdělávání)</t>
    </r>
    <r>
      <rPr>
        <b/>
        <vertAlign val="superscript"/>
        <sz val="10"/>
        <rFont val="Arial Narrow"/>
        <family val="2"/>
      </rPr>
      <t>1),2)</t>
    </r>
  </si>
  <si>
    <t>Poskytnuté dotace církevním školám – podle paragrafů</t>
  </si>
  <si>
    <t>Dotace celkem</t>
  </si>
  <si>
    <t>Příjmy z vlastní činnosti a odvody přebytků organizací s přímým vztahem</t>
  </si>
  <si>
    <t>Přijaté sankční platby a vratky transferů</t>
  </si>
  <si>
    <t>Příjmy z prodeje nekapitálového majetku a ostatní nedaňové příjmy</t>
  </si>
  <si>
    <t>Přijaté splátky půjčených prostředků</t>
  </si>
  <si>
    <t>Příjmy z prodeje dlouhodobého majetku a ostatní kapitálové příjmy</t>
  </si>
  <si>
    <t>Neivestiční přijaté dotace</t>
  </si>
  <si>
    <t>Investiční přijaté transfery</t>
  </si>
  <si>
    <t>Příjmy z prodeje dlouhodobého finančního majetku</t>
  </si>
  <si>
    <t>Výdaje na platby, ostatních platby za provedenou práci a pojistné</t>
  </si>
  <si>
    <t>Úrokové výdaje k finančním derivátům k vlastním dluhopisům</t>
  </si>
  <si>
    <t>Neinvestiční nákupy a související výdaje</t>
  </si>
  <si>
    <t>Neinvestiční transfery podnikatelským subjektům a neziskovým organizacím. Neinvestiční transfery soukromoprávním subjektům</t>
  </si>
  <si>
    <t>Neinvestiční transfery veřejnoprávním subjektům a mezi peněžními fondy téhož subjektu</t>
  </si>
  <si>
    <t>Neinvestiční transfery obyvatelstvu</t>
  </si>
  <si>
    <t>Neinvestiční transfery do zahraničí</t>
  </si>
  <si>
    <t>Neinvestiční půjčené prostředky</t>
  </si>
  <si>
    <t>Ostatní neinvestiční výdaje</t>
  </si>
  <si>
    <t>Investiční nákupy a související výdaje</t>
  </si>
  <si>
    <t>Nákup akcií a majetkových podílů</t>
  </si>
  <si>
    <t>Investiční transfery</t>
  </si>
  <si>
    <t>Investiční půjčené prostředky</t>
  </si>
  <si>
    <t>Ostatní kapitálové výdaje</t>
  </si>
  <si>
    <t>Komentáře:</t>
  </si>
  <si>
    <t>Zdroj: Centrální registr dotací MF</t>
  </si>
  <si>
    <t>Zdroj: Závěrečný účet – kapitola 333-MŠMT, 700-Obce a DSO; KÚ, (část: vzdělávání)</t>
  </si>
  <si>
    <t>Zdroj: Závěrečný účet – kapitola 700-Obce a DSO; KÚ (část: vzdělávání)</t>
  </si>
  <si>
    <t>Zdroj: Závěrečný účet – kapitola 333-MŠMT</t>
  </si>
  <si>
    <t>Zdroj: Závěrečný účet – kapitola 333-MŠMT, 700-Obce a DSO; KÚ, 307-MO</t>
  </si>
  <si>
    <t>Porovnání dotací církevním školám v letech 20012 a 2013 – vybrané oblasti</t>
  </si>
  <si>
    <t>Tab. B1:</t>
  </si>
  <si>
    <t>Tab. B2:</t>
  </si>
  <si>
    <t>Tab. B3:</t>
  </si>
  <si>
    <t>Tab. B4:</t>
  </si>
  <si>
    <t>Tab. B5:</t>
  </si>
  <si>
    <t>Tab. B6:</t>
  </si>
  <si>
    <t>Tab. B7:</t>
  </si>
  <si>
    <t>Tab. B12:</t>
  </si>
  <si>
    <t>Tab. B11:</t>
  </si>
  <si>
    <t>Tab. B10:</t>
  </si>
  <si>
    <t>Tab. B9:</t>
  </si>
  <si>
    <t>Tab. B8:</t>
  </si>
  <si>
    <t>Porovnání dotací církevním školám v letech</t>
  </si>
  <si>
    <t>Dotace církevním školám</t>
  </si>
  <si>
    <r>
      <t>skutečnost</t>
    </r>
    <r>
      <rPr>
        <b/>
        <vertAlign val="superscript"/>
        <sz val="10"/>
        <rFont val="Arial Narrow"/>
        <family val="2"/>
      </rPr>
      <t>1)</t>
    </r>
  </si>
  <si>
    <t>Předškolní vzdělávání</t>
  </si>
  <si>
    <t>Základní vzdělávání včetně školních družin a klubů</t>
  </si>
  <si>
    <t>z toho</t>
  </si>
  <si>
    <t>Konzervatoře</t>
  </si>
  <si>
    <t>Vyšší odborné školy</t>
  </si>
  <si>
    <t>Školní stravování</t>
  </si>
  <si>
    <t>Ubytovací zařízení</t>
  </si>
  <si>
    <t>Ústavní a ochranná výchova</t>
  </si>
  <si>
    <t>Zařízení pro zájmové studium (ZUŠ)</t>
  </si>
  <si>
    <t>Domy a stanice dětí a mládeže</t>
  </si>
  <si>
    <t>Zařízení výchovného poradenství</t>
  </si>
  <si>
    <t>Provozní dotace celkem</t>
  </si>
  <si>
    <r>
      <t>gymnázia</t>
    </r>
    <r>
      <rPr>
        <vertAlign val="superscript"/>
        <sz val="10"/>
        <rFont val="Arial Narrow"/>
        <family val="2"/>
      </rPr>
      <t>2)</t>
    </r>
  </si>
  <si>
    <t/>
  </si>
  <si>
    <t xml:space="preserve">Uváděné výdaje neobsahují z daných tříd rozpočtové skladby následující položky: 5321; 5323; 5329; 5344; 5345; 5349; 5366; 5367; 5641; 5642; 5649; 6341; 6342; 6349; 6441; 6442; 6449. </t>
  </si>
  <si>
    <t>Tabulka neobsahuje z daných tříd následující položky: 2223, 2441, 2442, 2449, 4121, 4122, 4129, 4133, 4134, 4139, 4221, 4222, 4229.</t>
  </si>
  <si>
    <t>Tabulka neobsahuje z daných tříd následující položky: 5321, 5323, 5329, 5344, 5345, 5349, 5366, 5367, 5641, 5642, 5649, 6341, 6342, 6349, 6441, 6442, 6449.</t>
  </si>
  <si>
    <t>Tabulka uvádí pouze spotřebované finanční prostředky, to znamená dotace zmenšené o vratky.</t>
  </si>
  <si>
    <t>Bez škol pro děti, žáky, studenty se speciálními vzdělávacími potřebami.</t>
  </si>
  <si>
    <t>konst</t>
  </si>
  <si>
    <t>9x5</t>
  </si>
  <si>
    <t>Řádky pro</t>
  </si>
  <si>
    <t>ročenku PaM</t>
  </si>
  <si>
    <t>OK</t>
  </si>
  <si>
    <t>stop</t>
  </si>
  <si>
    <t>3x4</t>
  </si>
  <si>
    <t>3x7</t>
  </si>
  <si>
    <t>35x3</t>
  </si>
  <si>
    <t>47x11</t>
  </si>
  <si>
    <t>102x4</t>
  </si>
  <si>
    <t>Konečný rozpočet</t>
  </si>
  <si>
    <t>172x11</t>
  </si>
  <si>
    <t>57x3</t>
  </si>
  <si>
    <t>45x6</t>
  </si>
  <si>
    <t>70x8</t>
  </si>
  <si>
    <t>24x2</t>
  </si>
  <si>
    <t>15x3</t>
  </si>
  <si>
    <t>Označte</t>
  </si>
  <si>
    <t>Střední vzdělávání</t>
  </si>
  <si>
    <t>Obsah</t>
  </si>
  <si>
    <t>Splátky půjčených prostředků od vysokých škol</t>
  </si>
  <si>
    <t>Úroky vzniklé převzetím cizích závazků</t>
  </si>
  <si>
    <t>Nákup uměleckých předmětů</t>
  </si>
  <si>
    <t>Náhrady zvýšených nákladů spojených s výkonem funkce v zahraničí</t>
  </si>
  <si>
    <t>Neinvestiční transfery politickým stranám a hnutím</t>
  </si>
  <si>
    <t>Neinvestiční transfery zvláštním fondům ústřední úrovně</t>
  </si>
  <si>
    <t>Neinvestiční dotace krajům v rámci souhrnného dotačního vztahu</t>
  </si>
  <si>
    <t>Ostatní neinvestiční dotace veřejným rozpočtům územní úrovně</t>
  </si>
  <si>
    <t>Vratky neoprávněně použitých nebo zadržených prostředků Evropských společenství</t>
  </si>
  <si>
    <t>Neinvestiční půjčené prostředky církvím a náboženským společnostem</t>
  </si>
  <si>
    <t>Jiné investiční transfery zřízeným příspěvkovým organizacím</t>
  </si>
  <si>
    <t>Investiční transfery do zahraničí</t>
  </si>
  <si>
    <t>Investiční půjčené prostředky církvím a náboženským společnostem</t>
  </si>
  <si>
    <t>internátní speciální mateřské školy</t>
  </si>
  <si>
    <t>internátní speciální základní školy</t>
  </si>
  <si>
    <t>internátní speciální střední odborná učiliště a odborná učiliště</t>
  </si>
  <si>
    <t>37 – ochrana životního prostředí</t>
  </si>
  <si>
    <t>péče o vzhled obcí a veřejnou zeleň</t>
  </si>
  <si>
    <t xml:space="preserve">38 – ostatní výzkum a vývoj </t>
  </si>
  <si>
    <t>KOMENTÁŘE K TABULKÁM V SEŠITU - texty delší než 255 znaků zkraťte, nebo rozdělte do 2 řádků.</t>
  </si>
  <si>
    <t xml:space="preserve">   21.5.2004 12:52:48</t>
  </si>
  <si>
    <t>Počet znaků</t>
  </si>
  <si>
    <t xml:space="preserve">   Použití komentářů</t>
  </si>
  <si>
    <t>Výdaje z rozpočtu kapitol 333-MŠMT, 700-obce a DSO a KÚ (část: vzdělávání).</t>
  </si>
  <si>
    <t xml:space="preserve">   B1</t>
  </si>
  <si>
    <t>Vzhledem k transformaci veřejné správy došlo k podstatným změnám v metodice financování vzdělávání - údaje v letech 2000 a 2001 nelze u kapitoly 333-MŠMT porovnávat.</t>
  </si>
  <si>
    <t>Údaje za soukromé a církevní školy z registru CEDR ze dne 10. 6. 2002.</t>
  </si>
  <si>
    <t xml:space="preserve">   B7   B9   B10</t>
  </si>
  <si>
    <t xml:space="preserve">   B5</t>
  </si>
  <si>
    <t>Poskytnuté finanční prostředky k 31. 12. 2012.</t>
  </si>
  <si>
    <t xml:space="preserve">   B11</t>
  </si>
  <si>
    <t xml:space="preserve">   B13</t>
  </si>
  <si>
    <t xml:space="preserve">Uvedené údaje zahrnují pouze dotace rozdělené konkrétním subjektům. </t>
  </si>
  <si>
    <t xml:space="preserve">   B12</t>
  </si>
  <si>
    <t>Přijaté dotace (skutečnost) zahrnují převody z vlastních fondů (především z rezervního).</t>
  </si>
  <si>
    <t xml:space="preserve">   B4</t>
  </si>
  <si>
    <t>Vysoké plnění příjmů kapitoly 333 v roce 2006 bylo ovlivněno operacemi spojenými s rezervním fondem.</t>
  </si>
  <si>
    <t xml:space="preserve">   B1   B2   B4</t>
  </si>
  <si>
    <t>V roce 2007 bylo vykázáno nulové naplnění (skutečnost) příjmů z rozpočtu Evropské unie bez SZP na programovací období  2007 až 2013.</t>
  </si>
  <si>
    <t>Překročení rozpočtu bylo kryto použitím prostředků rezervního fondu.</t>
  </si>
  <si>
    <t>Jsou zahrnuty finanční prostředky nerozdělené krajským úřadem či magistrátem jednotlivým školám/školským zařízením a dále pak finanční prostředky určené pro rozvojové programy zaslané pod účelovým znakem 33155.</t>
  </si>
  <si>
    <r>
      <t xml:space="preserve">nebo </t>
    </r>
    <r>
      <rPr>
        <b/>
        <sz val="10"/>
        <color indexed="10"/>
        <rFont val="Arial Narrow"/>
        <family val="2"/>
      </rPr>
      <t>odstr</t>
    </r>
  </si>
  <si>
    <r>
      <t>střední odborné školy</t>
    </r>
    <r>
      <rPr>
        <vertAlign val="superscript"/>
        <sz val="10"/>
        <rFont val="Arial Narrow"/>
        <family val="2"/>
      </rPr>
      <t>2)</t>
    </r>
  </si>
  <si>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</si>
  <si>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</si>
  <si>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</si>
  <si>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</si>
  <si>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</si>
  <si>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</si>
  <si>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</si>
  <si>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</si>
  <si>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</si>
  <si>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</si>
  <si>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</si>
  <si>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</si>
  <si>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</si>
  <si>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 xml:space="preserve">   </t>
  </si>
  <si>
    <t>Zdroje dat jsou uvedeny v zápatí jednotlivých tabulek</t>
  </si>
  <si>
    <t xml:space="preserve"> </t>
  </si>
  <si>
    <t>B. Příjmy a výdaje</t>
  </si>
  <si>
    <t xml:space="preserve">Veřejné výdaje a příjmy v oblasti školství </t>
  </si>
  <si>
    <t>Přehled běžných a kapitálových výdajů, příjmů a plnění rozpočtu kapitoly 333-MŠMT</t>
  </si>
  <si>
    <t xml:space="preserve">Přehled výdajů kapitoly 333-MŠMT – státní správa a vzdělávání </t>
  </si>
  <si>
    <t xml:space="preserve">Příjmy kapitoly 333-MŠMT – podle položek </t>
  </si>
  <si>
    <t xml:space="preserve">Příjmy kapitoly 700-Obce a DSO; KÚ (část: vzdělávání) – podle položek </t>
  </si>
  <si>
    <t xml:space="preserve">Výdaje kapitoly 333-MŠMT – podle položek </t>
  </si>
  <si>
    <t xml:space="preserve">Výdaje kapitoly 700-Obce a DSO; KÚ (část: 31–32– vzdělávání) – podle položek </t>
  </si>
  <si>
    <t xml:space="preserve">Běžné a kapitálové výdaje kapitoly 333-MŠMT – podle paragrafů </t>
  </si>
  <si>
    <t xml:space="preserve">Běžné a kapitálové výdaje kapitoly 700-Obce a DSO; KÚ (část: 31–32–vzdělávání) – podle paragrafů </t>
  </si>
  <si>
    <t xml:space="preserve">Výdaje kapitol 333-MŠMT a 700-Obce a DSO; KÚ  (vzdělávání) – podle paragrafů </t>
  </si>
  <si>
    <t xml:space="preserve">Poskytnuté dotace církevním školám – podle paragrafů </t>
  </si>
  <si>
    <t>Veřejné výdaje a příjmy v oblasti školství</t>
  </si>
  <si>
    <t>v tis. Kč</t>
  </si>
  <si>
    <t>Výdaje</t>
  </si>
  <si>
    <t>Podíl výdajů na HDP</t>
  </si>
  <si>
    <t>Příjmy celkem</t>
  </si>
  <si>
    <t>běžné</t>
  </si>
  <si>
    <t>kapitálové</t>
  </si>
  <si>
    <t>celkem</t>
  </si>
  <si>
    <t>Kapitola 333-MŠMT</t>
  </si>
  <si>
    <t>Transfery z MŠMT veřejným rozpočtům místní úrovně</t>
  </si>
  <si>
    <t>(neuvedeno)</t>
  </si>
  <si>
    <t>Celkem</t>
  </si>
  <si>
    <t>Ministerstvo obrany (kapitola 307)</t>
  </si>
  <si>
    <t>z toho transfer krajským úřadům</t>
  </si>
  <si>
    <t>Ministerstvo spravedlnosti (kapitola 336)</t>
  </si>
  <si>
    <t xml:space="preserve">x </t>
  </si>
  <si>
    <t>Ministerstvo vnitra (kapitola 314)</t>
  </si>
  <si>
    <t>Celkem oblast školství</t>
  </si>
  <si>
    <t>1)</t>
  </si>
  <si>
    <r>
      <t>Kapitola 700-Obce a DSO</t>
    </r>
    <r>
      <rPr>
        <vertAlign val="superscript"/>
        <sz val="10"/>
        <rFont val="Arial Narrow"/>
        <family val="2"/>
      </rPr>
      <t>1)</t>
    </r>
  </si>
  <si>
    <r>
      <t>Kapitola 700-Krajské úřady</t>
    </r>
    <r>
      <rPr>
        <vertAlign val="superscript"/>
        <sz val="10"/>
        <rFont val="Arial Narrow"/>
        <family val="2"/>
      </rPr>
      <t>1)</t>
    </r>
  </si>
  <si>
    <t>Schválený rozpočet</t>
  </si>
  <si>
    <t>Rozpočet po změnách</t>
  </si>
  <si>
    <t>Skutečnost</t>
  </si>
  <si>
    <t>Plnění rozpočtu v procentech</t>
  </si>
  <si>
    <t>Přehled výdajů kapitoly 333-MŠMT – státní správa a vzdělávání</t>
  </si>
  <si>
    <t>Běžné výdaje</t>
  </si>
  <si>
    <t>Kapitálové výdaje</t>
  </si>
  <si>
    <t>Výdaje         celkem</t>
  </si>
  <si>
    <t>státní správa</t>
  </si>
  <si>
    <t>vzdělávání</t>
  </si>
  <si>
    <t>ostatní</t>
  </si>
  <si>
    <t xml:space="preserve">státní správa </t>
  </si>
  <si>
    <t>Příjmy kapitoly 333-MŠMT – podle položek</t>
  </si>
  <si>
    <t>Položka</t>
  </si>
  <si>
    <t>Popis položky</t>
  </si>
  <si>
    <t>Schválený
rozpočet</t>
  </si>
  <si>
    <t>Rozpočet
po změnách</t>
  </si>
  <si>
    <t>% plnění
rozpočtu</t>
  </si>
  <si>
    <t>Správní poplatky</t>
  </si>
  <si>
    <t>Daňové příjmy</t>
  </si>
  <si>
    <t>Příjmy z poskytování služeb a výrobků</t>
  </si>
  <si>
    <t>Ostatní příjmy z vlastní činnosti</t>
  </si>
  <si>
    <t>Ostatní odvody příspěvkových organizací</t>
  </si>
  <si>
    <t>Příjmy z pronájmu pozemků</t>
  </si>
  <si>
    <t>Příjmy z pronájmu ostatních nemovitostí a jejich částí</t>
  </si>
  <si>
    <t>Příjmy z pronájmu movitých věcí</t>
  </si>
  <si>
    <t>Příjmy z úroků (část)</t>
  </si>
  <si>
    <t>Realizované kursové zisky</t>
  </si>
  <si>
    <t>Sankční platby přijaté od jiných subjektů</t>
  </si>
  <si>
    <t>Přijaté vratky transferů od jiných veřejných rozpočtů</t>
  </si>
  <si>
    <t>Ostatní příjmy z finančního vypořádání předchozích let od jiných veřejných rozpočtů</t>
  </si>
  <si>
    <t>Ostatní přijaté vratky transferů</t>
  </si>
  <si>
    <t>Přijaté pojistné náhrady</t>
  </si>
  <si>
    <t>Přijaté nekapitálové příspěvky a náhrady</t>
  </si>
  <si>
    <t>Neidentifikované příjmy</t>
  </si>
  <si>
    <t>Ostatní nedaňové příjmy jinde nezařazené</t>
  </si>
  <si>
    <t>Nedaňové příjmy</t>
  </si>
  <si>
    <t>Příjmy z prodeje pozemků</t>
  </si>
  <si>
    <t>Příjmy z prodeje ostatního hmotného dlouhodobého majetku</t>
  </si>
  <si>
    <t>Kapitálové příjmy</t>
  </si>
  <si>
    <t>Neinvestiční převody z Národního fondu</t>
  </si>
  <si>
    <t>Neinvestiční přijaté transfery od krajů</t>
  </si>
  <si>
    <t>Převody z ostatních vlastních fondů</t>
  </si>
  <si>
    <t>Převody z fondů organizačních složek státu</t>
  </si>
  <si>
    <t>Investiční převody z Národního fondu</t>
  </si>
  <si>
    <t>Přijaté dotace</t>
  </si>
  <si>
    <t>Příjmy kapitoly 333-MŠMT celkem</t>
  </si>
  <si>
    <t>Příjmy kapitoly 700-Obce a DSO; KÚ (část: vzdělávání) – podle položek</t>
  </si>
  <si>
    <t>schválený
rozpočet</t>
  </si>
  <si>
    <t>rozpočet po
změnách</t>
  </si>
  <si>
    <t>skutečnost</t>
  </si>
  <si>
    <t>Příjmy z prodeje zboží (jinak nakoupeného za účelem prodeje)</t>
  </si>
  <si>
    <t>Příjmy ze školného</t>
  </si>
  <si>
    <t>Odvody příspěvkových organizací</t>
  </si>
  <si>
    <t>Odvody školských právnických osob zřízených státem, kraji a obcemi</t>
  </si>
  <si>
    <t>Ostatní odvody přebytků organizací s přímým vztahem</t>
  </si>
  <si>
    <t>Ostatní příjmy z pronájmu majetku</t>
  </si>
  <si>
    <t>Ostatní příjmy z výnosů finančního majetku</t>
  </si>
  <si>
    <t>Přijaté sankční platby</t>
  </si>
  <si>
    <t>Příjmy z finančního vypořádání minulých let mezi obcemi</t>
  </si>
  <si>
    <t>Příjmy z prodeje krátkodobého a drobného dlouhodobého majetku</t>
  </si>
  <si>
    <t>Přijaté neinvestiční dary</t>
  </si>
  <si>
    <t>Příjmy z úhrad dobývacího prostoru a z vydobytých nerostů</t>
  </si>
  <si>
    <t>Příjmy z prodeje ostatních nemovitostí a jejich částí</t>
  </si>
  <si>
    <t>Příjmy z prodeje nehmotného dlouhodobého majetku</t>
  </si>
  <si>
    <t>Ostatní příjmy z prodeje dlouhodobého majetku</t>
  </si>
  <si>
    <t>Přijaté dary na pořízení dlouhodobého majetku</t>
  </si>
  <si>
    <t>Přijaté příspěvky na pořízení dlouhodobého majetku</t>
  </si>
  <si>
    <t>Ostatní investiční příjmy jinde nezařazené</t>
  </si>
  <si>
    <t>Příjmy z prodeje akcií</t>
  </si>
  <si>
    <t>Příjmy z prodeje majetkových podílů</t>
  </si>
  <si>
    <r>
      <t xml:space="preserve">Příjmy kap. 700-Obce a DSO; KÚ
</t>
    </r>
    <r>
      <rPr>
        <sz val="10"/>
        <rFont val="Arial Narrow"/>
        <family val="2"/>
      </rPr>
      <t>(část vzdělávání)</t>
    </r>
  </si>
  <si>
    <r>
      <t xml:space="preserve">Celkem </t>
    </r>
    <r>
      <rPr>
        <b/>
        <vertAlign val="superscript"/>
        <sz val="10"/>
        <rFont val="Arial Narrow"/>
        <family val="2"/>
      </rPr>
      <t>1)</t>
    </r>
  </si>
  <si>
    <r>
      <t>Obce a DSO</t>
    </r>
    <r>
      <rPr>
        <b/>
        <vertAlign val="superscript"/>
        <sz val="10"/>
        <rFont val="Arial Narrow"/>
        <family val="2"/>
      </rPr>
      <t>1)</t>
    </r>
  </si>
  <si>
    <r>
      <t>Krajské úřady</t>
    </r>
    <r>
      <rPr>
        <b/>
        <vertAlign val="superscript"/>
        <sz val="10"/>
        <rFont val="Arial Narrow"/>
        <family val="2"/>
      </rPr>
      <t>1)</t>
    </r>
  </si>
  <si>
    <t>Výdaje kapitoly 333-MŠMT – podle položek</t>
  </si>
  <si>
    <t xml:space="preserve">Skutečnost
</t>
  </si>
  <si>
    <t>% plnění rozpočtu</t>
  </si>
  <si>
    <t>Platy zaměstnanců v pracovním poměru</t>
  </si>
  <si>
    <t>Ostatní platy</t>
  </si>
  <si>
    <t>Ostatní osobní výdaje</t>
  </si>
  <si>
    <t>Platy představitelů státní moci a některých orgánů</t>
  </si>
  <si>
    <t>Odstupné</t>
  </si>
  <si>
    <t>Odchodné</t>
  </si>
  <si>
    <t>Ostatní platby za provedenou práci jinde nezařazené</t>
  </si>
  <si>
    <t>Povinné pojistné na sociální zabezpečení a příspěvek na státní politiku zaměstnanosti</t>
  </si>
  <si>
    <t>Povinné pojistné na veřejné zdravotní pojištění</t>
  </si>
  <si>
    <t>Ostatní povinné pojistné placené zaměstnavatelem</t>
  </si>
  <si>
    <t>Ochranné pomůcky</t>
  </si>
  <si>
    <t>Léky a zdravotnický materiál</t>
  </si>
  <si>
    <t>Prádlo, oděv a obuv</t>
  </si>
  <si>
    <t>Knihy, učební pomůcky a tisk</t>
  </si>
  <si>
    <t>Drobný hmotný dlouhodobý majetek</t>
  </si>
  <si>
    <t>Nákup materiálu jinde nezařazený</t>
  </si>
  <si>
    <t>Úroky vlastní</t>
  </si>
  <si>
    <t>Realizované kurzové ztráty</t>
  </si>
  <si>
    <t>Ostatní úroky a ostatní finanční výdaje</t>
  </si>
  <si>
    <t>Studená voda</t>
  </si>
  <si>
    <t>Teplo</t>
  </si>
  <si>
    <t>Plyn</t>
  </si>
  <si>
    <t>Elektrická energie</t>
  </si>
  <si>
    <t>Pohonné hmoty a maziva</t>
  </si>
  <si>
    <t>Teplá voda</t>
  </si>
  <si>
    <t>Nákup ostatních paliv a energie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</si>
  <si>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</si>
  <si>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</si>
  <si>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</si>
  <si>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</si>
  <si>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</si>
  <si>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</si>
  <si>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Služby zpracování dat</t>
  </si>
  <si>
    <t>Nákup ostatních služeb</t>
  </si>
  <si>
    <t>Opravy a udržování</t>
  </si>
  <si>
    <t>Programové vybavení</t>
  </si>
  <si>
    <t>Cestovné (tuzemské i zahraniční)</t>
  </si>
  <si>
    <t>Pohoštění</t>
  </si>
  <si>
    <t>Účastnické poplatky na konference</t>
  </si>
  <si>
    <t>Ostatní nákupy jinde nezařazené</t>
  </si>
  <si>
    <t>Ostatní poskytované zálohy a jistiny</t>
  </si>
  <si>
    <t>Zaplacené sankce</t>
  </si>
  <si>
    <t>Poskytnuté neinvestiční příspěvky a náhrady (část)</t>
  </si>
  <si>
    <t>Věcné dary</t>
  </si>
  <si>
    <t>Odvody za neplnění povinnosti zaměstnávat zdravotně postižené</t>
  </si>
  <si>
    <t>Náhrady a příspěvky související s výkonem ústavní funkce a funkce soudce</t>
  </si>
  <si>
    <t>Ostatní výdaje související s neinvestičními nákupy</t>
  </si>
  <si>
    <t>Neinvestiční transfery nefinančním podnikatelským subjektům-fyzickým osobám</t>
  </si>
  <si>
    <t>Neinvestiční transfery nefinančním podnikatelským subjektům-právnickým osobám</t>
  </si>
  <si>
    <t>Neinvestiční transfery obecně prospěšným společnostem</t>
  </si>
  <si>
    <t>Neinvestiční transfery občanským sdružením</t>
  </si>
  <si>
    <t>Neinvestiční transfery církvím a náboženským společnostem</t>
  </si>
  <si>
    <t>Ostatní neinvestiční transfery neziskovým a podobným organizacím</t>
  </si>
  <si>
    <t>Neinvestiční nedotační transfery podnikatelským subjektům</t>
  </si>
  <si>
    <t>Neinvestiční nedotační transfery neziskovým a podobným organizacím</t>
  </si>
  <si>
    <t>Neinvestiční dotace obcím</t>
  </si>
  <si>
    <t>Neinvestiční dotace krajům</t>
  </si>
  <si>
    <t>Neinvestiční příspěvky zřízeným příspěvkovým organizacím</t>
  </si>
  <si>
    <t>Neinvestiční dotace vysokým školám</t>
  </si>
  <si>
    <t>Neinvestiční transfery veřejným výzkumným institucím</t>
  </si>
  <si>
    <t>Neinvestiční dotace zřízeným příspěvkovým organizacím</t>
  </si>
  <si>
    <t>Neinvestiční příspěvky ostatním příspěvkovým organizacím</t>
  </si>
  <si>
    <t>Převody fondu kulturních a sociálních potřeb a sociálnímu fondu obcí a krajů</t>
  </si>
  <si>
    <t>Nákup kolků</t>
  </si>
  <si>
    <t>Platby daní a poplatků státnímu rozpočtu</t>
  </si>
  <si>
    <t>Úhrady sankcí jiným rozpočtům</t>
  </si>
  <si>
    <t>Náhrady povahy rehabilitací</t>
  </si>
  <si>
    <t>Náhrady mezd v době nemoci</t>
  </si>
  <si>
    <t>Ostatní náhrady placené obyvatelstvu</t>
  </si>
  <si>
    <t>Stipendia studentům a doktorandům</t>
  </si>
  <si>
    <t>Dary obyvatelstvu</t>
  </si>
  <si>
    <t>Neinvestiční transfery obyvatelstvu nemající charakter daru</t>
  </si>
  <si>
    <t>Neinvestiční transfery mezinárodním organizacím</t>
  </si>
  <si>
    <t>Ostatní neinvestiční výdaje jinde nezařazené</t>
  </si>
  <si>
    <t>Ocenitelná práva</t>
  </si>
  <si>
    <t>Ostatní nákupy dlouhodobého nehmotného majetku</t>
  </si>
  <si>
    <t>Budovy, haly a stavby</t>
  </si>
  <si>
    <t>Stroje, přístroje a zařízení</t>
  </si>
  <si>
    <t>Dopravní prostředky</t>
  </si>
  <si>
    <t>Výpočetní technika</t>
  </si>
  <si>
    <t>Umělecká díla a předměty</t>
  </si>
  <si>
    <t>Nákup dlouhodobého hmotného majetku jinde nezařazený</t>
  </si>
  <si>
    <t>Pozemky</t>
  </si>
  <si>
    <t>Investiční dotace nefinančním podnikatelským subjektům – právnickým osobám</t>
  </si>
  <si>
    <t>Ostatní investiční dotace podnikatelským subjektům</t>
  </si>
  <si>
    <t>Investiční transfery obecně prospěšným organizacím</t>
  </si>
  <si>
    <t>Investiční transfery občanským sdružením</t>
  </si>
  <si>
    <t>Investiční transfery církvím a náboženským společnostem</t>
  </si>
  <si>
    <t>Ostatní investiční transfery neziskovým a podobným organizacím</t>
  </si>
  <si>
    <t>Investiční transfery obcím</t>
  </si>
  <si>
    <t>Investiční transfery krajům</t>
  </si>
  <si>
    <t>Investiční dotace zřízeným příspěvkovým a podobným organizacím</t>
  </si>
  <si>
    <t>Investiční dotace vysokým školám</t>
  </si>
  <si>
    <t>Investiční transfery veřejným výzkumným institucím</t>
  </si>
  <si>
    <t>Investiční dotace ostatním příspěvkovým organizacím</t>
  </si>
  <si>
    <t>Výdaje kapitoly 333-MŠMT podle položek celkem</t>
  </si>
  <si>
    <t>Výdaje kapitoly 700-Obce a DSO; KÚ (část: 31–32– vzdělávání) – podle položek</t>
  </si>
  <si>
    <t>Odměny členů zastupitelstva obcí a krajů</t>
  </si>
  <si>
    <t>Povinné pojistné na úrazové pojištění</t>
  </si>
  <si>
    <t>Odměny za užití duševního vlastnictví</t>
  </si>
  <si>
    <t>Mzdové náhrady</t>
  </si>
  <si>
    <t>Potraviny</t>
  </si>
  <si>
    <t>Učebnice a bezplatně poskytované školní potřeby</t>
  </si>
  <si>
    <t>Nákup zboží (za účelem dalšího prodeje)</t>
  </si>
  <si>
    <t>Poplatky dluhové služby</t>
  </si>
  <si>
    <t>Pevná paliva</t>
  </si>
  <si>
    <t>Nájemné za půdu</t>
  </si>
  <si>
    <t>Nájemné za nájem s právem koupě</t>
  </si>
  <si>
    <t>Poskytnuté zálohy vnitřním organizačním jednotkám</t>
  </si>
  <si>
    <t>Výdaje na dopravní územní obslužnost</t>
  </si>
  <si>
    <t>Neinvestiční transfery finančním institucím</t>
  </si>
  <si>
    <t>Ostatní neinvestiční transfery podnikatelským subjektům</t>
  </si>
  <si>
    <t>Neinvestiční transfery státnímu rozpočtu</t>
  </si>
  <si>
    <t>Ostatní neinvestiční transfery jiným veřejným rozpočtům</t>
  </si>
  <si>
    <t>Neinvestiční dotace obcím v rámci souhrnného dotačního vztahu</t>
  </si>
  <si>
    <t>Neinvestiční transfery školským právnickým osobám zřízeným státem, kraji a obcemi</t>
  </si>
  <si>
    <t>Neinvestiční transfery veřejným zdravotnickým zařízením zřízeným státem, kraji a obcemi</t>
  </si>
  <si>
    <t>Převody vlastním fondům hospodářské (podnikatelské) činnosti</t>
  </si>
  <si>
    <t>Převody jiným vlastním fondům a účtům nemajícím charakter veřejných rozpočtů</t>
  </si>
  <si>
    <t>Vratky veřejným rozpočtům ústřední úrovně transferů poskytnutých v minulých rozpočtových obdobích</t>
  </si>
  <si>
    <t>Výdaje z finančního vypořádání minulých let mezi krajem a obcemi</t>
  </si>
  <si>
    <t>Náhrady z úrazového pojištění</t>
  </si>
  <si>
    <t>Účelové neinvestiční transfery nepodnikajícím fyzickým osobám</t>
  </si>
  <si>
    <t>Ostatní neinvestiční transfery obyvatelstvu</t>
  </si>
  <si>
    <t>Peněžní dary do zahraničí</t>
  </si>
  <si>
    <t>Ostatní neinvestiční transfery do zahraničí</t>
  </si>
  <si>
    <t>Neinvestiční půjčené prostředky nefinančním podnikatelským subjektům – fyzickým osobám</t>
  </si>
  <si>
    <t>Neinvestiční půjčené prostředky nefinančním podnikatelským subjektům – právnickým osobám</t>
  </si>
  <si>
    <t>Neinvestiční půjčené prostředky vybraným podnikatelským subjektům ve vlastnictví státu</t>
  </si>
  <si>
    <t>Ostatní neinvestiční půjčené prostředky podnikatelským subjektům</t>
  </si>
  <si>
    <t>Neinvestiční půjčené prostředky občanským sdružením</t>
  </si>
  <si>
    <t>Neinvestiční půjčené prostředky zřízeným příspěvkovým organizacím</t>
  </si>
  <si>
    <t>Neinvestiční půjčené prostředky ostatním příspěvkovým organizacím</t>
  </si>
  <si>
    <t>Neinvestiční půjčené prostředky obyvatelstvu</t>
  </si>
  <si>
    <t>Nespecifikované rezervy</t>
  </si>
  <si>
    <t>Ostatní výdaje z finančního vypořádání minulých let</t>
  </si>
  <si>
    <t>Nehmotné výsledky výzkumné a obdobné činnosti</t>
  </si>
  <si>
    <t>Pěstitelské celky trvalých porostů</t>
  </si>
  <si>
    <t>Nákup majetkových podílů</t>
  </si>
  <si>
    <t>Investiční transfery nefinančním podnikatelským subjektům-fyzickým osobám</t>
  </si>
  <si>
    <t>Investiční transfery vybraným podnikatelským subjektům ve vlastnictví státu</t>
  </si>
  <si>
    <t>Investiční transfery státnímu rozpočtu</t>
  </si>
  <si>
    <t>Ostatní investiční transfery jiným veřejným rozpočtům</t>
  </si>
  <si>
    <t>Investiční transfery školským právnickým osobám zřízeným státem, kraji a obcemi</t>
  </si>
  <si>
    <t>Investiční půjčené prostředky nefinančním podnikatelským subjektům – fyzickým osobám</t>
  </si>
  <si>
    <t>Investiční půjčené prostředky nefinančním podnikatelským subjektům – právnickým osobám</t>
  </si>
  <si>
    <t>Investiční půjčené prostředky obecně prospěšným organizacím</t>
  </si>
  <si>
    <t>Investiční půjčené prostředky občanským sdružením</t>
  </si>
  <si>
    <t>Investiční půjčené prostředky zřízeným příspěvkovým organizacím</t>
  </si>
  <si>
    <t>Investiční půjčené prostředky ostatním příspěvkovým organizacím</t>
  </si>
  <si>
    <t>Rezervy kapitálových výdajů</t>
  </si>
  <si>
    <t>Ostatní kapitálové výdaje jinde nezařazené</t>
  </si>
  <si>
    <t>Výdaje kapitoly 700-Obce a DSO; KÚ (část: vzdělávání) celkem</t>
  </si>
  <si>
    <r>
      <t>Celkem</t>
    </r>
    <r>
      <rPr>
        <b/>
        <vertAlign val="superscript"/>
        <sz val="10"/>
        <rFont val="Arial Narrow"/>
        <family val="2"/>
      </rPr>
      <t>1)</t>
    </r>
  </si>
  <si>
    <t>Běžné a kapitálové výdaje kapitoly 333-MŠMT – podle paragrafů</t>
  </si>
  <si>
    <t>Paragraf</t>
  </si>
  <si>
    <t>Název</t>
  </si>
  <si>
    <t>Výdaje celkem</t>
  </si>
  <si>
    <t>SKUPINA 3 – služby pro obyvatelstvo</t>
  </si>
  <si>
    <t xml:space="preserve">31–32 – vzdělávání </t>
  </si>
  <si>
    <t xml:space="preserve">předškolní zařízení </t>
  </si>
  <si>
    <t>speciální předškolní zařízení</t>
  </si>
  <si>
    <t>základní školy</t>
  </si>
  <si>
    <t>speciální základní školy</t>
  </si>
  <si>
    <t>gymnázia</t>
  </si>
  <si>
    <t>střední odborné školy</t>
  </si>
  <si>
    <t>střední odborná učiliště a učiliště</t>
  </si>
  <si>
    <t>speciální střední školy</t>
  </si>
  <si>
    <t>konzervatoře</t>
  </si>
  <si>
    <t>sportovní školy – gymnázia</t>
  </si>
  <si>
    <t xml:space="preserve">ostatní zařízení středního vzdělávání </t>
  </si>
  <si>
    <t>výchovné ústavy a dětské domovy se školou</t>
  </si>
  <si>
    <t>diagnostické ústavy</t>
  </si>
  <si>
    <t>školní stravování při předškolním a základním vzdělávání</t>
  </si>
  <si>
    <t>ostatní školní stravování</t>
  </si>
  <si>
    <t>školní družiny a kluby</t>
  </si>
  <si>
    <t>internáty</t>
  </si>
  <si>
    <t>zařízení výchovného poradenství a preventivně výchovné péče</t>
  </si>
  <si>
    <t>domovy mládeže</t>
  </si>
  <si>
    <t>vyšší odborné školy</t>
  </si>
  <si>
    <t>činnost vysokých škol</t>
  </si>
  <si>
    <t>výzkum a vývoj na vysokých školách</t>
  </si>
  <si>
    <t>vysokoškolské koleje a menzy</t>
  </si>
  <si>
    <t>základní umělecké školy</t>
  </si>
  <si>
    <t>činnost ústředního orgánu státní správy ve vzdělávání (MŠMT)</t>
  </si>
  <si>
    <t>činnost ostatních orgánů státní správy ve vzdělávání</t>
  </si>
  <si>
    <t>ostatní správa ve vzdělávání jinde nezařazená</t>
  </si>
  <si>
    <t xml:space="preserve">mezinárodní spolupráce ve vzdělávání </t>
  </si>
  <si>
    <t>vzdělávání národnostních menšin a multikulturní výchova</t>
  </si>
  <si>
    <t>vzdělávací akce k integraci Romů</t>
  </si>
  <si>
    <t xml:space="preserve">ostatní záležitosti vzdělávání </t>
  </si>
  <si>
    <t>33 – kultura, církve a sdělovací prostředky</t>
  </si>
  <si>
    <t>činnosti knihovnické</t>
  </si>
  <si>
    <t>činnosti muzeí a galerií</t>
  </si>
  <si>
    <t>34 – tělovýchova a zájmová činnost</t>
  </si>
  <si>
    <t>státní sportovní reprezentace</t>
  </si>
  <si>
    <t>ostatní tělovýchovná činnost</t>
  </si>
  <si>
    <t>využití volného času dětí a mládeže</t>
  </si>
  <si>
    <t>35 – zdravotnictví</t>
  </si>
  <si>
    <t>prevence před drogami, alkoholem, nikotinem a jinými návykovými látkami</t>
  </si>
  <si>
    <t>38 – ostatní výzkum a vývoj</t>
  </si>
  <si>
    <t>ostatní  výzkum a vývoj odvětvově nespecifikovaný</t>
  </si>
  <si>
    <t>SKUPINA 4 – sociální věci a politika zaměstnanosti</t>
  </si>
  <si>
    <t>43 – sociální služby a společné činnosti v sociálním zabezpečení a politice zaměstnanosti</t>
  </si>
  <si>
    <t>ústavy péče pro mládež</t>
  </si>
  <si>
    <t>SKUPINA 5 – bezpečnost státu a právní ochrana</t>
  </si>
  <si>
    <t>52 – civilní připravenost na krizové stavy</t>
  </si>
  <si>
    <t>ostatní záležitosti civilní připravenosti na krizové stavy</t>
  </si>
  <si>
    <t>53 – bezpečnost a veřejný pořádek</t>
  </si>
  <si>
    <t>ostatní záležitosti bezpečnosti, veřejného pořádku</t>
  </si>
  <si>
    <t>SKUPINA 6 – všeobecná veřejná správa a služby</t>
  </si>
  <si>
    <t>62 – jiné veřejné služby a činnosti</t>
  </si>
  <si>
    <t>humanitární zahraniční pomoc</t>
  </si>
  <si>
    <t>rozvojová zahraniční pomoc</t>
  </si>
  <si>
    <t>Celkem kapitola 333-MŠMT</t>
  </si>
  <si>
    <t>Běžné a kapitálové výdaje kapitoly 700-Obce a DSO; KÚ (část: 31–32–vzdělávání) – podle paragrafů</t>
  </si>
  <si>
    <t>Obce a DSO</t>
  </si>
  <si>
    <t>Krajské úřady</t>
  </si>
  <si>
    <t>Výdaje celkem kapitola-Obce a DSO; KÚ</t>
  </si>
  <si>
    <t>běžné výdaje</t>
  </si>
  <si>
    <t>odstr</t>
  </si>
  <si>
    <t>Ostatní neinvestiční půjčené prostředky neziskovým a podobným organizacím</t>
  </si>
  <si>
    <t>Odměny za užití počítačových programů</t>
  </si>
  <si>
    <t>(podle stavu k: 31. 12. 2015)</t>
  </si>
  <si>
    <t>Neinvestiční transfery přijaté od Evropské unie</t>
  </si>
  <si>
    <t>Platy státních zaměstnanců ve správních úřadech</t>
  </si>
  <si>
    <t>Výdaje na realizaci záruk</t>
  </si>
  <si>
    <t>Ostatní investiční transfery obyvatelstvu</t>
  </si>
  <si>
    <t xml:space="preserve"> Mateřské školy</t>
  </si>
  <si>
    <t xml:space="preserve"> Mateřské školy pro děti se speciálními vzdělávacími  potřebami</t>
  </si>
  <si>
    <t xml:space="preserve"> Základní školy</t>
  </si>
  <si>
    <t xml:space="preserve"> Základní školy pro žáky se speciálními vzdělávacími potřebami</t>
  </si>
  <si>
    <t xml:space="preserve"> Gymnázia</t>
  </si>
  <si>
    <t xml:space="preserve"> Střední odborné školy</t>
  </si>
  <si>
    <t xml:space="preserve"> Střední školy poskytující střední vzdělání s výučním listem</t>
  </si>
  <si>
    <t xml:space="preserve"> Střední školy a konzervatoře pro žáky se speciálními  vzdělávacími potřebami</t>
  </si>
  <si>
    <t xml:space="preserve"> Konzervatoře</t>
  </si>
  <si>
    <t xml:space="preserve"> Sportovní školy - gymnázia</t>
  </si>
  <si>
    <t xml:space="preserve"> Výchovné ústavy a dětské domovy se školou</t>
  </si>
  <si>
    <t xml:space="preserve"> Diagnostické ústavy</t>
  </si>
  <si>
    <t xml:space="preserve"> Dětské domovy</t>
  </si>
  <si>
    <t xml:space="preserve"> Ostatní školská zařízení pro výkon ústavní a ochranné výchovy</t>
  </si>
  <si>
    <t xml:space="preserve"> Školní stravování při předškolním a základním vzdělávání</t>
  </si>
  <si>
    <t>Ostatní školní stravování</t>
  </si>
  <si>
    <t xml:space="preserve"> Školní družiny a kluby</t>
  </si>
  <si>
    <t xml:space="preserve"> Internáty</t>
  </si>
  <si>
    <t xml:space="preserve"> Zařízení výchovného poradenství a preventivně výchovné péče</t>
  </si>
  <si>
    <t xml:space="preserve"> Domovy mládeže</t>
  </si>
  <si>
    <t xml:space="preserve"> Střediska výchovné péče</t>
  </si>
  <si>
    <t xml:space="preserve"> Vyšší odborné školy</t>
  </si>
  <si>
    <t xml:space="preserve"> Vysoké školy</t>
  </si>
  <si>
    <t xml:space="preserve"> Výzkum, vývoj a inovace na vysokých školách</t>
  </si>
  <si>
    <t xml:space="preserve"> Vysokoškolské koleje a menzy</t>
  </si>
  <si>
    <t xml:space="preserve"> Základní umělecké školy</t>
  </si>
  <si>
    <t xml:space="preserve"> Střediska volného času</t>
  </si>
  <si>
    <t xml:space="preserve"> Činnost ústředního orgánu státní správy ve vzdělávání</t>
  </si>
  <si>
    <t xml:space="preserve"> Činnost ostatních orgánů státní správy ve vzdělávání</t>
  </si>
  <si>
    <t xml:space="preserve"> Ostatní správa ve vzdělávání jinde nezařazená</t>
  </si>
  <si>
    <t xml:space="preserve"> Mezinárodní spolupráce ve vzdělávání</t>
  </si>
  <si>
    <t xml:space="preserve"> Vzdělávání národnostních menšin a multikulturní výchova</t>
  </si>
  <si>
    <t xml:space="preserve"> Vzdělávací akce k integraci Romů</t>
  </si>
  <si>
    <t xml:space="preserve"> Zařízení pro další vzdělávání pedagogických pracovníků</t>
  </si>
  <si>
    <t xml:space="preserve"> Ostatní záležitosti vzdělávání</t>
  </si>
  <si>
    <t>Činnosti knihovnické</t>
  </si>
  <si>
    <t>Činnosti muzeí a galerií</t>
  </si>
  <si>
    <t>Ústavy péče pro mládež</t>
  </si>
  <si>
    <t>Státní sportovní reprezentace</t>
  </si>
  <si>
    <t>Ostatní tělovýchovná činnost</t>
  </si>
  <si>
    <t>Využití volného času dětí a mládeže</t>
  </si>
  <si>
    <t>Prevence před drogami, alkoholem, nikotinem a jinými návykovými látkami</t>
  </si>
  <si>
    <t>Ostatní  výzkum a vývoj odvětvově nespecifikovaný</t>
  </si>
  <si>
    <t>Ostatní záležitosti civilní připravenosti na krizové stavy</t>
  </si>
  <si>
    <t>Ostatní záležitosti bezpečnosti, veřejného pořádku</t>
  </si>
  <si>
    <t>Humanitární zahraniční pomoc</t>
  </si>
  <si>
    <t>Rrozvojová zahraniční pomoc</t>
  </si>
  <si>
    <t>Ostatní zahraniční pomoc</t>
  </si>
  <si>
    <t xml:space="preserve"> Ostatní záležitosti předškolního vzdělávání</t>
  </si>
  <si>
    <t xml:space="preserve"> První stupeň základních škol</t>
  </si>
  <si>
    <t xml:space="preserve"> Druhý stupeň základních škol</t>
  </si>
  <si>
    <t xml:space="preserve"> Ostatní záležitosti předškolní výchovy a základního vzdělávání</t>
  </si>
  <si>
    <t xml:space="preserve"> Střediska praktického vyučování a školní hospodářství</t>
  </si>
  <si>
    <t xml:space="preserve"> Střední školy</t>
  </si>
  <si>
    <t xml:space="preserve"> Ostatní zařízení středního vzdělávání</t>
  </si>
  <si>
    <t xml:space="preserve"> Školy v přírodě</t>
  </si>
  <si>
    <t xml:space="preserve"> Ostatní zařízení související s výchovou a vzděláváním mládeže</t>
  </si>
  <si>
    <t xml:space="preserve"> Bakalářské studium</t>
  </si>
  <si>
    <t xml:space="preserve"> Magisterské a doktorské studium</t>
  </si>
  <si>
    <t xml:space="preserve"> Ostatní zařízení související s vysokoškolským vzděláváním</t>
  </si>
  <si>
    <t xml:space="preserve"> Jazykové školy s právem státní jazykové zkoušky</t>
  </si>
  <si>
    <t xml:space="preserve"> Záležitosti zájmového studia vzdělávání jinde nezařazené</t>
  </si>
  <si>
    <t xml:space="preserve"> Výzkum školství a vzdělávání</t>
  </si>
  <si>
    <t>Soc. ústavy pro zdr. postiž. mládež včetně diag. ústavů</t>
  </si>
  <si>
    <t>Rozvojová zahraniční pomoc</t>
  </si>
  <si>
    <t>36070,984,62</t>
  </si>
  <si>
    <t>Uvolněno</t>
  </si>
  <si>
    <t>Čerpáno</t>
  </si>
  <si>
    <t>Index 2015/2014</t>
  </si>
  <si>
    <r>
      <t xml:space="preserve"> střední školy poskytující střední vzdělání s výučním listem </t>
    </r>
    <r>
      <rPr>
        <vertAlign val="superscript"/>
        <sz val="10"/>
        <rFont val="Arial Narrow"/>
        <family val="2"/>
      </rPr>
      <t>2)</t>
    </r>
  </si>
  <si>
    <t>2014 a 2015 – vybrané oblasti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</si>
</sst>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0.0"/>
    <numFmt numFmtId="198" formatCode="0.000"/>
    <numFmt numFmtId="199" formatCode="#,##0.000_ ;[Red]\-#,##0.000\ ;\–\ "/>
    <numFmt numFmtId="200" formatCode="0.00%\ ;[Red]\-0.00%\ ;\–\ "/>
    <numFmt numFmtId="201" formatCode="#,##0_ ;[Red]\-#,##0\ ;\–\ "/>
    <numFmt numFmtId="202" formatCode="#,##0.0_ ;[Red]\-#,##0.0\ ;\–\ "/>
    <numFmt numFmtId="203" formatCode="0.0%\ ;[Red]\-0.0%\ ;\–\ "/>
    <numFmt numFmtId="204" formatCode="0%\ ;[Red]\-0%\ ;\–\ "/>
    <numFmt numFmtId="205" formatCode="000\ 00"/>
    <numFmt numFmtId="206" formatCode="[$-405]d\.\ mmmm\ yyyy"/>
    <numFmt numFmtId="207" formatCode="#,##0.0"/>
  </numFmts>
  <fonts count="50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0"/>
      <color indexed="10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color indexed="22"/>
      <name val="Arial Narrow"/>
      <family val="2"/>
    </font>
    <font>
      <b/>
      <sz val="10"/>
      <color indexed="9"/>
      <name val="Arial CE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i/>
      <sz val="8"/>
      <color indexed="10"/>
      <name val="Arial Narrow"/>
      <family val="2"/>
    </font>
    <font>
      <i/>
      <vertAlign val="superscript"/>
      <sz val="8"/>
      <color indexed="10"/>
      <name val="Arial Narrow"/>
      <family val="2"/>
    </font>
    <font>
      <sz val="8"/>
      <name val="Arial CE"/>
      <family val="0"/>
    </font>
    <font>
      <b/>
      <i/>
      <sz val="9"/>
      <name val="Arial Narrow"/>
      <family val="2"/>
    </font>
    <font>
      <b/>
      <i/>
      <sz val="12"/>
      <color indexed="22"/>
      <name val="Arial Narrow"/>
      <family val="2"/>
    </font>
    <font>
      <b/>
      <i/>
      <sz val="8"/>
      <name val="Arial Narrow"/>
      <family val="2"/>
    </font>
    <font>
      <b/>
      <sz val="8"/>
      <name val="Arial CE"/>
      <family val="2"/>
    </font>
    <font>
      <b/>
      <sz val="10"/>
      <color indexed="26"/>
      <name val="Arial Narrow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hair"/>
      <bottom style="double"/>
    </border>
    <border>
      <left style="thin"/>
      <right style="hair"/>
      <top style="double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double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hair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medium"/>
    </border>
    <border>
      <left style="double"/>
      <right style="medium"/>
      <top style="hair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medium"/>
      <top style="thin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double"/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7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687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38" fillId="24" borderId="0" xfId="0" applyFont="1" applyFill="1" applyAlignment="1" applyProtection="1">
      <alignment horizontal="center" vertical="center"/>
      <protection hidden="1"/>
    </xf>
    <xf numFmtId="0" fontId="38" fillId="19" borderId="0" xfId="0" applyFont="1" applyFill="1" applyAlignment="1" applyProtection="1">
      <alignment horizontal="center" vertical="center"/>
      <protection hidden="1"/>
    </xf>
    <xf numFmtId="0" fontId="38" fillId="19" borderId="0" xfId="0" applyFont="1" applyFill="1" applyAlignment="1" applyProtection="1">
      <alignment horizontal="right" vertical="center"/>
      <protection hidden="1"/>
    </xf>
    <xf numFmtId="0" fontId="8" fillId="4" borderId="0" xfId="0" applyFont="1" applyFill="1" applyAlignment="1" applyProtection="1">
      <alignment horizontal="right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9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horizontal="right" vertical="center"/>
      <protection hidden="1"/>
    </xf>
    <xf numFmtId="0" fontId="9" fillId="4" borderId="0" xfId="0" applyFont="1" applyFill="1" applyAlignment="1" applyProtection="1">
      <alignment horizontal="center" vertical="center"/>
      <protection locked="0"/>
    </xf>
    <xf numFmtId="0" fontId="9" fillId="19" borderId="0" xfId="0" applyFont="1" applyFill="1" applyAlignment="1" applyProtection="1">
      <alignment horizontal="left" vertical="center"/>
      <protection hidden="1"/>
    </xf>
    <xf numFmtId="0" fontId="38" fillId="24" borderId="0" xfId="0" applyFont="1" applyFill="1" applyAlignment="1" applyProtection="1">
      <alignment horizontal="center" vertical="center"/>
      <protection hidden="1" locked="0"/>
    </xf>
    <xf numFmtId="0" fontId="10" fillId="19" borderId="0" xfId="0" applyFont="1" applyFill="1" applyAlignment="1" applyProtection="1">
      <alignment horizontal="center" vertical="center"/>
      <protection hidden="1"/>
    </xf>
    <xf numFmtId="0" fontId="10" fillId="19" borderId="0" xfId="0" applyFont="1" applyFill="1" applyAlignment="1" applyProtection="1">
      <alignment vertical="center"/>
      <protection hidden="1"/>
    </xf>
    <xf numFmtId="0" fontId="9" fillId="18" borderId="0" xfId="0" applyFont="1" applyFill="1" applyAlignment="1" applyProtection="1">
      <alignment horizontal="center" vertical="center"/>
      <protection hidden="1" locked="0"/>
    </xf>
    <xf numFmtId="0" fontId="11" fillId="19" borderId="0" xfId="0" applyFont="1" applyFill="1" applyAlignment="1" applyProtection="1">
      <alignment vertical="center"/>
      <protection hidden="1"/>
    </xf>
    <xf numFmtId="49" fontId="11" fillId="0" borderId="0" xfId="0" applyNumberFormat="1" applyFont="1" applyFill="1" applyAlignment="1" applyProtection="1">
      <alignment vertical="center"/>
      <protection hidden="1"/>
    </xf>
    <xf numFmtId="49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hidden="1"/>
    </xf>
    <xf numFmtId="3" fontId="39" fillId="0" borderId="0" xfId="0" applyNumberFormat="1" applyFont="1" applyBorder="1" applyAlignment="1">
      <alignment/>
    </xf>
    <xf numFmtId="0" fontId="9" fillId="18" borderId="0" xfId="0" applyFont="1" applyFill="1" applyAlignment="1" applyProtection="1">
      <alignment horizontal="center" vertical="center"/>
      <protection hidden="1"/>
    </xf>
    <xf numFmtId="0" fontId="11" fillId="0" borderId="0" xfId="0" applyNumberFormat="1" applyFont="1" applyFill="1" applyAlignment="1" applyProtection="1">
      <alignment vertical="center"/>
      <protection hidden="1"/>
    </xf>
    <xf numFmtId="0" fontId="9" fillId="25" borderId="0" xfId="0" applyFont="1" applyFill="1" applyAlignment="1" applyProtection="1">
      <alignment horizontal="center" vertical="center"/>
      <protection hidden="1"/>
    </xf>
    <xf numFmtId="49" fontId="1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 vertical="top"/>
      <protection hidden="1"/>
    </xf>
    <xf numFmtId="0" fontId="40" fillId="19" borderId="0" xfId="0" applyFont="1" applyFill="1" applyAlignment="1" applyProtection="1">
      <alignment horizontal="center" vertical="center"/>
      <protection hidden="1"/>
    </xf>
    <xf numFmtId="49" fontId="12" fillId="0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 vertical="top"/>
      <protection locked="0"/>
    </xf>
    <xf numFmtId="0" fontId="13" fillId="19" borderId="0" xfId="0" applyFont="1" applyFill="1" applyAlignment="1" applyProtection="1">
      <alignment vertical="center"/>
      <protection hidden="1"/>
    </xf>
    <xf numFmtId="0" fontId="10" fillId="0" borderId="11" xfId="0" applyNumberFormat="1" applyFont="1" applyFill="1" applyBorder="1" applyAlignment="1" applyProtection="1">
      <alignment vertical="center"/>
      <protection hidden="1"/>
    </xf>
    <xf numFmtId="49" fontId="10" fillId="0" borderId="11" xfId="0" applyNumberFormat="1" applyFont="1" applyFill="1" applyBorder="1" applyAlignment="1" applyProtection="1">
      <alignment vertical="center"/>
      <protection hidden="1"/>
    </xf>
    <xf numFmtId="49" fontId="13" fillId="0" borderId="11" xfId="0" applyNumberFormat="1" applyFont="1" applyFill="1" applyBorder="1" applyAlignment="1" applyProtection="1">
      <alignment vertical="center"/>
      <protection hidden="1"/>
    </xf>
    <xf numFmtId="49" fontId="9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19" borderId="12" xfId="0" applyFont="1" applyFill="1" applyBorder="1" applyAlignment="1" applyProtection="1">
      <alignment vertical="center"/>
      <protection hidden="1"/>
    </xf>
    <xf numFmtId="0" fontId="10" fillId="19" borderId="13" xfId="0" applyFont="1" applyFill="1" applyBorder="1" applyAlignment="1" applyProtection="1">
      <alignment vertical="center"/>
      <protection hidden="1"/>
    </xf>
    <xf numFmtId="49" fontId="10" fillId="25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0" xfId="0" applyFont="1" applyFill="1" applyAlignment="1" applyProtection="1">
      <alignment horizontal="center" vertical="center"/>
      <protection locked="0"/>
    </xf>
    <xf numFmtId="0" fontId="10" fillId="19" borderId="12" xfId="0" applyFont="1" applyFill="1" applyBorder="1" applyAlignment="1" applyProtection="1">
      <alignment vertical="center"/>
      <protection locked="0"/>
    </xf>
    <xf numFmtId="49" fontId="10" fillId="25" borderId="17" xfId="0" applyNumberFormat="1" applyFont="1" applyFill="1" applyBorder="1" applyAlignment="1" applyProtection="1">
      <alignment vertical="center"/>
      <protection locked="0"/>
    </xf>
    <xf numFmtId="49" fontId="10" fillId="25" borderId="18" xfId="0" applyNumberFormat="1" applyFont="1" applyFill="1" applyBorder="1" applyAlignment="1" applyProtection="1">
      <alignment horizontal="left" vertical="center"/>
      <protection locked="0"/>
    </xf>
    <xf numFmtId="49" fontId="10" fillId="25" borderId="18" xfId="0" applyNumberFormat="1" applyFont="1" applyFill="1" applyBorder="1" applyAlignment="1" applyProtection="1">
      <alignment horizontal="right" vertical="center"/>
      <protection locked="0"/>
    </xf>
    <xf numFmtId="49" fontId="10" fillId="25" borderId="19" xfId="0" applyNumberFormat="1" applyFont="1" applyFill="1" applyBorder="1" applyAlignment="1" applyProtection="1">
      <alignment horizontal="left" vertical="center"/>
      <protection locked="0"/>
    </xf>
    <xf numFmtId="202" fontId="10" fillId="18" borderId="20" xfId="0" applyNumberFormat="1" applyFont="1" applyFill="1" applyBorder="1" applyAlignment="1" applyProtection="1">
      <alignment horizontal="right" vertical="center"/>
      <protection locked="0"/>
    </xf>
    <xf numFmtId="202" fontId="10" fillId="18" borderId="21" xfId="0" applyNumberFormat="1" applyFont="1" applyFill="1" applyBorder="1" applyAlignment="1" applyProtection="1">
      <alignment horizontal="right" vertical="center"/>
      <protection locked="0"/>
    </xf>
    <xf numFmtId="202" fontId="10" fillId="18" borderId="22" xfId="0" applyNumberFormat="1" applyFont="1" applyFill="1" applyBorder="1" applyAlignment="1" applyProtection="1">
      <alignment horizontal="right" vertical="center"/>
      <protection locked="0"/>
    </xf>
    <xf numFmtId="200" fontId="10" fillId="18" borderId="23" xfId="0" applyNumberFormat="1" applyFont="1" applyFill="1" applyBorder="1" applyAlignment="1" applyProtection="1">
      <alignment horizontal="right" vertical="center"/>
      <protection locked="0"/>
    </xf>
    <xf numFmtId="202" fontId="10" fillId="18" borderId="24" xfId="0" applyNumberFormat="1" applyFont="1" applyFill="1" applyBorder="1" applyAlignment="1" applyProtection="1">
      <alignment horizontal="right" vertical="center"/>
      <protection locked="0"/>
    </xf>
    <xf numFmtId="49" fontId="10" fillId="25" borderId="25" xfId="0" applyNumberFormat="1" applyFont="1" applyFill="1" applyBorder="1" applyAlignment="1" applyProtection="1">
      <alignment vertical="center"/>
      <protection locked="0"/>
    </xf>
    <xf numFmtId="49" fontId="10" fillId="25" borderId="26" xfId="0" applyNumberFormat="1" applyFont="1" applyFill="1" applyBorder="1" applyAlignment="1" applyProtection="1">
      <alignment horizontal="left" vertical="center"/>
      <protection locked="0"/>
    </xf>
    <xf numFmtId="49" fontId="10" fillId="25" borderId="26" xfId="0" applyNumberFormat="1" applyFont="1" applyFill="1" applyBorder="1" applyAlignment="1" applyProtection="1">
      <alignment horizontal="right" vertical="center"/>
      <protection locked="0"/>
    </xf>
    <xf numFmtId="49" fontId="10" fillId="25" borderId="27" xfId="0" applyNumberFormat="1" applyFont="1" applyFill="1" applyBorder="1" applyAlignment="1" applyProtection="1">
      <alignment horizontal="left" vertical="center"/>
      <protection locked="0"/>
    </xf>
    <xf numFmtId="202" fontId="10" fillId="18" borderId="28" xfId="0" applyNumberFormat="1" applyFont="1" applyFill="1" applyBorder="1" applyAlignment="1" applyProtection="1">
      <alignment horizontal="right" vertical="center"/>
      <protection locked="0"/>
    </xf>
    <xf numFmtId="202" fontId="10" fillId="18" borderId="29" xfId="0" applyNumberFormat="1" applyFont="1" applyFill="1" applyBorder="1" applyAlignment="1" applyProtection="1">
      <alignment horizontal="right" vertical="center"/>
      <protection locked="0"/>
    </xf>
    <xf numFmtId="202" fontId="10" fillId="18" borderId="30" xfId="0" applyNumberFormat="1" applyFont="1" applyFill="1" applyBorder="1" applyAlignment="1" applyProtection="1">
      <alignment horizontal="right" vertical="center"/>
      <protection locked="0"/>
    </xf>
    <xf numFmtId="200" fontId="10" fillId="18" borderId="31" xfId="0" applyNumberFormat="1" applyFont="1" applyFill="1" applyBorder="1" applyAlignment="1" applyProtection="1">
      <alignment horizontal="right" vertical="center"/>
      <protection locked="0"/>
    </xf>
    <xf numFmtId="202" fontId="10" fillId="18" borderId="32" xfId="0" applyNumberFormat="1" applyFont="1" applyFill="1" applyBorder="1" applyAlignment="1" applyProtection="1">
      <alignment horizontal="right" vertical="center"/>
      <protection locked="0"/>
    </xf>
    <xf numFmtId="202" fontId="10" fillId="19" borderId="0" xfId="0" applyNumberFormat="1" applyFont="1" applyFill="1" applyAlignment="1" applyProtection="1">
      <alignment vertical="center"/>
      <protection hidden="1"/>
    </xf>
    <xf numFmtId="49" fontId="10" fillId="25" borderId="33" xfId="0" applyNumberFormat="1" applyFont="1" applyFill="1" applyBorder="1" applyAlignment="1" applyProtection="1">
      <alignment vertical="center"/>
      <protection locked="0"/>
    </xf>
    <xf numFmtId="49" fontId="10" fillId="25" borderId="34" xfId="0" applyNumberFormat="1" applyFont="1" applyFill="1" applyBorder="1" applyAlignment="1" applyProtection="1">
      <alignment horizontal="left" vertical="center"/>
      <protection locked="0"/>
    </xf>
    <xf numFmtId="49" fontId="10" fillId="25" borderId="34" xfId="0" applyNumberFormat="1" applyFont="1" applyFill="1" applyBorder="1" applyAlignment="1" applyProtection="1">
      <alignment horizontal="right" vertical="center"/>
      <protection locked="0"/>
    </xf>
    <xf numFmtId="49" fontId="10" fillId="25" borderId="35" xfId="0" applyNumberFormat="1" applyFont="1" applyFill="1" applyBorder="1" applyAlignment="1" applyProtection="1">
      <alignment horizontal="left" vertical="center"/>
      <protection locked="0"/>
    </xf>
    <xf numFmtId="202" fontId="10" fillId="18" borderId="36" xfId="0" applyNumberFormat="1" applyFont="1" applyFill="1" applyBorder="1" applyAlignment="1" applyProtection="1">
      <alignment horizontal="right" vertical="center"/>
      <protection locked="0"/>
    </xf>
    <xf numFmtId="202" fontId="10" fillId="18" borderId="37" xfId="0" applyNumberFormat="1" applyFont="1" applyFill="1" applyBorder="1" applyAlignment="1" applyProtection="1">
      <alignment horizontal="right" vertical="center"/>
      <protection locked="0"/>
    </xf>
    <xf numFmtId="202" fontId="10" fillId="18" borderId="38" xfId="0" applyNumberFormat="1" applyFont="1" applyFill="1" applyBorder="1" applyAlignment="1" applyProtection="1">
      <alignment horizontal="right" vertical="center"/>
      <protection locked="0"/>
    </xf>
    <xf numFmtId="200" fontId="10" fillId="18" borderId="39" xfId="0" applyNumberFormat="1" applyFont="1" applyFill="1" applyBorder="1" applyAlignment="1" applyProtection="1">
      <alignment horizontal="right" vertical="center"/>
      <protection locked="0"/>
    </xf>
    <xf numFmtId="202" fontId="10" fillId="18" borderId="40" xfId="0" applyNumberFormat="1" applyFont="1" applyFill="1" applyBorder="1" applyAlignment="1" applyProtection="1">
      <alignment horizontal="right" vertical="center"/>
      <protection locked="0"/>
    </xf>
    <xf numFmtId="49" fontId="9" fillId="25" borderId="41" xfId="0" applyNumberFormat="1" applyFont="1" applyFill="1" applyBorder="1" applyAlignment="1" applyProtection="1">
      <alignment vertical="center"/>
      <protection locked="0"/>
    </xf>
    <xf numFmtId="49" fontId="9" fillId="25" borderId="42" xfId="0" applyNumberFormat="1" applyFont="1" applyFill="1" applyBorder="1" applyAlignment="1" applyProtection="1">
      <alignment horizontal="left" vertical="center"/>
      <protection locked="0"/>
    </xf>
    <xf numFmtId="49" fontId="9" fillId="25" borderId="42" xfId="0" applyNumberFormat="1" applyFont="1" applyFill="1" applyBorder="1" applyAlignment="1" applyProtection="1">
      <alignment horizontal="right" vertical="center"/>
      <protection locked="0"/>
    </xf>
    <xf numFmtId="49" fontId="9" fillId="25" borderId="43" xfId="0" applyNumberFormat="1" applyFont="1" applyFill="1" applyBorder="1" applyAlignment="1" applyProtection="1">
      <alignment horizontal="left" vertical="center"/>
      <protection locked="0"/>
    </xf>
    <xf numFmtId="202" fontId="9" fillId="18" borderId="44" xfId="0" applyNumberFormat="1" applyFont="1" applyFill="1" applyBorder="1" applyAlignment="1" applyProtection="1">
      <alignment horizontal="right" vertical="center"/>
      <protection locked="0"/>
    </xf>
    <xf numFmtId="202" fontId="9" fillId="18" borderId="45" xfId="0" applyNumberFormat="1" applyFont="1" applyFill="1" applyBorder="1" applyAlignment="1" applyProtection="1">
      <alignment horizontal="right" vertical="center"/>
      <protection locked="0"/>
    </xf>
    <xf numFmtId="202" fontId="9" fillId="18" borderId="46" xfId="0" applyNumberFormat="1" applyFont="1" applyFill="1" applyBorder="1" applyAlignment="1" applyProtection="1">
      <alignment horizontal="right" vertical="center"/>
      <protection locked="0"/>
    </xf>
    <xf numFmtId="200" fontId="9" fillId="18" borderId="47" xfId="0" applyNumberFormat="1" applyFont="1" applyFill="1" applyBorder="1" applyAlignment="1" applyProtection="1">
      <alignment horizontal="right" vertical="center"/>
      <protection locked="0"/>
    </xf>
    <xf numFmtId="202" fontId="9" fillId="18" borderId="48" xfId="0" applyNumberFormat="1" applyFont="1" applyFill="1" applyBorder="1" applyAlignment="1" applyProtection="1">
      <alignment horizontal="right" vertical="center"/>
      <protection locked="0"/>
    </xf>
    <xf numFmtId="49" fontId="10" fillId="25" borderId="49" xfId="0" applyNumberFormat="1" applyFont="1" applyFill="1" applyBorder="1" applyAlignment="1" applyProtection="1">
      <alignment vertical="center"/>
      <protection locked="0"/>
    </xf>
    <xf numFmtId="49" fontId="10" fillId="25" borderId="50" xfId="0" applyNumberFormat="1" applyFont="1" applyFill="1" applyBorder="1" applyAlignment="1" applyProtection="1">
      <alignment horizontal="left" vertical="center"/>
      <protection locked="0"/>
    </xf>
    <xf numFmtId="49" fontId="10" fillId="25" borderId="50" xfId="0" applyNumberFormat="1" applyFont="1" applyFill="1" applyBorder="1" applyAlignment="1" applyProtection="1">
      <alignment horizontal="right" vertical="center"/>
      <protection locked="0"/>
    </xf>
    <xf numFmtId="49" fontId="10" fillId="25" borderId="51" xfId="0" applyNumberFormat="1" applyFont="1" applyFill="1" applyBorder="1" applyAlignment="1" applyProtection="1">
      <alignment horizontal="left" vertical="center"/>
      <protection locked="0"/>
    </xf>
    <xf numFmtId="202" fontId="10" fillId="18" borderId="52" xfId="0" applyNumberFormat="1" applyFont="1" applyFill="1" applyBorder="1" applyAlignment="1" applyProtection="1">
      <alignment horizontal="right" vertical="center"/>
      <protection locked="0"/>
    </xf>
    <xf numFmtId="202" fontId="10" fillId="18" borderId="53" xfId="0" applyNumberFormat="1" applyFont="1" applyFill="1" applyBorder="1" applyAlignment="1" applyProtection="1">
      <alignment horizontal="right" vertical="center"/>
      <protection locked="0"/>
    </xf>
    <xf numFmtId="202" fontId="10" fillId="18" borderId="54" xfId="0" applyNumberFormat="1" applyFont="1" applyFill="1" applyBorder="1" applyAlignment="1" applyProtection="1">
      <alignment horizontal="right" vertical="center"/>
      <protection locked="0"/>
    </xf>
    <xf numFmtId="200" fontId="10" fillId="18" borderId="55" xfId="0" applyNumberFormat="1" applyFont="1" applyFill="1" applyBorder="1" applyAlignment="1" applyProtection="1">
      <alignment horizontal="right" vertical="center"/>
      <protection locked="0"/>
    </xf>
    <xf numFmtId="202" fontId="10" fillId="18" borderId="56" xfId="0" applyNumberFormat="1" applyFont="1" applyFill="1" applyBorder="1" applyAlignment="1" applyProtection="1">
      <alignment horizontal="right" vertical="center"/>
      <protection locked="0"/>
    </xf>
    <xf numFmtId="49" fontId="10" fillId="25" borderId="57" xfId="0" applyNumberFormat="1" applyFont="1" applyFill="1" applyBorder="1" applyAlignment="1" applyProtection="1">
      <alignment vertical="center"/>
      <protection locked="0"/>
    </xf>
    <xf numFmtId="49" fontId="10" fillId="25" borderId="58" xfId="0" applyNumberFormat="1" applyFont="1" applyFill="1" applyBorder="1" applyAlignment="1" applyProtection="1">
      <alignment horizontal="left" vertical="center"/>
      <protection locked="0"/>
    </xf>
    <xf numFmtId="49" fontId="10" fillId="25" borderId="58" xfId="0" applyNumberFormat="1" applyFont="1" applyFill="1" applyBorder="1" applyAlignment="1" applyProtection="1">
      <alignment horizontal="right" vertical="center"/>
      <protection locked="0"/>
    </xf>
    <xf numFmtId="49" fontId="10" fillId="25" borderId="59" xfId="0" applyNumberFormat="1" applyFont="1" applyFill="1" applyBorder="1" applyAlignment="1" applyProtection="1">
      <alignment horizontal="left" vertical="center"/>
      <protection locked="0"/>
    </xf>
    <xf numFmtId="202" fontId="10" fillId="18" borderId="60" xfId="0" applyNumberFormat="1" applyFont="1" applyFill="1" applyBorder="1" applyAlignment="1" applyProtection="1">
      <alignment horizontal="right" vertical="center"/>
      <protection locked="0"/>
    </xf>
    <xf numFmtId="202" fontId="10" fillId="18" borderId="61" xfId="0" applyNumberFormat="1" applyFont="1" applyFill="1" applyBorder="1" applyAlignment="1" applyProtection="1">
      <alignment horizontal="right" vertical="center"/>
      <protection locked="0"/>
    </xf>
    <xf numFmtId="202" fontId="10" fillId="18" borderId="62" xfId="0" applyNumberFormat="1" applyFont="1" applyFill="1" applyBorder="1" applyAlignment="1" applyProtection="1">
      <alignment horizontal="right" vertical="center"/>
      <protection locked="0"/>
    </xf>
    <xf numFmtId="202" fontId="10" fillId="18" borderId="63" xfId="0" applyNumberFormat="1" applyFont="1" applyFill="1" applyBorder="1" applyAlignment="1" applyProtection="1">
      <alignment horizontal="right" vertical="center"/>
      <protection locked="0"/>
    </xf>
    <xf numFmtId="202" fontId="10" fillId="18" borderId="64" xfId="0" applyNumberFormat="1" applyFont="1" applyFill="1" applyBorder="1" applyAlignment="1" applyProtection="1">
      <alignment horizontal="right" vertical="center"/>
      <protection locked="0"/>
    </xf>
    <xf numFmtId="49" fontId="9" fillId="25" borderId="65" xfId="0" applyNumberFormat="1" applyFont="1" applyFill="1" applyBorder="1" applyAlignment="1" applyProtection="1">
      <alignment vertical="center"/>
      <protection locked="0"/>
    </xf>
    <xf numFmtId="49" fontId="9" fillId="25" borderId="66" xfId="0" applyNumberFormat="1" applyFont="1" applyFill="1" applyBorder="1" applyAlignment="1" applyProtection="1">
      <alignment horizontal="left" vertical="center"/>
      <protection locked="0"/>
    </xf>
    <xf numFmtId="49" fontId="9" fillId="25" borderId="66" xfId="0" applyNumberFormat="1" applyFont="1" applyFill="1" applyBorder="1" applyAlignment="1" applyProtection="1">
      <alignment horizontal="right" vertical="center"/>
      <protection locked="0"/>
    </xf>
    <xf numFmtId="49" fontId="9" fillId="25" borderId="67" xfId="0" applyNumberFormat="1" applyFont="1" applyFill="1" applyBorder="1" applyAlignment="1" applyProtection="1">
      <alignment horizontal="left" vertical="center"/>
      <protection locked="0"/>
    </xf>
    <xf numFmtId="202" fontId="9" fillId="18" borderId="68" xfId="0" applyNumberFormat="1" applyFont="1" applyFill="1" applyBorder="1" applyAlignment="1" applyProtection="1">
      <alignment horizontal="right" vertical="center"/>
      <protection locked="0"/>
    </xf>
    <xf numFmtId="202" fontId="9" fillId="18" borderId="69" xfId="0" applyNumberFormat="1" applyFont="1" applyFill="1" applyBorder="1" applyAlignment="1" applyProtection="1">
      <alignment horizontal="right" vertical="center"/>
      <protection locked="0"/>
    </xf>
    <xf numFmtId="202" fontId="9" fillId="18" borderId="70" xfId="0" applyNumberFormat="1" applyFont="1" applyFill="1" applyBorder="1" applyAlignment="1" applyProtection="1">
      <alignment horizontal="right" vertical="center"/>
      <protection locked="0"/>
    </xf>
    <xf numFmtId="200" fontId="9" fillId="18" borderId="71" xfId="0" applyNumberFormat="1" applyFont="1" applyFill="1" applyBorder="1" applyAlignment="1" applyProtection="1">
      <alignment horizontal="right" vertical="center"/>
      <protection locked="0"/>
    </xf>
    <xf numFmtId="202" fontId="9" fillId="18" borderId="72" xfId="0" applyNumberFormat="1" applyFont="1" applyFill="1" applyBorder="1" applyAlignment="1" applyProtection="1">
      <alignment horizontal="right" vertical="center"/>
      <protection locked="0"/>
    </xf>
    <xf numFmtId="0" fontId="15" fillId="0" borderId="73" xfId="0" applyFont="1" applyFill="1" applyBorder="1" applyAlignment="1" applyProtection="1">
      <alignment/>
      <protection hidden="1"/>
    </xf>
    <xf numFmtId="0" fontId="16" fillId="0" borderId="73" xfId="0" applyFont="1" applyFill="1" applyBorder="1" applyAlignment="1" applyProtection="1">
      <alignment/>
      <protection hidden="1"/>
    </xf>
    <xf numFmtId="0" fontId="16" fillId="0" borderId="73" xfId="0" applyFont="1" applyFill="1" applyBorder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center" vertical="top"/>
      <protection locked="0"/>
    </xf>
    <xf numFmtId="49" fontId="9" fillId="25" borderId="74" xfId="0" applyNumberFormat="1" applyFont="1" applyFill="1" applyBorder="1" applyAlignment="1" applyProtection="1">
      <alignment vertical="center"/>
      <protection locked="0"/>
    </xf>
    <xf numFmtId="49" fontId="9" fillId="25" borderId="75" xfId="0" applyNumberFormat="1" applyFont="1" applyFill="1" applyBorder="1" applyAlignment="1" applyProtection="1">
      <alignment horizontal="left" vertical="center"/>
      <protection locked="0"/>
    </xf>
    <xf numFmtId="49" fontId="9" fillId="25" borderId="75" xfId="0" applyNumberFormat="1" applyFont="1" applyFill="1" applyBorder="1" applyAlignment="1" applyProtection="1">
      <alignment horizontal="right" vertical="center"/>
      <protection locked="0"/>
    </xf>
    <xf numFmtId="49" fontId="9" fillId="25" borderId="76" xfId="0" applyNumberFormat="1" applyFont="1" applyFill="1" applyBorder="1" applyAlignment="1" applyProtection="1">
      <alignment horizontal="left" vertical="center"/>
      <protection locked="0"/>
    </xf>
    <xf numFmtId="202" fontId="9" fillId="18" borderId="77" xfId="0" applyNumberFormat="1" applyFont="1" applyFill="1" applyBorder="1" applyAlignment="1" applyProtection="1">
      <alignment horizontal="right" vertical="center"/>
      <protection locked="0"/>
    </xf>
    <xf numFmtId="202" fontId="9" fillId="18" borderId="78" xfId="0" applyNumberFormat="1" applyFont="1" applyFill="1" applyBorder="1" applyAlignment="1" applyProtection="1">
      <alignment horizontal="right" vertical="center"/>
      <protection locked="0"/>
    </xf>
    <xf numFmtId="202" fontId="9" fillId="18" borderId="79" xfId="0" applyNumberFormat="1" applyFont="1" applyFill="1" applyBorder="1" applyAlignment="1" applyProtection="1">
      <alignment horizontal="right" vertical="center"/>
      <protection locked="0"/>
    </xf>
    <xf numFmtId="202" fontId="9" fillId="18" borderId="80" xfId="0" applyNumberFormat="1" applyFont="1" applyFill="1" applyBorder="1" applyAlignment="1" applyProtection="1">
      <alignment horizontal="right" vertical="center"/>
      <protection locked="0"/>
    </xf>
    <xf numFmtId="200" fontId="9" fillId="18" borderId="68" xfId="0" applyNumberFormat="1" applyFont="1" applyFill="1" applyBorder="1" applyAlignment="1" applyProtection="1">
      <alignment horizontal="right" vertical="center"/>
      <protection locked="0"/>
    </xf>
    <xf numFmtId="200" fontId="9" fillId="18" borderId="69" xfId="0" applyNumberFormat="1" applyFont="1" applyFill="1" applyBorder="1" applyAlignment="1" applyProtection="1">
      <alignment horizontal="right" vertical="center"/>
      <protection locked="0"/>
    </xf>
    <xf numFmtId="200" fontId="9" fillId="18" borderId="70" xfId="0" applyNumberFormat="1" applyFont="1" applyFill="1" applyBorder="1" applyAlignment="1" applyProtection="1">
      <alignment horizontal="right" vertical="center"/>
      <protection locked="0"/>
    </xf>
    <xf numFmtId="200" fontId="9" fillId="18" borderId="72" xfId="0" applyNumberFormat="1" applyFont="1" applyFill="1" applyBorder="1" applyAlignment="1" applyProtection="1">
      <alignment horizontal="right" vertical="center"/>
      <protection locked="0"/>
    </xf>
    <xf numFmtId="49" fontId="10" fillId="25" borderId="81" xfId="0" applyNumberFormat="1" applyFont="1" applyFill="1" applyBorder="1" applyAlignment="1" applyProtection="1">
      <alignment horizontal="center" vertical="center" wrapText="1"/>
      <protection locked="0"/>
    </xf>
    <xf numFmtId="202" fontId="10" fillId="18" borderId="82" xfId="0" applyNumberFormat="1" applyFont="1" applyFill="1" applyBorder="1" applyAlignment="1" applyProtection="1">
      <alignment horizontal="right" vertical="center"/>
      <protection locked="0"/>
    </xf>
    <xf numFmtId="202" fontId="10" fillId="18" borderId="83" xfId="0" applyNumberFormat="1" applyFont="1" applyFill="1" applyBorder="1" applyAlignment="1" applyProtection="1">
      <alignment horizontal="right" vertical="center"/>
      <protection locked="0"/>
    </xf>
    <xf numFmtId="202" fontId="9" fillId="18" borderId="84" xfId="0" applyNumberFormat="1" applyFont="1" applyFill="1" applyBorder="1" applyAlignment="1" applyProtection="1">
      <alignment horizontal="right" vertical="center"/>
      <protection locked="0"/>
    </xf>
    <xf numFmtId="200" fontId="9" fillId="18" borderId="85" xfId="0" applyNumberFormat="1" applyFont="1" applyFill="1" applyBorder="1" applyAlignment="1" applyProtection="1">
      <alignment horizontal="right" vertical="center"/>
      <protection locked="0"/>
    </xf>
    <xf numFmtId="49" fontId="9" fillId="25" borderId="86" xfId="0" applyNumberFormat="1" applyFont="1" applyFill="1" applyBorder="1" applyAlignment="1" applyProtection="1">
      <alignment vertical="center" wrapText="1"/>
      <protection locked="0"/>
    </xf>
    <xf numFmtId="49" fontId="9" fillId="25" borderId="73" xfId="0" applyNumberFormat="1" applyFont="1" applyFill="1" applyBorder="1" applyAlignment="1" applyProtection="1">
      <alignment vertical="center" wrapText="1"/>
      <protection locked="0"/>
    </xf>
    <xf numFmtId="49" fontId="9" fillId="25" borderId="73" xfId="0" applyNumberFormat="1" applyFont="1" applyFill="1" applyBorder="1" applyAlignment="1" applyProtection="1">
      <alignment horizontal="right" vertical="center" wrapText="1"/>
      <protection locked="0"/>
    </xf>
    <xf numFmtId="49" fontId="9" fillId="25" borderId="87" xfId="0" applyNumberFormat="1" applyFont="1" applyFill="1" applyBorder="1" applyAlignment="1" applyProtection="1">
      <alignment vertical="center" wrapText="1"/>
      <protection locked="0"/>
    </xf>
    <xf numFmtId="49" fontId="9" fillId="25" borderId="88" xfId="0" applyNumberFormat="1" applyFont="1" applyFill="1" applyBorder="1" applyAlignment="1" applyProtection="1">
      <alignment vertical="center" wrapText="1"/>
      <protection locked="0"/>
    </xf>
    <xf numFmtId="49" fontId="9" fillId="25" borderId="0" xfId="0" applyNumberFormat="1" applyFont="1" applyFill="1" applyBorder="1" applyAlignment="1" applyProtection="1">
      <alignment vertical="center" wrapText="1"/>
      <protection locked="0"/>
    </xf>
    <xf numFmtId="49" fontId="9" fillId="25" borderId="0" xfId="0" applyNumberFormat="1" applyFont="1" applyFill="1" applyBorder="1" applyAlignment="1" applyProtection="1">
      <alignment horizontal="right" vertical="center" wrapText="1"/>
      <protection locked="0"/>
    </xf>
    <xf numFmtId="49" fontId="9" fillId="25" borderId="89" xfId="0" applyNumberFormat="1" applyFont="1" applyFill="1" applyBorder="1" applyAlignment="1" applyProtection="1">
      <alignment vertical="center" wrapText="1"/>
      <protection locked="0"/>
    </xf>
    <xf numFmtId="49" fontId="9" fillId="25" borderId="90" xfId="0" applyNumberFormat="1" applyFont="1" applyFill="1" applyBorder="1" applyAlignment="1" applyProtection="1">
      <alignment vertical="center" wrapText="1"/>
      <protection locked="0"/>
    </xf>
    <xf numFmtId="49" fontId="9" fillId="25" borderId="91" xfId="0" applyNumberFormat="1" applyFont="1" applyFill="1" applyBorder="1" applyAlignment="1" applyProtection="1">
      <alignment vertical="center" wrapText="1"/>
      <protection locked="0"/>
    </xf>
    <xf numFmtId="49" fontId="9" fillId="25" borderId="91" xfId="0" applyNumberFormat="1" applyFont="1" applyFill="1" applyBorder="1" applyAlignment="1" applyProtection="1">
      <alignment horizontal="right" vertical="center" wrapText="1"/>
      <protection locked="0"/>
    </xf>
    <xf numFmtId="49" fontId="9" fillId="25" borderId="92" xfId="0" applyNumberFormat="1" applyFont="1" applyFill="1" applyBorder="1" applyAlignment="1" applyProtection="1">
      <alignment vertical="center" wrapText="1"/>
      <protection locked="0"/>
    </xf>
    <xf numFmtId="0" fontId="10" fillId="25" borderId="93" xfId="0" applyNumberFormat="1" applyFont="1" applyFill="1" applyBorder="1" applyAlignment="1" applyProtection="1">
      <alignment vertical="center"/>
      <protection locked="0"/>
    </xf>
    <xf numFmtId="0" fontId="10" fillId="25" borderId="94" xfId="0" applyNumberFormat="1" applyFont="1" applyFill="1" applyBorder="1" applyAlignment="1" applyProtection="1">
      <alignment horizontal="left" vertical="center"/>
      <protection locked="0"/>
    </xf>
    <xf numFmtId="0" fontId="10" fillId="25" borderId="95" xfId="0" applyNumberFormat="1" applyFont="1" applyFill="1" applyBorder="1" applyAlignment="1" applyProtection="1">
      <alignment horizontal="left" vertical="center"/>
      <protection locked="0"/>
    </xf>
    <xf numFmtId="0" fontId="10" fillId="25" borderId="96" xfId="0" applyNumberFormat="1" applyFont="1" applyFill="1" applyBorder="1" applyAlignment="1" applyProtection="1">
      <alignment horizontal="left" vertical="center"/>
      <protection locked="0"/>
    </xf>
    <xf numFmtId="0" fontId="10" fillId="25" borderId="96" xfId="0" applyNumberFormat="1" applyFont="1" applyFill="1" applyBorder="1" applyAlignment="1" applyProtection="1">
      <alignment horizontal="right" vertical="center"/>
      <protection locked="0"/>
    </xf>
    <xf numFmtId="0" fontId="10" fillId="25" borderId="97" xfId="0" applyNumberFormat="1" applyFont="1" applyFill="1" applyBorder="1" applyAlignment="1" applyProtection="1">
      <alignment horizontal="left" vertical="center"/>
      <protection locked="0"/>
    </xf>
    <xf numFmtId="202" fontId="10" fillId="18" borderId="98" xfId="0" applyNumberFormat="1" applyFont="1" applyFill="1" applyBorder="1" applyAlignment="1" applyProtection="1">
      <alignment horizontal="right" vertical="center"/>
      <protection locked="0"/>
    </xf>
    <xf numFmtId="202" fontId="10" fillId="18" borderId="99" xfId="0" applyNumberFormat="1" applyFont="1" applyFill="1" applyBorder="1" applyAlignment="1" applyProtection="1">
      <alignment horizontal="right" vertical="center"/>
      <protection locked="0"/>
    </xf>
    <xf numFmtId="202" fontId="10" fillId="18" borderId="100" xfId="0" applyNumberFormat="1" applyFont="1" applyFill="1" applyBorder="1" applyAlignment="1" applyProtection="1">
      <alignment horizontal="right" vertical="center"/>
      <protection locked="0"/>
    </xf>
    <xf numFmtId="200" fontId="10" fillId="18" borderId="101" xfId="0" applyNumberFormat="1" applyFont="1" applyFill="1" applyBorder="1" applyAlignment="1" applyProtection="1">
      <alignment horizontal="right" vertical="center"/>
      <protection locked="0"/>
    </xf>
    <xf numFmtId="0" fontId="9" fillId="25" borderId="102" xfId="0" applyNumberFormat="1" applyFont="1" applyFill="1" applyBorder="1" applyAlignment="1" applyProtection="1">
      <alignment vertical="center"/>
      <protection locked="0"/>
    </xf>
    <xf numFmtId="0" fontId="9" fillId="25" borderId="103" xfId="0" applyNumberFormat="1" applyFont="1" applyFill="1" applyBorder="1" applyAlignment="1" applyProtection="1">
      <alignment horizontal="left" vertical="center"/>
      <protection locked="0"/>
    </xf>
    <xf numFmtId="0" fontId="9" fillId="25" borderId="104" xfId="0" applyNumberFormat="1" applyFont="1" applyFill="1" applyBorder="1" applyAlignment="1" applyProtection="1">
      <alignment horizontal="left" vertical="center"/>
      <protection locked="0"/>
    </xf>
    <xf numFmtId="0" fontId="9" fillId="25" borderId="105" xfId="0" applyNumberFormat="1" applyFont="1" applyFill="1" applyBorder="1" applyAlignment="1" applyProtection="1">
      <alignment horizontal="left" vertical="center"/>
      <protection locked="0"/>
    </xf>
    <xf numFmtId="0" fontId="9" fillId="25" borderId="105" xfId="0" applyNumberFormat="1" applyFont="1" applyFill="1" applyBorder="1" applyAlignment="1" applyProtection="1">
      <alignment horizontal="right" vertical="center"/>
      <protection locked="0"/>
    </xf>
    <xf numFmtId="0" fontId="9" fillId="25" borderId="106" xfId="0" applyNumberFormat="1" applyFont="1" applyFill="1" applyBorder="1" applyAlignment="1" applyProtection="1">
      <alignment horizontal="left" vertical="center"/>
      <protection locked="0"/>
    </xf>
    <xf numFmtId="202" fontId="9" fillId="18" borderId="107" xfId="0" applyNumberFormat="1" applyFont="1" applyFill="1" applyBorder="1" applyAlignment="1" applyProtection="1">
      <alignment horizontal="right" vertical="center"/>
      <protection locked="0"/>
    </xf>
    <xf numFmtId="202" fontId="9" fillId="18" borderId="108" xfId="0" applyNumberFormat="1" applyFont="1" applyFill="1" applyBorder="1" applyAlignment="1" applyProtection="1">
      <alignment horizontal="right" vertical="center"/>
      <protection locked="0"/>
    </xf>
    <xf numFmtId="202" fontId="9" fillId="18" borderId="109" xfId="0" applyNumberFormat="1" applyFont="1" applyFill="1" applyBorder="1" applyAlignment="1" applyProtection="1">
      <alignment horizontal="right" vertical="center"/>
      <protection locked="0"/>
    </xf>
    <xf numFmtId="200" fontId="9" fillId="18" borderId="110" xfId="0" applyNumberFormat="1" applyFont="1" applyFill="1" applyBorder="1" applyAlignment="1" applyProtection="1">
      <alignment horizontal="right" vertical="center"/>
      <protection locked="0"/>
    </xf>
    <xf numFmtId="0" fontId="10" fillId="25" borderId="17" xfId="0" applyNumberFormat="1" applyFont="1" applyFill="1" applyBorder="1" applyAlignment="1" applyProtection="1">
      <alignment vertical="center"/>
      <protection locked="0"/>
    </xf>
    <xf numFmtId="0" fontId="10" fillId="25" borderId="111" xfId="0" applyNumberFormat="1" applyFont="1" applyFill="1" applyBorder="1" applyAlignment="1" applyProtection="1">
      <alignment horizontal="left" vertical="center"/>
      <protection locked="0"/>
    </xf>
    <xf numFmtId="0" fontId="10" fillId="25" borderId="112" xfId="0" applyNumberFormat="1" applyFont="1" applyFill="1" applyBorder="1" applyAlignment="1" applyProtection="1">
      <alignment horizontal="left" vertical="center"/>
      <protection locked="0"/>
    </xf>
    <xf numFmtId="0" fontId="10" fillId="25" borderId="18" xfId="0" applyNumberFormat="1" applyFont="1" applyFill="1" applyBorder="1" applyAlignment="1" applyProtection="1">
      <alignment horizontal="left" vertical="center"/>
      <protection locked="0"/>
    </xf>
    <xf numFmtId="0" fontId="10" fillId="25" borderId="18" xfId="0" applyNumberFormat="1" applyFont="1" applyFill="1" applyBorder="1" applyAlignment="1" applyProtection="1">
      <alignment horizontal="right" vertical="center"/>
      <protection locked="0"/>
    </xf>
    <xf numFmtId="0" fontId="10" fillId="25" borderId="19" xfId="0" applyNumberFormat="1" applyFont="1" applyFill="1" applyBorder="1" applyAlignment="1" applyProtection="1">
      <alignment horizontal="left" vertical="center"/>
      <protection locked="0"/>
    </xf>
    <xf numFmtId="200" fontId="10" fillId="18" borderId="24" xfId="0" applyNumberFormat="1" applyFont="1" applyFill="1" applyBorder="1" applyAlignment="1" applyProtection="1">
      <alignment horizontal="right" vertical="center"/>
      <protection locked="0"/>
    </xf>
    <xf numFmtId="0" fontId="10" fillId="25" borderId="113" xfId="0" applyNumberFormat="1" applyFont="1" applyFill="1" applyBorder="1" applyAlignment="1" applyProtection="1">
      <alignment vertical="center"/>
      <protection locked="0"/>
    </xf>
    <xf numFmtId="0" fontId="10" fillId="25" borderId="114" xfId="0" applyNumberFormat="1" applyFont="1" applyFill="1" applyBorder="1" applyAlignment="1" applyProtection="1">
      <alignment horizontal="left" vertical="center"/>
      <protection locked="0"/>
    </xf>
    <xf numFmtId="0" fontId="10" fillId="25" borderId="115" xfId="0" applyNumberFormat="1" applyFont="1" applyFill="1" applyBorder="1" applyAlignment="1" applyProtection="1">
      <alignment horizontal="left" vertical="center"/>
      <protection locked="0"/>
    </xf>
    <xf numFmtId="0" fontId="10" fillId="25" borderId="26" xfId="0" applyNumberFormat="1" applyFont="1" applyFill="1" applyBorder="1" applyAlignment="1" applyProtection="1">
      <alignment horizontal="left" vertical="center"/>
      <protection locked="0"/>
    </xf>
    <xf numFmtId="0" fontId="10" fillId="25" borderId="116" xfId="0" applyNumberFormat="1" applyFont="1" applyFill="1" applyBorder="1" applyAlignment="1" applyProtection="1">
      <alignment horizontal="right" vertical="center"/>
      <protection locked="0"/>
    </xf>
    <xf numFmtId="0" fontId="10" fillId="25" borderId="117" xfId="0" applyNumberFormat="1" applyFont="1" applyFill="1" applyBorder="1" applyAlignment="1" applyProtection="1">
      <alignment horizontal="left" vertical="center"/>
      <protection locked="0"/>
    </xf>
    <xf numFmtId="202" fontId="10" fillId="18" borderId="118" xfId="0" applyNumberFormat="1" applyFont="1" applyFill="1" applyBorder="1" applyAlignment="1" applyProtection="1">
      <alignment horizontal="right" vertical="center"/>
      <protection locked="0"/>
    </xf>
    <xf numFmtId="202" fontId="10" fillId="18" borderId="119" xfId="0" applyNumberFormat="1" applyFont="1" applyFill="1" applyBorder="1" applyAlignment="1" applyProtection="1">
      <alignment horizontal="right" vertical="center"/>
      <protection locked="0"/>
    </xf>
    <xf numFmtId="202" fontId="10" fillId="18" borderId="120" xfId="0" applyNumberFormat="1" applyFont="1" applyFill="1" applyBorder="1" applyAlignment="1" applyProtection="1">
      <alignment horizontal="right" vertical="center"/>
      <protection locked="0"/>
    </xf>
    <xf numFmtId="200" fontId="10" fillId="18" borderId="121" xfId="0" applyNumberFormat="1" applyFont="1" applyFill="1" applyBorder="1" applyAlignment="1" applyProtection="1">
      <alignment horizontal="right" vertical="center"/>
      <protection locked="0"/>
    </xf>
    <xf numFmtId="0" fontId="10" fillId="25" borderId="25" xfId="0" applyNumberFormat="1" applyFont="1" applyFill="1" applyBorder="1" applyAlignment="1" applyProtection="1">
      <alignment vertical="center"/>
      <protection locked="0"/>
    </xf>
    <xf numFmtId="0" fontId="10" fillId="25" borderId="122" xfId="0" applyNumberFormat="1" applyFont="1" applyFill="1" applyBorder="1" applyAlignment="1" applyProtection="1">
      <alignment horizontal="left" vertical="center"/>
      <protection locked="0"/>
    </xf>
    <xf numFmtId="0" fontId="10" fillId="25" borderId="26" xfId="0" applyNumberFormat="1" applyFont="1" applyFill="1" applyBorder="1" applyAlignment="1" applyProtection="1">
      <alignment horizontal="right" vertical="center"/>
      <protection locked="0"/>
    </xf>
    <xf numFmtId="0" fontId="10" fillId="25" borderId="27" xfId="0" applyNumberFormat="1" applyFont="1" applyFill="1" applyBorder="1" applyAlignment="1" applyProtection="1">
      <alignment horizontal="left" vertical="center"/>
      <protection locked="0"/>
    </xf>
    <xf numFmtId="200" fontId="10" fillId="18" borderId="32" xfId="0" applyNumberFormat="1" applyFont="1" applyFill="1" applyBorder="1" applyAlignment="1" applyProtection="1">
      <alignment horizontal="right" vertical="center"/>
      <protection locked="0"/>
    </xf>
    <xf numFmtId="0" fontId="10" fillId="25" borderId="33" xfId="0" applyNumberFormat="1" applyFont="1" applyFill="1" applyBorder="1" applyAlignment="1" applyProtection="1">
      <alignment vertical="center"/>
      <protection locked="0"/>
    </xf>
    <xf numFmtId="0" fontId="10" fillId="25" borderId="123" xfId="0" applyNumberFormat="1" applyFont="1" applyFill="1" applyBorder="1" applyAlignment="1" applyProtection="1">
      <alignment horizontal="left" vertical="center"/>
      <protection locked="0"/>
    </xf>
    <xf numFmtId="0" fontId="10" fillId="25" borderId="124" xfId="0" applyNumberFormat="1" applyFont="1" applyFill="1" applyBorder="1" applyAlignment="1" applyProtection="1">
      <alignment horizontal="left" vertical="center"/>
      <protection locked="0"/>
    </xf>
    <xf numFmtId="0" fontId="10" fillId="25" borderId="34" xfId="0" applyNumberFormat="1" applyFont="1" applyFill="1" applyBorder="1" applyAlignment="1" applyProtection="1">
      <alignment horizontal="left" vertical="center"/>
      <protection locked="0"/>
    </xf>
    <xf numFmtId="0" fontId="10" fillId="25" borderId="34" xfId="0" applyNumberFormat="1" applyFont="1" applyFill="1" applyBorder="1" applyAlignment="1" applyProtection="1">
      <alignment horizontal="right" vertical="center"/>
      <protection locked="0"/>
    </xf>
    <xf numFmtId="0" fontId="10" fillId="25" borderId="35" xfId="0" applyNumberFormat="1" applyFont="1" applyFill="1" applyBorder="1" applyAlignment="1" applyProtection="1">
      <alignment horizontal="left" vertical="center"/>
      <protection locked="0"/>
    </xf>
    <xf numFmtId="200" fontId="10" fillId="18" borderId="40" xfId="0" applyNumberFormat="1" applyFont="1" applyFill="1" applyBorder="1" applyAlignment="1" applyProtection="1">
      <alignment horizontal="right" vertical="center"/>
      <protection locked="0"/>
    </xf>
    <xf numFmtId="0" fontId="9" fillId="25" borderId="41" xfId="0" applyNumberFormat="1" applyFont="1" applyFill="1" applyBorder="1" applyAlignment="1" applyProtection="1">
      <alignment vertical="center"/>
      <protection locked="0"/>
    </xf>
    <xf numFmtId="0" fontId="9" fillId="25" borderId="125" xfId="0" applyNumberFormat="1" applyFont="1" applyFill="1" applyBorder="1" applyAlignment="1" applyProtection="1">
      <alignment horizontal="left" vertical="center"/>
      <protection locked="0"/>
    </xf>
    <xf numFmtId="0" fontId="9" fillId="25" borderId="126" xfId="0" applyNumberFormat="1" applyFont="1" applyFill="1" applyBorder="1" applyAlignment="1" applyProtection="1">
      <alignment horizontal="left" vertical="center"/>
      <protection locked="0"/>
    </xf>
    <xf numFmtId="0" fontId="9" fillId="25" borderId="43" xfId="0" applyNumberFormat="1" applyFont="1" applyFill="1" applyBorder="1" applyAlignment="1" applyProtection="1">
      <alignment horizontal="left" vertical="center"/>
      <protection locked="0"/>
    </xf>
    <xf numFmtId="202" fontId="9" fillId="18" borderId="127" xfId="0" applyNumberFormat="1" applyFont="1" applyFill="1" applyBorder="1" applyAlignment="1" applyProtection="1">
      <alignment horizontal="right" vertical="center"/>
      <protection locked="0"/>
    </xf>
    <xf numFmtId="202" fontId="9" fillId="18" borderId="128" xfId="0" applyNumberFormat="1" applyFont="1" applyFill="1" applyBorder="1" applyAlignment="1" applyProtection="1">
      <alignment horizontal="right" vertical="center"/>
      <protection locked="0"/>
    </xf>
    <xf numFmtId="200" fontId="9" fillId="18" borderId="48" xfId="0" applyNumberFormat="1" applyFont="1" applyFill="1" applyBorder="1" applyAlignment="1" applyProtection="1">
      <alignment horizontal="right" vertical="center"/>
      <protection locked="0"/>
    </xf>
    <xf numFmtId="0" fontId="10" fillId="25" borderId="129" xfId="0" applyNumberFormat="1" applyFont="1" applyFill="1" applyBorder="1" applyAlignment="1" applyProtection="1">
      <alignment horizontal="left" vertical="center"/>
      <protection locked="0"/>
    </xf>
    <xf numFmtId="0" fontId="9" fillId="25" borderId="42" xfId="0" applyNumberFormat="1" applyFont="1" applyFill="1" applyBorder="1" applyAlignment="1" applyProtection="1">
      <alignment horizontal="left" vertical="center"/>
      <protection locked="0"/>
    </xf>
    <xf numFmtId="0" fontId="9" fillId="25" borderId="42" xfId="0" applyNumberFormat="1" applyFont="1" applyFill="1" applyBorder="1" applyAlignment="1" applyProtection="1">
      <alignment vertical="center" wrapText="1"/>
      <protection locked="0"/>
    </xf>
    <xf numFmtId="0" fontId="10" fillId="25" borderId="130" xfId="0" applyNumberFormat="1" applyFont="1" applyFill="1" applyBorder="1" applyAlignment="1" applyProtection="1">
      <alignment vertical="center"/>
      <protection locked="0"/>
    </xf>
    <xf numFmtId="0" fontId="10" fillId="25" borderId="131" xfId="0" applyNumberFormat="1" applyFont="1" applyFill="1" applyBorder="1" applyAlignment="1" applyProtection="1">
      <alignment horizontal="left" vertical="center"/>
      <protection locked="0"/>
    </xf>
    <xf numFmtId="0" fontId="10" fillId="25" borderId="132" xfId="0" applyNumberFormat="1" applyFont="1" applyFill="1" applyBorder="1" applyAlignment="1" applyProtection="1">
      <alignment horizontal="left" vertical="center"/>
      <protection locked="0"/>
    </xf>
    <xf numFmtId="0" fontId="10" fillId="25" borderId="133" xfId="0" applyNumberFormat="1" applyFont="1" applyFill="1" applyBorder="1" applyAlignment="1" applyProtection="1">
      <alignment horizontal="right" vertical="center"/>
      <protection locked="0"/>
    </xf>
    <xf numFmtId="0" fontId="10" fillId="25" borderId="134" xfId="0" applyNumberFormat="1" applyFont="1" applyFill="1" applyBorder="1" applyAlignment="1" applyProtection="1">
      <alignment horizontal="left" vertical="center"/>
      <protection locked="0"/>
    </xf>
    <xf numFmtId="202" fontId="10" fillId="18" borderId="135" xfId="0" applyNumberFormat="1" applyFont="1" applyFill="1" applyBorder="1" applyAlignment="1" applyProtection="1">
      <alignment horizontal="right" vertical="center"/>
      <protection locked="0"/>
    </xf>
    <xf numFmtId="202" fontId="10" fillId="18" borderId="136" xfId="0" applyNumberFormat="1" applyFont="1" applyFill="1" applyBorder="1" applyAlignment="1" applyProtection="1">
      <alignment horizontal="right" vertical="center"/>
      <protection locked="0"/>
    </xf>
    <xf numFmtId="202" fontId="10" fillId="18" borderId="137" xfId="0" applyNumberFormat="1" applyFont="1" applyFill="1" applyBorder="1" applyAlignment="1" applyProtection="1">
      <alignment horizontal="right" vertical="center"/>
      <protection locked="0"/>
    </xf>
    <xf numFmtId="200" fontId="10" fillId="18" borderId="138" xfId="0" applyNumberFormat="1" applyFont="1" applyFill="1" applyBorder="1" applyAlignment="1" applyProtection="1">
      <alignment horizontal="right" vertical="center"/>
      <protection locked="0"/>
    </xf>
    <xf numFmtId="0" fontId="10" fillId="25" borderId="50" xfId="0" applyNumberFormat="1" applyFont="1" applyFill="1" applyBorder="1" applyAlignment="1" applyProtection="1">
      <alignment horizontal="left" vertical="center"/>
      <protection locked="0"/>
    </xf>
    <xf numFmtId="0" fontId="10" fillId="25" borderId="43" xfId="0" applyNumberFormat="1" applyFont="1" applyFill="1" applyBorder="1" applyAlignment="1" applyProtection="1">
      <alignment horizontal="left" vertical="center"/>
      <protection locked="0"/>
    </xf>
    <xf numFmtId="202" fontId="10" fillId="18" borderId="127" xfId="0" applyNumberFormat="1" applyFont="1" applyFill="1" applyBorder="1" applyAlignment="1" applyProtection="1">
      <alignment horizontal="right" vertical="center"/>
      <protection locked="0"/>
    </xf>
    <xf numFmtId="202" fontId="10" fillId="18" borderId="128" xfId="0" applyNumberFormat="1" applyFont="1" applyFill="1" applyBorder="1" applyAlignment="1" applyProtection="1">
      <alignment horizontal="right" vertical="center"/>
      <protection locked="0"/>
    </xf>
    <xf numFmtId="202" fontId="10" fillId="18" borderId="46" xfId="0" applyNumberFormat="1" applyFont="1" applyFill="1" applyBorder="1" applyAlignment="1" applyProtection="1">
      <alignment horizontal="right" vertical="center"/>
      <protection locked="0"/>
    </xf>
    <xf numFmtId="200" fontId="10" fillId="18" borderId="48" xfId="0" applyNumberFormat="1" applyFont="1" applyFill="1" applyBorder="1" applyAlignment="1" applyProtection="1">
      <alignment horizontal="right" vertical="center"/>
      <protection locked="0"/>
    </xf>
    <xf numFmtId="0" fontId="9" fillId="25" borderId="42" xfId="0" applyNumberFormat="1" applyFont="1" applyFill="1" applyBorder="1" applyAlignment="1" applyProtection="1">
      <alignment horizontal="right" vertical="center"/>
      <protection locked="0"/>
    </xf>
    <xf numFmtId="0" fontId="10" fillId="25" borderId="41" xfId="0" applyNumberFormat="1" applyFont="1" applyFill="1" applyBorder="1" applyAlignment="1" applyProtection="1">
      <alignment vertical="center"/>
      <protection locked="0"/>
    </xf>
    <xf numFmtId="0" fontId="10" fillId="25" borderId="125" xfId="0" applyNumberFormat="1" applyFont="1" applyFill="1" applyBorder="1" applyAlignment="1" applyProtection="1">
      <alignment horizontal="left" vertical="center"/>
      <protection locked="0"/>
    </xf>
    <xf numFmtId="0" fontId="10" fillId="25" borderId="126" xfId="0" applyNumberFormat="1" applyFont="1" applyFill="1" applyBorder="1" applyAlignment="1" applyProtection="1">
      <alignment horizontal="left" vertical="center"/>
      <protection locked="0"/>
    </xf>
    <xf numFmtId="0" fontId="10" fillId="25" borderId="42" xfId="0" applyNumberFormat="1" applyFont="1" applyFill="1" applyBorder="1" applyAlignment="1" applyProtection="1">
      <alignment horizontal="left" vertical="center"/>
      <protection locked="0"/>
    </xf>
    <xf numFmtId="0" fontId="10" fillId="25" borderId="42" xfId="0" applyNumberFormat="1" applyFont="1" applyFill="1" applyBorder="1" applyAlignment="1" applyProtection="1">
      <alignment horizontal="right" vertical="center"/>
      <protection locked="0"/>
    </xf>
    <xf numFmtId="0" fontId="10" fillId="25" borderId="49" xfId="0" applyNumberFormat="1" applyFont="1" applyFill="1" applyBorder="1" applyAlignment="1" applyProtection="1">
      <alignment vertical="center"/>
      <protection locked="0"/>
    </xf>
    <xf numFmtId="0" fontId="10" fillId="25" borderId="139" xfId="0" applyNumberFormat="1" applyFont="1" applyFill="1" applyBorder="1" applyAlignment="1" applyProtection="1">
      <alignment horizontal="left" vertical="center"/>
      <protection locked="0"/>
    </xf>
    <xf numFmtId="0" fontId="10" fillId="25" borderId="140" xfId="0" applyNumberFormat="1" applyFont="1" applyFill="1" applyBorder="1" applyAlignment="1" applyProtection="1">
      <alignment horizontal="left" vertical="center"/>
      <protection locked="0"/>
    </xf>
    <xf numFmtId="0" fontId="10" fillId="25" borderId="50" xfId="0" applyNumberFormat="1" applyFont="1" applyFill="1" applyBorder="1" applyAlignment="1" applyProtection="1">
      <alignment horizontal="right" vertical="center"/>
      <protection locked="0"/>
    </xf>
    <xf numFmtId="0" fontId="10" fillId="25" borderId="51" xfId="0" applyNumberFormat="1" applyFont="1" applyFill="1" applyBorder="1" applyAlignment="1" applyProtection="1">
      <alignment horizontal="left" vertical="center"/>
      <protection locked="0"/>
    </xf>
    <xf numFmtId="202" fontId="10" fillId="18" borderId="141" xfId="0" applyNumberFormat="1" applyFont="1" applyFill="1" applyBorder="1" applyAlignment="1" applyProtection="1">
      <alignment horizontal="right" vertical="center"/>
      <protection locked="0"/>
    </xf>
    <xf numFmtId="200" fontId="10" fillId="18" borderId="56" xfId="0" applyNumberFormat="1" applyFont="1" applyFill="1" applyBorder="1" applyAlignment="1" applyProtection="1">
      <alignment horizontal="right" vertical="center"/>
      <protection locked="0"/>
    </xf>
    <xf numFmtId="0" fontId="10" fillId="25" borderId="142" xfId="0" applyNumberFormat="1" applyFont="1" applyFill="1" applyBorder="1" applyAlignment="1" applyProtection="1">
      <alignment horizontal="left" vertical="center"/>
      <protection locked="0"/>
    </xf>
    <xf numFmtId="0" fontId="9" fillId="25" borderId="75" xfId="0" applyNumberFormat="1" applyFont="1" applyFill="1" applyBorder="1" applyAlignment="1" applyProtection="1">
      <alignment horizontal="left" vertical="center"/>
      <protection locked="0"/>
    </xf>
    <xf numFmtId="0" fontId="9" fillId="25" borderId="65" xfId="0" applyNumberFormat="1" applyFont="1" applyFill="1" applyBorder="1" applyAlignment="1" applyProtection="1">
      <alignment vertical="center"/>
      <protection locked="0"/>
    </xf>
    <xf numFmtId="0" fontId="9" fillId="25" borderId="66" xfId="0" applyNumberFormat="1" applyFont="1" applyFill="1" applyBorder="1" applyAlignment="1" applyProtection="1">
      <alignment horizontal="left" vertical="center"/>
      <protection locked="0"/>
    </xf>
    <xf numFmtId="0" fontId="9" fillId="25" borderId="66" xfId="0" applyNumberFormat="1" applyFont="1" applyFill="1" applyBorder="1" applyAlignment="1" applyProtection="1">
      <alignment horizontal="right" vertical="center"/>
      <protection locked="0"/>
    </xf>
    <xf numFmtId="0" fontId="9" fillId="25" borderId="67" xfId="0" applyNumberFormat="1" applyFont="1" applyFill="1" applyBorder="1" applyAlignment="1" applyProtection="1">
      <alignment horizontal="left" vertical="center"/>
      <protection locked="0"/>
    </xf>
    <xf numFmtId="0" fontId="41" fillId="19" borderId="0" xfId="0" applyFont="1" applyFill="1" applyAlignment="1" applyProtection="1">
      <alignment horizontal="center" vertical="center"/>
      <protection locked="0"/>
    </xf>
    <xf numFmtId="0" fontId="18" fillId="19" borderId="0" xfId="0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horizontal="center" vertical="top"/>
      <protection locked="0"/>
    </xf>
    <xf numFmtId="49" fontId="11" fillId="0" borderId="0" xfId="0" applyNumberFormat="1" applyFont="1" applyFill="1" applyAlignment="1" applyProtection="1" quotePrefix="1">
      <alignment vertical="top"/>
      <protection locked="0"/>
    </xf>
    <xf numFmtId="49" fontId="10" fillId="25" borderId="112" xfId="0" applyNumberFormat="1" applyFont="1" applyFill="1" applyBorder="1" applyAlignment="1" applyProtection="1">
      <alignment horizontal="left" vertical="center"/>
      <protection locked="0"/>
    </xf>
    <xf numFmtId="202" fontId="10" fillId="18" borderId="143" xfId="0" applyNumberFormat="1" applyFont="1" applyFill="1" applyBorder="1" applyAlignment="1" applyProtection="1">
      <alignment horizontal="right" vertical="center"/>
      <protection locked="0"/>
    </xf>
    <xf numFmtId="49" fontId="10" fillId="25" borderId="122" xfId="0" applyNumberFormat="1" applyFont="1" applyFill="1" applyBorder="1" applyAlignment="1" applyProtection="1">
      <alignment horizontal="left" vertical="center"/>
      <protection locked="0"/>
    </xf>
    <xf numFmtId="202" fontId="10" fillId="18" borderId="144" xfId="0" applyNumberFormat="1" applyFont="1" applyFill="1" applyBorder="1" applyAlignment="1" applyProtection="1">
      <alignment horizontal="right" vertical="center"/>
      <protection locked="0"/>
    </xf>
    <xf numFmtId="49" fontId="10" fillId="25" borderId="130" xfId="0" applyNumberFormat="1" applyFont="1" applyFill="1" applyBorder="1" applyAlignment="1" applyProtection="1">
      <alignment vertical="center"/>
      <protection locked="0"/>
    </xf>
    <xf numFmtId="49" fontId="10" fillId="25" borderId="132" xfId="0" applyNumberFormat="1" applyFont="1" applyFill="1" applyBorder="1" applyAlignment="1" applyProtection="1">
      <alignment horizontal="left" vertical="center"/>
      <protection locked="0"/>
    </xf>
    <xf numFmtId="49" fontId="10" fillId="25" borderId="134" xfId="0" applyNumberFormat="1" applyFont="1" applyFill="1" applyBorder="1" applyAlignment="1" applyProtection="1">
      <alignment horizontal="left" vertical="center"/>
      <protection locked="0"/>
    </xf>
    <xf numFmtId="202" fontId="10" fillId="18" borderId="145" xfId="0" applyNumberFormat="1" applyFont="1" applyFill="1" applyBorder="1" applyAlignment="1" applyProtection="1">
      <alignment horizontal="right" vertical="center"/>
      <protection locked="0"/>
    </xf>
    <xf numFmtId="49" fontId="10" fillId="25" borderId="124" xfId="0" applyNumberFormat="1" applyFont="1" applyFill="1" applyBorder="1" applyAlignment="1" applyProtection="1">
      <alignment horizontal="left" vertical="center"/>
      <protection locked="0"/>
    </xf>
    <xf numFmtId="202" fontId="10" fillId="18" borderId="146" xfId="0" applyNumberFormat="1" applyFont="1" applyFill="1" applyBorder="1" applyAlignment="1" applyProtection="1">
      <alignment horizontal="right" vertical="center"/>
      <protection locked="0"/>
    </xf>
    <xf numFmtId="49" fontId="9" fillId="25" borderId="126" xfId="0" applyNumberFormat="1" applyFont="1" applyFill="1" applyBorder="1" applyAlignment="1" applyProtection="1">
      <alignment horizontal="left" vertical="center"/>
      <protection locked="0"/>
    </xf>
    <xf numFmtId="202" fontId="9" fillId="18" borderId="147" xfId="0" applyNumberFormat="1" applyFont="1" applyFill="1" applyBorder="1" applyAlignment="1" applyProtection="1">
      <alignment horizontal="right" vertical="center"/>
      <protection locked="0"/>
    </xf>
    <xf numFmtId="202" fontId="9" fillId="18" borderId="148" xfId="0" applyNumberFormat="1" applyFont="1" applyFill="1" applyBorder="1" applyAlignment="1" applyProtection="1">
      <alignment horizontal="right" vertical="center"/>
      <protection locked="0"/>
    </xf>
    <xf numFmtId="49" fontId="10" fillId="25" borderId="140" xfId="0" applyNumberFormat="1" applyFont="1" applyFill="1" applyBorder="1" applyAlignment="1" applyProtection="1">
      <alignment horizontal="left" vertical="center"/>
      <protection locked="0"/>
    </xf>
    <xf numFmtId="202" fontId="10" fillId="18" borderId="149" xfId="0" applyNumberFormat="1" applyFont="1" applyFill="1" applyBorder="1" applyAlignment="1" applyProtection="1">
      <alignment horizontal="right" vertical="center"/>
      <protection locked="0"/>
    </xf>
    <xf numFmtId="202" fontId="10" fillId="18" borderId="150" xfId="0" applyNumberFormat="1" applyFont="1" applyFill="1" applyBorder="1" applyAlignment="1" applyProtection="1">
      <alignment horizontal="right" vertical="center"/>
      <protection locked="0"/>
    </xf>
    <xf numFmtId="49" fontId="10" fillId="25" borderId="113" xfId="0" applyNumberFormat="1" applyFont="1" applyFill="1" applyBorder="1" applyAlignment="1" applyProtection="1">
      <alignment vertical="center"/>
      <protection locked="0"/>
    </xf>
    <xf numFmtId="49" fontId="10" fillId="25" borderId="115" xfId="0" applyNumberFormat="1" applyFont="1" applyFill="1" applyBorder="1" applyAlignment="1" applyProtection="1">
      <alignment horizontal="left" vertical="center"/>
      <protection locked="0"/>
    </xf>
    <xf numFmtId="49" fontId="10" fillId="25" borderId="117" xfId="0" applyNumberFormat="1" applyFont="1" applyFill="1" applyBorder="1" applyAlignment="1" applyProtection="1">
      <alignment horizontal="left" vertical="center"/>
      <protection locked="0"/>
    </xf>
    <xf numFmtId="202" fontId="10" fillId="18" borderId="151" xfId="0" applyNumberFormat="1" applyFont="1" applyFill="1" applyBorder="1" applyAlignment="1" applyProtection="1">
      <alignment horizontal="right" vertical="center"/>
      <protection locked="0"/>
    </xf>
    <xf numFmtId="202" fontId="10" fillId="18" borderId="152" xfId="0" applyNumberFormat="1" applyFont="1" applyFill="1" applyBorder="1" applyAlignment="1" applyProtection="1">
      <alignment horizontal="right" vertical="center"/>
      <protection locked="0"/>
    </xf>
    <xf numFmtId="202" fontId="10" fillId="18" borderId="153" xfId="0" applyNumberFormat="1" applyFont="1" applyFill="1" applyBorder="1" applyAlignment="1" applyProtection="1">
      <alignment horizontal="right" vertical="center"/>
      <protection locked="0"/>
    </xf>
    <xf numFmtId="202" fontId="10" fillId="18" borderId="154" xfId="0" applyNumberFormat="1" applyFont="1" applyFill="1" applyBorder="1" applyAlignment="1" applyProtection="1">
      <alignment horizontal="right" vertical="center"/>
      <protection locked="0"/>
    </xf>
    <xf numFmtId="200" fontId="9" fillId="18" borderId="48" xfId="0" applyNumberFormat="1" applyFont="1" applyFill="1" applyBorder="1" applyAlignment="1" applyProtection="1">
      <alignment horizontal="right" vertical="center"/>
      <protection locked="0"/>
    </xf>
    <xf numFmtId="49" fontId="9" fillId="25" borderId="74" xfId="0" applyNumberFormat="1" applyFont="1" applyFill="1" applyBorder="1" applyAlignment="1" applyProtection="1">
      <alignment horizontal="left" vertical="center"/>
      <protection locked="0"/>
    </xf>
    <xf numFmtId="0" fontId="9" fillId="25" borderId="155" xfId="0" applyNumberFormat="1" applyFont="1" applyFill="1" applyBorder="1" applyAlignment="1" applyProtection="1">
      <alignment horizontal="left" vertical="center"/>
      <protection locked="0"/>
    </xf>
    <xf numFmtId="49" fontId="9" fillId="25" borderId="156" xfId="0" applyNumberFormat="1" applyFont="1" applyFill="1" applyBorder="1" applyAlignment="1" applyProtection="1">
      <alignment horizontal="left" vertical="center"/>
      <protection locked="0"/>
    </xf>
    <xf numFmtId="49" fontId="10" fillId="25" borderId="76" xfId="0" applyNumberFormat="1" applyFont="1" applyFill="1" applyBorder="1" applyAlignment="1" applyProtection="1">
      <alignment horizontal="left" vertical="center"/>
      <protection locked="0"/>
    </xf>
    <xf numFmtId="202" fontId="9" fillId="18" borderId="157" xfId="0" applyNumberFormat="1" applyFont="1" applyFill="1" applyBorder="1" applyAlignment="1" applyProtection="1">
      <alignment horizontal="right" vertical="center"/>
      <protection locked="0"/>
    </xf>
    <xf numFmtId="200" fontId="9" fillId="18" borderId="80" xfId="0" applyNumberFormat="1" applyFont="1" applyFill="1" applyBorder="1" applyAlignment="1" applyProtection="1">
      <alignment horizontal="right" vertical="center"/>
      <protection locked="0"/>
    </xf>
    <xf numFmtId="203" fontId="9" fillId="18" borderId="80" xfId="0" applyNumberFormat="1" applyFont="1" applyFill="1" applyBorder="1" applyAlignment="1" applyProtection="1">
      <alignment horizontal="right" vertical="center"/>
      <protection locked="0"/>
    </xf>
    <xf numFmtId="202" fontId="10" fillId="18" borderId="158" xfId="0" applyNumberFormat="1" applyFont="1" applyFill="1" applyBorder="1" applyAlignment="1" applyProtection="1">
      <alignment horizontal="right" vertical="center"/>
      <protection locked="0"/>
    </xf>
    <xf numFmtId="202" fontId="10" fillId="18" borderId="69" xfId="0" applyNumberFormat="1" applyFont="1" applyFill="1" applyBorder="1" applyAlignment="1" applyProtection="1">
      <alignment horizontal="right" vertical="center"/>
      <protection locked="0"/>
    </xf>
    <xf numFmtId="202" fontId="10" fillId="18" borderId="70" xfId="0" applyNumberFormat="1" applyFont="1" applyFill="1" applyBorder="1" applyAlignment="1" applyProtection="1">
      <alignment horizontal="right" vertical="center"/>
      <protection locked="0"/>
    </xf>
    <xf numFmtId="200" fontId="10" fillId="18" borderId="72" xfId="0" applyNumberFormat="1" applyFont="1" applyFill="1" applyBorder="1" applyAlignment="1" applyProtection="1">
      <alignment horizontal="right" vertical="center"/>
      <protection locked="0"/>
    </xf>
    <xf numFmtId="202" fontId="10" fillId="18" borderId="159" xfId="0" applyNumberFormat="1" applyFont="1" applyFill="1" applyBorder="1" applyAlignment="1" applyProtection="1">
      <alignment horizontal="right" vertical="center"/>
      <protection locked="0"/>
    </xf>
    <xf numFmtId="197" fontId="10" fillId="19" borderId="0" xfId="0" applyNumberFormat="1" applyFont="1" applyFill="1" applyAlignment="1" applyProtection="1">
      <alignment vertical="center"/>
      <protection hidden="1"/>
    </xf>
    <xf numFmtId="202" fontId="10" fillId="18" borderId="160" xfId="0" applyNumberFormat="1" applyFont="1" applyFill="1" applyBorder="1" applyAlignment="1" applyProtection="1">
      <alignment horizontal="right" vertical="center"/>
      <protection locked="0"/>
    </xf>
    <xf numFmtId="200" fontId="10" fillId="18" borderId="161" xfId="0" applyNumberFormat="1" applyFont="1" applyFill="1" applyBorder="1" applyAlignment="1" applyProtection="1">
      <alignment horizontal="right" vertical="center"/>
      <protection locked="0"/>
    </xf>
    <xf numFmtId="202" fontId="10" fillId="18" borderId="162" xfId="0" applyNumberFormat="1" applyFont="1" applyFill="1" applyBorder="1" applyAlignment="1" applyProtection="1">
      <alignment horizontal="right" vertical="center"/>
      <protection locked="0"/>
    </xf>
    <xf numFmtId="200" fontId="10" fillId="18" borderId="163" xfId="0" applyNumberFormat="1" applyFont="1" applyFill="1" applyBorder="1" applyAlignment="1" applyProtection="1">
      <alignment horizontal="right" vertical="center"/>
      <protection locked="0"/>
    </xf>
    <xf numFmtId="49" fontId="10" fillId="25" borderId="133" xfId="0" applyNumberFormat="1" applyFont="1" applyFill="1" applyBorder="1" applyAlignment="1" applyProtection="1">
      <alignment horizontal="left" vertical="center"/>
      <protection locked="0"/>
    </xf>
    <xf numFmtId="49" fontId="10" fillId="25" borderId="133" xfId="0" applyNumberFormat="1" applyFont="1" applyFill="1" applyBorder="1" applyAlignment="1" applyProtection="1">
      <alignment horizontal="right" vertical="center"/>
      <protection locked="0"/>
    </xf>
    <xf numFmtId="202" fontId="10" fillId="18" borderId="164" xfId="0" applyNumberFormat="1" applyFont="1" applyFill="1" applyBorder="1" applyAlignment="1" applyProtection="1">
      <alignment horizontal="right" vertical="center"/>
      <protection locked="0"/>
    </xf>
    <xf numFmtId="200" fontId="10" fillId="18" borderId="165" xfId="0" applyNumberFormat="1" applyFont="1" applyFill="1" applyBorder="1" applyAlignment="1" applyProtection="1">
      <alignment horizontal="right" vertical="center"/>
      <protection locked="0"/>
    </xf>
    <xf numFmtId="202" fontId="10" fillId="18" borderId="166" xfId="0" applyNumberFormat="1" applyFont="1" applyFill="1" applyBorder="1" applyAlignment="1" applyProtection="1">
      <alignment horizontal="right" vertical="center"/>
      <protection locked="0"/>
    </xf>
    <xf numFmtId="200" fontId="10" fillId="18" borderId="167" xfId="0" applyNumberFormat="1" applyFont="1" applyFill="1" applyBorder="1" applyAlignment="1" applyProtection="1">
      <alignment horizontal="right" vertical="center"/>
      <protection locked="0"/>
    </xf>
    <xf numFmtId="49" fontId="9" fillId="25" borderId="41" xfId="0" applyNumberFormat="1" applyFont="1" applyFill="1" applyBorder="1" applyAlignment="1" applyProtection="1">
      <alignment vertical="center"/>
      <protection locked="0"/>
    </xf>
    <xf numFmtId="0" fontId="9" fillId="25" borderId="125" xfId="0" applyNumberFormat="1" applyFont="1" applyFill="1" applyBorder="1" applyAlignment="1" applyProtection="1">
      <alignment horizontal="left" vertical="center"/>
      <protection locked="0"/>
    </xf>
    <xf numFmtId="49" fontId="9" fillId="25" borderId="126" xfId="0" applyNumberFormat="1" applyFont="1" applyFill="1" applyBorder="1" applyAlignment="1" applyProtection="1">
      <alignment horizontal="left" vertical="center"/>
      <protection locked="0"/>
    </xf>
    <xf numFmtId="49" fontId="9" fillId="25" borderId="42" xfId="0" applyNumberFormat="1" applyFont="1" applyFill="1" applyBorder="1" applyAlignment="1" applyProtection="1">
      <alignment vertical="center"/>
      <protection locked="0"/>
    </xf>
    <xf numFmtId="49" fontId="9" fillId="25" borderId="43" xfId="0" applyNumberFormat="1" applyFont="1" applyFill="1" applyBorder="1" applyAlignment="1" applyProtection="1">
      <alignment horizontal="left" vertical="center"/>
      <protection locked="0"/>
    </xf>
    <xf numFmtId="202" fontId="9" fillId="18" borderId="168" xfId="0" applyNumberFormat="1" applyFont="1" applyFill="1" applyBorder="1" applyAlignment="1" applyProtection="1">
      <alignment horizontal="right" vertical="center"/>
      <protection locked="0"/>
    </xf>
    <xf numFmtId="200" fontId="9" fillId="18" borderId="169" xfId="0" applyNumberFormat="1" applyFont="1" applyFill="1" applyBorder="1" applyAlignment="1" applyProtection="1">
      <alignment horizontal="right" vertical="center"/>
      <protection locked="0"/>
    </xf>
    <xf numFmtId="202" fontId="10" fillId="18" borderId="170" xfId="0" applyNumberFormat="1" applyFont="1" applyFill="1" applyBorder="1" applyAlignment="1" applyProtection="1">
      <alignment horizontal="right" vertical="center"/>
      <protection locked="0"/>
    </xf>
    <xf numFmtId="200" fontId="10" fillId="18" borderId="171" xfId="0" applyNumberFormat="1" applyFont="1" applyFill="1" applyBorder="1" applyAlignment="1" applyProtection="1">
      <alignment horizontal="right" vertical="center"/>
      <protection locked="0"/>
    </xf>
    <xf numFmtId="49" fontId="9" fillId="25" borderId="34" xfId="0" applyNumberFormat="1" applyFont="1" applyFill="1" applyBorder="1" applyAlignment="1" applyProtection="1">
      <alignment horizontal="left" vertical="center"/>
      <protection locked="0"/>
    </xf>
    <xf numFmtId="200" fontId="9" fillId="18" borderId="169" xfId="0" applyNumberFormat="1" applyFont="1" applyFill="1" applyBorder="1" applyAlignment="1" applyProtection="1">
      <alignment horizontal="right" vertical="center"/>
      <protection locked="0"/>
    </xf>
    <xf numFmtId="49" fontId="10" fillId="25" borderId="50" xfId="0" applyNumberFormat="1" applyFont="1" applyFill="1" applyBorder="1" applyAlignment="1" applyProtection="1">
      <alignment vertical="center"/>
      <protection locked="0"/>
    </xf>
    <xf numFmtId="49" fontId="10" fillId="25" borderId="26" xfId="0" applyNumberFormat="1" applyFont="1" applyFill="1" applyBorder="1" applyAlignment="1" applyProtection="1">
      <alignment vertical="center"/>
      <protection locked="0"/>
    </xf>
    <xf numFmtId="1" fontId="10" fillId="25" borderId="131" xfId="0" applyNumberFormat="1" applyFont="1" applyFill="1" applyBorder="1" applyAlignment="1" applyProtection="1">
      <alignment horizontal="left" vertical="center"/>
      <protection locked="0"/>
    </xf>
    <xf numFmtId="49" fontId="10" fillId="25" borderId="34" xfId="0" applyNumberFormat="1" applyFont="1" applyFill="1" applyBorder="1" applyAlignment="1" applyProtection="1">
      <alignment vertical="center"/>
      <protection locked="0"/>
    </xf>
    <xf numFmtId="49" fontId="9" fillId="25" borderId="49" xfId="0" applyNumberFormat="1" applyFont="1" applyFill="1" applyBorder="1" applyAlignment="1" applyProtection="1">
      <alignment vertical="center"/>
      <protection locked="0"/>
    </xf>
    <xf numFmtId="49" fontId="9" fillId="25" borderId="34" xfId="0" applyNumberFormat="1" applyFont="1" applyFill="1" applyBorder="1" applyAlignment="1" applyProtection="1">
      <alignment vertical="center"/>
      <protection locked="0"/>
    </xf>
    <xf numFmtId="49" fontId="9" fillId="25" borderId="42" xfId="0" applyNumberFormat="1" applyFont="1" applyFill="1" applyBorder="1" applyAlignment="1" applyProtection="1">
      <alignment vertical="center"/>
      <protection locked="0"/>
    </xf>
    <xf numFmtId="49" fontId="10" fillId="25" borderId="116" xfId="0" applyNumberFormat="1" applyFont="1" applyFill="1" applyBorder="1" applyAlignment="1" applyProtection="1">
      <alignment horizontal="right" vertical="center"/>
      <protection locked="0"/>
    </xf>
    <xf numFmtId="202" fontId="10" fillId="18" borderId="172" xfId="0" applyNumberFormat="1" applyFont="1" applyFill="1" applyBorder="1" applyAlignment="1" applyProtection="1">
      <alignment horizontal="right" vertical="center"/>
      <protection locked="0"/>
    </xf>
    <xf numFmtId="200" fontId="10" fillId="18" borderId="173" xfId="0" applyNumberFormat="1" applyFont="1" applyFill="1" applyBorder="1" applyAlignment="1" applyProtection="1">
      <alignment horizontal="right" vertical="center"/>
      <protection locked="0"/>
    </xf>
    <xf numFmtId="49" fontId="10" fillId="25" borderId="33" xfId="0" applyNumberFormat="1" applyFont="1" applyFill="1" applyBorder="1" applyAlignment="1" applyProtection="1">
      <alignment vertical="center"/>
      <protection locked="0"/>
    </xf>
    <xf numFmtId="0" fontId="10" fillId="25" borderId="123" xfId="0" applyNumberFormat="1" applyFont="1" applyFill="1" applyBorder="1" applyAlignment="1" applyProtection="1">
      <alignment horizontal="left" vertical="center"/>
      <protection locked="0"/>
    </xf>
    <xf numFmtId="49" fontId="10" fillId="25" borderId="124" xfId="0" applyNumberFormat="1" applyFont="1" applyFill="1" applyBorder="1" applyAlignment="1" applyProtection="1">
      <alignment horizontal="left" vertical="center"/>
      <protection locked="0"/>
    </xf>
    <xf numFmtId="49" fontId="10" fillId="25" borderId="34" xfId="0" applyNumberFormat="1" applyFont="1" applyFill="1" applyBorder="1" applyAlignment="1" applyProtection="1">
      <alignment vertical="center"/>
      <protection locked="0"/>
    </xf>
    <xf numFmtId="49" fontId="10" fillId="25" borderId="35" xfId="0" applyNumberFormat="1" applyFont="1" applyFill="1" applyBorder="1" applyAlignment="1" applyProtection="1">
      <alignment horizontal="left" vertical="center"/>
      <protection locked="0"/>
    </xf>
    <xf numFmtId="200" fontId="10" fillId="18" borderId="167" xfId="0" applyNumberFormat="1" applyFont="1" applyFill="1" applyBorder="1" applyAlignment="1" applyProtection="1">
      <alignment horizontal="right" vertical="center"/>
      <protection locked="0"/>
    </xf>
    <xf numFmtId="49" fontId="10" fillId="25" borderId="41" xfId="0" applyNumberFormat="1" applyFont="1" applyFill="1" applyBorder="1" applyAlignment="1" applyProtection="1">
      <alignment vertical="center"/>
      <protection locked="0"/>
    </xf>
    <xf numFmtId="49" fontId="10" fillId="25" borderId="126" xfId="0" applyNumberFormat="1" applyFont="1" applyFill="1" applyBorder="1" applyAlignment="1" applyProtection="1">
      <alignment horizontal="left" vertical="center"/>
      <protection locked="0"/>
    </xf>
    <xf numFmtId="49" fontId="10" fillId="25" borderId="42" xfId="0" applyNumberFormat="1" applyFont="1" applyFill="1" applyBorder="1" applyAlignment="1" applyProtection="1">
      <alignment horizontal="right" vertical="center"/>
      <protection locked="0"/>
    </xf>
    <xf numFmtId="49" fontId="10" fillId="25" borderId="43" xfId="0" applyNumberFormat="1" applyFont="1" applyFill="1" applyBorder="1" applyAlignment="1" applyProtection="1">
      <alignment horizontal="left" vertical="center"/>
      <protection locked="0"/>
    </xf>
    <xf numFmtId="202" fontId="10" fillId="18" borderId="168" xfId="0" applyNumberFormat="1" applyFont="1" applyFill="1" applyBorder="1" applyAlignment="1" applyProtection="1">
      <alignment horizontal="right" vertical="center"/>
      <protection locked="0"/>
    </xf>
    <xf numFmtId="200" fontId="10" fillId="18" borderId="169" xfId="0" applyNumberFormat="1" applyFont="1" applyFill="1" applyBorder="1" applyAlignment="1" applyProtection="1">
      <alignment horizontal="right" vertical="center"/>
      <protection locked="0"/>
    </xf>
    <xf numFmtId="49" fontId="9" fillId="25" borderId="140" xfId="0" applyNumberFormat="1" applyFont="1" applyFill="1" applyBorder="1" applyAlignment="1" applyProtection="1">
      <alignment horizontal="left" vertical="center"/>
      <protection locked="0"/>
    </xf>
    <xf numFmtId="49" fontId="9" fillId="25" borderId="51" xfId="0" applyNumberFormat="1" applyFont="1" applyFill="1" applyBorder="1" applyAlignment="1" applyProtection="1">
      <alignment horizontal="left" vertical="center"/>
      <protection locked="0"/>
    </xf>
    <xf numFmtId="0" fontId="9" fillId="25" borderId="139" xfId="0" applyNumberFormat="1" applyFont="1" applyFill="1" applyBorder="1" applyAlignment="1" applyProtection="1">
      <alignment horizontal="left" vertical="center"/>
      <protection locked="0"/>
    </xf>
    <xf numFmtId="49" fontId="9" fillId="25" borderId="50" xfId="0" applyNumberFormat="1" applyFont="1" applyFill="1" applyBorder="1" applyAlignment="1" applyProtection="1">
      <alignment horizontal="left" vertical="center"/>
      <protection locked="0"/>
    </xf>
    <xf numFmtId="49" fontId="9" fillId="25" borderId="50" xfId="0" applyNumberFormat="1" applyFont="1" applyFill="1" applyBorder="1" applyAlignment="1" applyProtection="1">
      <alignment horizontal="right" vertical="center"/>
      <protection locked="0"/>
    </xf>
    <xf numFmtId="202" fontId="9" fillId="18" borderId="174" xfId="0" applyNumberFormat="1" applyFont="1" applyFill="1" applyBorder="1" applyAlignment="1" applyProtection="1">
      <alignment horizontal="right" vertical="center"/>
      <protection locked="0"/>
    </xf>
    <xf numFmtId="200" fontId="9" fillId="18" borderId="175" xfId="0" applyNumberFormat="1" applyFont="1" applyFill="1" applyBorder="1" applyAlignment="1" applyProtection="1">
      <alignment horizontal="right" vertical="center"/>
      <protection locked="0"/>
    </xf>
    <xf numFmtId="202" fontId="9" fillId="18" borderId="176" xfId="0" applyNumberFormat="1" applyFont="1" applyFill="1" applyBorder="1" applyAlignment="1" applyProtection="1">
      <alignment horizontal="right" vertical="center"/>
      <protection locked="0"/>
    </xf>
    <xf numFmtId="200" fontId="9" fillId="18" borderId="177" xfId="0" applyNumberFormat="1" applyFont="1" applyFill="1" applyBorder="1" applyAlignment="1" applyProtection="1">
      <alignment horizontal="right" vertical="center"/>
      <protection locked="0"/>
    </xf>
    <xf numFmtId="0" fontId="0" fillId="19" borderId="0" xfId="0" applyNumberFormat="1" applyFill="1" applyAlignment="1">
      <alignment/>
    </xf>
    <xf numFmtId="0" fontId="0" fillId="19" borderId="0" xfId="0" applyNumberFormat="1" applyFill="1" applyBorder="1" applyAlignment="1">
      <alignment/>
    </xf>
    <xf numFmtId="0" fontId="10" fillId="19" borderId="0" xfId="0" applyFont="1" applyFill="1" applyBorder="1" applyAlignment="1" applyProtection="1">
      <alignment vertical="center"/>
      <protection hidden="1"/>
    </xf>
    <xf numFmtId="0" fontId="0" fillId="0" borderId="0" xfId="0" applyNumberFormat="1" applyBorder="1" applyAlignment="1">
      <alignment/>
    </xf>
    <xf numFmtId="49" fontId="8" fillId="0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vertical="top"/>
      <protection locked="0"/>
    </xf>
    <xf numFmtId="203" fontId="10" fillId="18" borderId="24" xfId="0" applyNumberFormat="1" applyFont="1" applyFill="1" applyBorder="1" applyAlignment="1" applyProtection="1">
      <alignment horizontal="right" vertical="center"/>
      <protection locked="0"/>
    </xf>
    <xf numFmtId="203" fontId="10" fillId="18" borderId="32" xfId="0" applyNumberFormat="1" applyFont="1" applyFill="1" applyBorder="1" applyAlignment="1" applyProtection="1">
      <alignment horizontal="right" vertical="center"/>
      <protection locked="0"/>
    </xf>
    <xf numFmtId="203" fontId="10" fillId="18" borderId="138" xfId="0" applyNumberFormat="1" applyFont="1" applyFill="1" applyBorder="1" applyAlignment="1" applyProtection="1">
      <alignment horizontal="right" vertical="center"/>
      <protection locked="0"/>
    </xf>
    <xf numFmtId="203" fontId="10" fillId="18" borderId="40" xfId="0" applyNumberFormat="1" applyFont="1" applyFill="1" applyBorder="1" applyAlignment="1" applyProtection="1">
      <alignment horizontal="right" vertical="center"/>
      <protection locked="0"/>
    </xf>
    <xf numFmtId="203" fontId="9" fillId="18" borderId="48" xfId="0" applyNumberFormat="1" applyFont="1" applyFill="1" applyBorder="1" applyAlignment="1" applyProtection="1">
      <alignment horizontal="right" vertical="center"/>
      <protection locked="0"/>
    </xf>
    <xf numFmtId="203" fontId="9" fillId="18" borderId="48" xfId="0" applyNumberFormat="1" applyFont="1" applyFill="1" applyBorder="1" applyAlignment="1" applyProtection="1">
      <alignment horizontal="right" vertical="center"/>
      <protection locked="0"/>
    </xf>
    <xf numFmtId="203" fontId="10" fillId="18" borderId="56" xfId="0" applyNumberFormat="1" applyFont="1" applyFill="1" applyBorder="1" applyAlignment="1" applyProtection="1">
      <alignment horizontal="right" vertical="center"/>
      <protection locked="0"/>
    </xf>
    <xf numFmtId="202" fontId="10" fillId="18" borderId="25" xfId="0" applyNumberFormat="1" applyFont="1" applyFill="1" applyBorder="1" applyAlignment="1" applyProtection="1">
      <alignment horizontal="right" vertical="center"/>
      <protection locked="0"/>
    </xf>
    <xf numFmtId="49" fontId="10" fillId="25" borderId="25" xfId="0" applyNumberFormat="1" applyFont="1" applyFill="1" applyBorder="1" applyAlignment="1" applyProtection="1">
      <alignment vertical="center"/>
      <protection locked="0"/>
    </xf>
    <xf numFmtId="0" fontId="10" fillId="25" borderId="114" xfId="0" applyNumberFormat="1" applyFont="1" applyFill="1" applyBorder="1" applyAlignment="1" applyProtection="1">
      <alignment horizontal="left" vertical="center"/>
      <protection locked="0"/>
    </xf>
    <xf numFmtId="49" fontId="10" fillId="25" borderId="122" xfId="0" applyNumberFormat="1" applyFont="1" applyFill="1" applyBorder="1" applyAlignment="1" applyProtection="1">
      <alignment horizontal="left" vertical="center"/>
      <protection locked="0"/>
    </xf>
    <xf numFmtId="49" fontId="10" fillId="25" borderId="27" xfId="0" applyNumberFormat="1" applyFont="1" applyFill="1" applyBorder="1" applyAlignment="1" applyProtection="1">
      <alignment horizontal="left" vertical="center"/>
      <protection locked="0"/>
    </xf>
    <xf numFmtId="203" fontId="10" fillId="18" borderId="32" xfId="0" applyNumberFormat="1" applyFont="1" applyFill="1" applyBorder="1" applyAlignment="1" applyProtection="1">
      <alignment horizontal="right" vertical="center"/>
      <protection locked="0"/>
    </xf>
    <xf numFmtId="49" fontId="10" fillId="25" borderId="130" xfId="0" applyNumberFormat="1" applyFont="1" applyFill="1" applyBorder="1" applyAlignment="1" applyProtection="1">
      <alignment vertical="center"/>
      <protection locked="0"/>
    </xf>
    <xf numFmtId="0" fontId="10" fillId="25" borderId="131" xfId="0" applyNumberFormat="1" applyFont="1" applyFill="1" applyBorder="1" applyAlignment="1" applyProtection="1">
      <alignment horizontal="left" vertical="center"/>
      <protection locked="0"/>
    </xf>
    <xf numFmtId="49" fontId="10" fillId="25" borderId="132" xfId="0" applyNumberFormat="1" applyFont="1" applyFill="1" applyBorder="1" applyAlignment="1" applyProtection="1">
      <alignment horizontal="left" vertical="center"/>
      <protection locked="0"/>
    </xf>
    <xf numFmtId="49" fontId="10" fillId="25" borderId="134" xfId="0" applyNumberFormat="1" applyFont="1" applyFill="1" applyBorder="1" applyAlignment="1" applyProtection="1">
      <alignment horizontal="left" vertical="center"/>
      <protection locked="0"/>
    </xf>
    <xf numFmtId="203" fontId="10" fillId="18" borderId="138" xfId="0" applyNumberFormat="1" applyFont="1" applyFill="1" applyBorder="1" applyAlignment="1" applyProtection="1">
      <alignment horizontal="right" vertical="center"/>
      <protection locked="0"/>
    </xf>
    <xf numFmtId="202" fontId="10" fillId="18" borderId="178" xfId="0" applyNumberFormat="1" applyFont="1" applyFill="1" applyBorder="1" applyAlignment="1" applyProtection="1">
      <alignment horizontal="right" vertical="center"/>
      <protection locked="0"/>
    </xf>
    <xf numFmtId="202" fontId="10" fillId="18" borderId="45" xfId="0" applyNumberFormat="1" applyFont="1" applyFill="1" applyBorder="1" applyAlignment="1" applyProtection="1">
      <alignment horizontal="right" vertical="center"/>
      <protection locked="0"/>
    </xf>
    <xf numFmtId="0" fontId="10" fillId="25" borderId="116" xfId="0" applyNumberFormat="1" applyFont="1" applyFill="1" applyBorder="1" applyAlignment="1" applyProtection="1">
      <alignment horizontal="left" vertical="center"/>
      <protection locked="0"/>
    </xf>
    <xf numFmtId="203" fontId="10" fillId="18" borderId="121" xfId="0" applyNumberFormat="1" applyFont="1" applyFill="1" applyBorder="1" applyAlignment="1" applyProtection="1">
      <alignment horizontal="right" vertical="center"/>
      <protection locked="0"/>
    </xf>
    <xf numFmtId="203" fontId="10" fillId="18" borderId="48" xfId="0" applyNumberFormat="1" applyFont="1" applyFill="1" applyBorder="1" applyAlignment="1" applyProtection="1">
      <alignment horizontal="right" vertical="center"/>
      <protection locked="0"/>
    </xf>
    <xf numFmtId="49" fontId="10" fillId="25" borderId="13" xfId="0" applyNumberFormat="1" applyFont="1" applyFill="1" applyBorder="1" applyAlignment="1" applyProtection="1">
      <alignment vertical="center"/>
      <protection locked="0"/>
    </xf>
    <xf numFmtId="49" fontId="10" fillId="25" borderId="88" xfId="0" applyNumberFormat="1" applyFont="1" applyFill="1" applyBorder="1" applyAlignment="1" applyProtection="1">
      <alignment horizontal="left" vertical="center"/>
      <protection locked="0"/>
    </xf>
    <xf numFmtId="49" fontId="10" fillId="25" borderId="89" xfId="0" applyNumberFormat="1" applyFont="1" applyFill="1" applyBorder="1" applyAlignment="1" applyProtection="1">
      <alignment horizontal="left" vertical="center"/>
      <protection locked="0"/>
    </xf>
    <xf numFmtId="202" fontId="10" fillId="18" borderId="179" xfId="0" applyNumberFormat="1" applyFont="1" applyFill="1" applyBorder="1" applyAlignment="1" applyProtection="1">
      <alignment horizontal="right" vertical="center"/>
      <protection locked="0"/>
    </xf>
    <xf numFmtId="202" fontId="10" fillId="18" borderId="180" xfId="0" applyNumberFormat="1" applyFont="1" applyFill="1" applyBorder="1" applyAlignment="1" applyProtection="1">
      <alignment horizontal="right" vertical="center"/>
      <protection locked="0"/>
    </xf>
    <xf numFmtId="49" fontId="10" fillId="25" borderId="49" xfId="0" applyNumberFormat="1" applyFont="1" applyFill="1" applyBorder="1" applyAlignment="1" applyProtection="1">
      <alignment vertical="center"/>
      <protection locked="0"/>
    </xf>
    <xf numFmtId="0" fontId="10" fillId="25" borderId="139" xfId="0" applyNumberFormat="1" applyFont="1" applyFill="1" applyBorder="1" applyAlignment="1" applyProtection="1">
      <alignment horizontal="left" vertical="center"/>
      <protection locked="0"/>
    </xf>
    <xf numFmtId="49" fontId="10" fillId="25" borderId="140" xfId="0" applyNumberFormat="1" applyFont="1" applyFill="1" applyBorder="1" applyAlignment="1" applyProtection="1">
      <alignment horizontal="left" vertical="center"/>
      <protection locked="0"/>
    </xf>
    <xf numFmtId="49" fontId="10" fillId="25" borderId="51" xfId="0" applyNumberFormat="1" applyFont="1" applyFill="1" applyBorder="1" applyAlignment="1" applyProtection="1">
      <alignment horizontal="left" vertical="center"/>
      <protection locked="0"/>
    </xf>
    <xf numFmtId="203" fontId="10" fillId="18" borderId="56" xfId="0" applyNumberFormat="1" applyFont="1" applyFill="1" applyBorder="1" applyAlignment="1" applyProtection="1">
      <alignment horizontal="right" vertical="center"/>
      <protection locked="0"/>
    </xf>
    <xf numFmtId="49" fontId="9" fillId="25" borderId="25" xfId="0" applyNumberFormat="1" applyFont="1" applyFill="1" applyBorder="1" applyAlignment="1" applyProtection="1">
      <alignment vertical="center"/>
      <protection locked="0"/>
    </xf>
    <xf numFmtId="49" fontId="9" fillId="25" borderId="122" xfId="0" applyNumberFormat="1" applyFont="1" applyFill="1" applyBorder="1" applyAlignment="1" applyProtection="1">
      <alignment horizontal="left" vertical="center"/>
      <protection locked="0"/>
    </xf>
    <xf numFmtId="49" fontId="9" fillId="25" borderId="27" xfId="0" applyNumberFormat="1" applyFont="1" applyFill="1" applyBorder="1" applyAlignment="1" applyProtection="1">
      <alignment horizontal="left" vertical="center"/>
      <protection locked="0"/>
    </xf>
    <xf numFmtId="49" fontId="10" fillId="25" borderId="41" xfId="0" applyNumberFormat="1" applyFont="1" applyFill="1" applyBorder="1" applyAlignment="1" applyProtection="1">
      <alignment vertical="center"/>
      <protection locked="0"/>
    </xf>
    <xf numFmtId="0" fontId="10" fillId="25" borderId="125" xfId="0" applyNumberFormat="1" applyFont="1" applyFill="1" applyBorder="1" applyAlignment="1" applyProtection="1">
      <alignment horizontal="left" vertical="center"/>
      <protection locked="0"/>
    </xf>
    <xf numFmtId="49" fontId="10" fillId="25" borderId="126" xfId="0" applyNumberFormat="1" applyFont="1" applyFill="1" applyBorder="1" applyAlignment="1" applyProtection="1">
      <alignment horizontal="left" vertical="center"/>
      <protection locked="0"/>
    </xf>
    <xf numFmtId="49" fontId="10" fillId="25" borderId="43" xfId="0" applyNumberFormat="1" applyFont="1" applyFill="1" applyBorder="1" applyAlignment="1" applyProtection="1">
      <alignment horizontal="left" vertical="center"/>
      <protection locked="0"/>
    </xf>
    <xf numFmtId="202" fontId="10" fillId="18" borderId="147" xfId="0" applyNumberFormat="1" applyFont="1" applyFill="1" applyBorder="1" applyAlignment="1" applyProtection="1">
      <alignment horizontal="right" vertical="center"/>
      <protection locked="0"/>
    </xf>
    <xf numFmtId="203" fontId="10" fillId="18" borderId="48" xfId="0" applyNumberFormat="1" applyFont="1" applyFill="1" applyBorder="1" applyAlignment="1" applyProtection="1">
      <alignment horizontal="right" vertical="center"/>
      <protection locked="0"/>
    </xf>
    <xf numFmtId="49" fontId="10" fillId="25" borderId="181" xfId="0" applyNumberFormat="1" applyFont="1" applyFill="1" applyBorder="1" applyAlignment="1" applyProtection="1">
      <alignment vertical="center"/>
      <protection locked="0"/>
    </xf>
    <xf numFmtId="0" fontId="10" fillId="25" borderId="182" xfId="0" applyNumberFormat="1" applyFont="1" applyFill="1" applyBorder="1" applyAlignment="1" applyProtection="1">
      <alignment horizontal="left" vertical="center"/>
      <protection locked="0"/>
    </xf>
    <xf numFmtId="49" fontId="10" fillId="25" borderId="183" xfId="0" applyNumberFormat="1" applyFont="1" applyFill="1" applyBorder="1" applyAlignment="1" applyProtection="1">
      <alignment horizontal="left" vertical="center"/>
      <protection locked="0"/>
    </xf>
    <xf numFmtId="49" fontId="10" fillId="25" borderId="184" xfId="0" applyNumberFormat="1" applyFont="1" applyFill="1" applyBorder="1" applyAlignment="1" applyProtection="1">
      <alignment horizontal="left" vertical="center"/>
      <protection locked="0"/>
    </xf>
    <xf numFmtId="203" fontId="10" fillId="18" borderId="40" xfId="0" applyNumberFormat="1" applyFont="1" applyFill="1" applyBorder="1" applyAlignment="1" applyProtection="1">
      <alignment horizontal="right" vertical="center"/>
      <protection locked="0"/>
    </xf>
    <xf numFmtId="49" fontId="9" fillId="25" borderId="33" xfId="0" applyNumberFormat="1" applyFont="1" applyFill="1" applyBorder="1" applyAlignment="1" applyProtection="1">
      <alignment vertical="center"/>
      <protection locked="0"/>
    </xf>
    <xf numFmtId="49" fontId="9" fillId="25" borderId="124" xfId="0" applyNumberFormat="1" applyFont="1" applyFill="1" applyBorder="1" applyAlignment="1" applyProtection="1">
      <alignment horizontal="left" vertical="center"/>
      <protection locked="0"/>
    </xf>
    <xf numFmtId="49" fontId="9" fillId="25" borderId="35" xfId="0" applyNumberFormat="1" applyFont="1" applyFill="1" applyBorder="1" applyAlignment="1" applyProtection="1">
      <alignment horizontal="left" vertical="center"/>
      <protection locked="0"/>
    </xf>
    <xf numFmtId="202" fontId="9" fillId="18" borderId="149" xfId="0" applyNumberFormat="1" applyFont="1" applyFill="1" applyBorder="1" applyAlignment="1" applyProtection="1">
      <alignment horizontal="right" vertical="center"/>
      <protection locked="0"/>
    </xf>
    <xf numFmtId="202" fontId="9" fillId="18" borderId="53" xfId="0" applyNumberFormat="1" applyFont="1" applyFill="1" applyBorder="1" applyAlignment="1" applyProtection="1">
      <alignment horizontal="right" vertical="center"/>
      <protection locked="0"/>
    </xf>
    <xf numFmtId="202" fontId="9" fillId="18" borderId="158" xfId="0" applyNumberFormat="1" applyFont="1" applyFill="1" applyBorder="1" applyAlignment="1" applyProtection="1">
      <alignment horizontal="right" vertical="center"/>
      <protection locked="0"/>
    </xf>
    <xf numFmtId="203" fontId="9" fillId="18" borderId="72" xfId="0" applyNumberFormat="1" applyFont="1" applyFill="1" applyBorder="1" applyAlignment="1" applyProtection="1">
      <alignment horizontal="right" vertical="center"/>
      <protection locked="0"/>
    </xf>
    <xf numFmtId="197" fontId="10" fillId="19" borderId="0" xfId="0" applyNumberFormat="1" applyFont="1" applyFill="1" applyBorder="1" applyAlignment="1" applyProtection="1">
      <alignment vertical="center"/>
      <protection hidden="1"/>
    </xf>
    <xf numFmtId="49" fontId="9" fillId="25" borderId="185" xfId="0" applyNumberFormat="1" applyFont="1" applyFill="1" applyBorder="1" applyAlignment="1" applyProtection="1">
      <alignment vertical="center"/>
      <protection locked="0"/>
    </xf>
    <xf numFmtId="49" fontId="9" fillId="25" borderId="186" xfId="0" applyNumberFormat="1" applyFont="1" applyFill="1" applyBorder="1" applyAlignment="1" applyProtection="1">
      <alignment horizontal="left" vertical="center"/>
      <protection locked="0"/>
    </xf>
    <xf numFmtId="49" fontId="9" fillId="25" borderId="186" xfId="0" applyNumberFormat="1" applyFont="1" applyFill="1" applyBorder="1" applyAlignment="1" applyProtection="1">
      <alignment horizontal="right" vertical="center"/>
      <protection locked="0"/>
    </xf>
    <xf numFmtId="49" fontId="9" fillId="25" borderId="187" xfId="0" applyNumberFormat="1" applyFont="1" applyFill="1" applyBorder="1" applyAlignment="1" applyProtection="1">
      <alignment horizontal="left" vertical="center"/>
      <protection locked="0"/>
    </xf>
    <xf numFmtId="202" fontId="9" fillId="18" borderId="188" xfId="0" applyNumberFormat="1" applyFont="1" applyFill="1" applyBorder="1" applyAlignment="1" applyProtection="1">
      <alignment horizontal="right" vertical="center"/>
      <protection locked="0"/>
    </xf>
    <xf numFmtId="202" fontId="9" fillId="18" borderId="189" xfId="0" applyNumberFormat="1" applyFont="1" applyFill="1" applyBorder="1" applyAlignment="1" applyProtection="1">
      <alignment horizontal="right" vertical="center"/>
      <protection locked="0"/>
    </xf>
    <xf numFmtId="202" fontId="9" fillId="18" borderId="190" xfId="0" applyNumberFormat="1" applyFont="1" applyFill="1" applyBorder="1" applyAlignment="1" applyProtection="1">
      <alignment horizontal="right" vertical="center"/>
      <protection locked="0"/>
    </xf>
    <xf numFmtId="49" fontId="9" fillId="25" borderId="191" xfId="0" applyNumberFormat="1" applyFont="1" applyFill="1" applyBorder="1" applyAlignment="1" applyProtection="1">
      <alignment vertical="center"/>
      <protection locked="0"/>
    </xf>
    <xf numFmtId="49" fontId="9" fillId="25" borderId="192" xfId="0" applyNumberFormat="1" applyFont="1" applyFill="1" applyBorder="1" applyAlignment="1" applyProtection="1">
      <alignment horizontal="left" vertical="center"/>
      <protection locked="0"/>
    </xf>
    <xf numFmtId="49" fontId="9" fillId="25" borderId="192" xfId="0" applyNumberFormat="1" applyFont="1" applyFill="1" applyBorder="1" applyAlignment="1" applyProtection="1">
      <alignment horizontal="right" vertical="center"/>
      <protection locked="0"/>
    </xf>
    <xf numFmtId="49" fontId="9" fillId="25" borderId="193" xfId="0" applyNumberFormat="1" applyFont="1" applyFill="1" applyBorder="1" applyAlignment="1" applyProtection="1">
      <alignment horizontal="left" vertical="center"/>
      <protection locked="0"/>
    </xf>
    <xf numFmtId="202" fontId="9" fillId="18" borderId="194" xfId="0" applyNumberFormat="1" applyFont="1" applyFill="1" applyBorder="1" applyAlignment="1" applyProtection="1">
      <alignment horizontal="right" vertical="center"/>
      <protection locked="0"/>
    </xf>
    <xf numFmtId="202" fontId="9" fillId="18" borderId="195" xfId="0" applyNumberFormat="1" applyFont="1" applyFill="1" applyBorder="1" applyAlignment="1" applyProtection="1">
      <alignment horizontal="right" vertical="center"/>
      <protection locked="0"/>
    </xf>
    <xf numFmtId="202" fontId="9" fillId="18" borderId="196" xfId="0" applyNumberFormat="1" applyFont="1" applyFill="1" applyBorder="1" applyAlignment="1" applyProtection="1">
      <alignment horizontal="right" vertical="center"/>
      <protection locked="0"/>
    </xf>
    <xf numFmtId="0" fontId="10" fillId="25" borderId="26" xfId="0" applyNumberFormat="1" applyFont="1" applyFill="1" applyBorder="1" applyAlignment="1" applyProtection="1">
      <alignment vertical="center"/>
      <protection locked="0"/>
    </xf>
    <xf numFmtId="0" fontId="10" fillId="25" borderId="26" xfId="0" applyNumberFormat="1" applyFont="1" applyFill="1" applyBorder="1" applyAlignment="1" applyProtection="1">
      <alignment vertical="center" wrapText="1"/>
      <protection locked="0"/>
    </xf>
    <xf numFmtId="0" fontId="9" fillId="25" borderId="42" xfId="0" applyNumberFormat="1" applyFont="1" applyFill="1" applyBorder="1" applyAlignment="1" applyProtection="1">
      <alignment vertical="center"/>
      <protection locked="0"/>
    </xf>
    <xf numFmtId="49" fontId="10" fillId="25" borderId="26" xfId="0" applyNumberFormat="1" applyFont="1" applyFill="1" applyBorder="1" applyAlignment="1" applyProtection="1">
      <alignment horizontal="left" vertical="center" wrapText="1"/>
      <protection locked="0"/>
    </xf>
    <xf numFmtId="49" fontId="10" fillId="25" borderId="42" xfId="0" applyNumberFormat="1" applyFont="1" applyFill="1" applyBorder="1" applyAlignment="1" applyProtection="1">
      <alignment horizontal="left" vertical="center"/>
      <protection locked="0"/>
    </xf>
    <xf numFmtId="49" fontId="10" fillId="25" borderId="74" xfId="0" applyNumberFormat="1" applyFont="1" applyFill="1" applyBorder="1" applyAlignment="1" applyProtection="1">
      <alignment vertical="center"/>
      <protection locked="0"/>
    </xf>
    <xf numFmtId="0" fontId="10" fillId="25" borderId="155" xfId="0" applyNumberFormat="1" applyFont="1" applyFill="1" applyBorder="1" applyAlignment="1" applyProtection="1">
      <alignment horizontal="left" vertical="center"/>
      <protection locked="0"/>
    </xf>
    <xf numFmtId="49" fontId="10" fillId="25" borderId="156" xfId="0" applyNumberFormat="1" applyFont="1" applyFill="1" applyBorder="1" applyAlignment="1" applyProtection="1">
      <alignment horizontal="left" vertical="center"/>
      <protection locked="0"/>
    </xf>
    <xf numFmtId="202" fontId="10" fillId="18" borderId="77" xfId="0" applyNumberFormat="1" applyFont="1" applyFill="1" applyBorder="1" applyAlignment="1" applyProtection="1">
      <alignment horizontal="right" vertical="center"/>
      <protection locked="0"/>
    </xf>
    <xf numFmtId="202" fontId="10" fillId="18" borderId="79" xfId="0" applyNumberFormat="1" applyFont="1" applyFill="1" applyBorder="1" applyAlignment="1" applyProtection="1">
      <alignment horizontal="right" vertical="center"/>
      <protection locked="0"/>
    </xf>
    <xf numFmtId="202" fontId="10" fillId="18" borderId="138" xfId="0" applyNumberFormat="1" applyFont="1" applyFill="1" applyBorder="1" applyAlignment="1" applyProtection="1">
      <alignment horizontal="right" vertical="center"/>
      <protection locked="0"/>
    </xf>
    <xf numFmtId="0" fontId="9" fillId="25" borderId="66" xfId="0" applyNumberFormat="1" applyFont="1" applyFill="1" applyBorder="1" applyAlignment="1" applyProtection="1">
      <alignment vertical="center"/>
      <protection locked="0"/>
    </xf>
    <xf numFmtId="0" fontId="9" fillId="25" borderId="192" xfId="0" applyNumberFormat="1" applyFont="1" applyFill="1" applyBorder="1" applyAlignment="1" applyProtection="1">
      <alignment vertical="center"/>
      <protection locked="0"/>
    </xf>
    <xf numFmtId="0" fontId="10" fillId="25" borderId="197" xfId="0" applyNumberFormat="1" applyFont="1" applyFill="1" applyBorder="1" applyAlignment="1" applyProtection="1">
      <alignment horizontal="left" vertical="center"/>
      <protection locked="0"/>
    </xf>
    <xf numFmtId="49" fontId="10" fillId="25" borderId="198" xfId="0" applyNumberFormat="1" applyFont="1" applyFill="1" applyBorder="1" applyAlignment="1" applyProtection="1">
      <alignment horizontal="left" vertical="center"/>
      <protection locked="0"/>
    </xf>
    <xf numFmtId="0" fontId="10" fillId="25" borderId="58" xfId="0" applyNumberFormat="1" applyFont="1" applyFill="1" applyBorder="1" applyAlignment="1" applyProtection="1">
      <alignment horizontal="left" vertical="center"/>
      <protection locked="0"/>
    </xf>
    <xf numFmtId="49" fontId="9" fillId="25" borderId="192" xfId="0" applyNumberFormat="1" applyFont="1" applyFill="1" applyBorder="1" applyAlignment="1" applyProtection="1">
      <alignment vertical="center"/>
      <protection locked="0"/>
    </xf>
    <xf numFmtId="49" fontId="10" fillId="25" borderId="42" xfId="0" applyNumberFormat="1" applyFont="1" applyFill="1" applyBorder="1" applyAlignment="1" applyProtection="1">
      <alignment vertical="center"/>
      <protection locked="0"/>
    </xf>
    <xf numFmtId="49" fontId="10" fillId="25" borderId="75" xfId="0" applyNumberFormat="1" applyFont="1" applyFill="1" applyBorder="1" applyAlignment="1" applyProtection="1">
      <alignment horizontal="left" vertical="center"/>
      <protection locked="0"/>
    </xf>
    <xf numFmtId="49" fontId="10" fillId="25" borderId="75" xfId="0" applyNumberFormat="1" applyFont="1" applyFill="1" applyBorder="1" applyAlignment="1" applyProtection="1">
      <alignment horizontal="right" vertical="center"/>
      <protection locked="0"/>
    </xf>
    <xf numFmtId="202" fontId="9" fillId="18" borderId="199" xfId="0" applyNumberFormat="1" applyFont="1" applyFill="1" applyBorder="1" applyAlignment="1" applyProtection="1">
      <alignment horizontal="right" vertical="center"/>
      <protection locked="0"/>
    </xf>
    <xf numFmtId="49" fontId="9" fillId="25" borderId="200" xfId="0" applyNumberFormat="1" applyFont="1" applyFill="1" applyBorder="1" applyAlignment="1" applyProtection="1">
      <alignment horizontal="left" vertical="center"/>
      <protection locked="0"/>
    </xf>
    <xf numFmtId="49" fontId="9" fillId="25" borderId="201" xfId="0" applyNumberFormat="1" applyFont="1" applyFill="1" applyBorder="1" applyAlignment="1" applyProtection="1">
      <alignment horizontal="left" vertical="center"/>
      <protection locked="0"/>
    </xf>
    <xf numFmtId="202" fontId="9" fillId="18" borderId="202" xfId="0" applyNumberFormat="1" applyFont="1" applyFill="1" applyBorder="1" applyAlignment="1" applyProtection="1">
      <alignment horizontal="right" vertical="center"/>
      <protection locked="0"/>
    </xf>
    <xf numFmtId="202" fontId="9" fillId="18" borderId="203" xfId="0" applyNumberFormat="1" applyFont="1" applyFill="1" applyBorder="1" applyAlignment="1" applyProtection="1">
      <alignment horizontal="right" vertical="center"/>
      <protection locked="0"/>
    </xf>
    <xf numFmtId="202" fontId="9" fillId="18" borderId="204" xfId="0" applyNumberFormat="1" applyFont="1" applyFill="1" applyBorder="1" applyAlignment="1" applyProtection="1">
      <alignment horizontal="right" vertical="center"/>
      <protection locked="0"/>
    </xf>
    <xf numFmtId="202" fontId="9" fillId="18" borderId="205" xfId="0" applyNumberFormat="1" applyFont="1" applyFill="1" applyBorder="1" applyAlignment="1" applyProtection="1">
      <alignment horizontal="right" vertical="center"/>
      <protection locked="0"/>
    </xf>
    <xf numFmtId="202" fontId="9" fillId="18" borderId="206" xfId="0" applyNumberFormat="1" applyFont="1" applyFill="1" applyBorder="1" applyAlignment="1" applyProtection="1">
      <alignment horizontal="right" vertical="center"/>
      <protection locked="0"/>
    </xf>
    <xf numFmtId="202" fontId="9" fillId="18" borderId="207" xfId="0" applyNumberFormat="1" applyFont="1" applyFill="1" applyBorder="1" applyAlignment="1" applyProtection="1">
      <alignment horizontal="right" vertical="center"/>
      <protection locked="0"/>
    </xf>
    <xf numFmtId="0" fontId="10" fillId="25" borderId="50" xfId="0" applyNumberFormat="1" applyFont="1" applyFill="1" applyBorder="1" applyAlignment="1" applyProtection="1">
      <alignment vertical="center"/>
      <protection locked="0"/>
    </xf>
    <xf numFmtId="202" fontId="10" fillId="18" borderId="208" xfId="0" applyNumberFormat="1" applyFont="1" applyFill="1" applyBorder="1" applyAlignment="1" applyProtection="1">
      <alignment horizontal="right" vertical="center"/>
      <protection locked="0"/>
    </xf>
    <xf numFmtId="202" fontId="10" fillId="18" borderId="209" xfId="0" applyNumberFormat="1" applyFont="1" applyFill="1" applyBorder="1" applyAlignment="1" applyProtection="1">
      <alignment horizontal="right" vertical="center"/>
      <protection locked="0"/>
    </xf>
    <xf numFmtId="0" fontId="0" fillId="25" borderId="26" xfId="0" applyFill="1" applyBorder="1" applyAlignment="1">
      <alignment/>
    </xf>
    <xf numFmtId="49" fontId="10" fillId="25" borderId="27" xfId="0" applyNumberFormat="1" applyFont="1" applyFill="1" applyBorder="1" applyAlignment="1" applyProtection="1">
      <alignment vertical="center"/>
      <protection locked="0"/>
    </xf>
    <xf numFmtId="0" fontId="10" fillId="25" borderId="58" xfId="0" applyNumberFormat="1" applyFont="1" applyFill="1" applyBorder="1" applyAlignment="1" applyProtection="1">
      <alignment vertical="center"/>
      <protection locked="0"/>
    </xf>
    <xf numFmtId="202" fontId="10" fillId="18" borderId="210" xfId="0" applyNumberFormat="1" applyFont="1" applyFill="1" applyBorder="1" applyAlignment="1" applyProtection="1">
      <alignment horizontal="right" vertical="center"/>
      <protection locked="0"/>
    </xf>
    <xf numFmtId="202" fontId="10" fillId="18" borderId="211" xfId="0" applyNumberFormat="1" applyFont="1" applyFill="1" applyBorder="1" applyAlignment="1" applyProtection="1">
      <alignment horizontal="right" vertical="center"/>
      <protection locked="0"/>
    </xf>
    <xf numFmtId="202" fontId="9" fillId="18" borderId="212" xfId="0" applyNumberFormat="1" applyFont="1" applyFill="1" applyBorder="1" applyAlignment="1" applyProtection="1">
      <alignment horizontal="right" vertical="center"/>
      <protection locked="0"/>
    </xf>
    <xf numFmtId="202" fontId="9" fillId="18" borderId="213" xfId="0" applyNumberFormat="1" applyFont="1" applyFill="1" applyBorder="1" applyAlignment="1" applyProtection="1">
      <alignment horizontal="right" vertical="center"/>
      <protection locked="0"/>
    </xf>
    <xf numFmtId="49" fontId="10" fillId="0" borderId="11" xfId="0" applyNumberFormat="1" applyFont="1" applyFill="1" applyBorder="1" applyAlignment="1" applyProtection="1">
      <alignment horizontal="right" vertical="center"/>
      <protection locked="0"/>
    </xf>
    <xf numFmtId="49" fontId="10" fillId="25" borderId="214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15" xfId="0" applyNumberFormat="1" applyFont="1" applyFill="1" applyBorder="1" applyAlignment="1" applyProtection="1">
      <alignment horizontal="center" vertical="center" wrapText="1"/>
      <protection locked="0"/>
    </xf>
    <xf numFmtId="200" fontId="9" fillId="18" borderId="189" xfId="0" applyNumberFormat="1" applyFont="1" applyFill="1" applyBorder="1" applyAlignment="1" applyProtection="1">
      <alignment horizontal="right" vertical="center"/>
      <protection locked="0"/>
    </xf>
    <xf numFmtId="202" fontId="9" fillId="18" borderId="216" xfId="0" applyNumberFormat="1" applyFont="1" applyFill="1" applyBorder="1" applyAlignment="1" applyProtection="1">
      <alignment horizontal="right" vertical="center"/>
      <protection locked="0"/>
    </xf>
    <xf numFmtId="200" fontId="9" fillId="18" borderId="217" xfId="0" applyNumberFormat="1" applyFont="1" applyFill="1" applyBorder="1" applyAlignment="1" applyProtection="1">
      <alignment horizontal="right" vertical="center"/>
      <protection locked="0"/>
    </xf>
    <xf numFmtId="200" fontId="9" fillId="18" borderId="195" xfId="0" applyNumberFormat="1" applyFont="1" applyFill="1" applyBorder="1" applyAlignment="1" applyProtection="1">
      <alignment horizontal="right" vertical="center"/>
      <protection locked="0"/>
    </xf>
    <xf numFmtId="202" fontId="9" fillId="18" borderId="218" xfId="0" applyNumberFormat="1" applyFont="1" applyFill="1" applyBorder="1" applyAlignment="1" applyProtection="1">
      <alignment horizontal="right" vertical="center"/>
      <protection locked="0"/>
    </xf>
    <xf numFmtId="200" fontId="9" fillId="18" borderId="219" xfId="0" applyNumberFormat="1" applyFont="1" applyFill="1" applyBorder="1" applyAlignment="1" applyProtection="1">
      <alignment horizontal="right" vertical="center"/>
      <protection locked="0"/>
    </xf>
    <xf numFmtId="200" fontId="10" fillId="18" borderId="141" xfId="0" applyNumberFormat="1" applyFont="1" applyFill="1" applyBorder="1" applyAlignment="1" applyProtection="1">
      <alignment horizontal="right" vertical="center"/>
      <protection locked="0"/>
    </xf>
    <xf numFmtId="202" fontId="10" fillId="18" borderId="220" xfId="0" applyNumberFormat="1" applyFont="1" applyFill="1" applyBorder="1" applyAlignment="1" applyProtection="1">
      <alignment horizontal="right" vertical="center"/>
      <protection locked="0"/>
    </xf>
    <xf numFmtId="200" fontId="10" fillId="18" borderId="170" xfId="0" applyNumberFormat="1" applyFont="1" applyFill="1" applyBorder="1" applyAlignment="1" applyProtection="1">
      <alignment horizontal="right" vertical="center"/>
      <protection locked="0"/>
    </xf>
    <xf numFmtId="200" fontId="10" fillId="18" borderId="30" xfId="0" applyNumberFormat="1" applyFont="1" applyFill="1" applyBorder="1" applyAlignment="1" applyProtection="1">
      <alignment horizontal="right" vertical="center"/>
      <protection locked="0"/>
    </xf>
    <xf numFmtId="202" fontId="10" fillId="18" borderId="221" xfId="0" applyNumberFormat="1" applyFont="1" applyFill="1" applyBorder="1" applyAlignment="1" applyProtection="1">
      <alignment horizontal="right" vertical="center"/>
      <protection locked="0"/>
    </xf>
    <xf numFmtId="200" fontId="10" fillId="18" borderId="162" xfId="0" applyNumberFormat="1" applyFont="1" applyFill="1" applyBorder="1" applyAlignment="1" applyProtection="1">
      <alignment horizontal="right" vertical="center"/>
      <protection locked="0"/>
    </xf>
    <xf numFmtId="49" fontId="10" fillId="25" borderId="26" xfId="0" applyNumberFormat="1" applyFont="1" applyFill="1" applyBorder="1" applyAlignment="1" applyProtection="1">
      <alignment vertical="center" wrapText="1"/>
      <protection locked="0"/>
    </xf>
    <xf numFmtId="200" fontId="9" fillId="18" borderId="46" xfId="0" applyNumberFormat="1" applyFont="1" applyFill="1" applyBorder="1" applyAlignment="1" applyProtection="1">
      <alignment horizontal="right" vertical="center"/>
      <protection locked="0"/>
    </xf>
    <xf numFmtId="202" fontId="9" fillId="18" borderId="222" xfId="0" applyNumberFormat="1" applyFont="1" applyFill="1" applyBorder="1" applyAlignment="1" applyProtection="1">
      <alignment horizontal="right" vertical="center"/>
      <protection locked="0"/>
    </xf>
    <xf numFmtId="200" fontId="9" fillId="18" borderId="168" xfId="0" applyNumberFormat="1" applyFont="1" applyFill="1" applyBorder="1" applyAlignment="1" applyProtection="1">
      <alignment horizontal="right" vertical="center"/>
      <protection locked="0"/>
    </xf>
    <xf numFmtId="200" fontId="10" fillId="18" borderId="38" xfId="0" applyNumberFormat="1" applyFont="1" applyFill="1" applyBorder="1" applyAlignment="1" applyProtection="1">
      <alignment horizontal="right" vertical="center"/>
      <protection locked="0"/>
    </xf>
    <xf numFmtId="202" fontId="10" fillId="18" borderId="223" xfId="0" applyNumberFormat="1" applyFont="1" applyFill="1" applyBorder="1" applyAlignment="1" applyProtection="1">
      <alignment horizontal="right" vertical="center"/>
      <protection locked="0"/>
    </xf>
    <xf numFmtId="200" fontId="10" fillId="18" borderId="137" xfId="0" applyNumberFormat="1" applyFont="1" applyFill="1" applyBorder="1" applyAlignment="1" applyProtection="1">
      <alignment horizontal="right" vertical="center"/>
      <protection locked="0"/>
    </xf>
    <xf numFmtId="200" fontId="18" fillId="18" borderId="30" xfId="0" applyNumberFormat="1" applyFont="1" applyFill="1" applyBorder="1" applyAlignment="1" applyProtection="1">
      <alignment horizontal="right" vertical="center"/>
      <protection locked="0"/>
    </xf>
    <xf numFmtId="200" fontId="10" fillId="18" borderId="46" xfId="0" applyNumberFormat="1" applyFont="1" applyFill="1" applyBorder="1" applyAlignment="1" applyProtection="1">
      <alignment horizontal="right" vertical="center"/>
      <protection locked="0"/>
    </xf>
    <xf numFmtId="202" fontId="10" fillId="18" borderId="222" xfId="0" applyNumberFormat="1" applyFont="1" applyFill="1" applyBorder="1" applyAlignment="1" applyProtection="1">
      <alignment horizontal="right" vertical="center"/>
      <protection locked="0"/>
    </xf>
    <xf numFmtId="200" fontId="10" fillId="18" borderId="168" xfId="0" applyNumberFormat="1" applyFont="1" applyFill="1" applyBorder="1" applyAlignment="1" applyProtection="1">
      <alignment horizontal="right" vertical="center"/>
      <protection locked="0"/>
    </xf>
    <xf numFmtId="200" fontId="10" fillId="18" borderId="79" xfId="0" applyNumberFormat="1" applyFont="1" applyFill="1" applyBorder="1" applyAlignment="1" applyProtection="1">
      <alignment horizontal="right" vertical="center"/>
      <protection locked="0"/>
    </xf>
    <xf numFmtId="202" fontId="10" fillId="18" borderId="84" xfId="0" applyNumberFormat="1" applyFont="1" applyFill="1" applyBorder="1" applyAlignment="1" applyProtection="1">
      <alignment horizontal="right" vertical="center"/>
      <protection locked="0"/>
    </xf>
    <xf numFmtId="200" fontId="10" fillId="18" borderId="224" xfId="0" applyNumberFormat="1" applyFont="1" applyFill="1" applyBorder="1" applyAlignment="1" applyProtection="1">
      <alignment horizontal="right" vertical="center"/>
      <protection locked="0"/>
    </xf>
    <xf numFmtId="202" fontId="9" fillId="18" borderId="85" xfId="0" applyNumberFormat="1" applyFont="1" applyFill="1" applyBorder="1" applyAlignment="1" applyProtection="1">
      <alignment horizontal="right" vertical="center"/>
      <protection locked="0"/>
    </xf>
    <xf numFmtId="200" fontId="9" fillId="18" borderId="176" xfId="0" applyNumberFormat="1" applyFont="1" applyFill="1" applyBorder="1" applyAlignment="1" applyProtection="1">
      <alignment horizontal="right" vertical="center"/>
      <protection locked="0"/>
    </xf>
    <xf numFmtId="200" fontId="10" fillId="18" borderId="62" xfId="0" applyNumberFormat="1" applyFont="1" applyFill="1" applyBorder="1" applyAlignment="1" applyProtection="1">
      <alignment horizontal="right" vertical="center"/>
      <protection locked="0"/>
    </xf>
    <xf numFmtId="202" fontId="10" fillId="18" borderId="225" xfId="0" applyNumberFormat="1" applyFont="1" applyFill="1" applyBorder="1" applyAlignment="1" applyProtection="1">
      <alignment horizontal="right" vertical="center"/>
      <protection locked="0"/>
    </xf>
    <xf numFmtId="200" fontId="10" fillId="18" borderId="226" xfId="0" applyNumberFormat="1" applyFont="1" applyFill="1" applyBorder="1" applyAlignment="1" applyProtection="1">
      <alignment horizontal="right" vertical="center"/>
      <protection locked="0"/>
    </xf>
    <xf numFmtId="202" fontId="9" fillId="18" borderId="218" xfId="0" applyNumberFormat="1" applyFont="1" applyFill="1" applyBorder="1" applyAlignment="1" applyProtection="1">
      <alignment horizontal="right" vertical="center"/>
      <protection locked="0"/>
    </xf>
    <xf numFmtId="202" fontId="9" fillId="18" borderId="84" xfId="0" applyNumberFormat="1" applyFont="1" applyFill="1" applyBorder="1" applyAlignment="1" applyProtection="1">
      <alignment horizontal="right" vertical="center"/>
      <protection locked="0"/>
    </xf>
    <xf numFmtId="49" fontId="10" fillId="25" borderId="17" xfId="0" applyNumberFormat="1" applyFont="1" applyFill="1" applyBorder="1" applyAlignment="1" applyProtection="1">
      <alignment horizontal="left" vertical="center"/>
      <protection locked="0"/>
    </xf>
    <xf numFmtId="0" fontId="10" fillId="25" borderId="18" xfId="0" applyNumberFormat="1" applyFont="1" applyFill="1" applyBorder="1" applyAlignment="1" applyProtection="1">
      <alignment vertical="center"/>
      <protection locked="0"/>
    </xf>
    <xf numFmtId="0" fontId="10" fillId="25" borderId="19" xfId="0" applyNumberFormat="1" applyFont="1" applyFill="1" applyBorder="1" applyAlignment="1" applyProtection="1">
      <alignment vertical="center"/>
      <protection locked="0"/>
    </xf>
    <xf numFmtId="49" fontId="10" fillId="25" borderId="25" xfId="0" applyNumberFormat="1" applyFont="1" applyFill="1" applyBorder="1" applyAlignment="1" applyProtection="1">
      <alignment horizontal="left" vertical="center"/>
      <protection locked="0"/>
    </xf>
    <xf numFmtId="0" fontId="10" fillId="25" borderId="27" xfId="0" applyNumberFormat="1" applyFont="1" applyFill="1" applyBorder="1" applyAlignment="1" applyProtection="1">
      <alignment vertical="center"/>
      <protection locked="0"/>
    </xf>
    <xf numFmtId="0" fontId="10" fillId="25" borderId="27" xfId="0" applyNumberFormat="1" applyFont="1" applyFill="1" applyBorder="1" applyAlignment="1" applyProtection="1">
      <alignment vertical="center" wrapText="1"/>
      <protection locked="0"/>
    </xf>
    <xf numFmtId="0" fontId="10" fillId="25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25" borderId="133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 quotePrefix="1">
      <alignment vertical="top"/>
      <protection locked="0"/>
    </xf>
    <xf numFmtId="49" fontId="9" fillId="25" borderId="49" xfId="0" applyNumberFormat="1" applyFont="1" applyFill="1" applyBorder="1" applyAlignment="1" applyProtection="1">
      <alignment horizontal="centerContinuous" vertical="center" wrapText="1"/>
      <protection locked="0"/>
    </xf>
    <xf numFmtId="49" fontId="9" fillId="25" borderId="139" xfId="0" applyNumberFormat="1" applyFont="1" applyFill="1" applyBorder="1" applyAlignment="1" applyProtection="1">
      <alignment horizontal="centerContinuous" vertical="center" wrapText="1"/>
      <protection locked="0"/>
    </xf>
    <xf numFmtId="0" fontId="9" fillId="25" borderId="227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28" xfId="0" applyNumberFormat="1" applyFont="1" applyFill="1" applyBorder="1" applyAlignment="1" applyProtection="1">
      <alignment vertical="center"/>
      <protection locked="0"/>
    </xf>
    <xf numFmtId="49" fontId="10" fillId="25" borderId="229" xfId="0" applyNumberFormat="1" applyFont="1" applyFill="1" applyBorder="1" applyAlignment="1" applyProtection="1">
      <alignment horizontal="left" vertical="center"/>
      <protection locked="0"/>
    </xf>
    <xf numFmtId="49" fontId="10" fillId="25" borderId="229" xfId="0" applyNumberFormat="1" applyFont="1" applyFill="1" applyBorder="1" applyAlignment="1" applyProtection="1">
      <alignment horizontal="right" vertical="center"/>
      <protection locked="0"/>
    </xf>
    <xf numFmtId="49" fontId="10" fillId="25" borderId="230" xfId="0" applyNumberFormat="1" applyFont="1" applyFill="1" applyBorder="1" applyAlignment="1" applyProtection="1">
      <alignment horizontal="left" vertical="center"/>
      <protection locked="0"/>
    </xf>
    <xf numFmtId="202" fontId="10" fillId="18" borderId="231" xfId="0" applyNumberFormat="1" applyFont="1" applyFill="1" applyBorder="1" applyAlignment="1" applyProtection="1">
      <alignment horizontal="right" vertical="center"/>
      <protection locked="0"/>
    </xf>
    <xf numFmtId="202" fontId="10" fillId="18" borderId="232" xfId="0" applyNumberFormat="1" applyFont="1" applyFill="1" applyBorder="1" applyAlignment="1" applyProtection="1">
      <alignment horizontal="right" vertical="center"/>
      <protection locked="0"/>
    </xf>
    <xf numFmtId="200" fontId="10" fillId="18" borderId="233" xfId="0" applyNumberFormat="1" applyFont="1" applyFill="1" applyBorder="1" applyAlignment="1" applyProtection="1">
      <alignment horizontal="right" vertical="center"/>
      <protection locked="0"/>
    </xf>
    <xf numFmtId="49" fontId="10" fillId="25" borderId="181" xfId="0" applyNumberFormat="1" applyFont="1" applyFill="1" applyBorder="1" applyAlignment="1" applyProtection="1">
      <alignment vertical="center"/>
      <protection locked="0"/>
    </xf>
    <xf numFmtId="49" fontId="10" fillId="25" borderId="234" xfId="0" applyNumberFormat="1" applyFont="1" applyFill="1" applyBorder="1" applyAlignment="1" applyProtection="1">
      <alignment horizontal="left" vertical="center"/>
      <protection locked="0"/>
    </xf>
    <xf numFmtId="49" fontId="10" fillId="25" borderId="235" xfId="0" applyNumberFormat="1" applyFont="1" applyFill="1" applyBorder="1" applyAlignment="1" applyProtection="1">
      <alignment horizontal="left" vertical="center"/>
      <protection locked="0"/>
    </xf>
    <xf numFmtId="49" fontId="10" fillId="25" borderId="236" xfId="0" applyNumberFormat="1" applyFont="1" applyFill="1" applyBorder="1" applyAlignment="1" applyProtection="1">
      <alignment vertical="center"/>
      <protection locked="0"/>
    </xf>
    <xf numFmtId="49" fontId="10" fillId="25" borderId="237" xfId="0" applyNumberFormat="1" applyFont="1" applyFill="1" applyBorder="1" applyAlignment="1" applyProtection="1">
      <alignment horizontal="left" vertical="center"/>
      <protection locked="0"/>
    </xf>
    <xf numFmtId="49" fontId="10" fillId="25" borderId="237" xfId="0" applyNumberFormat="1" applyFont="1" applyFill="1" applyBorder="1" applyAlignment="1" applyProtection="1">
      <alignment horizontal="right" vertical="center"/>
      <protection locked="0"/>
    </xf>
    <xf numFmtId="49" fontId="10" fillId="25" borderId="238" xfId="0" applyNumberFormat="1" applyFont="1" applyFill="1" applyBorder="1" applyAlignment="1" applyProtection="1">
      <alignment horizontal="left" vertical="center"/>
      <protection locked="0"/>
    </xf>
    <xf numFmtId="202" fontId="10" fillId="18" borderId="239" xfId="0" applyNumberFormat="1" applyFont="1" applyFill="1" applyBorder="1" applyAlignment="1" applyProtection="1">
      <alignment horizontal="right" vertical="center"/>
      <protection locked="0"/>
    </xf>
    <xf numFmtId="202" fontId="10" fillId="18" borderId="240" xfId="0" applyNumberFormat="1" applyFont="1" applyFill="1" applyBorder="1" applyAlignment="1" applyProtection="1">
      <alignment horizontal="right" vertical="center"/>
      <protection locked="0"/>
    </xf>
    <xf numFmtId="200" fontId="10" fillId="18" borderId="19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Alignment="1">
      <alignment/>
    </xf>
    <xf numFmtId="0" fontId="15" fillId="19" borderId="0" xfId="0" applyFont="1" applyFill="1" applyAlignment="1" applyProtection="1">
      <alignment horizontal="left" vertical="center" wrapText="1"/>
      <protection hidden="1"/>
    </xf>
    <xf numFmtId="0" fontId="45" fillId="19" borderId="0" xfId="0" applyFont="1" applyFill="1" applyAlignment="1" applyProtection="1">
      <alignment horizontal="left" vertical="center" wrapText="1"/>
      <protection locked="0"/>
    </xf>
    <xf numFmtId="0" fontId="46" fillId="24" borderId="241" xfId="0" applyFont="1" applyFill="1" applyBorder="1" applyAlignment="1" applyProtection="1">
      <alignment horizontal="center" vertical="center" wrapText="1"/>
      <protection hidden="1"/>
    </xf>
    <xf numFmtId="22" fontId="45" fillId="19" borderId="0" xfId="0" applyNumberFormat="1" applyFont="1" applyFill="1" applyAlignment="1" applyProtection="1">
      <alignment horizontal="left" vertical="center" wrapText="1"/>
      <protection locked="0"/>
    </xf>
    <xf numFmtId="0" fontId="47" fillId="19" borderId="0" xfId="0" applyFont="1" applyFill="1" applyAlignment="1" applyProtection="1">
      <alignment horizontal="center" vertical="center" wrapText="1"/>
      <protection hidden="1"/>
    </xf>
    <xf numFmtId="0" fontId="15" fillId="18" borderId="55" xfId="0" applyFont="1" applyFill="1" applyBorder="1" applyAlignment="1" applyProtection="1">
      <alignment horizontal="left" vertical="center" wrapText="1"/>
      <protection locked="0"/>
    </xf>
    <xf numFmtId="0" fontId="48" fillId="4" borderId="55" xfId="0" applyFont="1" applyFill="1" applyBorder="1" applyAlignment="1" applyProtection="1">
      <alignment horizontal="center" vertical="center" wrapText="1"/>
      <protection hidden="1"/>
    </xf>
    <xf numFmtId="0" fontId="15" fillId="18" borderId="31" xfId="0" applyFont="1" applyFill="1" applyBorder="1" applyAlignment="1" applyProtection="1">
      <alignment horizontal="left" vertical="center" wrapText="1"/>
      <protection locked="0"/>
    </xf>
    <xf numFmtId="0" fontId="48" fillId="4" borderId="31" xfId="0" applyFont="1" applyFill="1" applyBorder="1" applyAlignment="1" applyProtection="1">
      <alignment horizontal="center" vertical="center" wrapText="1"/>
      <protection hidden="1"/>
    </xf>
    <xf numFmtId="0" fontId="15" fillId="18" borderId="39" xfId="0" applyFont="1" applyFill="1" applyBorder="1" applyAlignment="1" applyProtection="1">
      <alignment horizontal="left" vertical="center" wrapText="1"/>
      <protection locked="0"/>
    </xf>
    <xf numFmtId="0" fontId="48" fillId="4" borderId="39" xfId="0" applyFont="1" applyFill="1" applyBorder="1" applyAlignment="1" applyProtection="1">
      <alignment horizontal="center" vertical="center" wrapText="1"/>
      <protection hidden="1"/>
    </xf>
    <xf numFmtId="0" fontId="10" fillId="25" borderId="133" xfId="0" applyNumberFormat="1" applyFont="1" applyFill="1" applyBorder="1" applyAlignment="1" applyProtection="1">
      <alignment horizontal="left" vertical="center"/>
      <protection locked="0"/>
    </xf>
    <xf numFmtId="0" fontId="9" fillId="25" borderId="13" xfId="0" applyNumberFormat="1" applyFont="1" applyFill="1" applyBorder="1" applyAlignment="1" applyProtection="1">
      <alignment vertical="center"/>
      <protection locked="0"/>
    </xf>
    <xf numFmtId="49" fontId="10" fillId="25" borderId="133" xfId="0" applyNumberFormat="1" applyFont="1" applyFill="1" applyBorder="1" applyAlignment="1" applyProtection="1">
      <alignment vertical="center"/>
      <protection locked="0"/>
    </xf>
    <xf numFmtId="49" fontId="10" fillId="25" borderId="0" xfId="0" applyNumberFormat="1" applyFont="1" applyFill="1" applyBorder="1" applyAlignment="1" applyProtection="1">
      <alignment horizontal="left" vertical="center"/>
      <protection locked="0"/>
    </xf>
    <xf numFmtId="49" fontId="10" fillId="25" borderId="0" xfId="0" applyNumberFormat="1" applyFont="1" applyFill="1" applyBorder="1" applyAlignment="1" applyProtection="1">
      <alignment horizontal="right" vertical="center"/>
      <protection locked="0"/>
    </xf>
    <xf numFmtId="202" fontId="10" fillId="18" borderId="242" xfId="0" applyNumberFormat="1" applyFont="1" applyFill="1" applyBorder="1" applyAlignment="1" applyProtection="1">
      <alignment horizontal="right" vertical="center"/>
      <protection locked="0"/>
    </xf>
    <xf numFmtId="202" fontId="10" fillId="18" borderId="243" xfId="0" applyNumberFormat="1" applyFont="1" applyFill="1" applyBorder="1" applyAlignment="1" applyProtection="1">
      <alignment horizontal="right" vertical="center"/>
      <protection locked="0"/>
    </xf>
    <xf numFmtId="200" fontId="10" fillId="18" borderId="12" xfId="0" applyNumberFormat="1" applyFont="1" applyFill="1" applyBorder="1" applyAlignment="1" applyProtection="1">
      <alignment horizontal="right" vertical="center"/>
      <protection locked="0"/>
    </xf>
    <xf numFmtId="200" fontId="10" fillId="18" borderId="244" xfId="0" applyNumberFormat="1" applyFont="1" applyFill="1" applyBorder="1" applyAlignment="1" applyProtection="1">
      <alignment horizontal="right" vertical="center"/>
      <protection locked="0"/>
    </xf>
    <xf numFmtId="202" fontId="10" fillId="18" borderId="245" xfId="0" applyNumberFormat="1" applyFont="1" applyFill="1" applyBorder="1" applyAlignment="1" applyProtection="1">
      <alignment horizontal="right" vertical="center"/>
      <protection locked="0"/>
    </xf>
    <xf numFmtId="200" fontId="10" fillId="18" borderId="243" xfId="0" applyNumberFormat="1" applyFont="1" applyFill="1" applyBorder="1" applyAlignment="1" applyProtection="1">
      <alignment horizontal="right" vertical="center"/>
      <protection locked="0"/>
    </xf>
    <xf numFmtId="0" fontId="0" fillId="0" borderId="24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25" borderId="13" xfId="0" applyNumberFormat="1" applyFont="1" applyFill="1" applyBorder="1" applyAlignment="1" applyProtection="1">
      <alignment vertical="center" wrapText="1"/>
      <protection locked="0"/>
    </xf>
    <xf numFmtId="49" fontId="10" fillId="25" borderId="0" xfId="0" applyNumberFormat="1" applyFont="1" applyFill="1" applyBorder="1" applyAlignment="1" applyProtection="1">
      <alignment vertical="center" wrapText="1"/>
      <protection locked="0"/>
    </xf>
    <xf numFmtId="49" fontId="10" fillId="25" borderId="89" xfId="0" applyNumberFormat="1" applyFont="1" applyFill="1" applyBorder="1" applyAlignment="1" applyProtection="1">
      <alignment vertical="center" wrapText="1"/>
      <protection locked="0"/>
    </xf>
    <xf numFmtId="49" fontId="10" fillId="25" borderId="247" xfId="0" applyNumberFormat="1" applyFont="1" applyFill="1" applyBorder="1" applyAlignment="1" applyProtection="1">
      <alignment vertical="center" wrapText="1"/>
      <protection locked="0"/>
    </xf>
    <xf numFmtId="49" fontId="10" fillId="25" borderId="91" xfId="0" applyNumberFormat="1" applyFont="1" applyFill="1" applyBorder="1" applyAlignment="1" applyProtection="1">
      <alignment vertical="center" wrapText="1"/>
      <protection locked="0"/>
    </xf>
    <xf numFmtId="49" fontId="10" fillId="25" borderId="92" xfId="0" applyNumberFormat="1" applyFont="1" applyFill="1" applyBorder="1" applyAlignment="1" applyProtection="1">
      <alignment vertical="center" wrapText="1"/>
      <protection locked="0"/>
    </xf>
    <xf numFmtId="0" fontId="42" fillId="0" borderId="0" xfId="0" applyFont="1" applyFill="1" applyAlignment="1" applyProtection="1">
      <alignment horizontal="left" vertical="top" wrapText="1"/>
      <protection locked="0"/>
    </xf>
    <xf numFmtId="0" fontId="0" fillId="0" borderId="73" xfId="0" applyBorder="1" applyAlignment="1">
      <alignment horizontal="center" vertical="center" wrapText="1"/>
    </xf>
    <xf numFmtId="0" fontId="0" fillId="0" borderId="248" xfId="0" applyBorder="1" applyAlignment="1">
      <alignment horizontal="center" vertical="center" wrapText="1"/>
    </xf>
    <xf numFmtId="0" fontId="10" fillId="25" borderId="88" xfId="0" applyNumberFormat="1" applyFont="1" applyFill="1" applyBorder="1" applyAlignment="1" applyProtection="1">
      <alignment horizontal="left" vertical="center"/>
      <protection locked="0"/>
    </xf>
    <xf numFmtId="0" fontId="10" fillId="25" borderId="0" xfId="0" applyNumberFormat="1" applyFont="1" applyFill="1" applyBorder="1" applyAlignment="1" applyProtection="1">
      <alignment horizontal="left" vertical="center"/>
      <protection locked="0"/>
    </xf>
    <xf numFmtId="0" fontId="10" fillId="25" borderId="0" xfId="0" applyNumberFormat="1" applyFont="1" applyFill="1" applyBorder="1" applyAlignment="1" applyProtection="1">
      <alignment vertical="center" wrapText="1"/>
      <protection locked="0"/>
    </xf>
    <xf numFmtId="0" fontId="10" fillId="25" borderId="89" xfId="0" applyNumberFormat="1" applyFont="1" applyFill="1" applyBorder="1" applyAlignment="1" applyProtection="1">
      <alignment horizontal="left" vertical="center"/>
      <protection locked="0"/>
    </xf>
    <xf numFmtId="202" fontId="10" fillId="18" borderId="244" xfId="0" applyNumberFormat="1" applyFont="1" applyFill="1" applyBorder="1" applyAlignment="1" applyProtection="1">
      <alignment horizontal="right" vertical="center"/>
      <protection locked="0"/>
    </xf>
    <xf numFmtId="200" fontId="10" fillId="18" borderId="249" xfId="0" applyNumberFormat="1" applyFont="1" applyFill="1" applyBorder="1" applyAlignment="1" applyProtection="1">
      <alignment horizontal="right" vertical="center"/>
      <protection locked="0"/>
    </xf>
    <xf numFmtId="49" fontId="10" fillId="25" borderId="87" xfId="0" applyNumberFormat="1" applyFont="1" applyFill="1" applyBorder="1" applyAlignment="1" applyProtection="1">
      <alignment vertical="center" wrapText="1"/>
      <protection locked="0"/>
    </xf>
    <xf numFmtId="0" fontId="10" fillId="25" borderId="236" xfId="0" applyNumberFormat="1" applyFont="1" applyFill="1" applyBorder="1" applyAlignment="1" applyProtection="1">
      <alignment vertical="center"/>
      <protection locked="0"/>
    </xf>
    <xf numFmtId="0" fontId="10" fillId="25" borderId="250" xfId="0" applyNumberFormat="1" applyFont="1" applyFill="1" applyBorder="1" applyAlignment="1" applyProtection="1">
      <alignment horizontal="left" vertical="center"/>
      <protection locked="0"/>
    </xf>
    <xf numFmtId="0" fontId="10" fillId="25" borderId="251" xfId="0" applyNumberFormat="1" applyFont="1" applyFill="1" applyBorder="1" applyAlignment="1" applyProtection="1">
      <alignment horizontal="left" vertical="center"/>
      <protection locked="0"/>
    </xf>
    <xf numFmtId="0" fontId="10" fillId="25" borderId="237" xfId="0" applyNumberFormat="1" applyFont="1" applyFill="1" applyBorder="1" applyAlignment="1" applyProtection="1">
      <alignment horizontal="left" vertical="center"/>
      <protection locked="0"/>
    </xf>
    <xf numFmtId="0" fontId="10" fillId="25" borderId="237" xfId="0" applyNumberFormat="1" applyFont="1" applyFill="1" applyBorder="1" applyAlignment="1" applyProtection="1">
      <alignment horizontal="right" vertical="center"/>
      <protection locked="0"/>
    </xf>
    <xf numFmtId="0" fontId="10" fillId="25" borderId="238" xfId="0" applyNumberFormat="1" applyFont="1" applyFill="1" applyBorder="1" applyAlignment="1" applyProtection="1">
      <alignment horizontal="left" vertical="center"/>
      <protection locked="0"/>
    </xf>
    <xf numFmtId="202" fontId="10" fillId="18" borderId="252" xfId="0" applyNumberFormat="1" applyFont="1" applyFill="1" applyBorder="1" applyAlignment="1" applyProtection="1">
      <alignment horizontal="right" vertical="center"/>
      <protection locked="0"/>
    </xf>
    <xf numFmtId="202" fontId="10" fillId="18" borderId="253" xfId="0" applyNumberFormat="1" applyFont="1" applyFill="1" applyBorder="1" applyAlignment="1" applyProtection="1">
      <alignment horizontal="right" vertical="center"/>
      <protection locked="0"/>
    </xf>
    <xf numFmtId="200" fontId="9" fillId="18" borderId="199" xfId="0" applyNumberFormat="1" applyFont="1" applyFill="1" applyBorder="1" applyAlignment="1" applyProtection="1">
      <alignment horizontal="right" vertical="center"/>
      <protection locked="0"/>
    </xf>
    <xf numFmtId="200" fontId="9" fillId="18" borderId="56" xfId="0" applyNumberFormat="1" applyFont="1" applyFill="1" applyBorder="1" applyAlignment="1" applyProtection="1">
      <alignment horizontal="right" vertical="center"/>
      <protection locked="0"/>
    </xf>
    <xf numFmtId="202" fontId="10" fillId="18" borderId="25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horizontal="left" vertical="top" wrapText="1"/>
      <protection locked="0"/>
    </xf>
    <xf numFmtId="49" fontId="9" fillId="25" borderId="255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6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4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0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73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4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46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42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1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6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29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62" xfId="0" applyNumberFormat="1" applyFont="1" applyFill="1" applyBorder="1" applyAlignment="1" applyProtection="1">
      <alignment vertical="center" wrapText="1"/>
      <protection locked="0"/>
    </xf>
    <xf numFmtId="49" fontId="10" fillId="25" borderId="73" xfId="0" applyNumberFormat="1" applyFont="1" applyFill="1" applyBorder="1" applyAlignment="1" applyProtection="1">
      <alignment vertical="center" wrapText="1"/>
      <protection locked="0"/>
    </xf>
    <xf numFmtId="0" fontId="0" fillId="0" borderId="142" xfId="0" applyBorder="1" applyAlignment="1">
      <alignment horizontal="center" vertical="center" wrapText="1"/>
    </xf>
    <xf numFmtId="0" fontId="0" fillId="0" borderId="261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49" fontId="9" fillId="25" borderId="8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8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9" fillId="25" borderId="42" xfId="0" applyNumberFormat="1" applyFont="1" applyFill="1" applyBorder="1" applyAlignment="1" applyProtection="1">
      <alignment horizontal="left" vertical="center" wrapText="1"/>
      <protection locked="0"/>
    </xf>
    <xf numFmtId="49" fontId="9" fillId="25" borderId="263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44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4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2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4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5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73" xfId="0" applyNumberFormat="1" applyFont="1" applyFill="1" applyBorder="1" applyAlignment="1" applyProtection="1">
      <alignment vertical="center" wrapText="1"/>
      <protection locked="0"/>
    </xf>
    <xf numFmtId="49" fontId="9" fillId="25" borderId="0" xfId="0" applyNumberFormat="1" applyFont="1" applyFill="1" applyBorder="1" applyAlignment="1" applyProtection="1">
      <alignment vertical="center" wrapText="1"/>
      <protection locked="0"/>
    </xf>
    <xf numFmtId="49" fontId="9" fillId="25" borderId="91" xfId="0" applyNumberFormat="1" applyFont="1" applyFill="1" applyBorder="1" applyAlignment="1" applyProtection="1">
      <alignment vertical="center" wrapText="1"/>
      <protection locked="0"/>
    </xf>
    <xf numFmtId="49" fontId="9" fillId="25" borderId="266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42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80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9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34" xfId="0" applyNumberFormat="1" applyFont="1" applyFill="1" applyBorder="1" applyAlignment="1" applyProtection="1">
      <alignment horizontal="left" vertical="center" wrapText="1"/>
      <protection locked="0"/>
    </xf>
    <xf numFmtId="0" fontId="10" fillId="25" borderId="34" xfId="0" applyNumberFormat="1" applyFont="1" applyFill="1" applyBorder="1" applyAlignment="1" applyProtection="1">
      <alignment horizontal="left" vertical="center"/>
      <protection locked="0"/>
    </xf>
    <xf numFmtId="0" fontId="10" fillId="25" borderId="26" xfId="0" applyNumberFormat="1" applyFont="1" applyFill="1" applyBorder="1" applyAlignment="1" applyProtection="1">
      <alignment horizontal="left" vertical="center" wrapText="1"/>
      <protection locked="0"/>
    </xf>
    <xf numFmtId="0" fontId="10" fillId="25" borderId="26" xfId="0" applyNumberFormat="1" applyFont="1" applyFill="1" applyBorder="1" applyAlignment="1" applyProtection="1">
      <alignment horizontal="left" vertical="center"/>
      <protection locked="0"/>
    </xf>
    <xf numFmtId="49" fontId="9" fillId="25" borderId="66" xfId="0" applyNumberFormat="1" applyFont="1" applyFill="1" applyBorder="1" applyAlignment="1" applyProtection="1">
      <alignment horizontal="left" vertical="center" wrapText="1"/>
      <protection locked="0"/>
    </xf>
    <xf numFmtId="49" fontId="9" fillId="25" borderId="66" xfId="0" applyNumberFormat="1" applyFont="1" applyFill="1" applyBorder="1" applyAlignment="1" applyProtection="1">
      <alignment horizontal="left" vertical="center"/>
      <protection locked="0"/>
    </xf>
    <xf numFmtId="0" fontId="9" fillId="25" borderId="34" xfId="0" applyNumberFormat="1" applyFont="1" applyFill="1" applyBorder="1" applyAlignment="1" applyProtection="1">
      <alignment horizontal="left" vertical="center" wrapText="1"/>
      <protection locked="0"/>
    </xf>
    <xf numFmtId="0" fontId="9" fillId="25" borderId="34" xfId="0" applyNumberFormat="1" applyFont="1" applyFill="1" applyBorder="1" applyAlignment="1" applyProtection="1">
      <alignment horizontal="left" vertical="center"/>
      <protection locked="0"/>
    </xf>
    <xf numFmtId="0" fontId="10" fillId="25" borderId="50" xfId="0" applyNumberFormat="1" applyFont="1" applyFill="1" applyBorder="1" applyAlignment="1" applyProtection="1">
      <alignment horizontal="left" vertical="center" wrapText="1"/>
      <protection locked="0"/>
    </xf>
    <xf numFmtId="0" fontId="10" fillId="25" borderId="50" xfId="0" applyNumberFormat="1" applyFont="1" applyFill="1" applyBorder="1" applyAlignment="1" applyProtection="1">
      <alignment horizontal="left" vertical="center"/>
      <protection locked="0"/>
    </xf>
    <xf numFmtId="49" fontId="9" fillId="25" borderId="54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18" xfId="0" applyNumberFormat="1" applyFont="1" applyFill="1" applyBorder="1" applyAlignment="1" applyProtection="1">
      <alignment horizontal="left" vertical="center" wrapText="1"/>
      <protection locked="0"/>
    </xf>
    <xf numFmtId="0" fontId="10" fillId="25" borderId="18" xfId="0" applyNumberFormat="1" applyFont="1" applyFill="1" applyBorder="1" applyAlignment="1" applyProtection="1">
      <alignment horizontal="left" vertical="center"/>
      <protection locked="0"/>
    </xf>
    <xf numFmtId="49" fontId="9" fillId="25" borderId="270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44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71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36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3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72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73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7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7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74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6" xfId="0" applyNumberFormat="1" applyFont="1" applyFill="1" applyBorder="1" applyAlignment="1" applyProtection="1">
      <alignment horizontal="left" vertical="center"/>
      <protection locked="0"/>
    </xf>
    <xf numFmtId="49" fontId="9" fillId="25" borderId="42" xfId="0" applyNumberFormat="1" applyFont="1" applyFill="1" applyBorder="1" applyAlignment="1" applyProtection="1">
      <alignment horizontal="left" vertical="center" wrapText="1"/>
      <protection locked="0"/>
    </xf>
    <xf numFmtId="49" fontId="9" fillId="25" borderId="263" xfId="0" applyNumberFormat="1" applyFont="1" applyFill="1" applyBorder="1" applyAlignment="1" applyProtection="1">
      <alignment horizontal="center" wrapText="1"/>
      <protection locked="0"/>
    </xf>
    <xf numFmtId="49" fontId="9" fillId="25" borderId="244" xfId="0" applyNumberFormat="1" applyFont="1" applyFill="1" applyBorder="1" applyAlignment="1" applyProtection="1">
      <alignment horizontal="center" wrapText="1"/>
      <protection locked="0"/>
    </xf>
    <xf numFmtId="49" fontId="9" fillId="25" borderId="264" xfId="0" applyNumberFormat="1" applyFont="1" applyFill="1" applyBorder="1" applyAlignment="1" applyProtection="1">
      <alignment horizontal="center" wrapText="1"/>
      <protection locked="0"/>
    </xf>
    <xf numFmtId="0" fontId="9" fillId="25" borderId="42" xfId="0" applyNumberFormat="1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left" vertical="center" wrapText="1"/>
    </xf>
    <xf numFmtId="0" fontId="10" fillId="25" borderId="42" xfId="0" applyNumberFormat="1" applyFont="1" applyFill="1" applyBorder="1" applyAlignment="1" applyProtection="1">
      <alignment horizontal="left" vertical="center"/>
      <protection locked="0"/>
    </xf>
    <xf numFmtId="0" fontId="9" fillId="25" borderId="75" xfId="0" applyNumberFormat="1" applyFont="1" applyFill="1" applyBorder="1" applyAlignment="1" applyProtection="1">
      <alignment horizontal="left" vertical="center"/>
      <protection locked="0"/>
    </xf>
    <xf numFmtId="49" fontId="9" fillId="25" borderId="262" xfId="0" applyNumberFormat="1" applyFont="1" applyFill="1" applyBorder="1" applyAlignment="1" applyProtection="1">
      <alignment horizontal="center" vertical="center" textRotation="90"/>
      <protection locked="0"/>
    </xf>
    <xf numFmtId="49" fontId="9" fillId="25" borderId="248" xfId="0" applyNumberFormat="1" applyFont="1" applyFill="1" applyBorder="1" applyAlignment="1" applyProtection="1">
      <alignment horizontal="center" vertical="center" textRotation="90"/>
      <protection locked="0"/>
    </xf>
    <xf numFmtId="49" fontId="9" fillId="25" borderId="13" xfId="0" applyNumberFormat="1" applyFont="1" applyFill="1" applyBorder="1" applyAlignment="1" applyProtection="1">
      <alignment horizontal="center" vertical="center" textRotation="90"/>
      <protection locked="0"/>
    </xf>
    <xf numFmtId="49" fontId="9" fillId="25" borderId="142" xfId="0" applyNumberFormat="1" applyFont="1" applyFill="1" applyBorder="1" applyAlignment="1" applyProtection="1">
      <alignment horizontal="center" vertical="center" textRotation="90"/>
      <protection locked="0"/>
    </xf>
    <xf numFmtId="49" fontId="9" fillId="25" borderId="247" xfId="0" applyNumberFormat="1" applyFont="1" applyFill="1" applyBorder="1" applyAlignment="1" applyProtection="1">
      <alignment horizontal="center" vertical="center" textRotation="90"/>
      <protection locked="0"/>
    </xf>
    <xf numFmtId="49" fontId="9" fillId="25" borderId="265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271" xfId="0" applyBorder="1" applyAlignment="1">
      <alignment horizontal="center" vertical="center" wrapText="1"/>
    </xf>
    <xf numFmtId="0" fontId="0" fillId="0" borderId="273" xfId="0" applyBorder="1" applyAlignment="1">
      <alignment horizontal="center" vertical="center" wrapText="1"/>
    </xf>
    <xf numFmtId="0" fontId="0" fillId="0" borderId="237" xfId="0" applyBorder="1" applyAlignment="1">
      <alignment horizontal="center" vertical="center" wrapText="1"/>
    </xf>
    <xf numFmtId="0" fontId="0" fillId="0" borderId="272" xfId="0" applyBorder="1" applyAlignment="1">
      <alignment horizontal="center" vertical="center" wrapText="1"/>
    </xf>
    <xf numFmtId="0" fontId="0" fillId="0" borderId="236" xfId="0" applyBorder="1" applyAlignment="1">
      <alignment horizontal="center" vertical="center" wrapText="1"/>
    </xf>
    <xf numFmtId="0" fontId="9" fillId="0" borderId="244" xfId="0" applyFont="1" applyBorder="1" applyAlignment="1">
      <alignment horizontal="center" vertical="center" wrapText="1"/>
    </xf>
    <xf numFmtId="0" fontId="9" fillId="0" borderId="264" xfId="0" applyFont="1" applyBorder="1" applyAlignment="1">
      <alignment horizontal="center" vertical="center" wrapText="1"/>
    </xf>
    <xf numFmtId="49" fontId="9" fillId="25" borderId="192" xfId="0" applyNumberFormat="1" applyFont="1" applyFill="1" applyBorder="1" applyAlignment="1" applyProtection="1">
      <alignment horizontal="left" vertical="center" wrapText="1"/>
      <protection locked="0"/>
    </xf>
    <xf numFmtId="49" fontId="10" fillId="25" borderId="75" xfId="0" applyNumberFormat="1" applyFont="1" applyFill="1" applyBorder="1" applyAlignment="1" applyProtection="1">
      <alignment horizontal="left" vertical="center" wrapText="1"/>
      <protection locked="0"/>
    </xf>
    <xf numFmtId="49" fontId="9" fillId="25" borderId="275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76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7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7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7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80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8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3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8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5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62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48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42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47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65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73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6" xfId="0" applyNumberFormat="1" applyFont="1" applyFill="1" applyBorder="1" applyAlignment="1" applyProtection="1">
      <alignment horizontal="left" vertical="center" wrapText="1"/>
      <protection locked="0"/>
    </xf>
    <xf numFmtId="49" fontId="9" fillId="25" borderId="8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91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92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270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259" xfId="0" applyNumberFormat="1" applyFont="1" applyFill="1" applyBorder="1" applyAlignment="1" applyProtection="1">
      <alignment horizontal="center" vertical="center" wrapText="1"/>
      <protection locked="0"/>
    </xf>
    <xf numFmtId="49" fontId="12" fillId="25" borderId="148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20" fillId="25" borderId="148" xfId="0" applyFont="1" applyFill="1" applyBorder="1" applyAlignment="1">
      <alignment horizontal="center" vertical="center" textRotation="90" wrapText="1" shrinkToFit="1"/>
    </xf>
    <xf numFmtId="49" fontId="10" fillId="25" borderId="28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91"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952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257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200025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5622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200025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28670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171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200025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476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200025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3781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4086225"/>
          <a:ext cx="809625" cy="2857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200025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44862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B10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200025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47910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200025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50958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31"/>
  <sheetViews>
    <sheetView showGridLines="0" showZeros="0" tabSelected="1" showOutlineSymbols="0" zoomScale="90" zoomScaleNormal="90" zoomScalePageLayoutView="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172</v>
      </c>
      <c r="D3" s="5"/>
      <c r="E3" s="5"/>
      <c r="F3" s="5"/>
      <c r="G3" s="5"/>
    </row>
    <row r="4" spans="2:7" s="4" customFormat="1" ht="36" customHeight="1">
      <c r="B4" s="3"/>
      <c r="C4" s="7" t="s">
        <v>170</v>
      </c>
      <c r="D4" s="7"/>
      <c r="E4" s="7"/>
      <c r="F4" s="7"/>
      <c r="G4" s="7"/>
    </row>
    <row r="5" spans="4:8" s="4" customFormat="1" ht="18" customHeight="1">
      <c r="D5" s="4" t="s">
        <v>169</v>
      </c>
      <c r="G5" s="3"/>
      <c r="H5" s="3"/>
    </row>
    <row r="6" spans="3:9" s="4" customFormat="1" ht="18" customHeight="1">
      <c r="C6" s="8" t="s">
        <v>156</v>
      </c>
      <c r="D6" s="9"/>
      <c r="E6" s="9" t="s">
        <v>112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157</v>
      </c>
      <c r="D8" s="9"/>
      <c r="E8" s="11" t="s">
        <v>173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158</v>
      </c>
      <c r="D10" s="9"/>
      <c r="E10" s="11" t="s">
        <v>174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159</v>
      </c>
      <c r="D12" s="9"/>
      <c r="E12" s="11" t="s">
        <v>175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18" customHeight="1">
      <c r="C14" s="8" t="s">
        <v>160</v>
      </c>
      <c r="D14" s="9"/>
      <c r="E14" s="11" t="s">
        <v>176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18" customHeight="1">
      <c r="C16" s="8" t="s">
        <v>161</v>
      </c>
      <c r="D16" s="9"/>
      <c r="E16" s="11" t="s">
        <v>177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162</v>
      </c>
      <c r="D18" s="9"/>
      <c r="E18" s="11" t="s">
        <v>178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18" customHeight="1">
      <c r="C20" s="8" t="s">
        <v>163</v>
      </c>
      <c r="D20" s="9"/>
      <c r="E20" s="11" t="s">
        <v>179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18" customHeight="1">
      <c r="C22" s="8" t="s">
        <v>164</v>
      </c>
      <c r="D22" s="9"/>
      <c r="E22" s="11" t="s">
        <v>180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165</v>
      </c>
      <c r="D24" s="9"/>
      <c r="E24" s="11" t="s">
        <v>181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18" customHeight="1">
      <c r="C26" s="8" t="s">
        <v>166</v>
      </c>
      <c r="D26" s="9"/>
      <c r="E26" s="11" t="s">
        <v>182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18" customHeight="1">
      <c r="C28" s="8" t="s">
        <v>167</v>
      </c>
      <c r="D28" s="9"/>
      <c r="E28" s="11" t="s">
        <v>183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18" customHeight="1">
      <c r="C30" s="8" t="s">
        <v>168</v>
      </c>
      <c r="D30" s="9"/>
      <c r="E30" s="11" t="s">
        <v>57</v>
      </c>
      <c r="G30" s="6"/>
      <c r="H30" s="3"/>
    </row>
    <row r="31" ht="30" customHeight="1">
      <c r="G3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3"/>
  <dimension ref="A1:AO212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6.75390625" style="26" customWidth="1"/>
    <col min="6" max="6" width="1.12109375" style="26" customWidth="1"/>
    <col min="7" max="7" width="11.375" style="26" customWidth="1"/>
    <col min="8" max="8" width="33.375" style="26" customWidth="1"/>
    <col min="9" max="9" width="1.12109375" style="26" customWidth="1"/>
    <col min="10" max="16" width="12.25390625" style="26" customWidth="1"/>
    <col min="17" max="39" width="1.75390625" style="26" customWidth="1"/>
    <col min="40" max="40" width="7.625" style="26" customWidth="1"/>
    <col min="41" max="16384" width="9.125" style="26" customWidth="1"/>
  </cols>
  <sheetData>
    <row r="1" spans="1:17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CONCATENATE(C1,P1)</f>
        <v>#REF!</v>
      </c>
      <c r="F1" s="18">
        <v>9</v>
      </c>
      <c r="G1" s="19"/>
      <c r="H1" s="19"/>
      <c r="I1" s="19"/>
      <c r="K1" s="21"/>
      <c r="L1" s="21"/>
      <c r="M1" s="21"/>
      <c r="N1" s="21"/>
      <c r="O1" s="21"/>
      <c r="P1" s="22"/>
      <c r="Q1" s="23"/>
    </row>
    <row r="2" spans="1:3" ht="12.75">
      <c r="A2" s="20" t="s">
        <v>92</v>
      </c>
      <c r="B2" s="24"/>
      <c r="C2" s="25"/>
    </row>
    <row r="3" spans="1:16" s="28" customFormat="1" ht="15.75">
      <c r="A3" s="20" t="s">
        <v>92</v>
      </c>
      <c r="B3" s="27" t="s">
        <v>106</v>
      </c>
      <c r="D3" s="29" t="s">
        <v>68</v>
      </c>
      <c r="E3" s="29"/>
      <c r="F3" s="29"/>
      <c r="G3" s="30"/>
      <c r="H3" s="30" t="s">
        <v>498</v>
      </c>
      <c r="I3" s="31"/>
      <c r="J3" s="29"/>
      <c r="K3" s="29"/>
      <c r="L3" s="29"/>
      <c r="M3" s="29"/>
      <c r="N3" s="29"/>
      <c r="O3" s="29"/>
      <c r="P3" s="29"/>
    </row>
    <row r="4" spans="1:16" s="28" customFormat="1" ht="15.75" hidden="1">
      <c r="A4" s="20" t="s">
        <v>92</v>
      </c>
      <c r="B4" s="33">
        <f>COUNTA(Datova_oblast)</f>
        <v>308</v>
      </c>
      <c r="D4" s="34" t="e">
        <f>IF(D1=" ?","",CONCATENATE("Tab. ",E1,":"))</f>
        <v>#REF!</v>
      </c>
      <c r="E4" s="29"/>
      <c r="F4" s="29"/>
      <c r="G4" s="29"/>
      <c r="H4" s="29" t="str">
        <f>IF(H3="Zadejte název tabulky","",H3)</f>
        <v>Běžné a kapitálové výdaje kapitoly 700-Obce a DSO; KÚ (část: 31–32–vzdělávání) – podle paragrafů</v>
      </c>
      <c r="I4" s="31"/>
      <c r="J4" s="29"/>
      <c r="K4" s="29"/>
      <c r="L4" s="29"/>
      <c r="M4" s="29"/>
      <c r="N4" s="29"/>
      <c r="O4" s="29"/>
      <c r="P4" s="29"/>
    </row>
    <row r="5" spans="1:16" s="28" customFormat="1" ht="15.75">
      <c r="A5" s="20" t="str">
        <f>IF(D5="","odstr","OK")</f>
        <v>odstr</v>
      </c>
      <c r="B5" s="35">
        <v>0</v>
      </c>
      <c r="D5" s="24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s="28" customFormat="1" ht="21" customHeight="1" hidden="1">
      <c r="A6" s="20" t="str">
        <f>IF(COUNTBLANK(C6:IV6)=254,"odstr","OK")</f>
        <v>odstr</v>
      </c>
      <c r="B6" s="38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s="28" customFormat="1" ht="21" customHeight="1" hidden="1">
      <c r="A7" s="20" t="str">
        <f>IF(COUNTBLANK(C7:IV7)=254,"odstr","OK")</f>
        <v>odstr</v>
      </c>
      <c r="B7" s="38" t="s">
        <v>95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7" s="41" customFormat="1" ht="21" customHeight="1" thickBot="1">
      <c r="A8" s="20" t="s">
        <v>92</v>
      </c>
      <c r="B8" s="20"/>
      <c r="D8" s="42" t="s">
        <v>506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5" t="s">
        <v>185</v>
      </c>
      <c r="Q8" s="20"/>
    </row>
    <row r="9" spans="1:17" ht="6.75" customHeight="1">
      <c r="A9" s="20" t="s">
        <v>92</v>
      </c>
      <c r="C9" s="46"/>
      <c r="D9" s="598" t="s">
        <v>438</v>
      </c>
      <c r="E9" s="578"/>
      <c r="F9" s="138"/>
      <c r="G9" s="602" t="s">
        <v>439</v>
      </c>
      <c r="H9" s="602"/>
      <c r="I9" s="141"/>
      <c r="J9" s="576" t="s">
        <v>499</v>
      </c>
      <c r="K9" s="577"/>
      <c r="L9" s="627"/>
      <c r="M9" s="598" t="s">
        <v>500</v>
      </c>
      <c r="N9" s="577"/>
      <c r="O9" s="665"/>
      <c r="P9" s="662" t="s">
        <v>501</v>
      </c>
      <c r="Q9" s="47"/>
    </row>
    <row r="10" spans="1:17" ht="6.75" customHeight="1">
      <c r="A10" s="20" t="s">
        <v>92</v>
      </c>
      <c r="C10" s="46"/>
      <c r="D10" s="599"/>
      <c r="E10" s="581"/>
      <c r="F10" s="142"/>
      <c r="G10" s="603"/>
      <c r="H10" s="603"/>
      <c r="I10" s="145"/>
      <c r="J10" s="631"/>
      <c r="K10" s="629"/>
      <c r="L10" s="630"/>
      <c r="M10" s="628"/>
      <c r="N10" s="629"/>
      <c r="O10" s="666"/>
      <c r="P10" s="663"/>
      <c r="Q10" s="47"/>
    </row>
    <row r="11" spans="1:17" ht="9" customHeight="1">
      <c r="A11" s="20" t="s">
        <v>92</v>
      </c>
      <c r="C11" s="46"/>
      <c r="D11" s="599"/>
      <c r="E11" s="581"/>
      <c r="F11" s="142"/>
      <c r="G11" s="603"/>
      <c r="H11" s="603"/>
      <c r="I11" s="145"/>
      <c r="J11" s="625" t="s">
        <v>502</v>
      </c>
      <c r="K11" s="621" t="s">
        <v>0</v>
      </c>
      <c r="L11" s="624" t="s">
        <v>1</v>
      </c>
      <c r="M11" s="632" t="s">
        <v>502</v>
      </c>
      <c r="N11" s="621" t="s">
        <v>0</v>
      </c>
      <c r="O11" s="659" t="s">
        <v>1</v>
      </c>
      <c r="P11" s="663"/>
      <c r="Q11" s="47"/>
    </row>
    <row r="12" spans="1:17" ht="9" customHeight="1">
      <c r="A12" s="20" t="s">
        <v>92</v>
      </c>
      <c r="C12" s="46"/>
      <c r="D12" s="599"/>
      <c r="E12" s="581"/>
      <c r="F12" s="142"/>
      <c r="G12" s="603"/>
      <c r="H12" s="603"/>
      <c r="I12" s="145"/>
      <c r="J12" s="606"/>
      <c r="K12" s="596"/>
      <c r="L12" s="574"/>
      <c r="M12" s="633"/>
      <c r="N12" s="596"/>
      <c r="O12" s="660"/>
      <c r="P12" s="663"/>
      <c r="Q12" s="47"/>
    </row>
    <row r="13" spans="1:17" ht="9" customHeight="1" thickBot="1">
      <c r="A13" s="20" t="s">
        <v>92</v>
      </c>
      <c r="C13" s="46"/>
      <c r="D13" s="600"/>
      <c r="E13" s="601"/>
      <c r="F13" s="146"/>
      <c r="G13" s="604"/>
      <c r="H13" s="604"/>
      <c r="I13" s="149"/>
      <c r="J13" s="607"/>
      <c r="K13" s="597"/>
      <c r="L13" s="575"/>
      <c r="M13" s="634"/>
      <c r="N13" s="597"/>
      <c r="O13" s="661"/>
      <c r="P13" s="664"/>
      <c r="Q13" s="47"/>
    </row>
    <row r="14" spans="1:17" ht="14.25" thickBot="1" thickTop="1">
      <c r="A14" s="51" t="e">
        <f>IF(COUNTBLANK(C14:IV14)=254,"odstr",IF(AND($A$1="TISK",SUM(J14:P14)=0),"odstr","OK"))</f>
        <v>#REF!</v>
      </c>
      <c r="B14" s="22" t="s">
        <v>96</v>
      </c>
      <c r="C14" s="52"/>
      <c r="D14" s="397"/>
      <c r="E14" s="398" t="s">
        <v>441</v>
      </c>
      <c r="F14" s="398"/>
      <c r="G14" s="398"/>
      <c r="H14" s="399"/>
      <c r="I14" s="400"/>
      <c r="J14" s="401" t="s">
        <v>2</v>
      </c>
      <c r="K14" s="402" t="s">
        <v>2</v>
      </c>
      <c r="L14" s="403" t="s">
        <v>2</v>
      </c>
      <c r="M14" s="434" t="s">
        <v>2</v>
      </c>
      <c r="N14" s="402" t="s">
        <v>2</v>
      </c>
      <c r="O14" s="435" t="s">
        <v>2</v>
      </c>
      <c r="P14" s="436" t="s">
        <v>2</v>
      </c>
      <c r="Q14" s="47"/>
    </row>
    <row r="15" spans="1:17" ht="12.75" customHeight="1">
      <c r="A15" s="51" t="e">
        <f>IF(COUNTBLANK(C15:IV15)=254,"odstr",IF(AND($A$1="TISK",SUM(J15:P15)=0),"odstr","OK"))</f>
        <v>#REF!</v>
      </c>
      <c r="B15" s="22" t="s">
        <v>96</v>
      </c>
      <c r="C15" s="52"/>
      <c r="D15" s="404"/>
      <c r="E15" s="405"/>
      <c r="F15" s="405"/>
      <c r="G15" s="405" t="s">
        <v>3</v>
      </c>
      <c r="H15" s="406"/>
      <c r="I15" s="407"/>
      <c r="J15" s="408">
        <v>27475054.961379994</v>
      </c>
      <c r="K15" s="409">
        <v>10125133.831900002</v>
      </c>
      <c r="L15" s="410">
        <v>37600188.79327999</v>
      </c>
      <c r="M15" s="437">
        <v>83840854.81480004</v>
      </c>
      <c r="N15" s="409">
        <v>3623668.61046</v>
      </c>
      <c r="O15" s="438">
        <v>87464523.42525998</v>
      </c>
      <c r="P15" s="439">
        <v>125064712.21853998</v>
      </c>
      <c r="Q15" s="47"/>
    </row>
    <row r="16" spans="1:41" ht="12.75">
      <c r="A16" s="51" t="e">
        <f>IF(COUNTBLANK(C16:IV16)=254,"odstr",IF(AND($A$1="TISK",SUM(J16:P16)=0),"odstr","OK"))</f>
        <v>#REF!</v>
      </c>
      <c r="B16" s="22" t="s">
        <v>96</v>
      </c>
      <c r="C16" s="52"/>
      <c r="D16" s="90"/>
      <c r="E16" s="231">
        <v>3111</v>
      </c>
      <c r="F16" s="260"/>
      <c r="G16" s="440" t="s">
        <v>511</v>
      </c>
      <c r="H16" s="92"/>
      <c r="I16" s="93"/>
      <c r="J16" s="94">
        <v>4966249.190870001</v>
      </c>
      <c r="K16" s="235">
        <v>2960052.9486599998</v>
      </c>
      <c r="L16" s="235">
        <v>7926302.139530001</v>
      </c>
      <c r="M16" s="261">
        <v>10949621.33261</v>
      </c>
      <c r="N16" s="235">
        <v>4899.08841</v>
      </c>
      <c r="O16" s="235">
        <v>10954520.42102</v>
      </c>
      <c r="P16" s="441">
        <v>18880822.56055</v>
      </c>
      <c r="Q16" s="47"/>
      <c r="AN16" s="283"/>
      <c r="AO16" s="283"/>
    </row>
    <row r="17" spans="1:41" ht="12.75">
      <c r="A17" s="51" t="e">
        <f>IF(COUNTBLANK(C17:IV17)=254,"odstr",IF(AND($A$1="TISK",SUM(J17:P17)=0),"odstr","OK"))</f>
        <v>#REF!</v>
      </c>
      <c r="B17" s="22" t="s">
        <v>96</v>
      </c>
      <c r="C17" s="52"/>
      <c r="D17" s="62"/>
      <c r="E17" s="178">
        <v>3112</v>
      </c>
      <c r="F17" s="249"/>
      <c r="G17" s="411" t="s">
        <v>512</v>
      </c>
      <c r="H17" s="64"/>
      <c r="I17" s="65"/>
      <c r="J17" s="66">
        <v>74790.90019</v>
      </c>
      <c r="K17" s="68">
        <v>1170.42</v>
      </c>
      <c r="L17" s="68">
        <v>75961.32019</v>
      </c>
      <c r="M17" s="250">
        <v>263764.00051</v>
      </c>
      <c r="N17" s="68">
        <v>500</v>
      </c>
      <c r="O17" s="68">
        <v>264264.00051</v>
      </c>
      <c r="P17" s="442">
        <v>340225.3207</v>
      </c>
      <c r="Q17" s="47"/>
      <c r="AN17" s="283"/>
      <c r="AO17" s="283"/>
    </row>
    <row r="18" spans="1:41" ht="12.75">
      <c r="A18" s="51" t="e">
        <f>IF(COUNTBLANK(C18:IV18)=254,"odstr",IF(AND($A$1="TISK",SUM(J18:P18)=0),"odstr","OK"))</f>
        <v>#REF!</v>
      </c>
      <c r="B18" s="22" t="s">
        <v>96</v>
      </c>
      <c r="C18" s="52"/>
      <c r="D18" s="62"/>
      <c r="E18" s="178">
        <v>3113</v>
      </c>
      <c r="F18" s="249"/>
      <c r="G18" s="411" t="s">
        <v>513</v>
      </c>
      <c r="H18" s="64"/>
      <c r="I18" s="65"/>
      <c r="J18" s="66">
        <v>14591984.69824</v>
      </c>
      <c r="K18" s="68">
        <v>6073358.938960002</v>
      </c>
      <c r="L18" s="68">
        <v>20665343.6372</v>
      </c>
      <c r="M18" s="250">
        <v>28684541.484840006</v>
      </c>
      <c r="N18" s="68">
        <v>33850.348840000006</v>
      </c>
      <c r="O18" s="68">
        <v>28718391.833680004</v>
      </c>
      <c r="P18" s="442">
        <v>49383735.47088</v>
      </c>
      <c r="Q18" s="47"/>
      <c r="AN18" s="283"/>
      <c r="AO18" s="283"/>
    </row>
    <row r="19" spans="1:40" ht="12.75">
      <c r="A19" s="51" t="e">
        <f>IF(COUNTBLANK(C19:IV19)=254,"odstr",IF(AND($A$1="TISK",SUM(J19:P19)=0),"odstr","OK"))</f>
        <v>#REF!</v>
      </c>
      <c r="B19" s="22" t="s">
        <v>96</v>
      </c>
      <c r="C19" s="52"/>
      <c r="D19" s="62"/>
      <c r="E19" s="178">
        <v>3114</v>
      </c>
      <c r="F19" s="249"/>
      <c r="G19" s="411" t="s">
        <v>514</v>
      </c>
      <c r="H19" s="64"/>
      <c r="I19" s="65"/>
      <c r="J19" s="66">
        <v>592741.8293</v>
      </c>
      <c r="K19" s="68">
        <v>65053.97989</v>
      </c>
      <c r="L19" s="68">
        <v>657795.8091899999</v>
      </c>
      <c r="M19" s="250">
        <v>3255161.96413</v>
      </c>
      <c r="N19" s="68">
        <v>84721.63575</v>
      </c>
      <c r="O19" s="68">
        <v>3339883.59988</v>
      </c>
      <c r="P19" s="442">
        <v>3997679.40907</v>
      </c>
      <c r="Q19" s="47"/>
      <c r="AN19" s="283"/>
    </row>
    <row r="20" spans="1:40" ht="12.75">
      <c r="A20" s="51"/>
      <c r="B20" s="22"/>
      <c r="C20" s="52"/>
      <c r="D20" s="62"/>
      <c r="E20" s="178">
        <v>3115</v>
      </c>
      <c r="F20" s="249"/>
      <c r="G20" s="411" t="s">
        <v>559</v>
      </c>
      <c r="H20" s="64"/>
      <c r="I20" s="65"/>
      <c r="J20" s="66">
        <v>10136.58041</v>
      </c>
      <c r="K20" s="68">
        <v>804.338</v>
      </c>
      <c r="L20" s="68">
        <v>10940.91841</v>
      </c>
      <c r="M20" s="250">
        <v>0</v>
      </c>
      <c r="N20" s="68">
        <v>0</v>
      </c>
      <c r="O20" s="68">
        <v>0</v>
      </c>
      <c r="P20" s="442">
        <v>10940.91841</v>
      </c>
      <c r="Q20" s="47"/>
      <c r="AN20" s="283"/>
    </row>
    <row r="21" spans="1:40" ht="12.75">
      <c r="A21" s="51" t="e">
        <f>IF(COUNTBLANK(C21:IV21)=254,"odstr",IF(AND($A$1="TISK",SUM(J21:P21)=0),"odstr","OK"))</f>
        <v>#REF!</v>
      </c>
      <c r="B21" s="22" t="s">
        <v>96</v>
      </c>
      <c r="C21" s="52"/>
      <c r="D21" s="62"/>
      <c r="E21" s="178">
        <v>3117</v>
      </c>
      <c r="F21" s="249"/>
      <c r="G21" s="411" t="s">
        <v>560</v>
      </c>
      <c r="H21" s="63"/>
      <c r="I21" s="65"/>
      <c r="J21" s="66">
        <v>499030.81475</v>
      </c>
      <c r="K21" s="68">
        <v>220002.54179</v>
      </c>
      <c r="L21" s="68">
        <v>719033.3565400001</v>
      </c>
      <c r="M21" s="250">
        <v>3978220.5420500003</v>
      </c>
      <c r="N21" s="68">
        <v>0</v>
      </c>
      <c r="O21" s="68">
        <v>3978220.5420500003</v>
      </c>
      <c r="P21" s="442">
        <v>4697253.89859</v>
      </c>
      <c r="Q21" s="47"/>
      <c r="AN21" s="283"/>
    </row>
    <row r="22" spans="1:40" ht="12.75">
      <c r="A22" s="51" t="e">
        <f>IF(COUNTBLANK(C22:IV22)=254,"odstr",IF(AND($A$1="TISK",SUM(J22:P22)=0),"odstr","OK"))</f>
        <v>#REF!</v>
      </c>
      <c r="B22" s="22" t="s">
        <v>96</v>
      </c>
      <c r="C22" s="52"/>
      <c r="D22" s="62"/>
      <c r="E22" s="178">
        <v>3118</v>
      </c>
      <c r="F22" s="249"/>
      <c r="G22" s="411" t="s">
        <v>561</v>
      </c>
      <c r="H22" s="64"/>
      <c r="I22" s="65"/>
      <c r="J22" s="66">
        <v>344.002</v>
      </c>
      <c r="K22" s="68">
        <v>1188.9925</v>
      </c>
      <c r="L22" s="68">
        <v>1532.9945</v>
      </c>
      <c r="M22" s="250">
        <v>11364.896</v>
      </c>
      <c r="N22" s="68">
        <v>0</v>
      </c>
      <c r="O22" s="68">
        <v>11364.896</v>
      </c>
      <c r="P22" s="442">
        <v>12897.890500000001</v>
      </c>
      <c r="Q22" s="47"/>
      <c r="AN22" s="283"/>
    </row>
    <row r="23" spans="1:40" ht="12.75">
      <c r="A23" s="51" t="e">
        <f>IF(COUNTBLANK(C23:IV23)=254,"odstr",IF(AND($A$1="TISK",SUM(J23:P23)=0),"odstr","OK"))</f>
        <v>#REF!</v>
      </c>
      <c r="B23" s="22" t="s">
        <v>96</v>
      </c>
      <c r="C23" s="52"/>
      <c r="D23" s="62"/>
      <c r="E23" s="178">
        <v>3119</v>
      </c>
      <c r="F23" s="249"/>
      <c r="G23" s="411" t="s">
        <v>562</v>
      </c>
      <c r="H23" s="64"/>
      <c r="I23" s="65"/>
      <c r="J23" s="66">
        <v>467140.45624000015</v>
      </c>
      <c r="K23" s="68">
        <v>159790.82186000003</v>
      </c>
      <c r="L23" s="68">
        <v>626931.2781000002</v>
      </c>
      <c r="M23" s="250">
        <v>79.90055000000001</v>
      </c>
      <c r="N23" s="68">
        <v>0</v>
      </c>
      <c r="O23" s="68">
        <v>79.90055000000001</v>
      </c>
      <c r="P23" s="442">
        <v>627011.1786500002</v>
      </c>
      <c r="Q23" s="47"/>
      <c r="AN23" s="283"/>
    </row>
    <row r="24" spans="1:40" ht="12.75">
      <c r="A24" s="51" t="e">
        <f>IF(COUNTBLANK(C24:IV24)=254,"odstr",IF(AND($A$1="TISK",SUM(J24:P24)=0),"odstr","OK"))</f>
        <v>#REF!</v>
      </c>
      <c r="B24" s="22" t="s">
        <v>96</v>
      </c>
      <c r="C24" s="52"/>
      <c r="D24" s="62"/>
      <c r="E24" s="178">
        <v>3121</v>
      </c>
      <c r="F24" s="249"/>
      <c r="G24" s="411" t="s">
        <v>515</v>
      </c>
      <c r="H24" s="64"/>
      <c r="I24" s="65"/>
      <c r="J24" s="66">
        <v>1362568.2921099998</v>
      </c>
      <c r="K24" s="68">
        <v>80501.07906999999</v>
      </c>
      <c r="L24" s="68">
        <v>1443069.3711799998</v>
      </c>
      <c r="M24" s="250">
        <v>5377135.726229999</v>
      </c>
      <c r="N24" s="68">
        <v>691841.5740800002</v>
      </c>
      <c r="O24" s="68">
        <v>6068977.300309999</v>
      </c>
      <c r="P24" s="442">
        <v>7512046.671489999</v>
      </c>
      <c r="Q24" s="47"/>
      <c r="AN24" s="283"/>
    </row>
    <row r="25" spans="1:40" ht="12.75">
      <c r="A25" s="51" t="e">
        <f>IF(COUNTBLANK(C25:IV25)=254,"odstr",IF(AND($A$1="TISK",SUM(J25:P25)=0),"odstr","OK"))</f>
        <v>#REF!</v>
      </c>
      <c r="B25" s="22" t="s">
        <v>96</v>
      </c>
      <c r="C25" s="52"/>
      <c r="D25" s="62"/>
      <c r="E25" s="178">
        <v>3122</v>
      </c>
      <c r="F25" s="249"/>
      <c r="G25" s="411" t="s">
        <v>516</v>
      </c>
      <c r="H25" s="64"/>
      <c r="I25" s="65"/>
      <c r="J25" s="66">
        <v>1405135.83405</v>
      </c>
      <c r="K25" s="68">
        <v>66655.60802</v>
      </c>
      <c r="L25" s="68">
        <v>1471791.4420699999</v>
      </c>
      <c r="M25" s="250">
        <v>8937826.070269998</v>
      </c>
      <c r="N25" s="68">
        <v>1382858.6161099998</v>
      </c>
      <c r="O25" s="68">
        <v>10320684.686379999</v>
      </c>
      <c r="P25" s="442">
        <v>11792476.128449999</v>
      </c>
      <c r="Q25" s="47"/>
      <c r="AN25" s="283"/>
    </row>
    <row r="26" spans="1:40" ht="12.75">
      <c r="A26" s="51" t="e">
        <f>IF(COUNTBLANK(C26:IV26)=254,"odstr",IF(AND($A$1="TISK",SUM(J26:P26)=0),"odstr","OK"))</f>
        <v>#REF!</v>
      </c>
      <c r="B26" s="22" t="s">
        <v>96</v>
      </c>
      <c r="C26" s="52"/>
      <c r="D26" s="62"/>
      <c r="E26" s="178">
        <v>3123</v>
      </c>
      <c r="F26" s="249"/>
      <c r="G26" s="411" t="s">
        <v>517</v>
      </c>
      <c r="H26" s="64"/>
      <c r="I26" s="65"/>
      <c r="J26" s="66">
        <v>1013735.42781</v>
      </c>
      <c r="K26" s="68">
        <v>88946.77688999998</v>
      </c>
      <c r="L26" s="68">
        <v>1102682.2047000001</v>
      </c>
      <c r="M26" s="250">
        <v>6044475.30739</v>
      </c>
      <c r="N26" s="68">
        <v>770557.06936</v>
      </c>
      <c r="O26" s="68">
        <v>6815032.37675</v>
      </c>
      <c r="P26" s="442">
        <v>7917714.58145</v>
      </c>
      <c r="Q26" s="47"/>
      <c r="AN26" s="283"/>
    </row>
    <row r="27" spans="1:40" ht="12.75">
      <c r="A27" s="51" t="e">
        <f>IF(COUNTBLANK(C27:IV27)=254,"odstr",IF(AND($A$1="TISK",SUM(J27:P27)=0),"odstr","OK"))</f>
        <v>#REF!</v>
      </c>
      <c r="B27" s="22" t="s">
        <v>96</v>
      </c>
      <c r="C27" s="52"/>
      <c r="D27" s="62"/>
      <c r="E27" s="178">
        <v>3124</v>
      </c>
      <c r="F27" s="249"/>
      <c r="G27" s="411" t="s">
        <v>518</v>
      </c>
      <c r="H27" s="64"/>
      <c r="I27" s="65"/>
      <c r="J27" s="66">
        <v>150674.77276999998</v>
      </c>
      <c r="K27" s="68">
        <v>2706.16673</v>
      </c>
      <c r="L27" s="68">
        <v>153380.93949999998</v>
      </c>
      <c r="M27" s="250">
        <v>787535.4013600001</v>
      </c>
      <c r="N27" s="68">
        <v>39463.18229</v>
      </c>
      <c r="O27" s="68">
        <v>826998.5836500002</v>
      </c>
      <c r="P27" s="442">
        <v>980379.5231500001</v>
      </c>
      <c r="Q27" s="47"/>
      <c r="AN27" s="283"/>
    </row>
    <row r="28" spans="1:40" ht="12.75">
      <c r="A28" s="51" t="e">
        <f>IF(COUNTBLANK(C28:IV28)=254,"odstr",IF(AND($A$1="TISK",SUM(J28:P28)=0),"odstr","OK"))</f>
        <v>#REF!</v>
      </c>
      <c r="B28" s="22" t="s">
        <v>96</v>
      </c>
      <c r="C28" s="52"/>
      <c r="D28" s="62"/>
      <c r="E28" s="178">
        <v>3125</v>
      </c>
      <c r="F28" s="249"/>
      <c r="G28" s="411" t="s">
        <v>563</v>
      </c>
      <c r="H28" s="64"/>
      <c r="I28" s="65"/>
      <c r="J28" s="66">
        <v>14519.80306</v>
      </c>
      <c r="K28" s="68">
        <v>0</v>
      </c>
      <c r="L28" s="68">
        <v>14519.80306</v>
      </c>
      <c r="M28" s="250">
        <v>48871.609840000005</v>
      </c>
      <c r="N28" s="68">
        <v>30482.41066</v>
      </c>
      <c r="O28" s="68">
        <v>79354.02050000001</v>
      </c>
      <c r="P28" s="442">
        <v>93873.82356000002</v>
      </c>
      <c r="Q28" s="47"/>
      <c r="AN28" s="283"/>
    </row>
    <row r="29" spans="1:40" ht="12.75">
      <c r="A29" s="51" t="e">
        <f>IF(COUNTBLANK(C29:IV29)=254,"odstr",IF(AND($A$1="TISK",SUM(J29:P29)=0),"odstr","OK"))</f>
        <v>#REF!</v>
      </c>
      <c r="B29" s="22" t="s">
        <v>96</v>
      </c>
      <c r="C29" s="52"/>
      <c r="D29" s="62"/>
      <c r="E29" s="178">
        <v>3126</v>
      </c>
      <c r="F29" s="249"/>
      <c r="G29" s="411" t="s">
        <v>519</v>
      </c>
      <c r="H29" s="64"/>
      <c r="I29" s="65"/>
      <c r="J29" s="66">
        <v>316110.662</v>
      </c>
      <c r="K29" s="68">
        <v>0</v>
      </c>
      <c r="L29" s="68">
        <v>316110.662</v>
      </c>
      <c r="M29" s="250">
        <v>293993.53004000004</v>
      </c>
      <c r="N29" s="68">
        <v>3171.289</v>
      </c>
      <c r="O29" s="68">
        <v>297164.81904000003</v>
      </c>
      <c r="P29" s="442">
        <v>613275.48104</v>
      </c>
      <c r="Q29" s="47"/>
      <c r="AN29" s="283"/>
    </row>
    <row r="30" spans="1:40" ht="12.75">
      <c r="A30" s="51"/>
      <c r="B30" s="22"/>
      <c r="C30" s="52"/>
      <c r="D30" s="62"/>
      <c r="E30" s="178">
        <v>3127</v>
      </c>
      <c r="F30" s="249"/>
      <c r="G30" s="411" t="s">
        <v>564</v>
      </c>
      <c r="H30" s="64"/>
      <c r="I30" s="65"/>
      <c r="J30" s="66">
        <v>165982.63977</v>
      </c>
      <c r="K30" s="68">
        <v>100</v>
      </c>
      <c r="L30" s="68">
        <v>166082.63977</v>
      </c>
      <c r="M30" s="250">
        <v>3014720.0983399996</v>
      </c>
      <c r="N30" s="68">
        <v>251187.09063</v>
      </c>
      <c r="O30" s="68">
        <v>3265907.1889699996</v>
      </c>
      <c r="P30" s="442">
        <v>3431989.82874</v>
      </c>
      <c r="Q30" s="47"/>
      <c r="AN30" s="283"/>
    </row>
    <row r="31" spans="1:40" ht="12.75">
      <c r="A31" s="51" t="e">
        <f>IF(COUNTBLANK(C31:IV31)=254,"odstr",IF(AND($A$1="TISK",SUM(J31:P31)=0),"odstr","OK"))</f>
        <v>#REF!</v>
      </c>
      <c r="B31" s="22" t="s">
        <v>96</v>
      </c>
      <c r="C31" s="52"/>
      <c r="D31" s="62"/>
      <c r="E31" s="178">
        <v>3128</v>
      </c>
      <c r="F31" s="249"/>
      <c r="G31" s="411" t="s">
        <v>520</v>
      </c>
      <c r="H31" s="64"/>
      <c r="I31" s="65"/>
      <c r="J31" s="66">
        <v>4682.2</v>
      </c>
      <c r="K31" s="68">
        <v>0</v>
      </c>
      <c r="L31" s="68">
        <v>4682.2</v>
      </c>
      <c r="M31" s="250">
        <v>82082.40444</v>
      </c>
      <c r="N31" s="68">
        <v>11167.13991</v>
      </c>
      <c r="O31" s="68">
        <v>93249.54435</v>
      </c>
      <c r="P31" s="442">
        <v>97931.74435</v>
      </c>
      <c r="Q31" s="47"/>
      <c r="AN31" s="283"/>
    </row>
    <row r="32" spans="1:40" ht="12.75">
      <c r="A32" s="51" t="e">
        <f>IF(COUNTBLANK(C32:IV32)=254,"odstr",IF(AND($A$1="TISK",SUM(J32:P32)=0),"odstr","OK"))</f>
        <v>#REF!</v>
      </c>
      <c r="B32" s="22" t="s">
        <v>96</v>
      </c>
      <c r="C32" s="52"/>
      <c r="D32" s="62"/>
      <c r="E32" s="178">
        <v>3129</v>
      </c>
      <c r="F32" s="249"/>
      <c r="G32" s="411" t="s">
        <v>565</v>
      </c>
      <c r="H32" s="63"/>
      <c r="I32" s="65"/>
      <c r="J32" s="66">
        <v>75.5</v>
      </c>
      <c r="K32" s="68">
        <v>0</v>
      </c>
      <c r="L32" s="68">
        <v>75.5</v>
      </c>
      <c r="M32" s="250">
        <v>0</v>
      </c>
      <c r="N32" s="68">
        <v>0</v>
      </c>
      <c r="O32" s="68">
        <v>0</v>
      </c>
      <c r="P32" s="442">
        <v>75.5</v>
      </c>
      <c r="Q32" s="47"/>
      <c r="AN32" s="283"/>
    </row>
    <row r="33" spans="1:40" ht="12.75">
      <c r="A33" s="51" t="e">
        <f>IF(COUNTBLANK(C33:IV33)=254,"odstr",IF(AND($A$1="TISK",SUM(J33:P33)=0),"odstr","OK"))</f>
        <v>#REF!</v>
      </c>
      <c r="B33" s="22" t="s">
        <v>96</v>
      </c>
      <c r="C33" s="52"/>
      <c r="D33" s="62"/>
      <c r="E33" s="178">
        <v>3131</v>
      </c>
      <c r="F33" s="249"/>
      <c r="G33" s="411" t="s">
        <v>521</v>
      </c>
      <c r="H33" s="411"/>
      <c r="I33" s="65"/>
      <c r="J33" s="66">
        <v>78.96267</v>
      </c>
      <c r="K33" s="68">
        <v>0</v>
      </c>
      <c r="L33" s="68">
        <v>78.96267</v>
      </c>
      <c r="M33" s="250">
        <v>25</v>
      </c>
      <c r="N33" s="68">
        <v>0</v>
      </c>
      <c r="O33" s="68">
        <v>25</v>
      </c>
      <c r="P33" s="442">
        <v>103.96267</v>
      </c>
      <c r="Q33" s="47"/>
      <c r="AN33" s="283"/>
    </row>
    <row r="34" spans="1:40" ht="12.75">
      <c r="A34" s="51" t="e">
        <f>IF(COUNTBLANK(C34:IV34)=254,"odstr",IF(AND($A$1="TISK",SUM(J34:P34)=0),"odstr","OK"))</f>
        <v>#REF!</v>
      </c>
      <c r="B34" s="22" t="s">
        <v>96</v>
      </c>
      <c r="C34" s="52"/>
      <c r="D34" s="62"/>
      <c r="E34" s="178">
        <v>3132</v>
      </c>
      <c r="F34" s="249"/>
      <c r="G34" s="411" t="s">
        <v>522</v>
      </c>
      <c r="H34" s="411"/>
      <c r="I34" s="65"/>
      <c r="J34" s="66">
        <v>0.73</v>
      </c>
      <c r="K34" s="68">
        <v>0</v>
      </c>
      <c r="L34" s="68">
        <v>0.73</v>
      </c>
      <c r="M34" s="250">
        <v>0</v>
      </c>
      <c r="N34" s="68">
        <v>0</v>
      </c>
      <c r="O34" s="68">
        <v>0</v>
      </c>
      <c r="P34" s="442">
        <v>0.73</v>
      </c>
      <c r="Q34" s="47"/>
      <c r="AN34" s="283"/>
    </row>
    <row r="35" spans="1:40" ht="12.75">
      <c r="A35" s="51"/>
      <c r="B35" s="22"/>
      <c r="C35" s="52"/>
      <c r="D35" s="62"/>
      <c r="E35" s="178">
        <v>3133</v>
      </c>
      <c r="F35" s="249"/>
      <c r="G35" s="411" t="s">
        <v>523</v>
      </c>
      <c r="H35" s="411"/>
      <c r="I35" s="65"/>
      <c r="J35" s="66">
        <v>67238.455</v>
      </c>
      <c r="K35" s="68">
        <v>549.0225</v>
      </c>
      <c r="L35" s="68">
        <v>67787.47750000001</v>
      </c>
      <c r="M35" s="250">
        <v>1580912.6996600002</v>
      </c>
      <c r="N35" s="68">
        <v>28164.114519999996</v>
      </c>
      <c r="O35" s="68">
        <v>1609076.8141800002</v>
      </c>
      <c r="P35" s="442">
        <v>1676864.2916800003</v>
      </c>
      <c r="Q35" s="47"/>
      <c r="AN35" s="283"/>
    </row>
    <row r="36" spans="1:40" ht="12.75" customHeight="1">
      <c r="A36" s="51" t="e">
        <f>IF(COUNTBLANK(C36:IV36)=254,"odstr",IF(AND($A$1="TISK",SUM(J36:P36)=0),"odstr","OK"))</f>
        <v>#REF!</v>
      </c>
      <c r="B36" s="22" t="s">
        <v>96</v>
      </c>
      <c r="C36" s="52"/>
      <c r="D36" s="62"/>
      <c r="E36" s="178">
        <v>3139</v>
      </c>
      <c r="F36" s="249"/>
      <c r="G36" s="411" t="s">
        <v>524</v>
      </c>
      <c r="H36" s="443"/>
      <c r="I36" s="65"/>
      <c r="J36" s="66">
        <v>10</v>
      </c>
      <c r="K36" s="68">
        <v>0</v>
      </c>
      <c r="L36" s="68">
        <v>10</v>
      </c>
      <c r="M36" s="250">
        <v>5230.344</v>
      </c>
      <c r="N36" s="68">
        <v>0</v>
      </c>
      <c r="O36" s="68">
        <v>5230.344</v>
      </c>
      <c r="P36" s="442">
        <v>5240.344</v>
      </c>
      <c r="Q36" s="47"/>
      <c r="AN36" s="283"/>
    </row>
    <row r="37" spans="1:40" ht="12.75">
      <c r="A37" s="51" t="e">
        <f>IF(COUNTBLANK(C37:IV37)=254,"odstr",IF(AND($A$1="TISK",SUM(J37:P37)=0),"odstr","OK"))</f>
        <v>#REF!</v>
      </c>
      <c r="B37" s="22" t="s">
        <v>96</v>
      </c>
      <c r="C37" s="52"/>
      <c r="D37" s="62"/>
      <c r="E37" s="178">
        <v>3141</v>
      </c>
      <c r="F37" s="249"/>
      <c r="G37" s="411" t="s">
        <v>525</v>
      </c>
      <c r="H37" s="64"/>
      <c r="I37" s="65"/>
      <c r="J37" s="66">
        <v>543177.0595099999</v>
      </c>
      <c r="K37" s="68">
        <v>110573.82609</v>
      </c>
      <c r="L37" s="68">
        <v>653750.8855999999</v>
      </c>
      <c r="M37" s="250">
        <v>2474031.28397</v>
      </c>
      <c r="N37" s="68">
        <v>628</v>
      </c>
      <c r="O37" s="68">
        <v>2474659.28397</v>
      </c>
      <c r="P37" s="442">
        <v>3128410.16957</v>
      </c>
      <c r="Q37" s="47"/>
      <c r="AN37" s="283"/>
    </row>
    <row r="38" spans="1:40" ht="12.75">
      <c r="A38" s="51" t="e">
        <f>IF(COUNTBLANK(C38:IV38)=254,"odstr",IF(AND($A$1="TISK",SUM(J38:P38)=0),"odstr","OK"))</f>
        <v>#REF!</v>
      </c>
      <c r="B38" s="22" t="s">
        <v>96</v>
      </c>
      <c r="C38" s="52"/>
      <c r="D38" s="62"/>
      <c r="E38" s="178">
        <v>3142</v>
      </c>
      <c r="F38" s="249"/>
      <c r="G38" s="411" t="s">
        <v>526</v>
      </c>
      <c r="H38" s="64"/>
      <c r="I38" s="65"/>
      <c r="J38" s="66"/>
      <c r="K38" s="68"/>
      <c r="L38" s="68">
        <v>0</v>
      </c>
      <c r="M38" s="250"/>
      <c r="N38" s="68"/>
      <c r="O38" s="68">
        <v>0</v>
      </c>
      <c r="P38" s="442">
        <v>0</v>
      </c>
      <c r="Q38" s="47"/>
      <c r="AN38" s="283"/>
    </row>
    <row r="39" spans="1:40" ht="12.75">
      <c r="A39" s="51" t="e">
        <f>IF(COUNTBLANK(C39:IV39)=254,"odstr",IF(AND($A$1="TISK",SUM(J39:P39)=0),"odstr","OK"))</f>
        <v>#REF!</v>
      </c>
      <c r="B39" s="22" t="s">
        <v>96</v>
      </c>
      <c r="C39" s="52"/>
      <c r="D39" s="62"/>
      <c r="E39" s="178">
        <v>3143</v>
      </c>
      <c r="F39" s="249"/>
      <c r="G39" s="411" t="s">
        <v>527</v>
      </c>
      <c r="H39" s="64"/>
      <c r="I39" s="65"/>
      <c r="J39" s="66">
        <v>21731.894920000002</v>
      </c>
      <c r="K39" s="68">
        <v>5476.92</v>
      </c>
      <c r="L39" s="68">
        <v>27208.814920000004</v>
      </c>
      <c r="M39" s="250">
        <v>1318239.668</v>
      </c>
      <c r="N39" s="68">
        <v>0</v>
      </c>
      <c r="O39" s="68">
        <v>1318239.668</v>
      </c>
      <c r="P39" s="442">
        <v>1345448.48292</v>
      </c>
      <c r="Q39" s="47"/>
      <c r="AN39" s="283"/>
    </row>
    <row r="40" spans="1:40" ht="12.75">
      <c r="A40" s="51" t="e">
        <f>IF(COUNTBLANK(C40:IV40)=254,"odstr",IF(AND($A$1="TISK",SUM(J40:P40)=0),"odstr","OK"))</f>
        <v>#REF!</v>
      </c>
      <c r="B40" s="22" t="s">
        <v>96</v>
      </c>
      <c r="C40" s="52"/>
      <c r="D40" s="62"/>
      <c r="E40" s="178">
        <v>3144</v>
      </c>
      <c r="F40" s="249"/>
      <c r="G40" s="411" t="s">
        <v>566</v>
      </c>
      <c r="H40" s="64"/>
      <c r="I40" s="65"/>
      <c r="J40" s="66">
        <v>19635.05235</v>
      </c>
      <c r="K40" s="68">
        <v>53.014</v>
      </c>
      <c r="L40" s="68">
        <v>19688.06635</v>
      </c>
      <c r="M40" s="250">
        <v>0</v>
      </c>
      <c r="N40" s="68">
        <v>0</v>
      </c>
      <c r="O40" s="68">
        <v>0</v>
      </c>
      <c r="P40" s="442">
        <v>19688.06635</v>
      </c>
      <c r="Q40" s="47"/>
      <c r="AN40" s="283"/>
    </row>
    <row r="41" spans="1:40" ht="12.75">
      <c r="A41" s="51" t="e">
        <f>IF(COUNTBLANK(C41:IV41)=254,"odstr",IF(AND($A$1="TISK",SUM(J41:P41)=0),"odstr","OK"))</f>
        <v>#REF!</v>
      </c>
      <c r="B41" s="22" t="s">
        <v>96</v>
      </c>
      <c r="C41" s="52"/>
      <c r="D41" s="62"/>
      <c r="E41" s="178">
        <v>3145</v>
      </c>
      <c r="F41" s="249"/>
      <c r="G41" s="411" t="s">
        <v>528</v>
      </c>
      <c r="H41" s="64"/>
      <c r="I41" s="65"/>
      <c r="J41" s="66">
        <v>250</v>
      </c>
      <c r="K41" s="68">
        <v>0</v>
      </c>
      <c r="L41" s="68">
        <v>250</v>
      </c>
      <c r="M41" s="250">
        <v>67444.677</v>
      </c>
      <c r="N41" s="68">
        <v>0</v>
      </c>
      <c r="O41" s="68">
        <v>67444.677</v>
      </c>
      <c r="P41" s="442">
        <v>67694.677</v>
      </c>
      <c r="Q41" s="47"/>
      <c r="AN41" s="283"/>
    </row>
    <row r="42" spans="1:40" ht="12.75">
      <c r="A42" s="51" t="e">
        <f>IF(COUNTBLANK(C42:IV42)=254,"odstr",IF(AND($A$1="TISK",SUM(J42:P42)=0),"odstr","OK"))</f>
        <v>#REF!</v>
      </c>
      <c r="B42" s="22" t="s">
        <v>96</v>
      </c>
      <c r="C42" s="52"/>
      <c r="D42" s="62"/>
      <c r="E42" s="178">
        <v>3146</v>
      </c>
      <c r="F42" s="249"/>
      <c r="G42" s="411" t="s">
        <v>529</v>
      </c>
      <c r="H42" s="64"/>
      <c r="I42" s="65"/>
      <c r="J42" s="66">
        <v>84726.367</v>
      </c>
      <c r="K42" s="68">
        <v>30</v>
      </c>
      <c r="L42" s="68">
        <v>84756.367</v>
      </c>
      <c r="M42" s="250">
        <v>556856.8837900001</v>
      </c>
      <c r="N42" s="68">
        <v>10767.5673</v>
      </c>
      <c r="O42" s="68">
        <v>567624.4510900001</v>
      </c>
      <c r="P42" s="442">
        <v>652380.8180900001</v>
      </c>
      <c r="Q42" s="47"/>
      <c r="AN42" s="283"/>
    </row>
    <row r="43" spans="1:40" ht="12.75">
      <c r="A43" s="51" t="e">
        <f>IF(COUNTBLANK(C43:IV43)=254,"odstr",IF(AND($A$1="TISK",SUM(J43:P43)=0),"odstr","OK"))</f>
        <v>#REF!</v>
      </c>
      <c r="B43" s="22" t="s">
        <v>96</v>
      </c>
      <c r="C43" s="52"/>
      <c r="D43" s="62"/>
      <c r="E43" s="178">
        <v>3147</v>
      </c>
      <c r="F43" s="249"/>
      <c r="G43" s="411" t="s">
        <v>530</v>
      </c>
      <c r="H43" s="64"/>
      <c r="I43" s="65"/>
      <c r="J43" s="66">
        <v>65666.819</v>
      </c>
      <c r="K43" s="68">
        <v>5930.043</v>
      </c>
      <c r="L43" s="68">
        <v>71596.86200000001</v>
      </c>
      <c r="M43" s="250">
        <v>479552.95309</v>
      </c>
      <c r="N43" s="68">
        <v>32766.03412</v>
      </c>
      <c r="O43" s="68">
        <v>512318.98721000005</v>
      </c>
      <c r="P43" s="442">
        <v>583915.84921</v>
      </c>
      <c r="Q43" s="47"/>
      <c r="AN43" s="283"/>
    </row>
    <row r="44" spans="1:40" ht="12.75">
      <c r="A44" s="51"/>
      <c r="B44" s="22"/>
      <c r="C44" s="52"/>
      <c r="D44" s="62"/>
      <c r="E44" s="178">
        <v>3148</v>
      </c>
      <c r="F44" s="249"/>
      <c r="G44" s="411" t="s">
        <v>531</v>
      </c>
      <c r="H44" s="64"/>
      <c r="I44" s="65"/>
      <c r="J44" s="66">
        <v>12</v>
      </c>
      <c r="K44" s="68">
        <v>40</v>
      </c>
      <c r="L44" s="68">
        <v>52</v>
      </c>
      <c r="M44" s="250">
        <v>14415.595</v>
      </c>
      <c r="N44" s="68">
        <v>0</v>
      </c>
      <c r="O44" s="68">
        <v>14415.595</v>
      </c>
      <c r="P44" s="442">
        <v>14467.595</v>
      </c>
      <c r="Q44" s="47"/>
      <c r="AN44" s="283"/>
    </row>
    <row r="45" spans="1:40" ht="12.75">
      <c r="A45" s="51" t="e">
        <f>IF(COUNTBLANK(C45:IV45)=254,"odstr",IF(AND($A$1="TISK",SUM(J45:P45)=0),"odstr","OK"))</f>
        <v>#REF!</v>
      </c>
      <c r="B45" s="22" t="s">
        <v>96</v>
      </c>
      <c r="C45" s="52"/>
      <c r="D45" s="62"/>
      <c r="E45" s="178">
        <v>3149</v>
      </c>
      <c r="F45" s="249"/>
      <c r="G45" s="411" t="s">
        <v>567</v>
      </c>
      <c r="H45" s="306"/>
      <c r="I45" s="444" t="e">
        <v>#N/A</v>
      </c>
      <c r="J45" s="66">
        <v>93982.53195</v>
      </c>
      <c r="K45" s="68">
        <v>122290.91599</v>
      </c>
      <c r="L45" s="68">
        <v>216273.44793999998</v>
      </c>
      <c r="M45" s="250">
        <v>63799.37548</v>
      </c>
      <c r="N45" s="68">
        <v>0</v>
      </c>
      <c r="O45" s="68">
        <v>63799.37548</v>
      </c>
      <c r="P45" s="442">
        <v>280072.82342</v>
      </c>
      <c r="Q45" s="47"/>
      <c r="AN45" s="283"/>
    </row>
    <row r="46" spans="1:40" ht="12.75">
      <c r="A46" s="51" t="e">
        <f>IF(COUNTBLANK(C46:IV46)=254,"odstr",IF(AND($A$1="TISK",SUM(J46:P46)=0),"odstr","OK"))</f>
        <v>#REF!</v>
      </c>
      <c r="B46" s="22" t="s">
        <v>96</v>
      </c>
      <c r="C46" s="52"/>
      <c r="D46" s="62"/>
      <c r="E46" s="178">
        <v>3150</v>
      </c>
      <c r="F46" s="249"/>
      <c r="G46" s="411" t="s">
        <v>532</v>
      </c>
      <c r="H46" s="64"/>
      <c r="I46" s="65"/>
      <c r="J46" s="66">
        <v>106351.06684999999</v>
      </c>
      <c r="K46" s="68">
        <v>295.1</v>
      </c>
      <c r="L46" s="68">
        <v>106646.16685</v>
      </c>
      <c r="M46" s="250">
        <v>323772.93937</v>
      </c>
      <c r="N46" s="68">
        <v>54706.23578000001</v>
      </c>
      <c r="O46" s="68">
        <v>378479.17514999997</v>
      </c>
      <c r="P46" s="442">
        <v>485125.34199999995</v>
      </c>
      <c r="Q46" s="47"/>
      <c r="AN46" s="283"/>
    </row>
    <row r="47" spans="1:40" ht="12.75">
      <c r="A47" s="51" t="e">
        <f>IF(COUNTBLANK(C47:IV47)=254,"odstr",IF(AND($A$1="TISK",SUM(J47:P47)=0),"odstr","OK"))</f>
        <v>#REF!</v>
      </c>
      <c r="B47" s="22" t="s">
        <v>96</v>
      </c>
      <c r="C47" s="52"/>
      <c r="D47" s="62"/>
      <c r="E47" s="178">
        <v>3211</v>
      </c>
      <c r="F47" s="249"/>
      <c r="G47" s="411" t="s">
        <v>533</v>
      </c>
      <c r="H47" s="64"/>
      <c r="I47" s="65"/>
      <c r="J47" s="66">
        <v>12172.289949999998</v>
      </c>
      <c r="K47" s="68">
        <v>0</v>
      </c>
      <c r="L47" s="68">
        <v>12172.289949999998</v>
      </c>
      <c r="M47" s="250">
        <v>4990</v>
      </c>
      <c r="N47" s="68">
        <v>500</v>
      </c>
      <c r="O47" s="68">
        <v>5490</v>
      </c>
      <c r="P47" s="442">
        <v>17662.28995</v>
      </c>
      <c r="Q47" s="47"/>
      <c r="AN47" s="283"/>
    </row>
    <row r="48" spans="1:40" ht="12.75">
      <c r="A48" s="51" t="e">
        <f>IF(COUNTBLANK(C48:IV48)=254,"odstr",IF(AND($A$1="TISK",SUM(J48:P48)=0),"odstr","OK"))</f>
        <v>#REF!</v>
      </c>
      <c r="B48" s="22" t="s">
        <v>96</v>
      </c>
      <c r="C48" s="52"/>
      <c r="D48" s="62"/>
      <c r="E48" s="178">
        <v>3212</v>
      </c>
      <c r="F48" s="249"/>
      <c r="G48" s="411" t="s">
        <v>534</v>
      </c>
      <c r="H48" s="64"/>
      <c r="I48" s="65"/>
      <c r="J48" s="66">
        <v>0</v>
      </c>
      <c r="K48" s="68">
        <v>0</v>
      </c>
      <c r="L48" s="68">
        <v>0</v>
      </c>
      <c r="M48" s="250">
        <v>0</v>
      </c>
      <c r="N48" s="68">
        <v>0</v>
      </c>
      <c r="O48" s="68">
        <v>0</v>
      </c>
      <c r="P48" s="442">
        <v>0</v>
      </c>
      <c r="Q48" s="47"/>
      <c r="AN48" s="283"/>
    </row>
    <row r="49" spans="1:40" ht="12.75">
      <c r="A49" s="51" t="e">
        <f>IF(COUNTBLANK(C49:IV49)=254,"odstr",IF(AND($A$1="TISK",SUM(J49:P49)=0),"odstr","OK"))</f>
        <v>#REF!</v>
      </c>
      <c r="B49" s="22" t="s">
        <v>96</v>
      </c>
      <c r="C49" s="52"/>
      <c r="D49" s="62"/>
      <c r="E49" s="178">
        <v>3213</v>
      </c>
      <c r="F49" s="249"/>
      <c r="G49" s="411" t="s">
        <v>568</v>
      </c>
      <c r="H49" s="64"/>
      <c r="I49" s="65"/>
      <c r="J49" s="66">
        <v>32</v>
      </c>
      <c r="K49" s="68">
        <v>0</v>
      </c>
      <c r="L49" s="68">
        <v>32</v>
      </c>
      <c r="M49" s="250">
        <v>0</v>
      </c>
      <c r="N49" s="68">
        <v>0</v>
      </c>
      <c r="O49" s="68">
        <v>0</v>
      </c>
      <c r="P49" s="442">
        <v>32</v>
      </c>
      <c r="Q49" s="47"/>
      <c r="AN49" s="283"/>
    </row>
    <row r="50" spans="1:40" ht="12.75">
      <c r="A50" s="51" t="e">
        <f>IF(COUNTBLANK(C50:IV50)=254,"odstr",IF(AND($A$1="TISK",SUM(J50:P50)=0),"odstr","OK"))</f>
        <v>#REF!</v>
      </c>
      <c r="B50" s="22" t="s">
        <v>96</v>
      </c>
      <c r="C50" s="52"/>
      <c r="D50" s="62"/>
      <c r="E50" s="178">
        <v>3214</v>
      </c>
      <c r="F50" s="249"/>
      <c r="G50" s="411" t="s">
        <v>569</v>
      </c>
      <c r="H50" s="64"/>
      <c r="I50" s="65"/>
      <c r="J50" s="66">
        <v>118</v>
      </c>
      <c r="K50" s="68">
        <v>0</v>
      </c>
      <c r="L50" s="68">
        <v>118</v>
      </c>
      <c r="M50" s="250">
        <v>0</v>
      </c>
      <c r="N50" s="68">
        <v>0</v>
      </c>
      <c r="O50" s="68">
        <v>0</v>
      </c>
      <c r="P50" s="442">
        <v>118</v>
      </c>
      <c r="Q50" s="47"/>
      <c r="AN50" s="283"/>
    </row>
    <row r="51" spans="1:40" ht="12.75">
      <c r="A51" s="51" t="e">
        <f>IF(COUNTBLANK(C51:IV51)=254,"odstr",IF(AND($A$1="TISK",SUM(J51:P51)=0),"odstr","OK"))</f>
        <v>#REF!</v>
      </c>
      <c r="B51" s="22" t="s">
        <v>96</v>
      </c>
      <c r="C51" s="52"/>
      <c r="D51" s="62"/>
      <c r="E51" s="178">
        <v>3221</v>
      </c>
      <c r="F51" s="249"/>
      <c r="G51" s="411" t="s">
        <v>535</v>
      </c>
      <c r="H51" s="64"/>
      <c r="I51" s="65"/>
      <c r="J51" s="66">
        <v>0.602</v>
      </c>
      <c r="K51" s="68">
        <v>0</v>
      </c>
      <c r="L51" s="68">
        <v>0.602</v>
      </c>
      <c r="M51" s="250">
        <v>0</v>
      </c>
      <c r="N51" s="68">
        <v>0</v>
      </c>
      <c r="O51" s="68">
        <v>0</v>
      </c>
      <c r="P51" s="442">
        <v>0.602</v>
      </c>
      <c r="Q51" s="47"/>
      <c r="AN51" s="283"/>
    </row>
    <row r="52" spans="1:40" ht="12.75">
      <c r="A52" s="51" t="e">
        <f>IF(COUNTBLANK(C52:IV52)=254,"odstr",IF(AND($A$1="TISK",SUM(J52:P52)=0),"odstr","OK"))</f>
        <v>#REF!</v>
      </c>
      <c r="B52" s="22" t="s">
        <v>96</v>
      </c>
      <c r="C52" s="52"/>
      <c r="D52" s="62"/>
      <c r="E52" s="178">
        <v>3229</v>
      </c>
      <c r="F52" s="249"/>
      <c r="G52" s="411" t="s">
        <v>570</v>
      </c>
      <c r="H52" s="64"/>
      <c r="I52" s="65"/>
      <c r="J52" s="66">
        <v>2660</v>
      </c>
      <c r="K52" s="68">
        <v>0</v>
      </c>
      <c r="L52" s="68">
        <v>2660</v>
      </c>
      <c r="M52" s="250">
        <v>300</v>
      </c>
      <c r="N52" s="68">
        <v>0</v>
      </c>
      <c r="O52" s="68">
        <v>300</v>
      </c>
      <c r="P52" s="442">
        <v>2960</v>
      </c>
      <c r="Q52" s="47"/>
      <c r="AN52" s="283"/>
    </row>
    <row r="53" spans="1:40" ht="12.75">
      <c r="A53" s="51" t="e">
        <f>IF(COUNTBLANK(C53:IV53)=254,"odstr",IF(AND($A$1="TISK",SUM(J53:P53)=0),"odstr","OK"))</f>
        <v>#REF!</v>
      </c>
      <c r="B53" s="22" t="s">
        <v>96</v>
      </c>
      <c r="C53" s="52"/>
      <c r="D53" s="62"/>
      <c r="E53" s="178">
        <v>3231</v>
      </c>
      <c r="F53" s="249"/>
      <c r="G53" s="411" t="s">
        <v>536</v>
      </c>
      <c r="H53" s="64"/>
      <c r="I53" s="65"/>
      <c r="J53" s="66">
        <v>551425.1831</v>
      </c>
      <c r="K53" s="68">
        <v>108822.54378999998</v>
      </c>
      <c r="L53" s="68">
        <v>660247.72689</v>
      </c>
      <c r="M53" s="250">
        <v>3565741.36268</v>
      </c>
      <c r="N53" s="68">
        <v>33050.39614999999</v>
      </c>
      <c r="O53" s="68">
        <v>3598791.7588299997</v>
      </c>
      <c r="P53" s="442">
        <v>4259039.485719999</v>
      </c>
      <c r="Q53" s="47"/>
      <c r="AN53" s="283"/>
    </row>
    <row r="54" spans="1:40" ht="12.75">
      <c r="A54" s="51"/>
      <c r="B54" s="22"/>
      <c r="C54" s="52"/>
      <c r="D54" s="62"/>
      <c r="E54" s="178">
        <v>3232</v>
      </c>
      <c r="F54" s="249"/>
      <c r="G54" s="411" t="s">
        <v>571</v>
      </c>
      <c r="H54" s="64"/>
      <c r="I54" s="65"/>
      <c r="J54" s="66">
        <v>1349.224</v>
      </c>
      <c r="K54" s="68">
        <v>0</v>
      </c>
      <c r="L54" s="68">
        <v>1349.224</v>
      </c>
      <c r="M54" s="250">
        <v>175.893</v>
      </c>
      <c r="N54" s="68">
        <v>0</v>
      </c>
      <c r="O54" s="68">
        <v>175.893</v>
      </c>
      <c r="P54" s="442">
        <v>1525.117</v>
      </c>
      <c r="Q54" s="47"/>
      <c r="AN54" s="283"/>
    </row>
    <row r="55" spans="1:40" ht="12.75">
      <c r="A55" s="51"/>
      <c r="B55" s="22"/>
      <c r="C55" s="52"/>
      <c r="D55" s="62"/>
      <c r="E55" s="178">
        <v>3233</v>
      </c>
      <c r="F55" s="249"/>
      <c r="G55" s="411" t="s">
        <v>537</v>
      </c>
      <c r="H55" s="64"/>
      <c r="I55" s="65"/>
      <c r="J55" s="66">
        <v>49805.12765000001</v>
      </c>
      <c r="K55" s="68">
        <v>24902.49797</v>
      </c>
      <c r="L55" s="68">
        <v>74707.62562</v>
      </c>
      <c r="M55" s="250">
        <v>607908.69557</v>
      </c>
      <c r="N55" s="68">
        <v>7781.35299</v>
      </c>
      <c r="O55" s="68">
        <v>615690.04856</v>
      </c>
      <c r="P55" s="442">
        <v>690397.6741800001</v>
      </c>
      <c r="Q55" s="47"/>
      <c r="AN55" s="283"/>
    </row>
    <row r="56" spans="1:40" ht="12.75">
      <c r="A56" s="51" t="e">
        <f>IF(COUNTBLANK(C56:IV56)=254,"odstr",IF(AND($A$1="TISK",SUM(J56:P56)=0),"odstr","OK"))</f>
        <v>#REF!</v>
      </c>
      <c r="B56" s="22" t="s">
        <v>96</v>
      </c>
      <c r="C56" s="52"/>
      <c r="D56" s="62"/>
      <c r="E56" s="178">
        <v>3239</v>
      </c>
      <c r="F56" s="249"/>
      <c r="G56" s="411" t="s">
        <v>572</v>
      </c>
      <c r="H56" s="64"/>
      <c r="I56" s="65"/>
      <c r="J56" s="66">
        <v>2255.8894299999997</v>
      </c>
      <c r="K56" s="68">
        <v>0</v>
      </c>
      <c r="L56" s="68">
        <v>2255.8894299999997</v>
      </c>
      <c r="M56" s="250">
        <v>300</v>
      </c>
      <c r="N56" s="68">
        <v>0</v>
      </c>
      <c r="O56" s="68">
        <v>300</v>
      </c>
      <c r="P56" s="442">
        <v>2555.8894299999997</v>
      </c>
      <c r="Q56" s="47"/>
      <c r="AN56" s="283"/>
    </row>
    <row r="57" spans="1:40" ht="12.75">
      <c r="A57" s="51" t="e">
        <f>IF(COUNTBLANK(C57:IV57)=254,"odstr",IF(AND($A$1="TISK",SUM(J57:P57)=0),"odstr","OK"))</f>
        <v>#REF!</v>
      </c>
      <c r="B57" s="22" t="s">
        <v>96</v>
      </c>
      <c r="C57" s="52"/>
      <c r="D57" s="62"/>
      <c r="E57" s="178">
        <v>3261</v>
      </c>
      <c r="F57" s="249"/>
      <c r="G57" s="411" t="s">
        <v>538</v>
      </c>
      <c r="H57" s="64"/>
      <c r="I57" s="65"/>
      <c r="J57" s="66">
        <v>0</v>
      </c>
      <c r="K57" s="68">
        <v>0</v>
      </c>
      <c r="L57" s="68">
        <v>0</v>
      </c>
      <c r="M57" s="250">
        <v>0</v>
      </c>
      <c r="N57" s="68">
        <v>0</v>
      </c>
      <c r="O57" s="68">
        <v>0</v>
      </c>
      <c r="P57" s="442">
        <v>0</v>
      </c>
      <c r="Q57" s="47"/>
      <c r="AN57" s="283"/>
    </row>
    <row r="58" spans="1:40" ht="12.75">
      <c r="A58" s="51" t="e">
        <f>IF(COUNTBLANK(C58:IV58)=254,"odstr",IF(AND($A$1="TISK",SUM(J58:P58)=0),"odstr","OK"))</f>
        <v>#REF!</v>
      </c>
      <c r="B58" s="22" t="s">
        <v>96</v>
      </c>
      <c r="C58" s="52"/>
      <c r="D58" s="62"/>
      <c r="E58" s="178">
        <v>3262</v>
      </c>
      <c r="F58" s="249"/>
      <c r="G58" s="411" t="s">
        <v>539</v>
      </c>
      <c r="H58" s="64"/>
      <c r="I58" s="65"/>
      <c r="J58" s="66">
        <v>0</v>
      </c>
      <c r="K58" s="68">
        <v>0</v>
      </c>
      <c r="L58" s="68">
        <v>0</v>
      </c>
      <c r="M58" s="250">
        <v>0</v>
      </c>
      <c r="N58" s="68">
        <v>0</v>
      </c>
      <c r="O58" s="68">
        <v>0</v>
      </c>
      <c r="P58" s="442">
        <v>0</v>
      </c>
      <c r="Q58" s="47"/>
      <c r="AN58" s="283"/>
    </row>
    <row r="59" spans="1:17" ht="12.75">
      <c r="A59" s="51" t="e">
        <f>IF(COUNTBLANK(C59:IV59)=254,"odstr",IF(AND($A$1="TISK",SUM(J59:P59)=0),"odstr","OK"))</f>
        <v>#REF!</v>
      </c>
      <c r="B59" s="22" t="s">
        <v>96</v>
      </c>
      <c r="C59" s="52"/>
      <c r="D59" s="62"/>
      <c r="E59" s="178">
        <v>3269</v>
      </c>
      <c r="F59" s="249"/>
      <c r="G59" s="411" t="s">
        <v>540</v>
      </c>
      <c r="H59" s="64"/>
      <c r="I59" s="65"/>
      <c r="J59" s="66">
        <v>16.274</v>
      </c>
      <c r="K59" s="68">
        <v>0</v>
      </c>
      <c r="L59" s="68">
        <v>16.274</v>
      </c>
      <c r="M59" s="250">
        <v>27381.58712</v>
      </c>
      <c r="N59" s="68">
        <v>0</v>
      </c>
      <c r="O59" s="68">
        <v>27381.58712</v>
      </c>
      <c r="P59" s="442">
        <v>27397.86112</v>
      </c>
      <c r="Q59" s="47"/>
    </row>
    <row r="60" spans="1:17" ht="12.75">
      <c r="A60" s="51" t="e">
        <f>IF(COUNTBLANK(C60:IV60)=254,"odstr",IF(AND($A$1="TISK",SUM(J60:P60)=0),"odstr","OK"))</f>
        <v>#REF!</v>
      </c>
      <c r="B60" s="22" t="s">
        <v>96</v>
      </c>
      <c r="C60" s="52"/>
      <c r="D60" s="62"/>
      <c r="E60" s="178">
        <v>3280</v>
      </c>
      <c r="F60" s="249"/>
      <c r="G60" s="411" t="s">
        <v>573</v>
      </c>
      <c r="H60" s="64"/>
      <c r="I60" s="65"/>
      <c r="J60" s="66">
        <v>0</v>
      </c>
      <c r="K60" s="68">
        <v>0</v>
      </c>
      <c r="L60" s="68">
        <v>0</v>
      </c>
      <c r="M60" s="250">
        <v>0</v>
      </c>
      <c r="N60" s="68">
        <v>0</v>
      </c>
      <c r="O60" s="68">
        <v>0</v>
      </c>
      <c r="P60" s="442">
        <v>0</v>
      </c>
      <c r="Q60" s="47"/>
    </row>
    <row r="61" spans="1:17" ht="12.75">
      <c r="A61" s="51" t="e">
        <f>IF(COUNTBLANK(C61:IV61)=254,"odstr",IF(AND($A$1="TISK",SUM(J61:P61)=0),"odstr","OK"))</f>
        <v>#REF!</v>
      </c>
      <c r="B61" s="22" t="s">
        <v>96</v>
      </c>
      <c r="C61" s="52"/>
      <c r="D61" s="62"/>
      <c r="E61" s="178">
        <v>3291</v>
      </c>
      <c r="F61" s="249"/>
      <c r="G61" s="411" t="s">
        <v>541</v>
      </c>
      <c r="H61" s="64"/>
      <c r="I61" s="65"/>
      <c r="J61" s="66">
        <v>2559.85119</v>
      </c>
      <c r="K61" s="68">
        <v>0</v>
      </c>
      <c r="L61" s="68">
        <v>2559.85119</v>
      </c>
      <c r="M61" s="250">
        <v>625.99991</v>
      </c>
      <c r="N61" s="68">
        <v>0</v>
      </c>
      <c r="O61" s="68">
        <v>625.99991</v>
      </c>
      <c r="P61" s="442">
        <v>3185.8511</v>
      </c>
      <c r="Q61" s="47"/>
    </row>
    <row r="62" spans="1:17" ht="12.75">
      <c r="A62" s="51" t="e">
        <f>IF(COUNTBLANK(C62:IV62)=254,"odstr",IF(AND($A$1="TISK",SUM(J62:P62)=0),"odstr","OK"))</f>
        <v>#REF!</v>
      </c>
      <c r="B62" s="22" t="s">
        <v>96</v>
      </c>
      <c r="C62" s="52"/>
      <c r="D62" s="62"/>
      <c r="E62" s="178">
        <v>3292</v>
      </c>
      <c r="F62" s="249"/>
      <c r="G62" s="411" t="s">
        <v>542</v>
      </c>
      <c r="H62" s="64"/>
      <c r="I62" s="65"/>
      <c r="J62" s="66">
        <v>955.805</v>
      </c>
      <c r="K62" s="68">
        <v>0</v>
      </c>
      <c r="L62" s="68">
        <v>955.805</v>
      </c>
      <c r="M62" s="250">
        <v>2399.9591</v>
      </c>
      <c r="N62" s="68">
        <v>0</v>
      </c>
      <c r="O62" s="68">
        <v>2399.9591</v>
      </c>
      <c r="P62" s="442">
        <v>3355.7641</v>
      </c>
      <c r="Q62" s="47"/>
    </row>
    <row r="63" spans="1:17" ht="12.75">
      <c r="A63" s="51" t="e">
        <f>IF(COUNTBLANK(C63:IV63)=254,"odstr",IF(AND($A$1="TISK",SUM(J63:P63)=0),"odstr","OK"))</f>
        <v>#REF!</v>
      </c>
      <c r="B63" s="22" t="s">
        <v>96</v>
      </c>
      <c r="C63" s="52"/>
      <c r="D63" s="62"/>
      <c r="E63" s="178">
        <v>3293</v>
      </c>
      <c r="F63" s="249"/>
      <c r="G63" s="411" t="s">
        <v>543</v>
      </c>
      <c r="H63" s="64"/>
      <c r="I63" s="65"/>
      <c r="J63" s="66">
        <v>464</v>
      </c>
      <c r="K63" s="68">
        <v>0</v>
      </c>
      <c r="L63" s="68">
        <v>464</v>
      </c>
      <c r="M63" s="250">
        <v>597.694</v>
      </c>
      <c r="N63" s="68">
        <v>0</v>
      </c>
      <c r="O63" s="68">
        <v>597.694</v>
      </c>
      <c r="P63" s="442">
        <v>1061.694</v>
      </c>
      <c r="Q63" s="47"/>
    </row>
    <row r="64" spans="1:17" ht="12.75">
      <c r="A64" s="51"/>
      <c r="B64" s="22"/>
      <c r="C64" s="52"/>
      <c r="D64" s="251"/>
      <c r="E64" s="210">
        <v>3294</v>
      </c>
      <c r="F64" s="252"/>
      <c r="G64" s="493" t="s">
        <v>544</v>
      </c>
      <c r="H64" s="289"/>
      <c r="I64" s="253"/>
      <c r="J64" s="214">
        <v>0</v>
      </c>
      <c r="K64" s="216">
        <v>0</v>
      </c>
      <c r="L64" s="216">
        <v>0</v>
      </c>
      <c r="M64" s="254">
        <v>29726.32357</v>
      </c>
      <c r="N64" s="216">
        <v>11608.928039999999</v>
      </c>
      <c r="O64" s="216">
        <v>41335.25161</v>
      </c>
      <c r="P64" s="568">
        <v>41335.25161</v>
      </c>
      <c r="Q64" s="47"/>
    </row>
    <row r="65" spans="1:17" ht="13.5" thickBot="1">
      <c r="A65" s="51" t="e">
        <f>IF(COUNTBLANK(C65:IV65)=254,"odstr",IF(AND($A$1="TISK",SUM(J65:P65)=0),"odstr","OK"))</f>
        <v>#REF!</v>
      </c>
      <c r="B65" s="22" t="s">
        <v>96</v>
      </c>
      <c r="C65" s="52"/>
      <c r="D65" s="99"/>
      <c r="E65" s="424">
        <v>3299</v>
      </c>
      <c r="F65" s="425"/>
      <c r="G65" s="445" t="s">
        <v>545</v>
      </c>
      <c r="H65" s="101"/>
      <c r="I65" s="102"/>
      <c r="J65" s="103">
        <v>212476.17224</v>
      </c>
      <c r="K65" s="105">
        <v>25837.336189999998</v>
      </c>
      <c r="L65" s="105">
        <v>238313.50843000002</v>
      </c>
      <c r="M65" s="446">
        <v>987031.6118899998</v>
      </c>
      <c r="N65" s="105">
        <v>138996.53652</v>
      </c>
      <c r="O65" s="105">
        <v>1126028.14841</v>
      </c>
      <c r="P65" s="447">
        <v>1364341.6568399998</v>
      </c>
      <c r="Q65" s="47"/>
    </row>
    <row r="66" spans="1:17" ht="15.75" thickBot="1">
      <c r="A66" s="51" t="e">
        <f>IF(COUNTBLANK(C66:IV66)=254,"odstr",IF(AND($A$1="TISK",SUM(J66:P66)=0),"odstr","OK"))</f>
        <v>#REF!</v>
      </c>
      <c r="B66" s="22" t="s">
        <v>96</v>
      </c>
      <c r="C66" s="52"/>
      <c r="D66" s="108"/>
      <c r="E66" s="109" t="s">
        <v>16</v>
      </c>
      <c r="F66" s="109"/>
      <c r="G66" s="109"/>
      <c r="H66" s="110"/>
      <c r="I66" s="111"/>
      <c r="J66" s="112">
        <v>27475054.961379994</v>
      </c>
      <c r="K66" s="114">
        <v>10125133.831900002</v>
      </c>
      <c r="L66" s="116">
        <v>37600188.79327999</v>
      </c>
      <c r="M66" s="394">
        <v>83840854.81480004</v>
      </c>
      <c r="N66" s="114">
        <v>3623668.61046</v>
      </c>
      <c r="O66" s="448">
        <v>87464523.42525998</v>
      </c>
      <c r="P66" s="449">
        <v>125064712.21853997</v>
      </c>
      <c r="Q66" s="47"/>
    </row>
    <row r="67" spans="1:16" ht="12.75" customHeight="1">
      <c r="A67" s="51" t="s">
        <v>92</v>
      </c>
      <c r="B67" s="51" t="s">
        <v>97</v>
      </c>
      <c r="D67" s="117" t="s">
        <v>51</v>
      </c>
      <c r="E67" s="118"/>
      <c r="F67" s="118"/>
      <c r="G67" s="118"/>
      <c r="H67" s="118"/>
      <c r="I67" s="117"/>
      <c r="J67" s="117"/>
      <c r="K67" s="117"/>
      <c r="L67" s="117"/>
      <c r="M67" s="117"/>
      <c r="N67" s="117"/>
      <c r="O67" s="117"/>
      <c r="P67" s="119" t="s">
        <v>54</v>
      </c>
    </row>
    <row r="68" spans="1:16" ht="12.75" customHeight="1">
      <c r="A68" s="51" t="str">
        <f>IF(COUNTBLANK(D68:E68)=2,"odstr","OK")</f>
        <v>OK</v>
      </c>
      <c r="B68" s="51"/>
      <c r="D68" s="120" t="s">
        <v>202</v>
      </c>
      <c r="E68" s="569" t="s">
        <v>89</v>
      </c>
      <c r="F68" s="569"/>
      <c r="G68" s="569"/>
      <c r="H68" s="569"/>
      <c r="I68" s="569"/>
      <c r="J68" s="569"/>
      <c r="K68" s="569"/>
      <c r="L68" s="569"/>
      <c r="M68" s="569"/>
      <c r="N68" s="569"/>
      <c r="O68" s="569"/>
      <c r="P68" s="569"/>
    </row>
    <row r="69" spans="1:16" ht="12.75">
      <c r="A69" s="51" t="str">
        <f>IF(COUNTBLANK(D69:E69)=2,"odstr","OK")</f>
        <v>odstr</v>
      </c>
      <c r="B69" s="51"/>
      <c r="D69" s="120"/>
      <c r="E69" s="569"/>
      <c r="F69" s="569"/>
      <c r="G69" s="569"/>
      <c r="H69" s="569"/>
      <c r="I69" s="569"/>
      <c r="J69" s="569"/>
      <c r="K69" s="569"/>
      <c r="L69" s="569"/>
      <c r="M69" s="569"/>
      <c r="N69" s="569"/>
      <c r="O69" s="569"/>
      <c r="P69" s="569"/>
    </row>
    <row r="70" spans="1:15" ht="12.75">
      <c r="A70" s="51" t="s">
        <v>97</v>
      </c>
      <c r="B70" s="51"/>
      <c r="L70" s="71"/>
      <c r="M70" s="71"/>
      <c r="N70" s="71"/>
      <c r="O70" s="71"/>
    </row>
    <row r="71" spans="1:2" ht="12.75">
      <c r="A71" s="51"/>
      <c r="B71" s="51"/>
    </row>
    <row r="72" spans="1:2" ht="12.75">
      <c r="A72" s="51"/>
      <c r="B72" s="51"/>
    </row>
    <row r="73" spans="1:15" ht="12.75">
      <c r="A73" s="51"/>
      <c r="B73" s="51"/>
      <c r="L73" s="71"/>
      <c r="M73" s="71"/>
      <c r="N73" s="71"/>
      <c r="O73" s="71"/>
    </row>
    <row r="74" spans="1:2" ht="12.75">
      <c r="A74" s="51"/>
      <c r="B74" s="51"/>
    </row>
    <row r="75" spans="1:16" ht="12.75">
      <c r="A75" s="51"/>
      <c r="B75" s="51"/>
      <c r="J75" s="71"/>
      <c r="K75" s="71"/>
      <c r="L75" s="71"/>
      <c r="M75" s="71"/>
      <c r="N75" s="71"/>
      <c r="O75" s="71"/>
      <c r="P75" s="7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  <row r="212" spans="1:2" ht="12.75">
      <c r="A212" s="51"/>
      <c r="B212" s="51"/>
    </row>
  </sheetData>
  <sheetProtection/>
  <mergeCells count="13">
    <mergeCell ref="M9:O10"/>
    <mergeCell ref="K11:K13"/>
    <mergeCell ref="L11:L13"/>
    <mergeCell ref="M11:M13"/>
    <mergeCell ref="N11:N13"/>
    <mergeCell ref="E68:P68"/>
    <mergeCell ref="E69:P69"/>
    <mergeCell ref="D9:E13"/>
    <mergeCell ref="G9:H13"/>
    <mergeCell ref="J9:L10"/>
    <mergeCell ref="J11:J13"/>
    <mergeCell ref="O11:O13"/>
    <mergeCell ref="P9:P13"/>
  </mergeCells>
  <conditionalFormatting sqref="G8">
    <cfRule type="expression" priority="1" dxfId="0" stopIfTrue="1">
      <formula>Q8=" "</formula>
    </cfRule>
  </conditionalFormatting>
  <conditionalFormatting sqref="P67">
    <cfRule type="expression" priority="2" dxfId="0" stopIfTrue="1">
      <formula>Q67=" "</formula>
    </cfRule>
  </conditionalFormatting>
  <conditionalFormatting sqref="B65:B66 A2:A51 B14:B51 A65:A69 A52:B64">
    <cfRule type="cellIs" priority="3" dxfId="3" operator="equal" stopIfTrue="1">
      <formula>"odstr"</formula>
    </cfRule>
  </conditionalFormatting>
  <conditionalFormatting sqref="C1:E1">
    <cfRule type="cellIs" priority="4" dxfId="4" operator="equal" stopIfTrue="1">
      <formula>"nezadána"</formula>
    </cfRule>
  </conditionalFormatting>
  <conditionalFormatting sqref="B1">
    <cfRule type="cellIs" priority="5" dxfId="0" operator="equal" stopIfTrue="1">
      <formula>"FUNKCE"</formula>
    </cfRule>
  </conditionalFormatting>
  <conditionalFormatting sqref="P1 F1:I1">
    <cfRule type="cellIs" priority="6" dxfId="5" operator="notEqual" stopIfTrue="1">
      <formula>""</formula>
    </cfRule>
  </conditionalFormatting>
  <conditionalFormatting sqref="B4">
    <cfRule type="expression" priority="7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P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4"/>
  <dimension ref="A1:S207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6.75390625" style="26" customWidth="1"/>
    <col min="6" max="6" width="1.12109375" style="26" customWidth="1"/>
    <col min="7" max="7" width="11.375" style="26" customWidth="1"/>
    <col min="8" max="8" width="38.25390625" style="26" customWidth="1"/>
    <col min="9" max="9" width="1.12109375" style="26" customWidth="1"/>
    <col min="10" max="10" width="11.375" style="26" customWidth="1"/>
    <col min="11" max="11" width="7.375" style="26" customWidth="1"/>
    <col min="12" max="12" width="11.00390625" style="26" customWidth="1"/>
    <col min="13" max="13" width="8.75390625" style="26" customWidth="1"/>
    <col min="14" max="14" width="11.75390625" style="26" customWidth="1"/>
    <col min="15" max="15" width="7.375" style="26" customWidth="1"/>
    <col min="16" max="16" width="11.25390625" style="26" customWidth="1"/>
    <col min="17" max="17" width="7.375" style="26" customWidth="1"/>
    <col min="18" max="19" width="1.75390625" style="26" customWidth="1"/>
    <col min="20" max="20" width="4.25390625" style="26" customWidth="1"/>
    <col min="21" max="21" width="11.25390625" style="26" customWidth="1"/>
    <col min="22" max="38" width="1.75390625" style="26" customWidth="1"/>
    <col min="39" max="16384" width="9.125" style="26" customWidth="1"/>
  </cols>
  <sheetData>
    <row r="1" spans="1:18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CONCATENATE(C1,Q1)</f>
        <v>#REF!</v>
      </c>
      <c r="F1" s="18">
        <v>10</v>
      </c>
      <c r="G1" s="19"/>
      <c r="H1" s="19"/>
      <c r="I1" s="19"/>
      <c r="P1" s="21"/>
      <c r="Q1" s="22"/>
      <c r="R1" s="23"/>
    </row>
    <row r="2" spans="1:3" ht="12.75">
      <c r="A2" s="20" t="s">
        <v>92</v>
      </c>
      <c r="B2" s="24"/>
      <c r="C2" s="25"/>
    </row>
    <row r="3" spans="1:17" s="28" customFormat="1" ht="15.75">
      <c r="A3" s="20" t="s">
        <v>92</v>
      </c>
      <c r="B3" s="27" t="s">
        <v>107</v>
      </c>
      <c r="D3" s="29" t="s">
        <v>67</v>
      </c>
      <c r="E3" s="29"/>
      <c r="F3" s="29"/>
      <c r="G3" s="29"/>
      <c r="H3" s="30" t="s">
        <v>17</v>
      </c>
      <c r="I3" s="31"/>
      <c r="J3" s="29"/>
      <c r="K3" s="29"/>
      <c r="L3" s="29"/>
      <c r="M3" s="29"/>
      <c r="N3" s="29"/>
      <c r="O3" s="29"/>
      <c r="P3" s="29"/>
      <c r="Q3" s="29"/>
    </row>
    <row r="4" spans="1:17" s="28" customFormat="1" ht="15.75" hidden="1">
      <c r="A4" s="20" t="s">
        <v>92</v>
      </c>
      <c r="B4" s="33">
        <f>COUNTA(Datova_oblast)</f>
        <v>568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Výdaje kapitol 333-MŠMT a 700-Obce a DSO; KÚ  (vzdělávání) – podle paragrafů</v>
      </c>
      <c r="I4" s="31"/>
      <c r="J4" s="29"/>
      <c r="K4" s="29"/>
      <c r="L4" s="29"/>
      <c r="M4" s="29"/>
      <c r="N4" s="29"/>
      <c r="O4" s="29"/>
      <c r="P4" s="29"/>
      <c r="Q4" s="29"/>
    </row>
    <row r="5" spans="1:17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28" customFormat="1" ht="21" customHeight="1" hidden="1">
      <c r="A6" s="20" t="str">
        <f>IF(COUNTBLANK(C6:IV6)=254,"odstr","OK")</f>
        <v>odstr</v>
      </c>
      <c r="B6" s="38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s="28" customFormat="1" ht="21" customHeight="1" hidden="1">
      <c r="A7" s="20" t="str">
        <f>IF(COUNTBLANK(C7:IV7)=254,"odstr","OK")</f>
        <v>odstr</v>
      </c>
      <c r="B7" s="38" t="s">
        <v>95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s="41" customFormat="1" ht="21" customHeight="1" thickBot="1">
      <c r="A8" s="20" t="s">
        <v>92</v>
      </c>
      <c r="B8" s="20"/>
      <c r="D8" s="42" t="s">
        <v>506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4"/>
      <c r="Q8" s="450"/>
      <c r="R8" s="20"/>
    </row>
    <row r="9" spans="1:18" ht="7.5" customHeight="1">
      <c r="A9" s="20" t="s">
        <v>92</v>
      </c>
      <c r="C9" s="46"/>
      <c r="D9" s="669" t="s">
        <v>438</v>
      </c>
      <c r="E9" s="670"/>
      <c r="F9" s="139"/>
      <c r="G9" s="602" t="s">
        <v>439</v>
      </c>
      <c r="H9" s="602"/>
      <c r="I9" s="141"/>
      <c r="J9" s="576" t="s">
        <v>192</v>
      </c>
      <c r="K9" s="578"/>
      <c r="L9" s="591" t="s">
        <v>18</v>
      </c>
      <c r="M9" s="578"/>
      <c r="N9" s="591" t="s">
        <v>26</v>
      </c>
      <c r="O9" s="578"/>
      <c r="P9" s="591" t="s">
        <v>195</v>
      </c>
      <c r="Q9" s="627"/>
      <c r="R9" s="47"/>
    </row>
    <row r="10" spans="1:18" ht="7.5" customHeight="1">
      <c r="A10" s="20" t="s">
        <v>92</v>
      </c>
      <c r="C10" s="46"/>
      <c r="D10" s="671"/>
      <c r="E10" s="672"/>
      <c r="F10" s="143"/>
      <c r="G10" s="603"/>
      <c r="H10" s="603"/>
      <c r="I10" s="145"/>
      <c r="J10" s="579"/>
      <c r="K10" s="581"/>
      <c r="L10" s="667"/>
      <c r="M10" s="581"/>
      <c r="N10" s="667"/>
      <c r="O10" s="581"/>
      <c r="P10" s="667"/>
      <c r="Q10" s="675"/>
      <c r="R10" s="47"/>
    </row>
    <row r="11" spans="1:18" ht="7.5" customHeight="1">
      <c r="A11" s="20" t="s">
        <v>92</v>
      </c>
      <c r="C11" s="46"/>
      <c r="D11" s="671"/>
      <c r="E11" s="672"/>
      <c r="F11" s="143"/>
      <c r="G11" s="603"/>
      <c r="H11" s="603"/>
      <c r="I11" s="145"/>
      <c r="J11" s="579"/>
      <c r="K11" s="581"/>
      <c r="L11" s="667"/>
      <c r="M11" s="581"/>
      <c r="N11" s="667"/>
      <c r="O11" s="581"/>
      <c r="P11" s="667"/>
      <c r="Q11" s="675"/>
      <c r="R11" s="47"/>
    </row>
    <row r="12" spans="1:18" ht="7.5" customHeight="1">
      <c r="A12" s="20" t="s">
        <v>92</v>
      </c>
      <c r="C12" s="46"/>
      <c r="D12" s="671"/>
      <c r="E12" s="672"/>
      <c r="F12" s="143"/>
      <c r="G12" s="603"/>
      <c r="H12" s="603"/>
      <c r="I12" s="145"/>
      <c r="J12" s="582"/>
      <c r="K12" s="584"/>
      <c r="L12" s="668"/>
      <c r="M12" s="584"/>
      <c r="N12" s="668"/>
      <c r="O12" s="584"/>
      <c r="P12" s="668"/>
      <c r="Q12" s="676"/>
      <c r="R12" s="47"/>
    </row>
    <row r="13" spans="1:18" ht="27" customHeight="1" thickBot="1">
      <c r="A13" s="20" t="s">
        <v>92</v>
      </c>
      <c r="B13" s="20" t="s">
        <v>154</v>
      </c>
      <c r="C13" s="46"/>
      <c r="D13" s="673"/>
      <c r="E13" s="674"/>
      <c r="F13" s="147"/>
      <c r="G13" s="604"/>
      <c r="H13" s="604"/>
      <c r="I13" s="149"/>
      <c r="J13" s="48" t="s">
        <v>185</v>
      </c>
      <c r="K13" s="451" t="s">
        <v>19</v>
      </c>
      <c r="L13" s="133" t="s">
        <v>185</v>
      </c>
      <c r="M13" s="50" t="s">
        <v>19</v>
      </c>
      <c r="N13" s="133" t="s">
        <v>185</v>
      </c>
      <c r="O13" s="451" t="s">
        <v>19</v>
      </c>
      <c r="P13" s="133" t="s">
        <v>185</v>
      </c>
      <c r="Q13" s="452" t="s">
        <v>19</v>
      </c>
      <c r="R13" s="47"/>
    </row>
    <row r="14" spans="1:18" ht="14.25" thickBot="1" thickTop="1">
      <c r="A14" s="51" t="e">
        <f aca="true" t="shared" si="0" ref="A14:A48">IF(COUNTBLANK(C14:IV14)=254,"odstr",IF(AND($A$1="TISK",SUM(J14:Q14)=0),"odstr","OK"))</f>
        <v>#REF!</v>
      </c>
      <c r="B14" s="22" t="s">
        <v>96</v>
      </c>
      <c r="C14" s="52"/>
      <c r="D14" s="397"/>
      <c r="E14" s="398" t="s">
        <v>441</v>
      </c>
      <c r="F14" s="398"/>
      <c r="G14" s="398"/>
      <c r="H14" s="399"/>
      <c r="I14" s="400"/>
      <c r="J14" s="401">
        <v>143550114.83055997</v>
      </c>
      <c r="K14" s="453">
        <v>0.9991824189680004</v>
      </c>
      <c r="L14" s="454">
        <v>-89375819.19649999</v>
      </c>
      <c r="M14" s="453">
        <v>-0.9999686630091367</v>
      </c>
      <c r="N14" s="454">
        <v>127320026.56336997</v>
      </c>
      <c r="O14" s="453">
        <v>1</v>
      </c>
      <c r="P14" s="454">
        <v>181494322.19742996</v>
      </c>
      <c r="Q14" s="455">
        <v>0.9993686489168819</v>
      </c>
      <c r="R14" s="47"/>
    </row>
    <row r="15" spans="1:18" ht="12.75">
      <c r="A15" s="51" t="e">
        <f t="shared" si="0"/>
        <v>#REF!</v>
      </c>
      <c r="B15" s="22" t="s">
        <v>96</v>
      </c>
      <c r="C15" s="52"/>
      <c r="D15" s="404"/>
      <c r="E15" s="405"/>
      <c r="F15" s="405"/>
      <c r="G15" s="405" t="s">
        <v>442</v>
      </c>
      <c r="H15" s="406"/>
      <c r="I15" s="407"/>
      <c r="J15" s="408">
        <v>128295807.58103998</v>
      </c>
      <c r="K15" s="456">
        <v>0.8930046173323329</v>
      </c>
      <c r="L15" s="457">
        <v>-89266219.71925999</v>
      </c>
      <c r="M15" s="456">
        <v>-0.9987424248195742</v>
      </c>
      <c r="N15" s="457">
        <v>125064712.21853998</v>
      </c>
      <c r="O15" s="456">
        <v>0.9822862560925757</v>
      </c>
      <c r="P15" s="457">
        <v>164094300.08031997</v>
      </c>
      <c r="Q15" s="458">
        <v>0.903558287558116</v>
      </c>
      <c r="R15" s="47"/>
    </row>
    <row r="16" spans="1:18" ht="12.75">
      <c r="A16" s="51" t="e">
        <f t="shared" si="0"/>
        <v>#REF!</v>
      </c>
      <c r="B16" s="22" t="s">
        <v>96</v>
      </c>
      <c r="C16" s="52"/>
      <c r="D16" s="90"/>
      <c r="E16" s="231">
        <v>3111</v>
      </c>
      <c r="F16" s="260"/>
      <c r="G16" s="91" t="s">
        <v>511</v>
      </c>
      <c r="H16" s="92"/>
      <c r="I16" s="93"/>
      <c r="J16" s="94">
        <v>70941.01419</v>
      </c>
      <c r="K16" s="459">
        <v>0.0004937858408965714</v>
      </c>
      <c r="L16" s="460">
        <v>-3764.01419</v>
      </c>
      <c r="M16" s="459">
        <v>4.2113138329356035E-05</v>
      </c>
      <c r="N16" s="460">
        <v>18880822.560550004</v>
      </c>
      <c r="O16" s="459">
        <v>0.14829420846179767</v>
      </c>
      <c r="P16" s="460">
        <v>18947999.560550004</v>
      </c>
      <c r="Q16" s="461">
        <v>0.10433404467554563</v>
      </c>
      <c r="R16" s="47"/>
    </row>
    <row r="17" spans="1:18" ht="12.75">
      <c r="A17" s="51" t="e">
        <f t="shared" si="0"/>
        <v>#REF!</v>
      </c>
      <c r="B17" s="22" t="s">
        <v>96</v>
      </c>
      <c r="C17" s="52"/>
      <c r="D17" s="62"/>
      <c r="E17" s="178">
        <v>3112</v>
      </c>
      <c r="F17" s="249"/>
      <c r="G17" s="63" t="s">
        <v>512</v>
      </c>
      <c r="H17" s="64"/>
      <c r="I17" s="65"/>
      <c r="J17" s="66">
        <v>26061</v>
      </c>
      <c r="K17" s="462">
        <v>0.00018139792539672385</v>
      </c>
      <c r="L17" s="463">
        <v>0</v>
      </c>
      <c r="M17" s="462">
        <v>0</v>
      </c>
      <c r="N17" s="463">
        <v>340225.3207</v>
      </c>
      <c r="O17" s="462">
        <v>0.002672205857031159</v>
      </c>
      <c r="P17" s="463">
        <v>366286.3207</v>
      </c>
      <c r="Q17" s="464">
        <v>0.0020168954102955305</v>
      </c>
      <c r="R17" s="47"/>
    </row>
    <row r="18" spans="1:18" ht="12.75">
      <c r="A18" s="51" t="e">
        <f t="shared" si="0"/>
        <v>#REF!</v>
      </c>
      <c r="B18" s="22" t="s">
        <v>96</v>
      </c>
      <c r="C18" s="52"/>
      <c r="D18" s="62"/>
      <c r="E18" s="178">
        <v>3113</v>
      </c>
      <c r="F18" s="249"/>
      <c r="G18" s="63" t="s">
        <v>513</v>
      </c>
      <c r="H18" s="64"/>
      <c r="I18" s="65"/>
      <c r="J18" s="66">
        <v>1643834.32688</v>
      </c>
      <c r="K18" s="462">
        <v>0.011441929956331377</v>
      </c>
      <c r="L18" s="463">
        <v>-1334795.20888</v>
      </c>
      <c r="M18" s="462">
        <v>-0.014934166672980882</v>
      </c>
      <c r="N18" s="463">
        <v>49383735.47088</v>
      </c>
      <c r="O18" s="462">
        <v>0.387870917120023</v>
      </c>
      <c r="P18" s="463">
        <v>49692774.58888</v>
      </c>
      <c r="Q18" s="464">
        <v>0.2736250941657469</v>
      </c>
      <c r="R18" s="47"/>
    </row>
    <row r="19" spans="1:18" ht="12.75">
      <c r="A19" s="51" t="e">
        <f t="shared" si="0"/>
        <v>#REF!</v>
      </c>
      <c r="B19" s="22" t="s">
        <v>96</v>
      </c>
      <c r="C19" s="52"/>
      <c r="D19" s="62"/>
      <c r="E19" s="178">
        <v>3114</v>
      </c>
      <c r="F19" s="249"/>
      <c r="G19" s="63" t="s">
        <v>514</v>
      </c>
      <c r="H19" s="64"/>
      <c r="I19" s="65"/>
      <c r="J19" s="66">
        <v>388938.19492000004</v>
      </c>
      <c r="K19" s="462">
        <v>0.002707209303788596</v>
      </c>
      <c r="L19" s="463">
        <v>0</v>
      </c>
      <c r="M19" s="462">
        <v>0</v>
      </c>
      <c r="N19" s="463">
        <v>3997679.40907</v>
      </c>
      <c r="O19" s="462">
        <v>0.031398669297954214</v>
      </c>
      <c r="P19" s="463">
        <v>4386617.60399</v>
      </c>
      <c r="Q19" s="464">
        <v>0.0241541887103539</v>
      </c>
      <c r="R19" s="47"/>
    </row>
    <row r="20" spans="1:18" ht="12.75">
      <c r="A20" s="51"/>
      <c r="B20" s="22"/>
      <c r="C20" s="52"/>
      <c r="D20" s="62"/>
      <c r="E20" s="178">
        <v>3115</v>
      </c>
      <c r="F20" s="249"/>
      <c r="G20" s="63" t="s">
        <v>559</v>
      </c>
      <c r="H20" s="64"/>
      <c r="I20" s="65"/>
      <c r="J20" s="66">
        <v>0</v>
      </c>
      <c r="K20" s="462"/>
      <c r="L20" s="463">
        <v>0</v>
      </c>
      <c r="M20" s="462"/>
      <c r="N20" s="463">
        <v>10940.91841</v>
      </c>
      <c r="O20" s="462"/>
      <c r="P20" s="463"/>
      <c r="Q20" s="464"/>
      <c r="R20" s="47"/>
    </row>
    <row r="21" spans="1:18" ht="12.75">
      <c r="A21" s="51" t="e">
        <f t="shared" si="0"/>
        <v>#REF!</v>
      </c>
      <c r="B21" s="22" t="s">
        <v>96</v>
      </c>
      <c r="C21" s="52"/>
      <c r="D21" s="62"/>
      <c r="E21" s="178">
        <v>3117</v>
      </c>
      <c r="F21" s="249"/>
      <c r="G21" s="63" t="s">
        <v>560</v>
      </c>
      <c r="H21" s="64"/>
      <c r="I21" s="65"/>
      <c r="J21" s="66">
        <v>0</v>
      </c>
      <c r="K21" s="462">
        <v>0</v>
      </c>
      <c r="L21" s="463">
        <v>0</v>
      </c>
      <c r="M21" s="462">
        <v>0</v>
      </c>
      <c r="N21" s="463">
        <v>4697253.89859</v>
      </c>
      <c r="O21" s="462">
        <v>0.03689328399764411</v>
      </c>
      <c r="P21" s="463">
        <v>4697253.89859</v>
      </c>
      <c r="Q21" s="464">
        <v>0.025864656400363794</v>
      </c>
      <c r="R21" s="47"/>
    </row>
    <row r="22" spans="1:18" ht="12.75" customHeight="1">
      <c r="A22" s="51" t="e">
        <f t="shared" si="0"/>
        <v>#REF!</v>
      </c>
      <c r="B22" s="22" t="s">
        <v>96</v>
      </c>
      <c r="C22" s="52"/>
      <c r="D22" s="62"/>
      <c r="E22" s="178">
        <v>3118</v>
      </c>
      <c r="F22" s="249"/>
      <c r="G22" s="63" t="s">
        <v>561</v>
      </c>
      <c r="H22" s="64"/>
      <c r="I22" s="65"/>
      <c r="J22" s="66">
        <v>0</v>
      </c>
      <c r="K22" s="462">
        <v>0</v>
      </c>
      <c r="L22" s="463">
        <v>0</v>
      </c>
      <c r="M22" s="462">
        <v>0</v>
      </c>
      <c r="N22" s="463">
        <v>12897.8905</v>
      </c>
      <c r="O22" s="462">
        <v>0.00010130292027217287</v>
      </c>
      <c r="P22" s="463">
        <v>12897.8905</v>
      </c>
      <c r="Q22" s="464">
        <v>7.102011372477751E-05</v>
      </c>
      <c r="R22" s="47"/>
    </row>
    <row r="23" spans="1:18" ht="12.75" customHeight="1">
      <c r="A23" s="51" t="e">
        <f t="shared" si="0"/>
        <v>#REF!</v>
      </c>
      <c r="B23" s="22" t="s">
        <v>96</v>
      </c>
      <c r="C23" s="52"/>
      <c r="D23" s="62"/>
      <c r="E23" s="178">
        <v>3119</v>
      </c>
      <c r="F23" s="249"/>
      <c r="G23" s="63" t="s">
        <v>562</v>
      </c>
      <c r="H23" s="465"/>
      <c r="I23" s="65"/>
      <c r="J23" s="66">
        <v>0</v>
      </c>
      <c r="K23" s="462">
        <v>0</v>
      </c>
      <c r="L23" s="463">
        <v>0</v>
      </c>
      <c r="M23" s="462">
        <v>0</v>
      </c>
      <c r="N23" s="463">
        <v>627011.1786500001</v>
      </c>
      <c r="O23" s="462">
        <v>0.004924686206674037</v>
      </c>
      <c r="P23" s="463">
        <v>627011.1786500001</v>
      </c>
      <c r="Q23" s="464">
        <v>0.003452533979446468</v>
      </c>
      <c r="R23" s="47"/>
    </row>
    <row r="24" spans="1:18" ht="12.75">
      <c r="A24" s="51" t="e">
        <f t="shared" si="0"/>
        <v>#REF!</v>
      </c>
      <c r="B24" s="22" t="s">
        <v>96</v>
      </c>
      <c r="C24" s="52"/>
      <c r="D24" s="62"/>
      <c r="E24" s="178">
        <v>3121</v>
      </c>
      <c r="F24" s="249"/>
      <c r="G24" s="63" t="s">
        <v>515</v>
      </c>
      <c r="H24" s="64"/>
      <c r="I24" s="65"/>
      <c r="J24" s="66">
        <v>532792.05</v>
      </c>
      <c r="K24" s="462">
        <v>0.0037085059106660365</v>
      </c>
      <c r="L24" s="463">
        <v>-171879.66</v>
      </c>
      <c r="M24" s="462">
        <v>-0.0019230511714895219</v>
      </c>
      <c r="N24" s="463">
        <v>7512046.67149</v>
      </c>
      <c r="O24" s="462">
        <v>0.05900129676576127</v>
      </c>
      <c r="P24" s="463">
        <v>7872959.061489999</v>
      </c>
      <c r="Q24" s="464">
        <v>0.043351154818498217</v>
      </c>
      <c r="R24" s="47"/>
    </row>
    <row r="25" spans="1:18" ht="12.75">
      <c r="A25" s="51" t="e">
        <f t="shared" si="0"/>
        <v>#REF!</v>
      </c>
      <c r="B25" s="22" t="s">
        <v>96</v>
      </c>
      <c r="C25" s="52"/>
      <c r="D25" s="62"/>
      <c r="E25" s="178">
        <v>3122</v>
      </c>
      <c r="F25" s="249"/>
      <c r="G25" s="63" t="s">
        <v>516</v>
      </c>
      <c r="H25" s="64"/>
      <c r="I25" s="65"/>
      <c r="J25" s="66">
        <v>511848.39773</v>
      </c>
      <c r="K25" s="462">
        <v>0.0035627273499044235</v>
      </c>
      <c r="L25" s="463">
        <v>-310267.00166</v>
      </c>
      <c r="M25" s="462">
        <v>-0.0034713782946557167</v>
      </c>
      <c r="N25" s="463">
        <v>11792476.128449999</v>
      </c>
      <c r="O25" s="462">
        <v>0.09262074825738922</v>
      </c>
      <c r="P25" s="463">
        <v>11994057.524519999</v>
      </c>
      <c r="Q25" s="464">
        <v>0.06604330602844967</v>
      </c>
      <c r="R25" s="47"/>
    </row>
    <row r="26" spans="1:18" ht="12.75">
      <c r="A26" s="51" t="e">
        <f t="shared" si="0"/>
        <v>#REF!</v>
      </c>
      <c r="B26" s="22" t="s">
        <v>96</v>
      </c>
      <c r="C26" s="52"/>
      <c r="D26" s="62"/>
      <c r="E26" s="178">
        <v>3123</v>
      </c>
      <c r="F26" s="249"/>
      <c r="G26" s="63" t="s">
        <v>517</v>
      </c>
      <c r="H26" s="64"/>
      <c r="I26" s="65"/>
      <c r="J26" s="66">
        <v>31865.73525</v>
      </c>
      <c r="K26" s="462">
        <v>0.0002218018596980643</v>
      </c>
      <c r="L26" s="463">
        <v>-13374.45325</v>
      </c>
      <c r="M26" s="462">
        <v>-0.00014963817120911422</v>
      </c>
      <c r="N26" s="463">
        <v>7917714.581449999</v>
      </c>
      <c r="O26" s="462">
        <v>0.06218750337370671</v>
      </c>
      <c r="P26" s="463">
        <v>7936205.863449998</v>
      </c>
      <c r="Q26" s="464">
        <v>0.04369941293620573</v>
      </c>
      <c r="R26" s="47"/>
    </row>
    <row r="27" spans="1:18" ht="12.75">
      <c r="A27" s="51" t="e">
        <f t="shared" si="0"/>
        <v>#REF!</v>
      </c>
      <c r="B27" s="22" t="s">
        <v>96</v>
      </c>
      <c r="C27" s="52"/>
      <c r="D27" s="62"/>
      <c r="E27" s="178">
        <v>3124</v>
      </c>
      <c r="F27" s="249"/>
      <c r="G27" s="63" t="s">
        <v>518</v>
      </c>
      <c r="H27" s="64"/>
      <c r="I27" s="65"/>
      <c r="J27" s="66">
        <v>251792.06765</v>
      </c>
      <c r="K27" s="462">
        <v>0.001752601922530277</v>
      </c>
      <c r="L27" s="463">
        <v>-1229.533</v>
      </c>
      <c r="M27" s="462">
        <v>-1.375645539463498E-05</v>
      </c>
      <c r="N27" s="463">
        <v>980379.5231500001</v>
      </c>
      <c r="O27" s="462">
        <v>0.00770012031580942</v>
      </c>
      <c r="P27" s="463">
        <v>1230942.0578</v>
      </c>
      <c r="Q27" s="464">
        <v>0.0067779800839189676</v>
      </c>
      <c r="R27" s="47"/>
    </row>
    <row r="28" spans="1:18" ht="12.75">
      <c r="A28" s="51" t="e">
        <f t="shared" si="0"/>
        <v>#REF!</v>
      </c>
      <c r="B28" s="22" t="s">
        <v>96</v>
      </c>
      <c r="C28" s="52"/>
      <c r="D28" s="62"/>
      <c r="E28" s="178">
        <v>3125</v>
      </c>
      <c r="F28" s="249"/>
      <c r="G28" s="63" t="s">
        <v>563</v>
      </c>
      <c r="H28" s="64"/>
      <c r="I28" s="65"/>
      <c r="J28" s="66">
        <v>0</v>
      </c>
      <c r="K28" s="462">
        <v>0</v>
      </c>
      <c r="L28" s="463">
        <v>0</v>
      </c>
      <c r="M28" s="462">
        <v>0</v>
      </c>
      <c r="N28" s="463">
        <v>93873.82356</v>
      </c>
      <c r="O28" s="462">
        <v>0.0007373060318462699</v>
      </c>
      <c r="P28" s="463">
        <v>93873.82356</v>
      </c>
      <c r="Q28" s="464">
        <v>0.0005169007773023736</v>
      </c>
      <c r="R28" s="47"/>
    </row>
    <row r="29" spans="1:18" ht="12.75">
      <c r="A29" s="51" t="e">
        <f t="shared" si="0"/>
        <v>#REF!</v>
      </c>
      <c r="B29" s="22" t="s">
        <v>96</v>
      </c>
      <c r="C29" s="52"/>
      <c r="D29" s="62"/>
      <c r="E29" s="178">
        <v>3126</v>
      </c>
      <c r="F29" s="249"/>
      <c r="G29" s="63" t="s">
        <v>519</v>
      </c>
      <c r="H29" s="64"/>
      <c r="I29" s="65"/>
      <c r="J29" s="66">
        <v>42301.908</v>
      </c>
      <c r="K29" s="462">
        <v>0.0002944429742344145</v>
      </c>
      <c r="L29" s="463">
        <v>-1306.88</v>
      </c>
      <c r="M29" s="462">
        <v>-1.4621841321982057E-05</v>
      </c>
      <c r="N29" s="463">
        <v>613275.48104</v>
      </c>
      <c r="O29" s="462">
        <v>0.004816802961745844</v>
      </c>
      <c r="P29" s="463">
        <v>654270.50904</v>
      </c>
      <c r="Q29" s="464">
        <v>0.003602633001015854</v>
      </c>
      <c r="R29" s="47"/>
    </row>
    <row r="30" spans="1:18" ht="12.75">
      <c r="A30" s="51"/>
      <c r="B30" s="22"/>
      <c r="C30" s="52"/>
      <c r="D30" s="62"/>
      <c r="E30" s="178">
        <v>3127</v>
      </c>
      <c r="F30" s="249"/>
      <c r="G30" s="63" t="s">
        <v>564</v>
      </c>
      <c r="H30" s="64"/>
      <c r="I30" s="65"/>
      <c r="J30" s="66">
        <v>0</v>
      </c>
      <c r="K30" s="462"/>
      <c r="L30" s="463">
        <v>0</v>
      </c>
      <c r="M30" s="462"/>
      <c r="N30" s="463">
        <v>3431989.82874</v>
      </c>
      <c r="O30" s="462"/>
      <c r="P30" s="463"/>
      <c r="Q30" s="464"/>
      <c r="R30" s="47"/>
    </row>
    <row r="31" spans="1:18" ht="12.75">
      <c r="A31" s="51" t="e">
        <f t="shared" si="0"/>
        <v>#REF!</v>
      </c>
      <c r="B31" s="22" t="s">
        <v>96</v>
      </c>
      <c r="C31" s="52"/>
      <c r="D31" s="62"/>
      <c r="E31" s="178">
        <v>3128</v>
      </c>
      <c r="F31" s="249"/>
      <c r="G31" s="63" t="s">
        <v>520</v>
      </c>
      <c r="H31" s="64"/>
      <c r="I31" s="65"/>
      <c r="J31" s="66">
        <v>72214.88</v>
      </c>
      <c r="K31" s="462">
        <v>0.0005026526002368814</v>
      </c>
      <c r="L31" s="463">
        <v>-72214.88</v>
      </c>
      <c r="M31" s="462">
        <v>-0.0008079659314137301</v>
      </c>
      <c r="N31" s="463">
        <v>97931.74435</v>
      </c>
      <c r="O31" s="462">
        <v>0.0007691778504401836</v>
      </c>
      <c r="P31" s="463">
        <v>97931.74435</v>
      </c>
      <c r="Q31" s="464">
        <v>0.0005392450510417062</v>
      </c>
      <c r="R31" s="47"/>
    </row>
    <row r="32" spans="1:18" ht="12.75">
      <c r="A32" s="51" t="e">
        <f t="shared" si="0"/>
        <v>#REF!</v>
      </c>
      <c r="B32" s="22" t="s">
        <v>96</v>
      </c>
      <c r="C32" s="52"/>
      <c r="D32" s="62"/>
      <c r="E32" s="178">
        <v>3129</v>
      </c>
      <c r="F32" s="249"/>
      <c r="G32" s="63" t="s">
        <v>565</v>
      </c>
      <c r="H32" s="64"/>
      <c r="I32" s="65"/>
      <c r="J32" s="66">
        <v>0</v>
      </c>
      <c r="K32" s="462">
        <v>0</v>
      </c>
      <c r="L32" s="463">
        <v>0</v>
      </c>
      <c r="M32" s="462">
        <v>0</v>
      </c>
      <c r="N32" s="463">
        <v>75.5</v>
      </c>
      <c r="O32" s="462">
        <v>5.929939070694585E-07</v>
      </c>
      <c r="P32" s="463">
        <v>75.5</v>
      </c>
      <c r="Q32" s="464">
        <v>4.1572833838376144E-07</v>
      </c>
      <c r="R32" s="47"/>
    </row>
    <row r="33" spans="1:18" ht="12.75">
      <c r="A33" s="51" t="e">
        <f t="shared" si="0"/>
        <v>#REF!</v>
      </c>
      <c r="B33" s="22" t="s">
        <v>96</v>
      </c>
      <c r="C33" s="52"/>
      <c r="D33" s="62"/>
      <c r="E33" s="178">
        <v>3131</v>
      </c>
      <c r="F33" s="249"/>
      <c r="G33" s="63" t="s">
        <v>521</v>
      </c>
      <c r="H33" s="64"/>
      <c r="I33" s="65"/>
      <c r="J33" s="66">
        <v>843819.12183</v>
      </c>
      <c r="K33" s="462">
        <v>0.005873413840990268</v>
      </c>
      <c r="L33" s="463">
        <v>0</v>
      </c>
      <c r="M33" s="462">
        <v>0</v>
      </c>
      <c r="N33" s="463">
        <v>103.96267</v>
      </c>
      <c r="O33" s="462">
        <v>8.165460910287785E-07</v>
      </c>
      <c r="P33" s="463">
        <v>843923.0845</v>
      </c>
      <c r="Q33" s="464">
        <v>0.00464692373036932</v>
      </c>
      <c r="R33" s="47"/>
    </row>
    <row r="34" spans="1:18" ht="12.75">
      <c r="A34" s="51" t="e">
        <f t="shared" si="0"/>
        <v>#REF!</v>
      </c>
      <c r="B34" s="22" t="s">
        <v>96</v>
      </c>
      <c r="C34" s="52"/>
      <c r="D34" s="62"/>
      <c r="E34" s="178">
        <v>3132</v>
      </c>
      <c r="F34" s="249"/>
      <c r="G34" s="63" t="s">
        <v>522</v>
      </c>
      <c r="H34" s="64"/>
      <c r="I34" s="65"/>
      <c r="J34" s="66">
        <v>313545.76832</v>
      </c>
      <c r="K34" s="462">
        <v>0.002182439349609371</v>
      </c>
      <c r="L34" s="463">
        <v>0</v>
      </c>
      <c r="M34" s="462">
        <v>0</v>
      </c>
      <c r="N34" s="463">
        <v>0.73</v>
      </c>
      <c r="O34" s="462">
        <v>5.733583472327214E-09</v>
      </c>
      <c r="P34" s="463">
        <v>313546.49831999996</v>
      </c>
      <c r="Q34" s="464">
        <v>0.0017264922483790786</v>
      </c>
      <c r="R34" s="47"/>
    </row>
    <row r="35" spans="1:18" ht="12.75">
      <c r="A35" s="51"/>
      <c r="B35" s="22"/>
      <c r="C35" s="52"/>
      <c r="D35" s="62"/>
      <c r="E35" s="178">
        <v>3133</v>
      </c>
      <c r="F35" s="249"/>
      <c r="G35" s="63" t="s">
        <v>523</v>
      </c>
      <c r="H35" s="64"/>
      <c r="I35" s="65"/>
      <c r="J35" s="66">
        <v>29567</v>
      </c>
      <c r="K35" s="462"/>
      <c r="L35" s="463">
        <v>0</v>
      </c>
      <c r="M35" s="462"/>
      <c r="N35" s="463">
        <v>1676864.29168</v>
      </c>
      <c r="O35" s="462"/>
      <c r="P35" s="463"/>
      <c r="Q35" s="464"/>
      <c r="R35" s="47"/>
    </row>
    <row r="36" spans="1:18" ht="12.75" customHeight="1">
      <c r="A36" s="51" t="e">
        <f t="shared" si="0"/>
        <v>#REF!</v>
      </c>
      <c r="B36" s="22" t="s">
        <v>96</v>
      </c>
      <c r="C36" s="52"/>
      <c r="D36" s="62"/>
      <c r="E36" s="178">
        <v>3139</v>
      </c>
      <c r="F36" s="249"/>
      <c r="G36" s="63" t="s">
        <v>524</v>
      </c>
      <c r="H36" s="465"/>
      <c r="I36" s="65"/>
      <c r="J36" s="66">
        <v>122136</v>
      </c>
      <c r="K36" s="462">
        <v>0.0008501291975079339</v>
      </c>
      <c r="L36" s="463">
        <v>0</v>
      </c>
      <c r="M36" s="462">
        <v>0</v>
      </c>
      <c r="N36" s="463">
        <v>5240.344</v>
      </c>
      <c r="O36" s="462">
        <v>4.1158835270834366E-05</v>
      </c>
      <c r="P36" s="463">
        <v>127376.344</v>
      </c>
      <c r="Q36" s="464">
        <v>0.0007013768985499126</v>
      </c>
      <c r="R36" s="47"/>
    </row>
    <row r="37" spans="1:18" ht="12.75">
      <c r="A37" s="51" t="e">
        <f t="shared" si="0"/>
        <v>#REF!</v>
      </c>
      <c r="B37" s="22" t="s">
        <v>96</v>
      </c>
      <c r="C37" s="52"/>
      <c r="D37" s="62"/>
      <c r="E37" s="178">
        <v>3141</v>
      </c>
      <c r="F37" s="249"/>
      <c r="G37" s="63" t="s">
        <v>525</v>
      </c>
      <c r="H37" s="64"/>
      <c r="I37" s="65"/>
      <c r="J37" s="66">
        <v>178823</v>
      </c>
      <c r="K37" s="462">
        <v>0.0012446997894638866</v>
      </c>
      <c r="L37" s="463">
        <v>0</v>
      </c>
      <c r="M37" s="462">
        <v>0</v>
      </c>
      <c r="N37" s="463">
        <v>3128410.1695700004</v>
      </c>
      <c r="O37" s="462">
        <v>0.02457123403137936</v>
      </c>
      <c r="P37" s="463">
        <v>3307233.1695700004</v>
      </c>
      <c r="Q37" s="464">
        <v>0.018210735764675457</v>
      </c>
      <c r="R37" s="47"/>
    </row>
    <row r="38" spans="1:18" ht="12.75">
      <c r="A38" s="51" t="e">
        <f t="shared" si="0"/>
        <v>#REF!</v>
      </c>
      <c r="B38" s="22" t="s">
        <v>96</v>
      </c>
      <c r="C38" s="52"/>
      <c r="D38" s="62"/>
      <c r="E38" s="178">
        <v>3143</v>
      </c>
      <c r="F38" s="249"/>
      <c r="G38" s="63" t="s">
        <v>527</v>
      </c>
      <c r="H38" s="64"/>
      <c r="I38" s="65"/>
      <c r="J38" s="66">
        <v>87165</v>
      </c>
      <c r="K38" s="462">
        <v>0.0006067131026133085</v>
      </c>
      <c r="L38" s="463">
        <v>0</v>
      </c>
      <c r="M38" s="462">
        <v>0</v>
      </c>
      <c r="N38" s="463">
        <v>1345448.48292</v>
      </c>
      <c r="O38" s="462">
        <v>0.010567453677449093</v>
      </c>
      <c r="P38" s="463">
        <v>1432613.48292</v>
      </c>
      <c r="Q38" s="464">
        <v>0.007888450633119269</v>
      </c>
      <c r="R38" s="47"/>
    </row>
    <row r="39" spans="1:18" ht="12.75">
      <c r="A39" s="51" t="e">
        <f t="shared" si="0"/>
        <v>#REF!</v>
      </c>
      <c r="B39" s="22" t="s">
        <v>96</v>
      </c>
      <c r="C39" s="52"/>
      <c r="D39" s="62"/>
      <c r="E39" s="178">
        <v>3144</v>
      </c>
      <c r="F39" s="249"/>
      <c r="G39" s="63" t="s">
        <v>566</v>
      </c>
      <c r="H39" s="64"/>
      <c r="I39" s="65"/>
      <c r="J39" s="66">
        <v>0</v>
      </c>
      <c r="K39" s="462">
        <v>0</v>
      </c>
      <c r="L39" s="463">
        <v>0</v>
      </c>
      <c r="M39" s="462">
        <v>0</v>
      </c>
      <c r="N39" s="463">
        <v>19688.06635</v>
      </c>
      <c r="O39" s="462">
        <v>0.00015463448195402957</v>
      </c>
      <c r="P39" s="463">
        <v>19688.06635</v>
      </c>
      <c r="Q39" s="464">
        <v>0.000108409100790394</v>
      </c>
      <c r="R39" s="47"/>
    </row>
    <row r="40" spans="1:18" ht="12.75">
      <c r="A40" s="51" t="e">
        <f t="shared" si="0"/>
        <v>#REF!</v>
      </c>
      <c r="B40" s="22" t="s">
        <v>96</v>
      </c>
      <c r="C40" s="52"/>
      <c r="D40" s="62"/>
      <c r="E40" s="178">
        <v>3145</v>
      </c>
      <c r="F40" s="249"/>
      <c r="G40" s="63" t="s">
        <v>528</v>
      </c>
      <c r="H40" s="64"/>
      <c r="I40" s="65"/>
      <c r="J40" s="66">
        <v>60983</v>
      </c>
      <c r="K40" s="462">
        <v>0.0004244729551616749</v>
      </c>
      <c r="L40" s="463">
        <v>0</v>
      </c>
      <c r="M40" s="462">
        <v>0</v>
      </c>
      <c r="N40" s="463">
        <v>67694.677</v>
      </c>
      <c r="O40" s="462">
        <v>0.0005316891523448346</v>
      </c>
      <c r="P40" s="463">
        <v>128677.677</v>
      </c>
      <c r="Q40" s="464">
        <v>0.0007085424747853293</v>
      </c>
      <c r="R40" s="47"/>
    </row>
    <row r="41" spans="1:18" ht="12.75">
      <c r="A41" s="51" t="e">
        <f t="shared" si="0"/>
        <v>#REF!</v>
      </c>
      <c r="B41" s="22" t="s">
        <v>96</v>
      </c>
      <c r="C41" s="52"/>
      <c r="D41" s="62"/>
      <c r="E41" s="178">
        <v>3146</v>
      </c>
      <c r="F41" s="249"/>
      <c r="G41" s="63" t="s">
        <v>529</v>
      </c>
      <c r="H41" s="64"/>
      <c r="I41" s="65"/>
      <c r="J41" s="66">
        <v>40546.1256</v>
      </c>
      <c r="K41" s="462">
        <v>0.0002822218282765433</v>
      </c>
      <c r="L41" s="463">
        <v>0</v>
      </c>
      <c r="M41" s="462">
        <v>0</v>
      </c>
      <c r="N41" s="463">
        <v>652380.8180900001</v>
      </c>
      <c r="O41" s="462">
        <v>0.0051239450359782624</v>
      </c>
      <c r="P41" s="463">
        <v>692926.9436900001</v>
      </c>
      <c r="Q41" s="464">
        <v>0.0038154883035971124</v>
      </c>
      <c r="R41" s="47"/>
    </row>
    <row r="42" spans="1:18" ht="12.75" customHeight="1">
      <c r="A42" s="51" t="e">
        <f t="shared" si="0"/>
        <v>#REF!</v>
      </c>
      <c r="B42" s="22" t="s">
        <v>96</v>
      </c>
      <c r="C42" s="52"/>
      <c r="D42" s="62"/>
      <c r="E42" s="178">
        <v>3147</v>
      </c>
      <c r="F42" s="249"/>
      <c r="G42" s="63" t="s">
        <v>530</v>
      </c>
      <c r="H42" s="465"/>
      <c r="I42" s="65"/>
      <c r="J42" s="66">
        <v>46578</v>
      </c>
      <c r="K42" s="462">
        <v>0.000324206767550309</v>
      </c>
      <c r="L42" s="463">
        <v>0</v>
      </c>
      <c r="M42" s="462">
        <v>0</v>
      </c>
      <c r="N42" s="463">
        <v>583915.84921</v>
      </c>
      <c r="O42" s="462">
        <v>0.00458620583871283</v>
      </c>
      <c r="P42" s="463">
        <v>630493.84921</v>
      </c>
      <c r="Q42" s="464">
        <v>0.0034717107323609954</v>
      </c>
      <c r="R42" s="47"/>
    </row>
    <row r="43" spans="1:18" ht="12.75">
      <c r="A43" s="51" t="e">
        <f t="shared" si="0"/>
        <v>#REF!</v>
      </c>
      <c r="B43" s="22" t="s">
        <v>96</v>
      </c>
      <c r="C43" s="52"/>
      <c r="D43" s="62"/>
      <c r="E43" s="178">
        <v>3148</v>
      </c>
      <c r="F43" s="249"/>
      <c r="G43" s="63" t="s">
        <v>531</v>
      </c>
      <c r="H43" s="64"/>
      <c r="I43" s="65"/>
      <c r="J43" s="66">
        <v>194143</v>
      </c>
      <c r="K43" s="462"/>
      <c r="L43" s="463">
        <v>0</v>
      </c>
      <c r="M43" s="462"/>
      <c r="N43" s="463">
        <v>14467.595</v>
      </c>
      <c r="O43" s="462"/>
      <c r="P43" s="463"/>
      <c r="Q43" s="464"/>
      <c r="R43" s="47"/>
    </row>
    <row r="44" spans="1:18" ht="12.75" customHeight="1">
      <c r="A44" s="51" t="e">
        <f t="shared" si="0"/>
        <v>#REF!</v>
      </c>
      <c r="B44" s="22" t="s">
        <v>96</v>
      </c>
      <c r="C44" s="52"/>
      <c r="D44" s="62"/>
      <c r="E44" s="178">
        <v>3149</v>
      </c>
      <c r="F44" s="249"/>
      <c r="G44" s="63" t="s">
        <v>567</v>
      </c>
      <c r="H44" s="465"/>
      <c r="I44" s="65"/>
      <c r="J44" s="66">
        <v>0</v>
      </c>
      <c r="K44" s="462">
        <v>0</v>
      </c>
      <c r="L44" s="463">
        <v>0</v>
      </c>
      <c r="M44" s="462">
        <v>0</v>
      </c>
      <c r="N44" s="463">
        <v>280072.82342000003</v>
      </c>
      <c r="O44" s="462">
        <v>0.0021997546731629186</v>
      </c>
      <c r="P44" s="463">
        <v>280072.82342000003</v>
      </c>
      <c r="Q44" s="464">
        <v>0.001542174960355566</v>
      </c>
      <c r="R44" s="47"/>
    </row>
    <row r="45" spans="1:18" ht="12.75">
      <c r="A45" s="51" t="e">
        <f t="shared" si="0"/>
        <v>#REF!</v>
      </c>
      <c r="B45" s="22" t="s">
        <v>96</v>
      </c>
      <c r="C45" s="52"/>
      <c r="D45" s="62"/>
      <c r="E45" s="178">
        <v>3150</v>
      </c>
      <c r="F45" s="249"/>
      <c r="G45" s="63" t="s">
        <v>532</v>
      </c>
      <c r="H45" s="64"/>
      <c r="I45" s="65"/>
      <c r="J45" s="66">
        <v>61123</v>
      </c>
      <c r="K45" s="462">
        <v>0.0004254474269607441</v>
      </c>
      <c r="L45" s="463">
        <v>0</v>
      </c>
      <c r="M45" s="462">
        <v>0</v>
      </c>
      <c r="N45" s="463">
        <v>485125.342</v>
      </c>
      <c r="O45" s="462">
        <v>0.0038102830724634075</v>
      </c>
      <c r="P45" s="463">
        <v>546248.342</v>
      </c>
      <c r="Q45" s="464">
        <v>0.0030078266962191343</v>
      </c>
      <c r="R45" s="47"/>
    </row>
    <row r="46" spans="1:18" ht="12.75">
      <c r="A46" s="51" t="e">
        <f t="shared" si="0"/>
        <v>#REF!</v>
      </c>
      <c r="B46" s="22" t="s">
        <v>96</v>
      </c>
      <c r="C46" s="52"/>
      <c r="D46" s="62"/>
      <c r="E46" s="178">
        <v>3211</v>
      </c>
      <c r="F46" s="249"/>
      <c r="G46" s="63" t="s">
        <v>533</v>
      </c>
      <c r="H46" s="64"/>
      <c r="I46" s="65"/>
      <c r="J46" s="66">
        <v>22746902.58568</v>
      </c>
      <c r="K46" s="462">
        <v>0.1583301077565606</v>
      </c>
      <c r="L46" s="463">
        <v>0</v>
      </c>
      <c r="M46" s="462">
        <v>0</v>
      </c>
      <c r="N46" s="463">
        <v>17662.28995</v>
      </c>
      <c r="O46" s="462">
        <v>0.00013872358046680968</v>
      </c>
      <c r="P46" s="463">
        <v>22764564.87563</v>
      </c>
      <c r="Q46" s="464">
        <v>0.12534933416920527</v>
      </c>
      <c r="R46" s="47"/>
    </row>
    <row r="47" spans="1:18" ht="12.75">
      <c r="A47" s="51" t="e">
        <f t="shared" si="0"/>
        <v>#REF!</v>
      </c>
      <c r="B47" s="22" t="s">
        <v>96</v>
      </c>
      <c r="C47" s="52"/>
      <c r="D47" s="62"/>
      <c r="E47" s="178">
        <v>3212</v>
      </c>
      <c r="F47" s="249"/>
      <c r="G47" s="63" t="s">
        <v>534</v>
      </c>
      <c r="H47" s="64"/>
      <c r="I47" s="65"/>
      <c r="J47" s="66">
        <v>9639130.143939998</v>
      </c>
      <c r="K47" s="462">
        <v>0.06709328923447833</v>
      </c>
      <c r="L47" s="463">
        <v>0</v>
      </c>
      <c r="M47" s="462">
        <v>0</v>
      </c>
      <c r="N47" s="463">
        <v>0</v>
      </c>
      <c r="O47" s="462">
        <v>0</v>
      </c>
      <c r="P47" s="463">
        <v>9639130.143939998</v>
      </c>
      <c r="Q47" s="464">
        <v>0.05307628553913911</v>
      </c>
      <c r="R47" s="47"/>
    </row>
    <row r="48" spans="1:18" ht="12.75">
      <c r="A48" s="51" t="e">
        <f t="shared" si="0"/>
        <v>#REF!</v>
      </c>
      <c r="B48" s="22" t="s">
        <v>96</v>
      </c>
      <c r="C48" s="52"/>
      <c r="D48" s="62"/>
      <c r="E48" s="178">
        <v>3213</v>
      </c>
      <c r="F48" s="249"/>
      <c r="G48" s="63" t="s">
        <v>568</v>
      </c>
      <c r="H48" s="64"/>
      <c r="I48" s="65"/>
      <c r="J48" s="66">
        <v>0</v>
      </c>
      <c r="K48" s="462">
        <v>0</v>
      </c>
      <c r="L48" s="463">
        <v>0</v>
      </c>
      <c r="M48" s="462">
        <v>0</v>
      </c>
      <c r="N48" s="463">
        <v>32</v>
      </c>
      <c r="O48" s="462">
        <v>2.5133516591023406E-07</v>
      </c>
      <c r="P48" s="463">
        <v>32</v>
      </c>
      <c r="Q48" s="464">
        <v>1.7620273944742206E-07</v>
      </c>
      <c r="R48" s="47"/>
    </row>
    <row r="49" spans="1:18" ht="12.75">
      <c r="A49" s="51" t="e">
        <f aca="true" t="shared" si="1" ref="A49:A83">IF(COUNTBLANK(C49:IV49)=254,"odstr",IF(AND($A$1="TISK",SUM(J49:Q49)=0),"odstr","OK"))</f>
        <v>#REF!</v>
      </c>
      <c r="B49" s="22" t="s">
        <v>96</v>
      </c>
      <c r="C49" s="52"/>
      <c r="D49" s="62"/>
      <c r="E49" s="178">
        <v>3214</v>
      </c>
      <c r="F49" s="249"/>
      <c r="G49" s="63" t="s">
        <v>569</v>
      </c>
      <c r="H49" s="64"/>
      <c r="I49" s="65"/>
      <c r="J49" s="66">
        <v>0</v>
      </c>
      <c r="K49" s="462">
        <v>0</v>
      </c>
      <c r="L49" s="463">
        <v>0</v>
      </c>
      <c r="M49" s="462">
        <v>0</v>
      </c>
      <c r="N49" s="463">
        <v>118</v>
      </c>
      <c r="O49" s="462">
        <v>9.26798424293988E-07</v>
      </c>
      <c r="P49" s="463">
        <v>118</v>
      </c>
      <c r="Q49" s="464">
        <v>6.497476017123689E-07</v>
      </c>
      <c r="R49" s="47"/>
    </row>
    <row r="50" spans="1:18" ht="12.75">
      <c r="A50" s="51" t="e">
        <f t="shared" si="1"/>
        <v>#REF!</v>
      </c>
      <c r="B50" s="22" t="s">
        <v>96</v>
      </c>
      <c r="C50" s="52"/>
      <c r="D50" s="62"/>
      <c r="E50" s="178">
        <v>3221</v>
      </c>
      <c r="F50" s="249"/>
      <c r="G50" s="63" t="s">
        <v>535</v>
      </c>
      <c r="H50" s="64"/>
      <c r="I50" s="65"/>
      <c r="J50" s="66">
        <v>147527</v>
      </c>
      <c r="K50" s="462">
        <v>0.0010268635792948268</v>
      </c>
      <c r="L50" s="463">
        <v>0</v>
      </c>
      <c r="M50" s="462">
        <v>0</v>
      </c>
      <c r="N50" s="463">
        <v>0.602</v>
      </c>
      <c r="O50" s="462">
        <v>4.728242808686278E-09</v>
      </c>
      <c r="P50" s="463">
        <v>147527.602</v>
      </c>
      <c r="Q50" s="464">
        <v>0.0008123364880159058</v>
      </c>
      <c r="R50" s="47"/>
    </row>
    <row r="51" spans="1:18" ht="12.75">
      <c r="A51" s="51" t="e">
        <f t="shared" si="1"/>
        <v>#REF!</v>
      </c>
      <c r="B51" s="22" t="s">
        <v>96</v>
      </c>
      <c r="C51" s="52"/>
      <c r="D51" s="62"/>
      <c r="E51" s="178">
        <v>3229</v>
      </c>
      <c r="F51" s="249"/>
      <c r="G51" s="63" t="s">
        <v>570</v>
      </c>
      <c r="H51" s="64"/>
      <c r="I51" s="65"/>
      <c r="J51" s="66">
        <v>0</v>
      </c>
      <c r="K51" s="462">
        <v>0</v>
      </c>
      <c r="L51" s="463">
        <v>0</v>
      </c>
      <c r="M51" s="462">
        <v>0</v>
      </c>
      <c r="N51" s="463">
        <v>2960</v>
      </c>
      <c r="O51" s="462">
        <v>2.324850284669665E-05</v>
      </c>
      <c r="P51" s="463">
        <v>2960</v>
      </c>
      <c r="Q51" s="464">
        <v>1.6298753398886543E-05</v>
      </c>
      <c r="R51" s="47"/>
    </row>
    <row r="52" spans="1:18" ht="12.75">
      <c r="A52" s="51" t="e">
        <f t="shared" si="1"/>
        <v>#REF!</v>
      </c>
      <c r="B52" s="22" t="s">
        <v>96</v>
      </c>
      <c r="C52" s="52"/>
      <c r="D52" s="62"/>
      <c r="E52" s="178">
        <v>3231</v>
      </c>
      <c r="F52" s="249"/>
      <c r="G52" s="63" t="s">
        <v>536</v>
      </c>
      <c r="H52" s="64"/>
      <c r="I52" s="65"/>
      <c r="J52" s="66">
        <v>14508</v>
      </c>
      <c r="K52" s="462">
        <v>0.0001009831204349668</v>
      </c>
      <c r="L52" s="463">
        <v>0</v>
      </c>
      <c r="M52" s="462">
        <v>0</v>
      </c>
      <c r="N52" s="463">
        <v>4259039.48572</v>
      </c>
      <c r="O52" s="462">
        <v>0.033451449867552316</v>
      </c>
      <c r="P52" s="463">
        <v>4273547.48572</v>
      </c>
      <c r="Q52" s="464">
        <v>0.023531586691953342</v>
      </c>
      <c r="R52" s="47"/>
    </row>
    <row r="53" spans="1:18" ht="12.75">
      <c r="A53" s="51"/>
      <c r="B53" s="22"/>
      <c r="C53" s="52"/>
      <c r="D53" s="62"/>
      <c r="E53" s="178">
        <v>3232</v>
      </c>
      <c r="F53" s="249"/>
      <c r="G53" s="63" t="s">
        <v>571</v>
      </c>
      <c r="H53" s="64"/>
      <c r="I53" s="65"/>
      <c r="J53" s="66">
        <v>0</v>
      </c>
      <c r="K53" s="462"/>
      <c r="L53" s="463">
        <v>0</v>
      </c>
      <c r="M53" s="462"/>
      <c r="N53" s="463">
        <v>1525.117</v>
      </c>
      <c r="O53" s="462"/>
      <c r="P53" s="463"/>
      <c r="Q53" s="464"/>
      <c r="R53" s="47"/>
    </row>
    <row r="54" spans="1:18" ht="12.75">
      <c r="A54" s="51"/>
      <c r="B54" s="22"/>
      <c r="C54" s="52"/>
      <c r="D54" s="62"/>
      <c r="E54" s="178">
        <v>3233</v>
      </c>
      <c r="F54" s="249"/>
      <c r="G54" s="63" t="s">
        <v>537</v>
      </c>
      <c r="H54" s="64"/>
      <c r="I54" s="65"/>
      <c r="J54" s="66">
        <v>91647</v>
      </c>
      <c r="K54" s="462"/>
      <c r="L54" s="463">
        <v>0</v>
      </c>
      <c r="M54" s="462"/>
      <c r="N54" s="463">
        <v>690397.67418</v>
      </c>
      <c r="O54" s="462"/>
      <c r="P54" s="463"/>
      <c r="Q54" s="464"/>
      <c r="R54" s="47"/>
    </row>
    <row r="55" spans="1:18" ht="12.75">
      <c r="A55" s="51" t="e">
        <f t="shared" si="1"/>
        <v>#REF!</v>
      </c>
      <c r="B55" s="22" t="s">
        <v>96</v>
      </c>
      <c r="C55" s="52"/>
      <c r="D55" s="62"/>
      <c r="E55" s="178">
        <v>3239</v>
      </c>
      <c r="F55" s="249"/>
      <c r="G55" s="63" t="s">
        <v>572</v>
      </c>
      <c r="H55" s="64"/>
      <c r="I55" s="65"/>
      <c r="J55" s="66">
        <v>0</v>
      </c>
      <c r="K55" s="462">
        <v>0</v>
      </c>
      <c r="L55" s="463">
        <v>0</v>
      </c>
      <c r="M55" s="462">
        <v>0</v>
      </c>
      <c r="N55" s="463">
        <v>2555.8894299999997</v>
      </c>
      <c r="O55" s="462">
        <v>2.0074527935539484E-05</v>
      </c>
      <c r="P55" s="463">
        <v>2555.8894299999997</v>
      </c>
      <c r="Q55" s="464">
        <v>1.407358497783469E-05</v>
      </c>
      <c r="R55" s="47"/>
    </row>
    <row r="56" spans="1:18" ht="12.75" customHeight="1">
      <c r="A56" s="51" t="e">
        <f t="shared" si="1"/>
        <v>#REF!</v>
      </c>
      <c r="B56" s="22" t="s">
        <v>96</v>
      </c>
      <c r="C56" s="52"/>
      <c r="D56" s="62"/>
      <c r="E56" s="178">
        <v>3261</v>
      </c>
      <c r="F56" s="249"/>
      <c r="G56" s="63" t="s">
        <v>538</v>
      </c>
      <c r="H56" s="465"/>
      <c r="I56" s="65"/>
      <c r="J56" s="66">
        <v>371121.49661</v>
      </c>
      <c r="K56" s="462">
        <v>0.0025831959462484662</v>
      </c>
      <c r="L56" s="463">
        <v>0</v>
      </c>
      <c r="M56" s="462">
        <v>0</v>
      </c>
      <c r="N56" s="463">
        <v>0</v>
      </c>
      <c r="O56" s="462">
        <v>0</v>
      </c>
      <c r="P56" s="463">
        <v>371121.49661</v>
      </c>
      <c r="Q56" s="464">
        <v>0.0020435195115784113</v>
      </c>
      <c r="R56" s="47"/>
    </row>
    <row r="57" spans="1:18" ht="12.75">
      <c r="A57" s="51" t="e">
        <f t="shared" si="1"/>
        <v>#REF!</v>
      </c>
      <c r="B57" s="22" t="s">
        <v>96</v>
      </c>
      <c r="C57" s="52"/>
      <c r="D57" s="62"/>
      <c r="E57" s="178">
        <v>3262</v>
      </c>
      <c r="F57" s="249"/>
      <c r="G57" s="63" t="s">
        <v>539</v>
      </c>
      <c r="H57" s="64"/>
      <c r="I57" s="65"/>
      <c r="J57" s="66">
        <v>379087.2968499999</v>
      </c>
      <c r="K57" s="462">
        <v>0.002638642001183454</v>
      </c>
      <c r="L57" s="463">
        <v>0</v>
      </c>
      <c r="M57" s="462">
        <v>0</v>
      </c>
      <c r="N57" s="463">
        <v>0</v>
      </c>
      <c r="O57" s="462">
        <v>0</v>
      </c>
      <c r="P57" s="463">
        <v>379087.2968499999</v>
      </c>
      <c r="Q57" s="464">
        <v>0.0020873818810840028</v>
      </c>
      <c r="R57" s="47"/>
    </row>
    <row r="58" spans="1:18" ht="12.75">
      <c r="A58" s="51" t="e">
        <f t="shared" si="1"/>
        <v>#REF!</v>
      </c>
      <c r="B58" s="22" t="s">
        <v>96</v>
      </c>
      <c r="C58" s="52"/>
      <c r="D58" s="62"/>
      <c r="E58" s="178">
        <v>3269</v>
      </c>
      <c r="F58" s="249"/>
      <c r="G58" s="63" t="s">
        <v>540</v>
      </c>
      <c r="H58" s="64"/>
      <c r="I58" s="65"/>
      <c r="J58" s="66">
        <v>1246.02101</v>
      </c>
      <c r="K58" s="462">
        <v>8.6729452520905E-06</v>
      </c>
      <c r="L58" s="463">
        <v>0</v>
      </c>
      <c r="M58" s="462">
        <v>0</v>
      </c>
      <c r="N58" s="463">
        <v>27397.86112</v>
      </c>
      <c r="O58" s="462">
        <v>0.00021518893656814848</v>
      </c>
      <c r="P58" s="463">
        <v>28643.88213</v>
      </c>
      <c r="Q58" s="464">
        <v>0.0001577228281160956</v>
      </c>
      <c r="R58" s="47"/>
    </row>
    <row r="59" spans="1:18" ht="12.75">
      <c r="A59" s="51" t="e">
        <f t="shared" si="1"/>
        <v>#REF!</v>
      </c>
      <c r="B59" s="22" t="s">
        <v>96</v>
      </c>
      <c r="C59" s="52"/>
      <c r="D59" s="62"/>
      <c r="E59" s="178">
        <v>3280</v>
      </c>
      <c r="F59" s="249"/>
      <c r="G59" s="63" t="s">
        <v>573</v>
      </c>
      <c r="H59" s="64"/>
      <c r="I59" s="65"/>
      <c r="J59" s="66">
        <v>0</v>
      </c>
      <c r="K59" s="462">
        <v>0</v>
      </c>
      <c r="L59" s="463">
        <v>0</v>
      </c>
      <c r="M59" s="462">
        <v>0</v>
      </c>
      <c r="N59" s="463">
        <v>0</v>
      </c>
      <c r="O59" s="462">
        <v>0</v>
      </c>
      <c r="P59" s="463">
        <v>0</v>
      </c>
      <c r="Q59" s="464">
        <v>0</v>
      </c>
      <c r="R59" s="47"/>
    </row>
    <row r="60" spans="1:18" ht="12.75">
      <c r="A60" s="51" t="e">
        <f t="shared" si="1"/>
        <v>#REF!</v>
      </c>
      <c r="B60" s="22" t="s">
        <v>96</v>
      </c>
      <c r="C60" s="52"/>
      <c r="D60" s="62"/>
      <c r="E60" s="178">
        <v>3291</v>
      </c>
      <c r="F60" s="249"/>
      <c r="G60" s="63" t="s">
        <v>541</v>
      </c>
      <c r="H60" s="64"/>
      <c r="I60" s="65"/>
      <c r="J60" s="66">
        <v>14953.89093</v>
      </c>
      <c r="K60" s="462">
        <v>0.00010408674998315051</v>
      </c>
      <c r="L60" s="463">
        <v>0</v>
      </c>
      <c r="M60" s="462">
        <v>0</v>
      </c>
      <c r="N60" s="463">
        <v>3185.8511000000003</v>
      </c>
      <c r="O60" s="462">
        <v>2.5022387961993804E-05</v>
      </c>
      <c r="P60" s="463">
        <v>18139.74203</v>
      </c>
      <c r="Q60" s="464">
        <v>9.988350745486066E-05</v>
      </c>
      <c r="R60" s="47"/>
    </row>
    <row r="61" spans="1:18" ht="12.75">
      <c r="A61" s="51" t="e">
        <f t="shared" si="1"/>
        <v>#REF!</v>
      </c>
      <c r="B61" s="22" t="s">
        <v>96</v>
      </c>
      <c r="C61" s="52"/>
      <c r="D61" s="62"/>
      <c r="E61" s="178">
        <v>3292</v>
      </c>
      <c r="F61" s="249"/>
      <c r="G61" s="63" t="s">
        <v>542</v>
      </c>
      <c r="H61" s="64"/>
      <c r="I61" s="65"/>
      <c r="J61" s="66">
        <v>12923.22</v>
      </c>
      <c r="K61" s="462">
        <v>8.995223887976092E-05</v>
      </c>
      <c r="L61" s="463">
        <v>-2146</v>
      </c>
      <c r="M61" s="462">
        <v>-2.401021629910435E-05</v>
      </c>
      <c r="N61" s="463">
        <v>3355.7641</v>
      </c>
      <c r="O61" s="462">
        <v>2.6356922713409602E-05</v>
      </c>
      <c r="P61" s="463">
        <v>14132.9841</v>
      </c>
      <c r="Q61" s="464">
        <v>7.782095359333934E-05</v>
      </c>
      <c r="R61" s="47"/>
    </row>
    <row r="62" spans="1:18" ht="12.75">
      <c r="A62" s="51" t="e">
        <f t="shared" si="1"/>
        <v>#REF!</v>
      </c>
      <c r="B62" s="22" t="s">
        <v>96</v>
      </c>
      <c r="C62" s="52"/>
      <c r="D62" s="62"/>
      <c r="E62" s="178">
        <v>3293</v>
      </c>
      <c r="F62" s="249"/>
      <c r="G62" s="63" t="s">
        <v>543</v>
      </c>
      <c r="H62" s="64"/>
      <c r="I62" s="65"/>
      <c r="J62" s="66">
        <v>16441.647</v>
      </c>
      <c r="K62" s="462">
        <v>0.00011444229522678596</v>
      </c>
      <c r="L62" s="463">
        <v>-3729.321</v>
      </c>
      <c r="M62" s="462">
        <v>-4.172497849897117E-05</v>
      </c>
      <c r="N62" s="463">
        <v>1061.694</v>
      </c>
      <c r="O62" s="462">
        <v>8.338782426121875E-06</v>
      </c>
      <c r="P62" s="463">
        <v>13774.02</v>
      </c>
      <c r="Q62" s="464">
        <v>7.58443767876119E-05</v>
      </c>
      <c r="R62" s="47"/>
    </row>
    <row r="63" spans="1:18" ht="12.75">
      <c r="A63" s="51"/>
      <c r="B63" s="22"/>
      <c r="C63" s="52"/>
      <c r="D63" s="62"/>
      <c r="E63" s="178">
        <v>3294</v>
      </c>
      <c r="F63" s="249"/>
      <c r="G63" s="288" t="s">
        <v>544</v>
      </c>
      <c r="H63" s="64"/>
      <c r="I63" s="65"/>
      <c r="J63" s="66">
        <v>84857.20333</v>
      </c>
      <c r="K63" s="462"/>
      <c r="L63" s="463">
        <v>0</v>
      </c>
      <c r="M63" s="462"/>
      <c r="N63" s="463">
        <v>41335.25161</v>
      </c>
      <c r="O63" s="462"/>
      <c r="P63" s="463"/>
      <c r="Q63" s="464"/>
      <c r="R63" s="47"/>
    </row>
    <row r="64" spans="1:18" ht="12.75">
      <c r="A64" s="51" t="e">
        <f t="shared" si="1"/>
        <v>#REF!</v>
      </c>
      <c r="B64" s="22" t="s">
        <v>96</v>
      </c>
      <c r="C64" s="52"/>
      <c r="D64" s="62"/>
      <c r="E64" s="178">
        <v>3299</v>
      </c>
      <c r="F64" s="249"/>
      <c r="G64" s="73" t="s">
        <v>545</v>
      </c>
      <c r="H64" s="64"/>
      <c r="I64" s="65"/>
      <c r="J64" s="66">
        <v>89224443.48531999</v>
      </c>
      <c r="K64" s="462">
        <v>0.6210478854577445</v>
      </c>
      <c r="L64" s="463">
        <v>-87351512.76728</v>
      </c>
      <c r="M64" s="462">
        <v>-0.9773199979479812</v>
      </c>
      <c r="N64" s="463">
        <v>1364341.6568399998</v>
      </c>
      <c r="O64" s="462">
        <v>0.010715844896253905</v>
      </c>
      <c r="P64" s="463">
        <v>3237272.3748799893</v>
      </c>
      <c r="Q64" s="464">
        <v>0.017825508149728626</v>
      </c>
      <c r="R64" s="47"/>
    </row>
    <row r="65" spans="1:18" ht="12.75">
      <c r="A65" s="51" t="e">
        <f t="shared" si="1"/>
        <v>#REF!</v>
      </c>
      <c r="B65" s="22" t="s">
        <v>96</v>
      </c>
      <c r="C65" s="52"/>
      <c r="D65" s="81"/>
      <c r="E65" s="413"/>
      <c r="F65" s="82"/>
      <c r="G65" s="82" t="s">
        <v>474</v>
      </c>
      <c r="H65" s="83"/>
      <c r="I65" s="84"/>
      <c r="J65" s="203">
        <v>217268.64171999999</v>
      </c>
      <c r="K65" s="466">
        <v>0.0015123011727014343</v>
      </c>
      <c r="L65" s="467">
        <v>0</v>
      </c>
      <c r="M65" s="466">
        <v>0</v>
      </c>
      <c r="N65" s="467">
        <v>0</v>
      </c>
      <c r="O65" s="466" t="s">
        <v>199</v>
      </c>
      <c r="P65" s="467">
        <v>217268.64171999999</v>
      </c>
      <c r="Q65" s="468">
        <v>0.001196354058346389</v>
      </c>
      <c r="R65" s="47"/>
    </row>
    <row r="66" spans="1:18" ht="12.75">
      <c r="A66" s="51" t="e">
        <f t="shared" si="1"/>
        <v>#REF!</v>
      </c>
      <c r="B66" s="22" t="s">
        <v>96</v>
      </c>
      <c r="C66" s="52"/>
      <c r="D66" s="62"/>
      <c r="E66" s="178">
        <v>3314</v>
      </c>
      <c r="F66" s="249"/>
      <c r="G66" s="63" t="s">
        <v>546</v>
      </c>
      <c r="H66" s="64"/>
      <c r="I66" s="65"/>
      <c r="J66" s="66">
        <v>153083.751</v>
      </c>
      <c r="K66" s="462">
        <v>0.001065541416037322</v>
      </c>
      <c r="L66" s="463">
        <v>0</v>
      </c>
      <c r="M66" s="462">
        <v>0</v>
      </c>
      <c r="N66" s="463">
        <v>0</v>
      </c>
      <c r="O66" s="462" t="s">
        <v>199</v>
      </c>
      <c r="P66" s="463">
        <v>153083.751</v>
      </c>
      <c r="Q66" s="464">
        <v>0.0008429305090964698</v>
      </c>
      <c r="R66" s="47"/>
    </row>
    <row r="67" spans="1:18" ht="12.75">
      <c r="A67" s="51" t="e">
        <f t="shared" si="1"/>
        <v>#REF!</v>
      </c>
      <c r="B67" s="22" t="s">
        <v>96</v>
      </c>
      <c r="C67" s="52"/>
      <c r="D67" s="62"/>
      <c r="E67" s="178">
        <v>3315</v>
      </c>
      <c r="F67" s="249"/>
      <c r="G67" s="63" t="s">
        <v>547</v>
      </c>
      <c r="H67" s="64"/>
      <c r="I67" s="65"/>
      <c r="J67" s="66">
        <v>64184.890719999996</v>
      </c>
      <c r="K67" s="469">
        <v>0.00044675975666411236</v>
      </c>
      <c r="L67" s="470">
        <v>0</v>
      </c>
      <c r="M67" s="471">
        <v>0</v>
      </c>
      <c r="N67" s="470">
        <v>0</v>
      </c>
      <c r="O67" s="471" t="s">
        <v>199</v>
      </c>
      <c r="P67" s="463">
        <v>64184.890719999996</v>
      </c>
      <c r="Q67" s="464">
        <v>0.0003534235492499193</v>
      </c>
      <c r="R67" s="47"/>
    </row>
    <row r="68" spans="1:18" ht="12.75">
      <c r="A68" s="51" t="e">
        <f t="shared" si="1"/>
        <v>#REF!</v>
      </c>
      <c r="B68" s="22" t="s">
        <v>96</v>
      </c>
      <c r="C68" s="52"/>
      <c r="D68" s="81"/>
      <c r="E68" s="413"/>
      <c r="F68" s="82"/>
      <c r="G68" s="82" t="s">
        <v>477</v>
      </c>
      <c r="H68" s="83"/>
      <c r="I68" s="84"/>
      <c r="J68" s="203">
        <v>2977726.6918300004</v>
      </c>
      <c r="K68" s="466">
        <v>0.02072650490374167</v>
      </c>
      <c r="L68" s="467">
        <v>-108072.72724</v>
      </c>
      <c r="M68" s="466">
        <v>-0.0012091563639638893</v>
      </c>
      <c r="N68" s="467">
        <v>1976162.8012600003</v>
      </c>
      <c r="O68" s="466" t="s">
        <v>199</v>
      </c>
      <c r="P68" s="467">
        <v>4845816.765850001</v>
      </c>
      <c r="Q68" s="468">
        <v>0.02668269340634429</v>
      </c>
      <c r="R68" s="47"/>
    </row>
    <row r="69" spans="1:18" ht="12.75">
      <c r="A69" s="51" t="e">
        <f t="shared" si="1"/>
        <v>#REF!</v>
      </c>
      <c r="B69" s="22" t="s">
        <v>96</v>
      </c>
      <c r="C69" s="52"/>
      <c r="D69" s="90"/>
      <c r="E69" s="231">
        <v>3411</v>
      </c>
      <c r="F69" s="260"/>
      <c r="G69" s="91" t="s">
        <v>549</v>
      </c>
      <c r="H69" s="92"/>
      <c r="I69" s="93"/>
      <c r="J69" s="94">
        <v>749396.07172</v>
      </c>
      <c r="K69" s="459">
        <v>0.005216180987316775</v>
      </c>
      <c r="L69" s="460"/>
      <c r="M69" s="459">
        <v>0</v>
      </c>
      <c r="N69" s="460">
        <v>0</v>
      </c>
      <c r="O69" s="459" t="s">
        <v>199</v>
      </c>
      <c r="P69" s="460">
        <v>749396.07172</v>
      </c>
      <c r="Q69" s="461">
        <v>0.004126426274006274</v>
      </c>
      <c r="R69" s="47"/>
    </row>
    <row r="70" spans="1:18" ht="12.75">
      <c r="A70" s="51" t="e">
        <f t="shared" si="1"/>
        <v>#REF!</v>
      </c>
      <c r="B70" s="22" t="s">
        <v>96</v>
      </c>
      <c r="C70" s="52"/>
      <c r="D70" s="62"/>
      <c r="E70" s="178">
        <v>3419</v>
      </c>
      <c r="F70" s="249"/>
      <c r="G70" s="63" t="s">
        <v>550</v>
      </c>
      <c r="H70" s="64"/>
      <c r="I70" s="65"/>
      <c r="J70" s="66">
        <v>2003942.1424200002</v>
      </c>
      <c r="K70" s="462">
        <v>0.013948465033960867</v>
      </c>
      <c r="L70" s="463">
        <v>-79964.6555</v>
      </c>
      <c r="M70" s="462">
        <v>-0.000894673194239685</v>
      </c>
      <c r="N70" s="463">
        <v>0</v>
      </c>
      <c r="O70" s="462" t="s">
        <v>199</v>
      </c>
      <c r="P70" s="463">
        <v>1923977.48692</v>
      </c>
      <c r="Q70" s="464">
        <v>0.01059406574470221</v>
      </c>
      <c r="R70" s="47"/>
    </row>
    <row r="71" spans="1:18" ht="12.75" customHeight="1">
      <c r="A71" s="51" t="e">
        <f t="shared" si="1"/>
        <v>#REF!</v>
      </c>
      <c r="B71" s="22" t="s">
        <v>96</v>
      </c>
      <c r="C71" s="52"/>
      <c r="D71" s="62"/>
      <c r="E71" s="178">
        <v>3421</v>
      </c>
      <c r="F71" s="249"/>
      <c r="G71" s="677" t="s">
        <v>551</v>
      </c>
      <c r="H71" s="677" t="e">
        <v>#N/A</v>
      </c>
      <c r="I71" s="65"/>
      <c r="J71" s="76">
        <v>224388.47769000003</v>
      </c>
      <c r="K71" s="469">
        <v>0.001561858882464029</v>
      </c>
      <c r="L71" s="470">
        <v>-28108.07174</v>
      </c>
      <c r="M71" s="472">
        <v>0.00031448316972420426</v>
      </c>
      <c r="N71" s="470">
        <v>1976162.8012600003</v>
      </c>
      <c r="O71" s="471" t="s">
        <v>199</v>
      </c>
      <c r="P71" s="463">
        <v>2172443.2072100006</v>
      </c>
      <c r="Q71" s="464">
        <v>0.011962201387635802</v>
      </c>
      <c r="R71" s="47"/>
    </row>
    <row r="72" spans="1:18" ht="12.75">
      <c r="A72" s="51" t="e">
        <f t="shared" si="1"/>
        <v>#REF!</v>
      </c>
      <c r="B72" s="22" t="s">
        <v>96</v>
      </c>
      <c r="C72" s="52"/>
      <c r="D72" s="81"/>
      <c r="E72" s="413"/>
      <c r="F72" s="82"/>
      <c r="G72" s="82" t="s">
        <v>481</v>
      </c>
      <c r="H72" s="83"/>
      <c r="I72" s="84"/>
      <c r="J72" s="203">
        <v>11653.935</v>
      </c>
      <c r="K72" s="466">
        <v>8.111736432632166E-05</v>
      </c>
      <c r="L72" s="467">
        <v>-1526.75</v>
      </c>
      <c r="M72" s="466">
        <v>-1.7081825598628875E-05</v>
      </c>
      <c r="N72" s="467">
        <v>0</v>
      </c>
      <c r="O72" s="466" t="s">
        <v>199</v>
      </c>
      <c r="P72" s="467">
        <v>10127.185</v>
      </c>
      <c r="Q72" s="468">
        <v>5.576367937158878E-05</v>
      </c>
      <c r="R72" s="47"/>
    </row>
    <row r="73" spans="1:18" ht="12.75">
      <c r="A73" s="51" t="e">
        <f t="shared" si="1"/>
        <v>#REF!</v>
      </c>
      <c r="B73" s="22" t="s">
        <v>96</v>
      </c>
      <c r="C73" s="52"/>
      <c r="D73" s="321"/>
      <c r="E73" s="226">
        <v>3541</v>
      </c>
      <c r="F73" s="322"/>
      <c r="G73" s="415" t="s">
        <v>552</v>
      </c>
      <c r="H73" s="323"/>
      <c r="I73" s="324"/>
      <c r="J73" s="220">
        <v>11653.935</v>
      </c>
      <c r="K73" s="473">
        <v>8.111736432632166E-05</v>
      </c>
      <c r="L73" s="474">
        <v>-1526.75</v>
      </c>
      <c r="M73" s="473">
        <v>-1.7081825598628875E-05</v>
      </c>
      <c r="N73" s="474"/>
      <c r="O73" s="473" t="s">
        <v>199</v>
      </c>
      <c r="P73" s="474">
        <v>10127.185</v>
      </c>
      <c r="Q73" s="475">
        <v>5.576367937158878E-05</v>
      </c>
      <c r="R73" s="47"/>
    </row>
    <row r="74" spans="1:18" ht="12.75">
      <c r="A74" s="51" t="e">
        <f t="shared" si="1"/>
        <v>#REF!</v>
      </c>
      <c r="B74" s="22" t="s">
        <v>96</v>
      </c>
      <c r="C74" s="52"/>
      <c r="D74" s="81"/>
      <c r="E74" s="413"/>
      <c r="F74" s="82"/>
      <c r="G74" s="82" t="s">
        <v>21</v>
      </c>
      <c r="H74" s="83"/>
      <c r="I74" s="84"/>
      <c r="J74" s="203">
        <v>12047657.98097</v>
      </c>
      <c r="K74" s="466">
        <v>0.08385787819489816</v>
      </c>
      <c r="L74" s="467">
        <v>0</v>
      </c>
      <c r="M74" s="466">
        <v>0</v>
      </c>
      <c r="N74" s="467">
        <v>279151.54357</v>
      </c>
      <c r="O74" s="466" t="s">
        <v>199</v>
      </c>
      <c r="P74" s="467">
        <v>12326809.524540002</v>
      </c>
      <c r="Q74" s="468">
        <v>0.06787555021470383</v>
      </c>
      <c r="R74" s="47"/>
    </row>
    <row r="75" spans="1:18" ht="13.5" customHeight="1" thickBot="1">
      <c r="A75" s="51" t="e">
        <f t="shared" si="1"/>
        <v>#REF!</v>
      </c>
      <c r="B75" s="22" t="s">
        <v>96</v>
      </c>
      <c r="C75" s="52"/>
      <c r="D75" s="416"/>
      <c r="E75" s="417">
        <v>3809</v>
      </c>
      <c r="F75" s="418"/>
      <c r="G75" s="658" t="s">
        <v>553</v>
      </c>
      <c r="H75" s="658" t="e">
        <v>#N/A</v>
      </c>
      <c r="I75" s="274"/>
      <c r="J75" s="419">
        <v>12047657.98097</v>
      </c>
      <c r="K75" s="476">
        <v>0.08385787819489816</v>
      </c>
      <c r="L75" s="477"/>
      <c r="M75" s="476">
        <v>0</v>
      </c>
      <c r="N75" s="477">
        <v>279151.54357</v>
      </c>
      <c r="O75" s="476" t="s">
        <v>199</v>
      </c>
      <c r="P75" s="477">
        <v>12326809.524540002</v>
      </c>
      <c r="Q75" s="478">
        <v>0.06787555021470383</v>
      </c>
      <c r="R75" s="47"/>
    </row>
    <row r="76" spans="1:18" ht="13.5" thickBot="1">
      <c r="A76" s="51" t="e">
        <f t="shared" si="1"/>
        <v>#REF!</v>
      </c>
      <c r="B76" s="22" t="s">
        <v>96</v>
      </c>
      <c r="C76" s="52"/>
      <c r="D76" s="108"/>
      <c r="E76" s="422" t="s">
        <v>485</v>
      </c>
      <c r="F76" s="109"/>
      <c r="G76" s="109"/>
      <c r="H76" s="110"/>
      <c r="I76" s="111"/>
      <c r="J76" s="112">
        <v>0</v>
      </c>
      <c r="K76" s="131">
        <v>0</v>
      </c>
      <c r="L76" s="479">
        <v>0</v>
      </c>
      <c r="M76" s="131">
        <v>0</v>
      </c>
      <c r="N76" s="479">
        <v>0</v>
      </c>
      <c r="O76" s="131" t="s">
        <v>199</v>
      </c>
      <c r="P76" s="479">
        <v>0</v>
      </c>
      <c r="Q76" s="480">
        <v>0</v>
      </c>
      <c r="R76" s="47"/>
    </row>
    <row r="77" spans="1:18" ht="12.75" customHeight="1">
      <c r="A77" s="51" t="e">
        <f t="shared" si="1"/>
        <v>#REF!</v>
      </c>
      <c r="B77" s="22" t="s">
        <v>96</v>
      </c>
      <c r="C77" s="52"/>
      <c r="D77" s="404"/>
      <c r="E77" s="423"/>
      <c r="F77" s="405"/>
      <c r="G77" s="657" t="s">
        <v>486</v>
      </c>
      <c r="H77" s="657"/>
      <c r="I77" s="407"/>
      <c r="J77" s="408">
        <v>0</v>
      </c>
      <c r="K77" s="456">
        <v>0</v>
      </c>
      <c r="L77" s="457">
        <v>0</v>
      </c>
      <c r="M77" s="456">
        <v>0</v>
      </c>
      <c r="N77" s="457">
        <v>0</v>
      </c>
      <c r="O77" s="456" t="s">
        <v>199</v>
      </c>
      <c r="P77" s="457">
        <v>0</v>
      </c>
      <c r="Q77" s="458">
        <v>0</v>
      </c>
      <c r="R77" s="47"/>
    </row>
    <row r="78" spans="1:18" ht="12.75">
      <c r="A78" s="51" t="e">
        <f t="shared" si="1"/>
        <v>#REF!</v>
      </c>
      <c r="B78" s="22" t="s">
        <v>96</v>
      </c>
      <c r="C78" s="52"/>
      <c r="D78" s="90"/>
      <c r="E78" s="231">
        <v>4313</v>
      </c>
      <c r="F78" s="260"/>
      <c r="G78" s="91" t="s">
        <v>574</v>
      </c>
      <c r="H78" s="92"/>
      <c r="I78" s="93"/>
      <c r="J78" s="94">
        <v>0</v>
      </c>
      <c r="K78" s="459">
        <v>0</v>
      </c>
      <c r="L78" s="460">
        <v>0</v>
      </c>
      <c r="M78" s="459">
        <v>0</v>
      </c>
      <c r="N78" s="460">
        <v>0</v>
      </c>
      <c r="O78" s="459" t="s">
        <v>199</v>
      </c>
      <c r="P78" s="460">
        <v>0</v>
      </c>
      <c r="Q78" s="461">
        <v>0</v>
      </c>
      <c r="R78" s="47"/>
    </row>
    <row r="79" spans="1:18" ht="13.5" thickBot="1">
      <c r="A79" s="51" t="e">
        <f t="shared" si="1"/>
        <v>#REF!</v>
      </c>
      <c r="B79" s="22" t="s">
        <v>96</v>
      </c>
      <c r="C79" s="52"/>
      <c r="D79" s="99"/>
      <c r="E79" s="424">
        <v>4322</v>
      </c>
      <c r="F79" s="425"/>
      <c r="G79" s="100" t="s">
        <v>548</v>
      </c>
      <c r="H79" s="101"/>
      <c r="I79" s="102"/>
      <c r="J79" s="103"/>
      <c r="K79" s="481">
        <v>0</v>
      </c>
      <c r="L79" s="482">
        <v>0</v>
      </c>
      <c r="M79" s="481">
        <v>0</v>
      </c>
      <c r="N79" s="482"/>
      <c r="O79" s="481" t="s">
        <v>199</v>
      </c>
      <c r="P79" s="482">
        <v>0</v>
      </c>
      <c r="Q79" s="483">
        <v>0</v>
      </c>
      <c r="R79" s="47"/>
    </row>
    <row r="80" spans="1:18" ht="13.5" thickBot="1">
      <c r="A80" s="51" t="e">
        <f t="shared" si="1"/>
        <v>#REF!</v>
      </c>
      <c r="B80" s="22" t="s">
        <v>96</v>
      </c>
      <c r="C80" s="52"/>
      <c r="D80" s="108"/>
      <c r="E80" s="422" t="s">
        <v>488</v>
      </c>
      <c r="F80" s="109"/>
      <c r="G80" s="109"/>
      <c r="H80" s="110"/>
      <c r="I80" s="111"/>
      <c r="J80" s="112">
        <v>8068.962</v>
      </c>
      <c r="K80" s="131">
        <v>5.616411369114768E-05</v>
      </c>
      <c r="L80" s="479">
        <v>-2424.719</v>
      </c>
      <c r="M80" s="131">
        <v>-2.712862425654613E-05</v>
      </c>
      <c r="N80" s="479" t="s">
        <v>20</v>
      </c>
      <c r="O80" s="131" t="s">
        <v>199</v>
      </c>
      <c r="P80" s="479">
        <v>5644.243</v>
      </c>
      <c r="Q80" s="480">
        <v>3.107909620959175E-05</v>
      </c>
      <c r="R80" s="47"/>
    </row>
    <row r="81" spans="1:18" ht="12.75">
      <c r="A81" s="51" t="e">
        <f t="shared" si="1"/>
        <v>#REF!</v>
      </c>
      <c r="B81" s="22" t="s">
        <v>96</v>
      </c>
      <c r="C81" s="52"/>
      <c r="D81" s="404"/>
      <c r="E81" s="423"/>
      <c r="F81" s="405"/>
      <c r="G81" s="405" t="s">
        <v>489</v>
      </c>
      <c r="H81" s="406"/>
      <c r="I81" s="407"/>
      <c r="J81" s="408">
        <v>0</v>
      </c>
      <c r="K81" s="456">
        <v>0</v>
      </c>
      <c r="L81" s="457">
        <v>0</v>
      </c>
      <c r="M81" s="456">
        <v>0</v>
      </c>
      <c r="N81" s="484" t="s">
        <v>20</v>
      </c>
      <c r="O81" s="456" t="s">
        <v>199</v>
      </c>
      <c r="P81" s="457">
        <v>0</v>
      </c>
      <c r="Q81" s="458">
        <v>0</v>
      </c>
      <c r="R81" s="47"/>
    </row>
    <row r="82" spans="1:18" ht="13.5" thickBot="1">
      <c r="A82" s="51" t="e">
        <f t="shared" si="1"/>
        <v>#REF!</v>
      </c>
      <c r="B82" s="22" t="s">
        <v>96</v>
      </c>
      <c r="C82" s="52"/>
      <c r="D82" s="416"/>
      <c r="E82" s="417">
        <v>5299</v>
      </c>
      <c r="F82" s="418"/>
      <c r="G82" s="415" t="s">
        <v>554</v>
      </c>
      <c r="H82" s="430"/>
      <c r="I82" s="274"/>
      <c r="J82" s="419">
        <v>0</v>
      </c>
      <c r="K82" s="476">
        <v>0</v>
      </c>
      <c r="L82" s="477">
        <v>0</v>
      </c>
      <c r="M82" s="476">
        <v>0</v>
      </c>
      <c r="N82" s="485" t="s">
        <v>20</v>
      </c>
      <c r="O82" s="476" t="s">
        <v>199</v>
      </c>
      <c r="P82" s="477">
        <v>0</v>
      </c>
      <c r="Q82" s="478">
        <v>0</v>
      </c>
      <c r="R82" s="47"/>
    </row>
    <row r="83" spans="1:18" ht="12.75">
      <c r="A83" s="51" t="e">
        <f t="shared" si="1"/>
        <v>#REF!</v>
      </c>
      <c r="B83" s="22" t="s">
        <v>96</v>
      </c>
      <c r="C83" s="52"/>
      <c r="D83" s="404"/>
      <c r="E83" s="423"/>
      <c r="F83" s="405"/>
      <c r="G83" s="405" t="s">
        <v>491</v>
      </c>
      <c r="H83" s="406"/>
      <c r="I83" s="407"/>
      <c r="J83" s="408">
        <v>8068.962</v>
      </c>
      <c r="K83" s="456">
        <v>5.616411369114768E-05</v>
      </c>
      <c r="L83" s="457">
        <v>-2424.719</v>
      </c>
      <c r="M83" s="456">
        <v>-2.712862425654613E-05</v>
      </c>
      <c r="N83" s="457" t="s">
        <v>20</v>
      </c>
      <c r="O83" s="456" t="s">
        <v>199</v>
      </c>
      <c r="P83" s="457">
        <v>5644.243</v>
      </c>
      <c r="Q83" s="458">
        <v>3.107909620959175E-05</v>
      </c>
      <c r="R83" s="47"/>
    </row>
    <row r="84" spans="1:18" ht="13.5" thickBot="1">
      <c r="A84" s="51" t="e">
        <f aca="true" t="shared" si="2" ref="A84:A89">IF(COUNTBLANK(C84:IV84)=254,"odstr",IF(AND($A$1="TISK",SUM(J84:Q84)=0),"odstr","OK"))</f>
        <v>#REF!</v>
      </c>
      <c r="B84" s="22" t="s">
        <v>96</v>
      </c>
      <c r="C84" s="52"/>
      <c r="D84" s="416"/>
      <c r="E84" s="417">
        <v>5399</v>
      </c>
      <c r="F84" s="418"/>
      <c r="G84" s="429" t="s">
        <v>555</v>
      </c>
      <c r="H84" s="430"/>
      <c r="I84" s="274"/>
      <c r="J84" s="419">
        <v>8068.962</v>
      </c>
      <c r="K84" s="476">
        <v>5.616411369114768E-05</v>
      </c>
      <c r="L84" s="477">
        <v>-2424.719</v>
      </c>
      <c r="M84" s="476">
        <v>-2.712862425654613E-05</v>
      </c>
      <c r="N84" s="477" t="s">
        <v>20</v>
      </c>
      <c r="O84" s="476" t="s">
        <v>199</v>
      </c>
      <c r="P84" s="477">
        <v>5644.243</v>
      </c>
      <c r="Q84" s="478">
        <v>3.107909620959175E-05</v>
      </c>
      <c r="R84" s="47"/>
    </row>
    <row r="85" spans="1:18" ht="13.5" thickBot="1">
      <c r="A85" s="51" t="e">
        <f t="shared" si="2"/>
        <v>#REF!</v>
      </c>
      <c r="B85" s="22" t="s">
        <v>96</v>
      </c>
      <c r="C85" s="52"/>
      <c r="D85" s="108"/>
      <c r="E85" s="422" t="s">
        <v>493</v>
      </c>
      <c r="F85" s="109"/>
      <c r="G85" s="109"/>
      <c r="H85" s="110"/>
      <c r="I85" s="111"/>
      <c r="J85" s="112">
        <v>109390.92199999999</v>
      </c>
      <c r="K85" s="131">
        <v>0.0007614169183083856</v>
      </c>
      <c r="L85" s="479">
        <v>-376.138</v>
      </c>
      <c r="M85" s="131">
        <v>-4.208366606855783E-06</v>
      </c>
      <c r="N85" s="479" t="s">
        <v>20</v>
      </c>
      <c r="O85" s="131" t="s">
        <v>199</v>
      </c>
      <c r="P85" s="479">
        <v>109014.78399999999</v>
      </c>
      <c r="Q85" s="480">
        <v>0.000600271986908406</v>
      </c>
      <c r="R85" s="47"/>
    </row>
    <row r="86" spans="1:18" ht="12.75">
      <c r="A86" s="51" t="e">
        <f t="shared" si="2"/>
        <v>#REF!</v>
      </c>
      <c r="B86" s="22" t="s">
        <v>96</v>
      </c>
      <c r="C86" s="52"/>
      <c r="D86" s="404"/>
      <c r="E86" s="423"/>
      <c r="F86" s="405"/>
      <c r="G86" s="405" t="s">
        <v>494</v>
      </c>
      <c r="H86" s="406"/>
      <c r="I86" s="407"/>
      <c r="J86" s="408">
        <v>109390.92199999999</v>
      </c>
      <c r="K86" s="456">
        <v>0.0007614169183083856</v>
      </c>
      <c r="L86" s="457">
        <v>-376.138</v>
      </c>
      <c r="M86" s="456">
        <v>-4.208366606855783E-06</v>
      </c>
      <c r="N86" s="457" t="s">
        <v>20</v>
      </c>
      <c r="O86" s="456" t="s">
        <v>199</v>
      </c>
      <c r="P86" s="457">
        <v>109014.78399999999</v>
      </c>
      <c r="Q86" s="458">
        <v>0.000600271986908406</v>
      </c>
      <c r="R86" s="47"/>
    </row>
    <row r="87" spans="1:18" ht="12.75">
      <c r="A87" s="51" t="e">
        <f t="shared" si="2"/>
        <v>#REF!</v>
      </c>
      <c r="B87" s="22" t="s">
        <v>96</v>
      </c>
      <c r="C87" s="52"/>
      <c r="D87" s="90"/>
      <c r="E87" s="231">
        <v>6221</v>
      </c>
      <c r="F87" s="260"/>
      <c r="G87" s="91" t="s">
        <v>556</v>
      </c>
      <c r="H87" s="92"/>
      <c r="I87" s="93"/>
      <c r="J87" s="94">
        <v>7877.218</v>
      </c>
      <c r="K87" s="459">
        <v>5.482947711514256E-05</v>
      </c>
      <c r="L87" s="460">
        <v>-376.138</v>
      </c>
      <c r="M87" s="459">
        <v>-4.208366606855783E-06</v>
      </c>
      <c r="N87" s="460" t="s">
        <v>20</v>
      </c>
      <c r="O87" s="459" t="s">
        <v>199</v>
      </c>
      <c r="P87" s="460">
        <v>7501.08</v>
      </c>
      <c r="Q87" s="461">
        <v>4.13034639004459E-05</v>
      </c>
      <c r="R87" s="47"/>
    </row>
    <row r="88" spans="1:18" ht="12.75">
      <c r="A88" s="51" t="e">
        <f t="shared" si="2"/>
        <v>#REF!</v>
      </c>
      <c r="B88" s="22" t="s">
        <v>96</v>
      </c>
      <c r="C88" s="52"/>
      <c r="D88" s="365"/>
      <c r="E88" s="237">
        <v>6222</v>
      </c>
      <c r="F88" s="366"/>
      <c r="G88" s="532" t="s">
        <v>575</v>
      </c>
      <c r="H88" s="533"/>
      <c r="I88" s="367"/>
      <c r="J88" s="534">
        <v>100000.069</v>
      </c>
      <c r="K88" s="537">
        <v>0.0006960517653247856</v>
      </c>
      <c r="L88" s="538">
        <v>0</v>
      </c>
      <c r="M88" s="537">
        <v>0</v>
      </c>
      <c r="N88" s="538" t="s">
        <v>20</v>
      </c>
      <c r="O88" s="537" t="s">
        <v>199</v>
      </c>
      <c r="P88" s="538">
        <v>100000.069</v>
      </c>
      <c r="Q88" s="539">
        <v>0.0005506339407103509</v>
      </c>
      <c r="R88" s="47"/>
    </row>
    <row r="89" spans="1:18" ht="13.5" thickBot="1">
      <c r="A89" s="51" t="e">
        <f t="shared" si="2"/>
        <v>#REF!</v>
      </c>
      <c r="B89" s="22" t="s">
        <v>96</v>
      </c>
      <c r="C89" s="52"/>
      <c r="D89" s="99"/>
      <c r="E89" s="424">
        <v>6229</v>
      </c>
      <c r="F89" s="425"/>
      <c r="G89" s="100" t="s">
        <v>558</v>
      </c>
      <c r="H89" s="101"/>
      <c r="I89" s="102"/>
      <c r="J89" s="103">
        <v>1513.635</v>
      </c>
      <c r="K89" s="481">
        <v>1.053567586845747E-05</v>
      </c>
      <c r="L89" s="482">
        <v>0</v>
      </c>
      <c r="M89" s="481">
        <v>0</v>
      </c>
      <c r="N89" s="482" t="s">
        <v>20</v>
      </c>
      <c r="O89" s="481" t="s">
        <v>199</v>
      </c>
      <c r="P89" s="482">
        <v>1513.635</v>
      </c>
      <c r="Q89" s="483">
        <v>8.334582297609335E-06</v>
      </c>
      <c r="R89" s="47"/>
    </row>
    <row r="90" spans="1:17" ht="13.5" thickBot="1">
      <c r="A90" s="51" t="s">
        <v>92</v>
      </c>
      <c r="B90" s="51" t="s">
        <v>97</v>
      </c>
      <c r="D90" s="108"/>
      <c r="E90" s="109" t="s">
        <v>23</v>
      </c>
      <c r="F90" s="109"/>
      <c r="G90" s="109"/>
      <c r="H90" s="110"/>
      <c r="I90" s="111"/>
      <c r="J90" s="112">
        <v>143667574.71455997</v>
      </c>
      <c r="K90" s="131">
        <v>1</v>
      </c>
      <c r="L90" s="479">
        <v>-89378620.05349998</v>
      </c>
      <c r="M90" s="131">
        <v>-1</v>
      </c>
      <c r="N90" s="479">
        <v>127320026.56336997</v>
      </c>
      <c r="O90" s="131">
        <v>1</v>
      </c>
      <c r="P90" s="479">
        <v>181608981.22442997</v>
      </c>
      <c r="Q90" s="480">
        <v>1</v>
      </c>
    </row>
    <row r="91" spans="1:17" ht="12.75" customHeight="1">
      <c r="A91" s="51" t="str">
        <f>IF(COUNTBLANK(D91:E91)=2,"odstr","OK")</f>
        <v>OK</v>
      </c>
      <c r="B91" s="51"/>
      <c r="D91" s="117" t="s">
        <v>51</v>
      </c>
      <c r="E91" s="118"/>
      <c r="F91" s="118"/>
      <c r="G91" s="118"/>
      <c r="H91" s="118"/>
      <c r="I91" s="117"/>
      <c r="J91" s="117"/>
      <c r="K91" s="117"/>
      <c r="L91" s="117"/>
      <c r="M91" s="117"/>
      <c r="N91" s="117"/>
      <c r="O91" s="117"/>
      <c r="P91" s="117"/>
      <c r="Q91" s="119" t="s">
        <v>53</v>
      </c>
    </row>
    <row r="92" spans="1:17" ht="12.75" customHeight="1">
      <c r="A92" s="51" t="str">
        <f>IF(COUNTBLANK(D92:E92)=2,"odstr","OK")</f>
        <v>OK</v>
      </c>
      <c r="B92" s="51"/>
      <c r="D92" s="120" t="s">
        <v>202</v>
      </c>
      <c r="E92" s="569" t="s">
        <v>89</v>
      </c>
      <c r="F92" s="569"/>
      <c r="G92" s="569"/>
      <c r="H92" s="569"/>
      <c r="I92" s="569"/>
      <c r="J92" s="569"/>
      <c r="K92" s="569"/>
      <c r="L92" s="569"/>
      <c r="M92" s="569"/>
      <c r="N92" s="569"/>
      <c r="O92" s="569"/>
      <c r="P92" s="569"/>
      <c r="Q92" s="569"/>
    </row>
    <row r="93" spans="1:17" ht="12.75">
      <c r="A93" s="51" t="s">
        <v>97</v>
      </c>
      <c r="B93" s="51"/>
      <c r="D93" s="120" t="s">
        <v>24</v>
      </c>
      <c r="E93" s="569" t="s">
        <v>25</v>
      </c>
      <c r="F93" s="569"/>
      <c r="G93" s="569"/>
      <c r="H93" s="569"/>
      <c r="I93" s="569"/>
      <c r="J93" s="569"/>
      <c r="K93" s="569"/>
      <c r="L93" s="569"/>
      <c r="M93" s="569"/>
      <c r="N93" s="569"/>
      <c r="O93" s="569"/>
      <c r="P93" s="569"/>
      <c r="Q93" s="569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18" ht="12.75">
      <c r="A97" s="51"/>
      <c r="B97" s="51"/>
      <c r="J97" s="71"/>
      <c r="K97" s="71"/>
      <c r="L97" s="71"/>
      <c r="M97" s="71"/>
      <c r="N97" s="71"/>
      <c r="O97" s="71"/>
      <c r="P97" s="71"/>
      <c r="Q97" s="71"/>
      <c r="R97" s="71"/>
    </row>
    <row r="98" spans="1:19" ht="12.75">
      <c r="A98" s="51"/>
      <c r="B98" s="51"/>
      <c r="J98" s="71"/>
      <c r="K98" s="71"/>
      <c r="L98" s="71"/>
      <c r="M98" s="71"/>
      <c r="N98" s="71"/>
      <c r="O98" s="71"/>
      <c r="P98" s="71"/>
      <c r="Q98" s="71"/>
      <c r="R98" s="71"/>
      <c r="S98" s="7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</sheetData>
  <sheetProtection/>
  <mergeCells count="11">
    <mergeCell ref="E93:Q93"/>
    <mergeCell ref="L9:M12"/>
    <mergeCell ref="N9:O12"/>
    <mergeCell ref="E92:Q92"/>
    <mergeCell ref="D9:E13"/>
    <mergeCell ref="G9:H13"/>
    <mergeCell ref="J9:K12"/>
    <mergeCell ref="P9:Q12"/>
    <mergeCell ref="G77:H77"/>
    <mergeCell ref="G75:H75"/>
    <mergeCell ref="G71:H71"/>
  </mergeCells>
  <conditionalFormatting sqref="G8">
    <cfRule type="expression" priority="1" dxfId="0" stopIfTrue="1">
      <formula>R8=" "</formula>
    </cfRule>
  </conditionalFormatting>
  <conditionalFormatting sqref="Q91">
    <cfRule type="expression" priority="2" dxfId="0" stopIfTrue="1">
      <formula>R91=" "</formula>
    </cfRule>
  </conditionalFormatting>
  <conditionalFormatting sqref="G3">
    <cfRule type="expression" priority="3" dxfId="0" stopIfTrue="1">
      <formula>D1=" ?"</formula>
    </cfRule>
  </conditionalFormatting>
  <conditionalFormatting sqref="B14:B89 A2:A92">
    <cfRule type="cellIs" priority="4" dxfId="3" operator="equal" stopIfTrue="1">
      <formula>"odstr"</formula>
    </cfRule>
  </conditionalFormatting>
  <conditionalFormatting sqref="C1:E1">
    <cfRule type="cellIs" priority="5" dxfId="4" operator="equal" stopIfTrue="1">
      <formula>"nezadána"</formula>
    </cfRule>
  </conditionalFormatting>
  <conditionalFormatting sqref="B1">
    <cfRule type="cellIs" priority="6" dxfId="0" operator="equal" stopIfTrue="1">
      <formula>"FUNKCE"</formula>
    </cfRule>
  </conditionalFormatting>
  <conditionalFormatting sqref="Q1 F1:I1">
    <cfRule type="cellIs" priority="7" dxfId="5" operator="notEqual" stopIfTrue="1">
      <formula>""</formula>
    </cfRule>
  </conditionalFormatting>
  <conditionalFormatting sqref="B4">
    <cfRule type="expression" priority="8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Q1">
      <formula1>"a,b,c,d,e,f,g,h,i,j,k,l,m,a,o,p"</formula1>
    </dataValidation>
  </dataValidations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5"/>
  <dimension ref="A1:AN193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6.75390625" style="26" customWidth="1"/>
    <col min="6" max="6" width="1.12109375" style="26" customWidth="1"/>
    <col min="7" max="7" width="11.375" style="26" customWidth="1"/>
    <col min="8" max="8" width="31.625" style="26" customWidth="1"/>
    <col min="9" max="9" width="1.12109375" style="26" customWidth="1"/>
    <col min="10" max="11" width="12.75390625" style="26" customWidth="1"/>
    <col min="12" max="15" width="1.75390625" style="26" customWidth="1"/>
    <col min="16" max="16" width="10.00390625" style="26" customWidth="1"/>
    <col min="17" max="17" width="9.25390625" style="26" customWidth="1"/>
    <col min="18" max="35" width="1.75390625" style="26" customWidth="1"/>
    <col min="36" max="16384" width="9.125" style="26" customWidth="1"/>
  </cols>
  <sheetData>
    <row r="1" spans="1:12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CONCATENATE(C1,K1)</f>
        <v>#REF!</v>
      </c>
      <c r="F1" s="18">
        <v>11</v>
      </c>
      <c r="G1" s="19"/>
      <c r="H1" s="19"/>
      <c r="I1" s="19"/>
      <c r="J1" s="21"/>
      <c r="K1" s="22"/>
      <c r="L1" s="23"/>
    </row>
    <row r="2" spans="1:3" ht="12.75">
      <c r="A2" s="20" t="s">
        <v>92</v>
      </c>
      <c r="B2" s="24"/>
      <c r="C2" s="25"/>
    </row>
    <row r="3" spans="1:11" s="28" customFormat="1" ht="15.75">
      <c r="A3" s="20" t="s">
        <v>92</v>
      </c>
      <c r="B3" s="27" t="s">
        <v>108</v>
      </c>
      <c r="D3" s="29" t="s">
        <v>66</v>
      </c>
      <c r="E3" s="29"/>
      <c r="F3" s="29"/>
      <c r="G3" s="29"/>
      <c r="H3" s="30" t="s">
        <v>27</v>
      </c>
      <c r="I3" s="31"/>
      <c r="J3" s="29"/>
      <c r="K3" s="29"/>
    </row>
    <row r="4" spans="1:11" s="28" customFormat="1" ht="15.75" hidden="1">
      <c r="A4" s="20" t="s">
        <v>92</v>
      </c>
      <c r="B4" s="33">
        <f>COUNTA(Datova_oblast)</f>
        <v>40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Poskytnuté dotace církevním školám – podle paragrafů</v>
      </c>
      <c r="I4" s="31"/>
      <c r="J4" s="29"/>
      <c r="K4" s="29"/>
    </row>
    <row r="5" spans="1:11" s="28" customFormat="1" ht="15.75">
      <c r="A5" s="20" t="str">
        <f>IF(D5="","odstr","OK")</f>
        <v>odstr</v>
      </c>
      <c r="B5" s="35">
        <v>0</v>
      </c>
      <c r="D5" s="246"/>
      <c r="E5" s="37"/>
      <c r="F5" s="37"/>
      <c r="G5" s="37"/>
      <c r="H5" s="37"/>
      <c r="I5" s="37"/>
      <c r="J5" s="37"/>
      <c r="K5" s="37"/>
    </row>
    <row r="6" spans="1:11" s="28" customFormat="1" ht="21" customHeight="1" hidden="1">
      <c r="A6" s="20" t="str">
        <f>IF(COUNTBLANK(C6:IV6)=254,"odstr","OK")</f>
        <v>odstr</v>
      </c>
      <c r="B6" s="38" t="s">
        <v>94</v>
      </c>
      <c r="D6" s="39"/>
      <c r="E6" s="39"/>
      <c r="F6" s="39"/>
      <c r="G6" s="39"/>
      <c r="H6" s="39"/>
      <c r="I6" s="39"/>
      <c r="J6" s="39"/>
      <c r="K6" s="39"/>
    </row>
    <row r="7" spans="1:11" s="28" customFormat="1" ht="21" customHeight="1" hidden="1">
      <c r="A7" s="20" t="str">
        <f>IF(COUNTBLANK(C7:IV7)=254,"odstr","OK")</f>
        <v>odstr</v>
      </c>
      <c r="B7" s="38" t="s">
        <v>95</v>
      </c>
      <c r="D7" s="40"/>
      <c r="E7" s="40"/>
      <c r="F7" s="40"/>
      <c r="G7" s="40"/>
      <c r="H7" s="40"/>
      <c r="I7" s="40"/>
      <c r="J7" s="40"/>
      <c r="K7" s="40"/>
    </row>
    <row r="8" spans="1:12" s="41" customFormat="1" ht="21" customHeight="1" thickBot="1">
      <c r="A8" s="20" t="s">
        <v>92</v>
      </c>
      <c r="B8" s="20"/>
      <c r="D8" s="42" t="s">
        <v>506</v>
      </c>
      <c r="E8" s="43"/>
      <c r="F8" s="43"/>
      <c r="G8" s="43"/>
      <c r="H8" s="43"/>
      <c r="I8" s="44"/>
      <c r="J8" s="44"/>
      <c r="K8" s="45" t="s">
        <v>185</v>
      </c>
      <c r="L8" s="20"/>
    </row>
    <row r="9" spans="1:12" ht="8.25" customHeight="1">
      <c r="A9" s="20" t="s">
        <v>92</v>
      </c>
      <c r="C9" s="46"/>
      <c r="D9" s="669" t="s">
        <v>438</v>
      </c>
      <c r="E9" s="670"/>
      <c r="F9" s="139"/>
      <c r="G9" s="602" t="s">
        <v>439</v>
      </c>
      <c r="H9" s="602"/>
      <c r="I9" s="141"/>
      <c r="J9" s="595" t="s">
        <v>577</v>
      </c>
      <c r="K9" s="573" t="s">
        <v>578</v>
      </c>
      <c r="L9" s="47"/>
    </row>
    <row r="10" spans="1:12" ht="8.25" customHeight="1">
      <c r="A10" s="20" t="s">
        <v>92</v>
      </c>
      <c r="C10" s="46"/>
      <c r="D10" s="671"/>
      <c r="E10" s="672"/>
      <c r="F10" s="143"/>
      <c r="G10" s="603"/>
      <c r="H10" s="603"/>
      <c r="I10" s="145"/>
      <c r="J10" s="596"/>
      <c r="K10" s="574"/>
      <c r="L10" s="47"/>
    </row>
    <row r="11" spans="1:12" ht="8.25" customHeight="1">
      <c r="A11" s="20" t="s">
        <v>92</v>
      </c>
      <c r="C11" s="46"/>
      <c r="D11" s="671"/>
      <c r="E11" s="672"/>
      <c r="F11" s="143"/>
      <c r="G11" s="603"/>
      <c r="H11" s="603"/>
      <c r="I11" s="145"/>
      <c r="J11" s="596"/>
      <c r="K11" s="574"/>
      <c r="L11" s="47"/>
    </row>
    <row r="12" spans="1:12" ht="8.25" customHeight="1">
      <c r="A12" s="20" t="s">
        <v>92</v>
      </c>
      <c r="C12" s="46"/>
      <c r="D12" s="671"/>
      <c r="E12" s="672"/>
      <c r="F12" s="143"/>
      <c r="G12" s="603"/>
      <c r="H12" s="603"/>
      <c r="I12" s="145"/>
      <c r="J12" s="596"/>
      <c r="K12" s="574"/>
      <c r="L12" s="47"/>
    </row>
    <row r="13" spans="1:12" ht="8.25" customHeight="1" thickBot="1">
      <c r="A13" s="20" t="s">
        <v>92</v>
      </c>
      <c r="C13" s="46"/>
      <c r="D13" s="673"/>
      <c r="E13" s="674"/>
      <c r="F13" s="147"/>
      <c r="G13" s="604"/>
      <c r="H13" s="604"/>
      <c r="I13" s="149"/>
      <c r="J13" s="597"/>
      <c r="K13" s="575"/>
      <c r="L13" s="47"/>
    </row>
    <row r="14" spans="1:40" ht="13.5" thickTop="1">
      <c r="A14" s="51" t="e">
        <f aca="true" t="shared" si="0" ref="A14:A32">IF(COUNTBLANK(C14:IV14)=254,"odstr",IF(AND($A$1="TISK",SUM(J14:K14)=0),"odstr","OK"))</f>
        <v>#REF!</v>
      </c>
      <c r="B14" s="22" t="s">
        <v>96</v>
      </c>
      <c r="C14" s="52"/>
      <c r="D14" s="486"/>
      <c r="E14" s="171">
        <v>3111</v>
      </c>
      <c r="F14" s="247"/>
      <c r="G14" s="411" t="s">
        <v>511</v>
      </c>
      <c r="H14" s="487"/>
      <c r="I14" s="488"/>
      <c r="J14" s="59">
        <v>67177</v>
      </c>
      <c r="K14" s="61">
        <v>67177</v>
      </c>
      <c r="L14" s="47"/>
      <c r="AM14" s="71"/>
      <c r="AN14" s="71"/>
    </row>
    <row r="15" spans="1:40" ht="12.75">
      <c r="A15" s="51" t="e">
        <f t="shared" si="0"/>
        <v>#REF!</v>
      </c>
      <c r="B15" s="22" t="s">
        <v>96</v>
      </c>
      <c r="C15" s="52"/>
      <c r="D15" s="489"/>
      <c r="E15" s="178">
        <v>3112</v>
      </c>
      <c r="F15" s="249"/>
      <c r="G15" s="411" t="s">
        <v>512</v>
      </c>
      <c r="H15" s="411"/>
      <c r="I15" s="490" t="e">
        <v>#N/A</v>
      </c>
      <c r="J15" s="68">
        <v>9780</v>
      </c>
      <c r="K15" s="70">
        <v>9780</v>
      </c>
      <c r="L15" s="47"/>
      <c r="Q15" s="283"/>
      <c r="AM15" s="71"/>
      <c r="AN15" s="71"/>
    </row>
    <row r="16" spans="1:40" ht="12.75">
      <c r="A16" s="51" t="e">
        <f t="shared" si="0"/>
        <v>#REF!</v>
      </c>
      <c r="B16" s="22" t="s">
        <v>96</v>
      </c>
      <c r="C16" s="52"/>
      <c r="D16" s="489"/>
      <c r="E16" s="178">
        <v>3113</v>
      </c>
      <c r="F16" s="249"/>
      <c r="G16" s="411" t="s">
        <v>513</v>
      </c>
      <c r="H16" s="411"/>
      <c r="I16" s="490" t="e">
        <v>#N/A</v>
      </c>
      <c r="J16" s="68">
        <v>262203</v>
      </c>
      <c r="K16" s="70">
        <v>262203</v>
      </c>
      <c r="L16" s="47"/>
      <c r="AM16" s="71"/>
      <c r="AN16" s="71"/>
    </row>
    <row r="17" spans="1:40" ht="12.75">
      <c r="A17" s="51" t="e">
        <f t="shared" si="0"/>
        <v>#REF!</v>
      </c>
      <c r="B17" s="22" t="s">
        <v>96</v>
      </c>
      <c r="C17" s="52"/>
      <c r="D17" s="489"/>
      <c r="E17" s="178">
        <v>3114</v>
      </c>
      <c r="F17" s="249"/>
      <c r="G17" s="411" t="s">
        <v>514</v>
      </c>
      <c r="H17" s="411"/>
      <c r="I17" s="490" t="e">
        <v>#N/A</v>
      </c>
      <c r="J17" s="68">
        <v>83125</v>
      </c>
      <c r="K17" s="70">
        <v>82666</v>
      </c>
      <c r="L17" s="47"/>
      <c r="Q17" s="283"/>
      <c r="AM17" s="71"/>
      <c r="AN17" s="71"/>
    </row>
    <row r="18" spans="1:40" ht="12.75">
      <c r="A18" s="51" t="e">
        <f t="shared" si="0"/>
        <v>#REF!</v>
      </c>
      <c r="B18" s="22" t="s">
        <v>96</v>
      </c>
      <c r="C18" s="52"/>
      <c r="D18" s="489"/>
      <c r="E18" s="178">
        <v>3121</v>
      </c>
      <c r="F18" s="249"/>
      <c r="G18" s="411" t="s">
        <v>515</v>
      </c>
      <c r="H18" s="411"/>
      <c r="I18" s="490" t="e">
        <v>#N/A</v>
      </c>
      <c r="J18" s="68">
        <v>320867</v>
      </c>
      <c r="K18" s="70">
        <v>320867</v>
      </c>
      <c r="L18" s="47"/>
      <c r="AM18" s="71"/>
      <c r="AN18" s="71"/>
    </row>
    <row r="19" spans="1:40" ht="12.75">
      <c r="A19" s="51" t="e">
        <f t="shared" si="0"/>
        <v>#REF!</v>
      </c>
      <c r="B19" s="22" t="s">
        <v>96</v>
      </c>
      <c r="C19" s="52"/>
      <c r="D19" s="489"/>
      <c r="E19" s="178">
        <v>3122</v>
      </c>
      <c r="F19" s="249"/>
      <c r="G19" s="411" t="s">
        <v>516</v>
      </c>
      <c r="H19" s="411"/>
      <c r="I19" s="490" t="e">
        <v>#N/A</v>
      </c>
      <c r="J19" s="68">
        <v>106577</v>
      </c>
      <c r="K19" s="70">
        <v>106577</v>
      </c>
      <c r="L19" s="47"/>
      <c r="Q19" s="283"/>
      <c r="AM19" s="71"/>
      <c r="AN19" s="71"/>
    </row>
    <row r="20" spans="1:40" ht="12.75">
      <c r="A20" s="51" t="e">
        <f t="shared" si="0"/>
        <v>#REF!</v>
      </c>
      <c r="B20" s="22" t="s">
        <v>96</v>
      </c>
      <c r="C20" s="52"/>
      <c r="D20" s="489"/>
      <c r="E20" s="178">
        <v>3123</v>
      </c>
      <c r="F20" s="249"/>
      <c r="G20" s="411" t="s">
        <v>517</v>
      </c>
      <c r="H20" s="411"/>
      <c r="I20" s="490" t="e">
        <v>#N/A</v>
      </c>
      <c r="J20" s="68">
        <v>13858</v>
      </c>
      <c r="K20" s="70">
        <v>13858</v>
      </c>
      <c r="L20" s="47"/>
      <c r="AM20" s="71"/>
      <c r="AN20" s="71"/>
    </row>
    <row r="21" spans="1:40" ht="12.75">
      <c r="A21" s="51" t="e">
        <f t="shared" si="0"/>
        <v>#REF!</v>
      </c>
      <c r="B21" s="22" t="s">
        <v>96</v>
      </c>
      <c r="C21" s="52"/>
      <c r="D21" s="489"/>
      <c r="E21" s="178">
        <v>3124</v>
      </c>
      <c r="F21" s="249"/>
      <c r="G21" s="411" t="s">
        <v>518</v>
      </c>
      <c r="H21" s="411"/>
      <c r="I21" s="490" t="e">
        <v>#N/A</v>
      </c>
      <c r="J21" s="68">
        <v>26702</v>
      </c>
      <c r="K21" s="70">
        <v>26702</v>
      </c>
      <c r="L21" s="47"/>
      <c r="AM21" s="71"/>
      <c r="AN21" s="71"/>
    </row>
    <row r="22" spans="1:40" ht="12.75">
      <c r="A22" s="51" t="e">
        <f t="shared" si="0"/>
        <v>#REF!</v>
      </c>
      <c r="B22" s="22" t="s">
        <v>96</v>
      </c>
      <c r="C22" s="52"/>
      <c r="D22" s="489"/>
      <c r="E22" s="178">
        <v>3126</v>
      </c>
      <c r="F22" s="249"/>
      <c r="G22" s="411" t="s">
        <v>519</v>
      </c>
      <c r="H22" s="411"/>
      <c r="I22" s="490" t="e">
        <v>#N/A</v>
      </c>
      <c r="J22" s="68">
        <v>39520</v>
      </c>
      <c r="K22" s="70">
        <v>39520</v>
      </c>
      <c r="L22" s="47"/>
      <c r="AM22" s="71"/>
      <c r="AN22" s="71"/>
    </row>
    <row r="23" spans="1:40" ht="12.75">
      <c r="A23" s="51" t="e">
        <f t="shared" si="0"/>
        <v>#REF!</v>
      </c>
      <c r="B23" s="22" t="s">
        <v>96</v>
      </c>
      <c r="C23" s="52"/>
      <c r="D23" s="489"/>
      <c r="E23" s="178">
        <v>3133</v>
      </c>
      <c r="F23" s="249"/>
      <c r="G23" s="411" t="s">
        <v>523</v>
      </c>
      <c r="H23" s="411"/>
      <c r="I23" s="490" t="e">
        <v>#N/A</v>
      </c>
      <c r="J23" s="68">
        <v>11002</v>
      </c>
      <c r="K23" s="70">
        <v>11002</v>
      </c>
      <c r="L23" s="47"/>
      <c r="AM23" s="71"/>
      <c r="AN23" s="71"/>
    </row>
    <row r="24" spans="1:40" ht="12.75">
      <c r="A24" s="51" t="e">
        <f t="shared" si="0"/>
        <v>#REF!</v>
      </c>
      <c r="B24" s="22" t="s">
        <v>96</v>
      </c>
      <c r="C24" s="52"/>
      <c r="D24" s="489"/>
      <c r="E24" s="178">
        <v>3141</v>
      </c>
      <c r="F24" s="249"/>
      <c r="G24" s="411" t="s">
        <v>525</v>
      </c>
      <c r="H24" s="411"/>
      <c r="I24" s="490" t="e">
        <v>#N/A</v>
      </c>
      <c r="J24" s="68">
        <v>60601</v>
      </c>
      <c r="K24" s="70">
        <v>60521</v>
      </c>
      <c r="L24" s="47"/>
      <c r="AM24" s="71"/>
      <c r="AN24" s="71"/>
    </row>
    <row r="25" spans="1:40" ht="12.75">
      <c r="A25" s="51" t="e">
        <f t="shared" si="0"/>
        <v>#REF!</v>
      </c>
      <c r="B25" s="22" t="s">
        <v>96</v>
      </c>
      <c r="C25" s="52"/>
      <c r="D25" s="489"/>
      <c r="E25" s="178">
        <v>3143</v>
      </c>
      <c r="F25" s="249"/>
      <c r="G25" s="411" t="s">
        <v>527</v>
      </c>
      <c r="H25" s="411"/>
      <c r="I25" s="490" t="e">
        <v>#N/A</v>
      </c>
      <c r="J25" s="68">
        <v>72898</v>
      </c>
      <c r="K25" s="70">
        <v>72898</v>
      </c>
      <c r="L25" s="47"/>
      <c r="AM25" s="71"/>
      <c r="AN25" s="71"/>
    </row>
    <row r="26" spans="1:40" ht="12.75">
      <c r="A26" s="51" t="e">
        <f t="shared" si="0"/>
        <v>#REF!</v>
      </c>
      <c r="B26" s="22" t="s">
        <v>96</v>
      </c>
      <c r="C26" s="52"/>
      <c r="D26" s="489"/>
      <c r="E26" s="178">
        <v>3145</v>
      </c>
      <c r="F26" s="249"/>
      <c r="G26" s="411" t="s">
        <v>528</v>
      </c>
      <c r="H26" s="411"/>
      <c r="I26" s="490" t="e">
        <v>#N/A</v>
      </c>
      <c r="J26" s="68">
        <v>3796</v>
      </c>
      <c r="K26" s="70">
        <v>3796</v>
      </c>
      <c r="L26" s="47"/>
      <c r="AM26" s="71"/>
      <c r="AN26" s="71"/>
    </row>
    <row r="27" spans="1:40" ht="12.75" customHeight="1">
      <c r="A27" s="51" t="e">
        <f t="shared" si="0"/>
        <v>#REF!</v>
      </c>
      <c r="B27" s="22" t="s">
        <v>96</v>
      </c>
      <c r="C27" s="52"/>
      <c r="D27" s="489"/>
      <c r="E27" s="178">
        <v>3146</v>
      </c>
      <c r="F27" s="249"/>
      <c r="G27" s="411" t="s">
        <v>529</v>
      </c>
      <c r="H27" s="412"/>
      <c r="I27" s="491" t="e">
        <v>#N/A</v>
      </c>
      <c r="J27" s="68">
        <v>7412</v>
      </c>
      <c r="K27" s="70">
        <v>7412</v>
      </c>
      <c r="L27" s="47"/>
      <c r="AM27" s="71"/>
      <c r="AN27" s="71"/>
    </row>
    <row r="28" spans="1:40" ht="12.75">
      <c r="A28" s="51" t="e">
        <f t="shared" si="0"/>
        <v>#REF!</v>
      </c>
      <c r="B28" s="22" t="s">
        <v>96</v>
      </c>
      <c r="C28" s="52"/>
      <c r="D28" s="489"/>
      <c r="E28" s="178">
        <v>3147</v>
      </c>
      <c r="F28" s="249"/>
      <c r="G28" s="411" t="s">
        <v>530</v>
      </c>
      <c r="H28" s="412"/>
      <c r="I28" s="491"/>
      <c r="J28" s="68">
        <v>46578</v>
      </c>
      <c r="K28" s="70">
        <v>46578</v>
      </c>
      <c r="L28" s="47"/>
      <c r="AM28" s="71"/>
      <c r="AN28" s="71"/>
    </row>
    <row r="29" spans="1:40" ht="12.75">
      <c r="A29" s="51" t="e">
        <f t="shared" si="0"/>
        <v>#REF!</v>
      </c>
      <c r="B29" s="22" t="s">
        <v>96</v>
      </c>
      <c r="C29" s="52"/>
      <c r="D29" s="489"/>
      <c r="E29" s="178">
        <v>3150</v>
      </c>
      <c r="F29" s="249"/>
      <c r="G29" s="411" t="s">
        <v>532</v>
      </c>
      <c r="H29" s="411"/>
      <c r="I29" s="490" t="e">
        <v>#N/A</v>
      </c>
      <c r="J29" s="68">
        <v>61123</v>
      </c>
      <c r="K29" s="70">
        <v>61123</v>
      </c>
      <c r="L29" s="47"/>
      <c r="AM29" s="71"/>
      <c r="AN29" s="71"/>
    </row>
    <row r="30" spans="1:40" ht="12.75">
      <c r="A30" s="51" t="e">
        <f t="shared" si="0"/>
        <v>#REF!</v>
      </c>
      <c r="B30" s="22" t="s">
        <v>96</v>
      </c>
      <c r="C30" s="52"/>
      <c r="D30" s="489"/>
      <c r="E30" s="178">
        <v>3231</v>
      </c>
      <c r="F30" s="249"/>
      <c r="G30" s="411" t="s">
        <v>536</v>
      </c>
      <c r="H30" s="411"/>
      <c r="I30" s="490" t="e">
        <v>#N/A</v>
      </c>
      <c r="J30" s="68">
        <v>12342</v>
      </c>
      <c r="K30" s="70">
        <v>12342</v>
      </c>
      <c r="L30" s="47"/>
      <c r="AM30" s="71"/>
      <c r="AN30" s="71"/>
    </row>
    <row r="31" spans="1:40" ht="12.75">
      <c r="A31" s="51" t="e">
        <f t="shared" si="0"/>
        <v>#REF!</v>
      </c>
      <c r="B31" s="22" t="s">
        <v>96</v>
      </c>
      <c r="C31" s="52"/>
      <c r="D31" s="489"/>
      <c r="E31" s="178">
        <v>3392</v>
      </c>
      <c r="F31" s="249"/>
      <c r="G31" s="411" t="s">
        <v>537</v>
      </c>
      <c r="H31" s="411"/>
      <c r="I31" s="490" t="e">
        <v>#N/A</v>
      </c>
      <c r="J31" s="68">
        <v>90449</v>
      </c>
      <c r="K31" s="68">
        <v>90449</v>
      </c>
      <c r="L31" s="47"/>
      <c r="Q31" s="283"/>
      <c r="AM31" s="71"/>
      <c r="AN31" s="71"/>
    </row>
    <row r="32" spans="1:40" ht="13.5" thickBot="1">
      <c r="A32" s="51" t="e">
        <f t="shared" si="0"/>
        <v>#REF!</v>
      </c>
      <c r="B32" s="22" t="s">
        <v>96</v>
      </c>
      <c r="C32" s="52"/>
      <c r="D32" s="492"/>
      <c r="E32" s="178">
        <v>3299</v>
      </c>
      <c r="F32" s="249"/>
      <c r="G32" s="411" t="s">
        <v>545</v>
      </c>
      <c r="H32" s="411"/>
      <c r="I32" s="490"/>
      <c r="J32" s="68">
        <v>36878.306</v>
      </c>
      <c r="K32" s="70" t="s">
        <v>576</v>
      </c>
      <c r="L32" s="47"/>
      <c r="AM32" s="71"/>
      <c r="AN32" s="71"/>
    </row>
    <row r="33" spans="1:12" ht="13.5" thickBot="1">
      <c r="A33" s="51" t="e">
        <f>IF(COUNTBLANK(C33:IV33)=254,"odstr",IF(AND($A$1="TISK",SUM(J33:K33)=0),"odstr","OK"))</f>
        <v>#REF!</v>
      </c>
      <c r="B33" s="22" t="s">
        <v>96</v>
      </c>
      <c r="C33" s="52"/>
      <c r="D33" s="108"/>
      <c r="E33" s="109" t="s">
        <v>28</v>
      </c>
      <c r="F33" s="109"/>
      <c r="G33" s="109"/>
      <c r="H33" s="110"/>
      <c r="I33" s="111"/>
      <c r="J33" s="114">
        <v>1332888.306</v>
      </c>
      <c r="K33" s="116">
        <v>1295471</v>
      </c>
      <c r="L33" s="47"/>
    </row>
    <row r="34" spans="1:11" ht="13.5">
      <c r="A34" s="51" t="s">
        <v>92</v>
      </c>
      <c r="B34" s="51" t="s">
        <v>97</v>
      </c>
      <c r="D34" s="117" t="s">
        <v>51</v>
      </c>
      <c r="E34" s="118"/>
      <c r="F34" s="118"/>
      <c r="G34" s="118"/>
      <c r="H34" s="118"/>
      <c r="I34" s="117"/>
      <c r="J34" s="117"/>
      <c r="K34" s="119" t="s">
        <v>52</v>
      </c>
    </row>
    <row r="35" spans="1:10" ht="12.75">
      <c r="A35" s="51" t="s">
        <v>97</v>
      </c>
      <c r="B35" s="51"/>
      <c r="J35" s="283"/>
    </row>
    <row r="36" spans="1:2" ht="12.75">
      <c r="A36" s="51"/>
      <c r="B36" s="51"/>
    </row>
    <row r="37" spans="1:10" ht="12.75">
      <c r="A37" s="51"/>
      <c r="B37" s="51"/>
      <c r="J37" s="283"/>
    </row>
    <row r="38" spans="1:2" ht="12.75">
      <c r="A38" s="51"/>
      <c r="B38" s="51"/>
    </row>
    <row r="39" spans="1:11" ht="12.75">
      <c r="A39" s="51"/>
      <c r="B39" s="51"/>
      <c r="K39" s="7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</sheetData>
  <sheetProtection/>
  <mergeCells count="4">
    <mergeCell ref="K9:K13"/>
    <mergeCell ref="D9:E13"/>
    <mergeCell ref="G9:H13"/>
    <mergeCell ref="J9:J13"/>
  </mergeCells>
  <conditionalFormatting sqref="G8">
    <cfRule type="expression" priority="1" dxfId="0" stopIfTrue="1">
      <formula>L8=" "</formula>
    </cfRule>
  </conditionalFormatting>
  <conditionalFormatting sqref="K34">
    <cfRule type="expression" priority="2" dxfId="0" stopIfTrue="1">
      <formula>L34=" "</formula>
    </cfRule>
  </conditionalFormatting>
  <conditionalFormatting sqref="G3">
    <cfRule type="expression" priority="3" dxfId="0" stopIfTrue="1">
      <formula>D1=" ?"</formula>
    </cfRule>
  </conditionalFormatting>
  <conditionalFormatting sqref="A2:A34 B14:B33">
    <cfRule type="cellIs" priority="4" dxfId="3" operator="equal" stopIfTrue="1">
      <formula>"odstr"</formula>
    </cfRule>
  </conditionalFormatting>
  <conditionalFormatting sqref="K1 F1:I1">
    <cfRule type="cellIs" priority="5" dxfId="5" operator="notEqual" stopIfTrue="1">
      <formula>""</formula>
    </cfRule>
  </conditionalFormatting>
  <conditionalFormatting sqref="C1:E1">
    <cfRule type="cellIs" priority="6" dxfId="4" operator="equal" stopIfTrue="1">
      <formula>"nezadána"</formula>
    </cfRule>
  </conditionalFormatting>
  <conditionalFormatting sqref="B1">
    <cfRule type="cellIs" priority="7" dxfId="0" operator="equal" stopIfTrue="1">
      <formula>"FUNKCE"</formula>
    </cfRule>
  </conditionalFormatting>
  <conditionalFormatting sqref="B4">
    <cfRule type="expression" priority="8" dxfId="0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K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6"/>
  <dimension ref="A1:AN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2.125" style="26" customWidth="1"/>
    <col min="6" max="6" width="1.75390625" style="26" customWidth="1"/>
    <col min="7" max="7" width="15.75390625" style="26" customWidth="1"/>
    <col min="8" max="8" width="17.125" style="26" customWidth="1"/>
    <col min="9" max="9" width="1.12109375" style="26" customWidth="1"/>
    <col min="10" max="10" width="9.75390625" style="26" customWidth="1"/>
    <col min="11" max="11" width="10.875" style="26" customWidth="1"/>
    <col min="12" max="12" width="8.75390625" style="26" customWidth="1"/>
    <col min="13" max="36" width="1.75390625" style="26" customWidth="1"/>
    <col min="37" max="16384" width="9.125" style="26" customWidth="1"/>
  </cols>
  <sheetData>
    <row r="1" spans="1:13" s="20" customFormat="1" ht="13.5" hidden="1">
      <c r="A1" s="15" t="e">
        <v>#REF!</v>
      </c>
      <c r="B1" s="15">
        <v>0</v>
      </c>
      <c r="C1" s="16" t="e">
        <v>#REF!</v>
      </c>
      <c r="D1" s="17" t="e">
        <v>#REF!</v>
      </c>
      <c r="E1" s="17" t="e">
        <v>#REF!</v>
      </c>
      <c r="F1" s="18">
        <v>12</v>
      </c>
      <c r="G1" s="19"/>
      <c r="H1" s="19"/>
      <c r="I1" s="19"/>
      <c r="J1" s="21"/>
      <c r="K1" s="21"/>
      <c r="L1" s="22"/>
      <c r="M1" s="23"/>
    </row>
    <row r="2" spans="1:3" ht="12.75">
      <c r="A2" s="20" t="s">
        <v>92</v>
      </c>
      <c r="B2" s="24"/>
      <c r="C2" s="25"/>
    </row>
    <row r="3" spans="1:12" s="28" customFormat="1" ht="15.75">
      <c r="A3" s="20" t="s">
        <v>92</v>
      </c>
      <c r="B3" s="27" t="s">
        <v>109</v>
      </c>
      <c r="D3" s="29" t="s">
        <v>65</v>
      </c>
      <c r="E3" s="29"/>
      <c r="F3" s="29"/>
      <c r="G3" s="29"/>
      <c r="H3" s="494" t="s">
        <v>70</v>
      </c>
      <c r="I3" s="31"/>
      <c r="J3" s="29"/>
      <c r="K3" s="29"/>
      <c r="L3" s="29"/>
    </row>
    <row r="4" spans="1:12" s="28" customFormat="1" ht="15.75" hidden="1">
      <c r="A4" s="20" t="s">
        <v>92</v>
      </c>
      <c r="B4" s="33">
        <v>45</v>
      </c>
      <c r="D4" s="34" t="e">
        <v>#REF!</v>
      </c>
      <c r="E4" s="29"/>
      <c r="F4" s="29"/>
      <c r="G4" s="29"/>
      <c r="H4" s="34" t="s">
        <v>70</v>
      </c>
      <c r="I4" s="31"/>
      <c r="J4" s="29"/>
      <c r="K4" s="29"/>
      <c r="L4" s="29"/>
    </row>
    <row r="5" spans="1:12" s="28" customFormat="1" ht="15.75">
      <c r="A5" s="20" t="e">
        <v>#REF!</v>
      </c>
      <c r="B5" s="35">
        <v>0</v>
      </c>
      <c r="D5" s="495" t="e">
        <v>#REF!</v>
      </c>
      <c r="E5" s="37" t="s">
        <v>581</v>
      </c>
      <c r="F5" s="37"/>
      <c r="G5" s="37"/>
      <c r="H5" s="37"/>
      <c r="I5" s="37"/>
      <c r="J5" s="37"/>
      <c r="K5" s="37"/>
      <c r="L5" s="37"/>
    </row>
    <row r="6" spans="1:12" s="28" customFormat="1" ht="21" customHeight="1" hidden="1">
      <c r="A6" s="20" t="s">
        <v>503</v>
      </c>
      <c r="B6" s="38" t="s">
        <v>94</v>
      </c>
      <c r="D6" s="39"/>
      <c r="E6" s="39"/>
      <c r="F6" s="39"/>
      <c r="G6" s="39"/>
      <c r="H6" s="39"/>
      <c r="I6" s="39"/>
      <c r="J6" s="39"/>
      <c r="K6" s="39"/>
      <c r="L6" s="39"/>
    </row>
    <row r="7" spans="1:12" s="28" customFormat="1" ht="21" customHeight="1" hidden="1">
      <c r="A7" s="20" t="s">
        <v>503</v>
      </c>
      <c r="B7" s="38" t="s">
        <v>95</v>
      </c>
      <c r="D7" s="40"/>
      <c r="E7" s="40"/>
      <c r="F7" s="40"/>
      <c r="G7" s="40"/>
      <c r="H7" s="40"/>
      <c r="I7" s="40"/>
      <c r="J7" s="40"/>
      <c r="K7" s="40"/>
      <c r="L7" s="40"/>
    </row>
    <row r="8" spans="1:13" s="41" customFormat="1" ht="21" customHeight="1" thickBot="1">
      <c r="A8" s="20" t="s">
        <v>92</v>
      </c>
      <c r="B8" s="20"/>
      <c r="D8" s="42" t="s">
        <v>506</v>
      </c>
      <c r="E8" s="43"/>
      <c r="F8" s="43"/>
      <c r="G8" s="43"/>
      <c r="H8" s="43"/>
      <c r="I8" s="44"/>
      <c r="J8" s="44"/>
      <c r="K8" s="44"/>
      <c r="L8" s="45" t="s">
        <v>185</v>
      </c>
      <c r="M8" s="20"/>
    </row>
    <row r="9" spans="1:13" ht="6" customHeight="1">
      <c r="A9" s="20" t="s">
        <v>92</v>
      </c>
      <c r="C9" s="46"/>
      <c r="D9" s="598"/>
      <c r="E9" s="577"/>
      <c r="F9" s="577"/>
      <c r="G9" s="577"/>
      <c r="H9" s="577"/>
      <c r="I9" s="665"/>
      <c r="J9" s="598" t="s">
        <v>71</v>
      </c>
      <c r="K9" s="577"/>
      <c r="L9" s="627"/>
      <c r="M9" s="47"/>
    </row>
    <row r="10" spans="1:13" ht="6" customHeight="1">
      <c r="A10" s="20" t="s">
        <v>92</v>
      </c>
      <c r="C10" s="46"/>
      <c r="D10" s="599"/>
      <c r="E10" s="580"/>
      <c r="F10" s="580"/>
      <c r="G10" s="580"/>
      <c r="H10" s="580"/>
      <c r="I10" s="678"/>
      <c r="J10" s="599"/>
      <c r="K10" s="580"/>
      <c r="L10" s="675"/>
      <c r="M10" s="47"/>
    </row>
    <row r="11" spans="1:13" ht="6" customHeight="1">
      <c r="A11" s="20" t="s">
        <v>92</v>
      </c>
      <c r="C11" s="46"/>
      <c r="D11" s="599"/>
      <c r="E11" s="580"/>
      <c r="F11" s="580"/>
      <c r="G11" s="580"/>
      <c r="H11" s="580"/>
      <c r="I11" s="678"/>
      <c r="J11" s="628"/>
      <c r="K11" s="629"/>
      <c r="L11" s="630"/>
      <c r="M11" s="47"/>
    </row>
    <row r="12" spans="1:13" ht="13.5" customHeight="1">
      <c r="A12" s="20" t="s">
        <v>92</v>
      </c>
      <c r="B12" s="20" t="s">
        <v>110</v>
      </c>
      <c r="C12" s="46"/>
      <c r="D12" s="599"/>
      <c r="E12" s="580"/>
      <c r="F12" s="580"/>
      <c r="G12" s="580"/>
      <c r="H12" s="580"/>
      <c r="I12" s="678"/>
      <c r="J12" s="496" t="s">
        <v>72</v>
      </c>
      <c r="K12" s="497"/>
      <c r="L12" s="681" t="s">
        <v>579</v>
      </c>
      <c r="M12" s="47"/>
    </row>
    <row r="13" spans="1:13" ht="13.5" customHeight="1" thickBot="1">
      <c r="A13" s="20" t="s">
        <v>92</v>
      </c>
      <c r="B13" s="20" t="s">
        <v>154</v>
      </c>
      <c r="C13" s="46"/>
      <c r="D13" s="600"/>
      <c r="E13" s="679"/>
      <c r="F13" s="679"/>
      <c r="G13" s="679"/>
      <c r="H13" s="679"/>
      <c r="I13" s="680"/>
      <c r="J13" s="498">
        <v>2014</v>
      </c>
      <c r="K13" s="499">
        <v>2015</v>
      </c>
      <c r="L13" s="682"/>
      <c r="M13" s="47"/>
    </row>
    <row r="14" spans="1:13" ht="13.5" thickTop="1">
      <c r="A14" s="51" t="e">
        <v>#REF!</v>
      </c>
      <c r="B14" s="22" t="s">
        <v>96</v>
      </c>
      <c r="C14" s="52"/>
      <c r="D14" s="500"/>
      <c r="E14" s="501" t="s">
        <v>73</v>
      </c>
      <c r="F14" s="501"/>
      <c r="G14" s="501"/>
      <c r="H14" s="502"/>
      <c r="I14" s="503"/>
      <c r="J14" s="504">
        <v>74626</v>
      </c>
      <c r="K14" s="505">
        <v>76957</v>
      </c>
      <c r="L14" s="506">
        <v>1.0312357623348432</v>
      </c>
      <c r="M14" s="47"/>
    </row>
    <row r="15" spans="1:13" ht="12.75" customHeight="1">
      <c r="A15" s="51" t="e">
        <v>#REF!</v>
      </c>
      <c r="B15" s="22" t="s">
        <v>96</v>
      </c>
      <c r="C15" s="52"/>
      <c r="D15" s="321"/>
      <c r="E15" s="415" t="s">
        <v>74</v>
      </c>
      <c r="F15" s="415"/>
      <c r="G15" s="415"/>
      <c r="H15" s="323"/>
      <c r="I15" s="324"/>
      <c r="J15" s="382">
        <v>390247</v>
      </c>
      <c r="K15" s="222">
        <v>417767</v>
      </c>
      <c r="L15" s="223">
        <v>1.070519440251943</v>
      </c>
      <c r="M15" s="47"/>
    </row>
    <row r="16" spans="1:13" ht="12.75">
      <c r="A16" s="51" t="e">
        <v>#REF!</v>
      </c>
      <c r="B16" s="22" t="s">
        <v>96</v>
      </c>
      <c r="C16" s="52"/>
      <c r="D16" s="321"/>
      <c r="E16" s="415" t="s">
        <v>111</v>
      </c>
      <c r="F16" s="415"/>
      <c r="G16" s="415"/>
      <c r="H16" s="323"/>
      <c r="I16" s="324"/>
      <c r="J16" s="382">
        <v>457009</v>
      </c>
      <c r="K16" s="222">
        <v>468004</v>
      </c>
      <c r="L16" s="223">
        <v>1.0240586071609092</v>
      </c>
      <c r="M16" s="47"/>
    </row>
    <row r="17" spans="1:13" ht="15">
      <c r="A17" s="51" t="e">
        <v>#REF!</v>
      </c>
      <c r="B17" s="22" t="s">
        <v>96</v>
      </c>
      <c r="C17" s="52"/>
      <c r="D17" s="507"/>
      <c r="E17" s="683" t="s">
        <v>75</v>
      </c>
      <c r="F17" s="508" t="s">
        <v>85</v>
      </c>
      <c r="G17" s="91"/>
      <c r="H17" s="92"/>
      <c r="I17" s="93"/>
      <c r="J17" s="261">
        <v>312710</v>
      </c>
      <c r="K17" s="235">
        <v>320867</v>
      </c>
      <c r="L17" s="236">
        <v>1.0260848709667103</v>
      </c>
      <c r="M17" s="47"/>
    </row>
    <row r="18" spans="1:13" ht="15">
      <c r="A18" s="51" t="e">
        <v>#REF!</v>
      </c>
      <c r="B18" s="22" t="s">
        <v>96</v>
      </c>
      <c r="C18" s="52"/>
      <c r="D18" s="365"/>
      <c r="E18" s="684"/>
      <c r="F18" s="509" t="s">
        <v>155</v>
      </c>
      <c r="G18" s="63"/>
      <c r="H18" s="64"/>
      <c r="I18" s="65"/>
      <c r="J18" s="250">
        <v>106785</v>
      </c>
      <c r="K18" s="68">
        <v>106577</v>
      </c>
      <c r="L18" s="191">
        <v>0.9980521608840193</v>
      </c>
      <c r="M18" s="47"/>
    </row>
    <row r="19" spans="1:13" ht="27.75" customHeight="1">
      <c r="A19" s="51" t="e">
        <v>#REF!</v>
      </c>
      <c r="B19" s="22" t="s">
        <v>96</v>
      </c>
      <c r="C19" s="52"/>
      <c r="D19" s="510"/>
      <c r="E19" s="684"/>
      <c r="F19" s="685" t="s">
        <v>580</v>
      </c>
      <c r="G19" s="686"/>
      <c r="H19" s="686"/>
      <c r="I19" s="75"/>
      <c r="J19" s="256">
        <v>13761</v>
      </c>
      <c r="K19" s="78">
        <v>13858</v>
      </c>
      <c r="L19" s="198">
        <v>1.0070489063294819</v>
      </c>
      <c r="M19" s="47"/>
    </row>
    <row r="20" spans="1:13" ht="12.75">
      <c r="A20" s="51"/>
      <c r="B20" s="22"/>
      <c r="C20" s="52"/>
      <c r="D20" s="510"/>
      <c r="E20" s="415" t="s">
        <v>76</v>
      </c>
      <c r="F20" s="511"/>
      <c r="G20" s="511"/>
      <c r="H20" s="512"/>
      <c r="I20" s="513"/>
      <c r="J20" s="514">
        <v>38664</v>
      </c>
      <c r="K20" s="515">
        <v>39520</v>
      </c>
      <c r="L20" s="516">
        <v>1.0221394578936478</v>
      </c>
      <c r="M20" s="47"/>
    </row>
    <row r="21" spans="1:13" ht="12.75">
      <c r="A21" s="51" t="e">
        <v>#REF!</v>
      </c>
      <c r="B21" s="22" t="s">
        <v>96</v>
      </c>
      <c r="C21" s="52"/>
      <c r="D21" s="321"/>
      <c r="E21" s="415" t="s">
        <v>77</v>
      </c>
      <c r="F21" s="415"/>
      <c r="G21" s="415"/>
      <c r="H21" s="323"/>
      <c r="I21" s="324"/>
      <c r="J21" s="382">
        <v>58500</v>
      </c>
      <c r="K21" s="222">
        <v>61123</v>
      </c>
      <c r="L21" s="223">
        <v>1.0448376068376068</v>
      </c>
      <c r="M21" s="47"/>
    </row>
    <row r="22" spans="1:13" ht="12.75">
      <c r="A22" s="51" t="e">
        <v>#REF!</v>
      </c>
      <c r="B22" s="22" t="s">
        <v>96</v>
      </c>
      <c r="C22" s="52"/>
      <c r="D22" s="321"/>
      <c r="E22" s="415" t="s">
        <v>78</v>
      </c>
      <c r="F22" s="415"/>
      <c r="G22" s="415"/>
      <c r="H22" s="323"/>
      <c r="I22" s="324"/>
      <c r="J22" s="382">
        <v>59941</v>
      </c>
      <c r="K22" s="222">
        <v>60521</v>
      </c>
      <c r="L22" s="223">
        <v>1.0096761815785522</v>
      </c>
      <c r="M22" s="47"/>
    </row>
    <row r="23" spans="1:13" ht="12.75">
      <c r="A23" s="51" t="e">
        <v>#REF!</v>
      </c>
      <c r="B23" s="22" t="s">
        <v>96</v>
      </c>
      <c r="C23" s="52"/>
      <c r="D23" s="321"/>
      <c r="E23" s="415" t="s">
        <v>79</v>
      </c>
      <c r="F23" s="415"/>
      <c r="G23" s="415"/>
      <c r="H23" s="323"/>
      <c r="I23" s="324"/>
      <c r="J23" s="382">
        <v>48794</v>
      </c>
      <c r="K23" s="222">
        <v>50374</v>
      </c>
      <c r="L23" s="223">
        <v>1.032381030454564</v>
      </c>
      <c r="M23" s="47"/>
    </row>
    <row r="24" spans="1:13" ht="12.75">
      <c r="A24" s="51" t="e">
        <v>#REF!</v>
      </c>
      <c r="B24" s="22" t="s">
        <v>96</v>
      </c>
      <c r="C24" s="52"/>
      <c r="D24" s="321"/>
      <c r="E24" s="415" t="s">
        <v>80</v>
      </c>
      <c r="F24" s="415"/>
      <c r="G24" s="415"/>
      <c r="H24" s="323"/>
      <c r="I24" s="324"/>
      <c r="J24" s="382">
        <v>11002</v>
      </c>
      <c r="K24" s="222">
        <v>18414</v>
      </c>
      <c r="L24" s="223">
        <v>1.6736956916924195</v>
      </c>
      <c r="M24" s="47"/>
    </row>
    <row r="25" spans="1:13" ht="12.75">
      <c r="A25" s="51" t="e">
        <v>#REF!</v>
      </c>
      <c r="B25" s="22" t="s">
        <v>96</v>
      </c>
      <c r="C25" s="52"/>
      <c r="D25" s="321"/>
      <c r="E25" s="415" t="s">
        <v>81</v>
      </c>
      <c r="F25" s="415"/>
      <c r="G25" s="415"/>
      <c r="H25" s="323"/>
      <c r="I25" s="324"/>
      <c r="J25" s="382">
        <v>11559</v>
      </c>
      <c r="K25" s="222">
        <v>12342</v>
      </c>
      <c r="L25" s="223">
        <v>1.0677394238255904</v>
      </c>
      <c r="M25" s="47"/>
    </row>
    <row r="26" spans="1:13" ht="12.75">
      <c r="A26" s="51" t="e">
        <v>#REF!</v>
      </c>
      <c r="B26" s="22" t="s">
        <v>96</v>
      </c>
      <c r="C26" s="52"/>
      <c r="D26" s="321"/>
      <c r="E26" s="415" t="s">
        <v>82</v>
      </c>
      <c r="F26" s="415"/>
      <c r="G26" s="415"/>
      <c r="H26" s="323"/>
      <c r="I26" s="324"/>
      <c r="J26" s="382">
        <v>86408</v>
      </c>
      <c r="K26" s="222">
        <v>90061.19929</v>
      </c>
      <c r="L26" s="223">
        <v>1.0422784845153228</v>
      </c>
      <c r="M26" s="47"/>
    </row>
    <row r="27" spans="1:13" ht="13.5" thickBot="1">
      <c r="A27" s="51" t="e">
        <v>#REF!</v>
      </c>
      <c r="B27" s="22" t="s">
        <v>96</v>
      </c>
      <c r="C27" s="52"/>
      <c r="D27" s="321"/>
      <c r="E27" s="415" t="s">
        <v>83</v>
      </c>
      <c r="F27" s="415"/>
      <c r="G27" s="415"/>
      <c r="H27" s="323"/>
      <c r="I27" s="324"/>
      <c r="J27" s="382">
        <v>5404</v>
      </c>
      <c r="K27" s="222">
        <v>7412</v>
      </c>
      <c r="L27" s="223">
        <v>1.3715766099185789</v>
      </c>
      <c r="M27" s="47"/>
    </row>
    <row r="28" spans="1:13" ht="13.5" thickBot="1">
      <c r="A28" s="51" t="e">
        <v>#REF!</v>
      </c>
      <c r="B28" s="22" t="s">
        <v>96</v>
      </c>
      <c r="C28" s="52"/>
      <c r="D28" s="108"/>
      <c r="E28" s="109" t="s">
        <v>84</v>
      </c>
      <c r="F28" s="109"/>
      <c r="G28" s="109"/>
      <c r="H28" s="110"/>
      <c r="I28" s="111"/>
      <c r="J28" s="394">
        <v>1242154</v>
      </c>
      <c r="K28" s="114">
        <v>1302495.19929</v>
      </c>
      <c r="L28" s="132">
        <v>1.0485778730254058</v>
      </c>
      <c r="M28" s="47"/>
    </row>
    <row r="29" spans="1:12" ht="13.5">
      <c r="A29" s="51" t="s">
        <v>92</v>
      </c>
      <c r="B29" s="51" t="s">
        <v>97</v>
      </c>
      <c r="D29" s="117" t="s">
        <v>51</v>
      </c>
      <c r="E29" s="118"/>
      <c r="F29" s="118"/>
      <c r="G29" s="118"/>
      <c r="H29" s="118"/>
      <c r="I29" s="117"/>
      <c r="J29" s="117"/>
      <c r="K29" s="117"/>
      <c r="L29" s="119" t="s">
        <v>52</v>
      </c>
    </row>
    <row r="30" spans="1:12" ht="12.75">
      <c r="A30" s="51" t="s">
        <v>96</v>
      </c>
      <c r="B30" s="51"/>
      <c r="D30" s="120" t="s">
        <v>202</v>
      </c>
      <c r="E30" s="569" t="s">
        <v>90</v>
      </c>
      <c r="F30" s="569"/>
      <c r="G30" s="569"/>
      <c r="H30" s="569"/>
      <c r="I30" s="569"/>
      <c r="J30" s="569"/>
      <c r="K30" s="569"/>
      <c r="L30" s="569"/>
    </row>
    <row r="31" spans="1:12" ht="12.75">
      <c r="A31" s="51" t="s">
        <v>96</v>
      </c>
      <c r="B31" s="51"/>
      <c r="D31" s="120" t="s">
        <v>24</v>
      </c>
      <c r="E31" s="569" t="s">
        <v>91</v>
      </c>
      <c r="F31" s="569"/>
      <c r="G31" s="569"/>
      <c r="H31" s="569"/>
      <c r="I31" s="569"/>
      <c r="J31" s="569"/>
      <c r="K31" s="569"/>
      <c r="L31" s="569"/>
    </row>
    <row r="32" spans="1:2" ht="12.75">
      <c r="A32" s="51" t="s">
        <v>97</v>
      </c>
      <c r="B32" s="51"/>
    </row>
    <row r="33" spans="1:11" ht="12.75">
      <c r="A33" s="51"/>
      <c r="B33" s="51"/>
      <c r="K33" s="283"/>
    </row>
    <row r="34" spans="1:11" ht="12.75">
      <c r="A34" s="51"/>
      <c r="B34" s="51"/>
      <c r="K34" s="71"/>
    </row>
    <row r="35" spans="1:40" ht="12.75">
      <c r="A35" s="51"/>
      <c r="B35" s="51"/>
      <c r="AN35" s="71"/>
    </row>
    <row r="36" spans="1:11" ht="12.75">
      <c r="A36" s="51"/>
      <c r="B36" s="51"/>
      <c r="J36" s="71"/>
      <c r="K36" s="71"/>
    </row>
    <row r="37" spans="1:2" ht="12.75">
      <c r="A37" s="51"/>
      <c r="B37" s="51"/>
    </row>
    <row r="38" spans="1:11" ht="12.75">
      <c r="A38" s="51"/>
      <c r="B38" s="51"/>
      <c r="K38" s="7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7">
    <mergeCell ref="J9:L11"/>
    <mergeCell ref="D9:I13"/>
    <mergeCell ref="E31:L31"/>
    <mergeCell ref="L12:L13"/>
    <mergeCell ref="E30:L30"/>
    <mergeCell ref="E17:E19"/>
    <mergeCell ref="F19:H19"/>
  </mergeCells>
  <conditionalFormatting sqref="G8">
    <cfRule type="expression" priority="1" dxfId="0" stopIfTrue="1">
      <formula>M8=" "</formula>
    </cfRule>
  </conditionalFormatting>
  <conditionalFormatting sqref="L29">
    <cfRule type="expression" priority="2" dxfId="0" stopIfTrue="1">
      <formula>M29=" "</formula>
    </cfRule>
  </conditionalFormatting>
  <conditionalFormatting sqref="G3">
    <cfRule type="expression" priority="3" dxfId="0" stopIfTrue="1">
      <formula>D1=" ?"</formula>
    </cfRule>
  </conditionalFormatting>
  <conditionalFormatting sqref="L1 F1:I1">
    <cfRule type="cellIs" priority="4" dxfId="5" operator="notEqual" stopIfTrue="1">
      <formula>""</formula>
    </cfRule>
  </conditionalFormatting>
  <conditionalFormatting sqref="C1:E1">
    <cfRule type="cellIs" priority="5" dxfId="4" operator="equal" stopIfTrue="1">
      <formula>"nezadána"</formula>
    </cfRule>
  </conditionalFormatting>
  <conditionalFormatting sqref="B14:B22 B24:B28 A2:A22 A24:A31 A23:B23">
    <cfRule type="cellIs" priority="6" dxfId="3" operator="equal" stopIfTrue="1">
      <formula>"odstr"</formula>
    </cfRule>
  </conditionalFormatting>
  <conditionalFormatting sqref="B1">
    <cfRule type="cellIs" priority="7" dxfId="0" operator="equal" stopIfTrue="1">
      <formula>"FUNKCE"</formula>
    </cfRule>
  </conditionalFormatting>
  <conditionalFormatting sqref="B4">
    <cfRule type="expression" priority="8" dxfId="0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L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"/>
  <dimension ref="A1:B74"/>
  <sheetViews>
    <sheetView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517" customWidth="1"/>
    <col min="2" max="2" width="84.25390625" style="0" bestFit="1" customWidth="1"/>
  </cols>
  <sheetData>
    <row r="1" spans="1:2" ht="12.75">
      <c r="A1" s="517" t="s">
        <v>441</v>
      </c>
      <c r="B1" s="517"/>
    </row>
    <row r="2" ht="12.75">
      <c r="B2" s="517" t="s">
        <v>3</v>
      </c>
    </row>
    <row r="3" spans="1:2" ht="12.75">
      <c r="A3" s="517">
        <v>3111</v>
      </c>
      <c r="B3" s="517" t="s">
        <v>443</v>
      </c>
    </row>
    <row r="4" spans="1:2" ht="12.75">
      <c r="A4" s="517">
        <v>3112</v>
      </c>
      <c r="B4" s="517" t="s">
        <v>444</v>
      </c>
    </row>
    <row r="5" spans="1:2" ht="12.75">
      <c r="A5" s="517">
        <v>3113</v>
      </c>
      <c r="B5" s="517" t="s">
        <v>445</v>
      </c>
    </row>
    <row r="6" spans="1:2" ht="12.75">
      <c r="A6" s="517">
        <v>3114</v>
      </c>
      <c r="B6" t="s">
        <v>446</v>
      </c>
    </row>
    <row r="7" spans="1:2" ht="12.75">
      <c r="A7" s="517">
        <v>3115</v>
      </c>
      <c r="B7" s="517" t="s">
        <v>126</v>
      </c>
    </row>
    <row r="8" spans="1:2" ht="12.75">
      <c r="A8" s="517">
        <v>3116</v>
      </c>
      <c r="B8" s="517" t="s">
        <v>127</v>
      </c>
    </row>
    <row r="9" spans="1:2" ht="12.75">
      <c r="A9" s="517">
        <v>3117</v>
      </c>
      <c r="B9" t="s">
        <v>4</v>
      </c>
    </row>
    <row r="10" spans="1:2" ht="12.75">
      <c r="A10" s="517">
        <v>3118</v>
      </c>
      <c r="B10" t="s">
        <v>5</v>
      </c>
    </row>
    <row r="11" spans="1:2" ht="12.75">
      <c r="A11" s="517">
        <v>3119</v>
      </c>
      <c r="B11" s="517" t="s">
        <v>6</v>
      </c>
    </row>
    <row r="12" spans="1:2" ht="12.75">
      <c r="A12" s="517">
        <v>3121</v>
      </c>
      <c r="B12" s="517" t="s">
        <v>447</v>
      </c>
    </row>
    <row r="13" spans="1:2" ht="12.75">
      <c r="A13" s="517">
        <v>3122</v>
      </c>
      <c r="B13" s="517" t="s">
        <v>448</v>
      </c>
    </row>
    <row r="14" spans="1:2" ht="12.75">
      <c r="A14" s="517">
        <v>3123</v>
      </c>
      <c r="B14" t="s">
        <v>449</v>
      </c>
    </row>
    <row r="15" spans="1:2" ht="12.75">
      <c r="A15" s="517">
        <v>3124</v>
      </c>
      <c r="B15" s="517" t="s">
        <v>450</v>
      </c>
    </row>
    <row r="16" spans="1:2" ht="12.75">
      <c r="A16" s="517">
        <v>3125</v>
      </c>
      <c r="B16" t="s">
        <v>7</v>
      </c>
    </row>
    <row r="17" spans="1:2" ht="12.75">
      <c r="A17" s="517">
        <v>3126</v>
      </c>
      <c r="B17" s="517" t="s">
        <v>451</v>
      </c>
    </row>
    <row r="18" spans="1:2" ht="12.75">
      <c r="A18" s="517">
        <v>3127</v>
      </c>
      <c r="B18" s="517" t="s">
        <v>128</v>
      </c>
    </row>
    <row r="19" spans="1:2" ht="12.75">
      <c r="A19" s="517">
        <v>3128</v>
      </c>
      <c r="B19" s="517" t="s">
        <v>452</v>
      </c>
    </row>
    <row r="20" spans="1:2" ht="12.75">
      <c r="A20" s="517">
        <v>3129</v>
      </c>
      <c r="B20" s="517" t="s">
        <v>453</v>
      </c>
    </row>
    <row r="21" spans="1:2" ht="12.75">
      <c r="A21" s="517">
        <v>3131</v>
      </c>
      <c r="B21" t="s">
        <v>454</v>
      </c>
    </row>
    <row r="22" spans="1:2" ht="12.75">
      <c r="A22" s="517">
        <v>3132</v>
      </c>
      <c r="B22" s="517" t="s">
        <v>455</v>
      </c>
    </row>
    <row r="23" spans="1:2" ht="12.75">
      <c r="A23" s="517">
        <v>3139</v>
      </c>
      <c r="B23" s="517" t="s">
        <v>8</v>
      </c>
    </row>
    <row r="24" spans="1:2" ht="12.75">
      <c r="A24" s="517">
        <v>3141</v>
      </c>
      <c r="B24" s="517" t="s">
        <v>456</v>
      </c>
    </row>
    <row r="25" spans="1:2" ht="12.75">
      <c r="A25" s="517">
        <v>3142</v>
      </c>
      <c r="B25" s="517" t="s">
        <v>457</v>
      </c>
    </row>
    <row r="26" spans="1:2" ht="12.75">
      <c r="A26" s="517">
        <v>3143</v>
      </c>
      <c r="B26" s="517" t="s">
        <v>458</v>
      </c>
    </row>
    <row r="27" spans="1:2" ht="12.75">
      <c r="A27" s="517">
        <v>3144</v>
      </c>
      <c r="B27" s="517" t="s">
        <v>9</v>
      </c>
    </row>
    <row r="28" spans="1:2" ht="12.75">
      <c r="A28" s="517">
        <v>3145</v>
      </c>
      <c r="B28" s="517" t="s">
        <v>459</v>
      </c>
    </row>
    <row r="29" spans="1:2" ht="12.75">
      <c r="A29" s="517">
        <v>3146</v>
      </c>
      <c r="B29" s="517" t="s">
        <v>460</v>
      </c>
    </row>
    <row r="30" spans="1:2" ht="12.75">
      <c r="A30" s="517">
        <v>3147</v>
      </c>
      <c r="B30" s="517" t="s">
        <v>461</v>
      </c>
    </row>
    <row r="31" spans="1:2" ht="12.75">
      <c r="A31" s="517">
        <v>3149</v>
      </c>
      <c r="B31" s="517" t="s">
        <v>10</v>
      </c>
    </row>
    <row r="32" spans="1:2" ht="12.75">
      <c r="A32" s="517">
        <v>3150</v>
      </c>
      <c r="B32" s="517" t="s">
        <v>462</v>
      </c>
    </row>
    <row r="33" spans="1:2" ht="12.75">
      <c r="A33" s="517">
        <v>3211</v>
      </c>
      <c r="B33" s="517" t="s">
        <v>463</v>
      </c>
    </row>
    <row r="34" spans="1:2" ht="12.75">
      <c r="A34" s="517">
        <v>3212</v>
      </c>
      <c r="B34" s="517" t="s">
        <v>464</v>
      </c>
    </row>
    <row r="35" spans="1:2" ht="12.75">
      <c r="A35" s="517">
        <v>3213</v>
      </c>
      <c r="B35" t="s">
        <v>11</v>
      </c>
    </row>
    <row r="36" spans="1:2" ht="12.75">
      <c r="A36" s="517">
        <v>3214</v>
      </c>
      <c r="B36" t="s">
        <v>12</v>
      </c>
    </row>
    <row r="37" spans="1:2" ht="12.75">
      <c r="A37" s="517">
        <v>3221</v>
      </c>
      <c r="B37" s="517" t="s">
        <v>465</v>
      </c>
    </row>
    <row r="38" spans="1:2" ht="12.75">
      <c r="A38" s="517">
        <v>3229</v>
      </c>
      <c r="B38" s="517" t="s">
        <v>13</v>
      </c>
    </row>
    <row r="39" spans="1:2" ht="12.75">
      <c r="A39" s="517">
        <v>3231</v>
      </c>
      <c r="B39" s="517" t="s">
        <v>466</v>
      </c>
    </row>
    <row r="40" spans="1:2" ht="12.75">
      <c r="A40" s="517">
        <v>3239</v>
      </c>
      <c r="B40" s="517" t="s">
        <v>14</v>
      </c>
    </row>
    <row r="41" spans="1:2" ht="12.75">
      <c r="A41" s="517">
        <v>3261</v>
      </c>
      <c r="B41" s="517" t="s">
        <v>467</v>
      </c>
    </row>
    <row r="42" spans="1:2" ht="12.75">
      <c r="A42" s="517">
        <v>3262</v>
      </c>
      <c r="B42" s="517" t="s">
        <v>468</v>
      </c>
    </row>
    <row r="43" spans="1:2" ht="12.75">
      <c r="A43" s="517">
        <v>3269</v>
      </c>
      <c r="B43" s="517" t="s">
        <v>469</v>
      </c>
    </row>
    <row r="44" spans="1:2" ht="12.75">
      <c r="A44" s="517">
        <v>3280</v>
      </c>
      <c r="B44" s="517" t="s">
        <v>15</v>
      </c>
    </row>
    <row r="45" spans="1:2" ht="12.75">
      <c r="A45" s="517">
        <v>3291</v>
      </c>
      <c r="B45" s="517" t="s">
        <v>470</v>
      </c>
    </row>
    <row r="46" spans="1:2" ht="12.75">
      <c r="A46" s="517">
        <v>3292</v>
      </c>
      <c r="B46" t="s">
        <v>471</v>
      </c>
    </row>
    <row r="47" spans="1:2" ht="12.75">
      <c r="A47" s="517">
        <v>3293</v>
      </c>
      <c r="B47" t="s">
        <v>472</v>
      </c>
    </row>
    <row r="48" spans="1:2" ht="12.75">
      <c r="A48" s="517">
        <v>3299</v>
      </c>
      <c r="B48" s="517" t="s">
        <v>473</v>
      </c>
    </row>
    <row r="49" ht="12.75">
      <c r="B49" s="517" t="s">
        <v>474</v>
      </c>
    </row>
    <row r="50" spans="1:2" ht="12.75">
      <c r="A50" s="517">
        <v>3314</v>
      </c>
      <c r="B50" s="517" t="s">
        <v>475</v>
      </c>
    </row>
    <row r="51" spans="1:2" ht="12.75">
      <c r="A51" s="517">
        <v>3315</v>
      </c>
      <c r="B51" s="517" t="s">
        <v>476</v>
      </c>
    </row>
    <row r="52" ht="12.75">
      <c r="B52" s="517" t="s">
        <v>477</v>
      </c>
    </row>
    <row r="53" spans="1:2" ht="12.75">
      <c r="A53" s="517">
        <v>3411</v>
      </c>
      <c r="B53" s="517" t="s">
        <v>478</v>
      </c>
    </row>
    <row r="54" spans="1:2" ht="12.75">
      <c r="A54" s="517">
        <v>3419</v>
      </c>
      <c r="B54" s="517" t="s">
        <v>479</v>
      </c>
    </row>
    <row r="55" spans="1:2" ht="12.75">
      <c r="A55" s="517">
        <v>3421</v>
      </c>
      <c r="B55" s="517" t="s">
        <v>480</v>
      </c>
    </row>
    <row r="56" ht="12.75">
      <c r="B56" s="517" t="s">
        <v>481</v>
      </c>
    </row>
    <row r="57" spans="1:2" ht="12.75">
      <c r="A57" s="517">
        <v>3541</v>
      </c>
      <c r="B57" s="517" t="s">
        <v>482</v>
      </c>
    </row>
    <row r="58" ht="12.75">
      <c r="B58" s="517" t="s">
        <v>129</v>
      </c>
    </row>
    <row r="59" spans="1:2" ht="12.75">
      <c r="A59" s="517">
        <v>3745</v>
      </c>
      <c r="B59" s="517" t="s">
        <v>130</v>
      </c>
    </row>
    <row r="60" ht="12.75">
      <c r="B60" s="517" t="s">
        <v>131</v>
      </c>
    </row>
    <row r="61" spans="1:2" ht="12.75">
      <c r="A61" s="517">
        <v>3809</v>
      </c>
      <c r="B61" s="517" t="s">
        <v>484</v>
      </c>
    </row>
    <row r="62" spans="1:2" ht="12.75">
      <c r="A62" s="517" t="s">
        <v>485</v>
      </c>
      <c r="B62" s="517"/>
    </row>
    <row r="63" ht="12.75">
      <c r="B63" s="517" t="s">
        <v>486</v>
      </c>
    </row>
    <row r="64" spans="1:2" ht="12.75">
      <c r="A64" s="517">
        <v>4313</v>
      </c>
      <c r="B64" s="517" t="s">
        <v>22</v>
      </c>
    </row>
    <row r="65" spans="1:2" ht="12.75">
      <c r="A65" s="517">
        <v>4322</v>
      </c>
      <c r="B65" s="517" t="s">
        <v>487</v>
      </c>
    </row>
    <row r="66" spans="1:2" ht="12.75">
      <c r="A66" s="517" t="s">
        <v>488</v>
      </c>
      <c r="B66" s="517"/>
    </row>
    <row r="67" ht="12.75">
      <c r="B67" s="517" t="s">
        <v>489</v>
      </c>
    </row>
    <row r="68" spans="1:2" ht="12.75">
      <c r="A68" s="517">
        <v>5299</v>
      </c>
      <c r="B68" s="517" t="s">
        <v>490</v>
      </c>
    </row>
    <row r="69" ht="12.75">
      <c r="B69" s="517" t="s">
        <v>491</v>
      </c>
    </row>
    <row r="70" spans="1:2" ht="12.75">
      <c r="A70" s="517">
        <v>5399</v>
      </c>
      <c r="B70" s="517" t="s">
        <v>492</v>
      </c>
    </row>
    <row r="71" spans="1:2" ht="12.75">
      <c r="A71" s="517" t="s">
        <v>493</v>
      </c>
      <c r="B71" s="517"/>
    </row>
    <row r="72" ht="12.75">
      <c r="B72" s="517" t="s">
        <v>494</v>
      </c>
    </row>
    <row r="73" spans="1:2" ht="12.75">
      <c r="A73" s="517">
        <v>6221</v>
      </c>
      <c r="B73" s="517" t="s">
        <v>495</v>
      </c>
    </row>
    <row r="74" spans="1:2" ht="12.75">
      <c r="A74" s="517">
        <v>6222</v>
      </c>
      <c r="B74" s="517" t="s">
        <v>496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92"/>
  <dimension ref="C3:E103"/>
  <sheetViews>
    <sheetView showGridLines="0" showRowColHeaders="0" zoomScale="90" zoomScaleNormal="90"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0" style="518" hidden="1" customWidth="1"/>
    <col min="2" max="2" width="1.75390625" style="518" customWidth="1"/>
    <col min="3" max="3" width="96.75390625" style="518" customWidth="1"/>
    <col min="4" max="4" width="9.125" style="518" customWidth="1"/>
    <col min="5" max="5" width="45.75390625" style="519" customWidth="1"/>
    <col min="6" max="16384" width="9.125" style="518" customWidth="1"/>
  </cols>
  <sheetData>
    <row r="1" ht="13.5" hidden="1"/>
    <row r="3" spans="3:5" ht="18" customHeight="1">
      <c r="C3" s="520" t="s">
        <v>132</v>
      </c>
      <c r="E3" s="521" t="s">
        <v>133</v>
      </c>
    </row>
    <row r="4" spans="4:5" ht="13.5">
      <c r="D4" s="522" t="s">
        <v>134</v>
      </c>
      <c r="E4" s="519" t="s">
        <v>135</v>
      </c>
    </row>
    <row r="5" spans="3:4" ht="13.5">
      <c r="C5" s="523" t="s">
        <v>136</v>
      </c>
      <c r="D5" s="524">
        <f aca="true" t="shared" si="0" ref="D5:D36">LEN(C5)</f>
        <v>75</v>
      </c>
    </row>
    <row r="6" spans="3:5" ht="25.5">
      <c r="C6" s="525" t="s">
        <v>87</v>
      </c>
      <c r="D6" s="526">
        <f t="shared" si="0"/>
        <v>182</v>
      </c>
      <c r="E6" s="519" t="s">
        <v>137</v>
      </c>
    </row>
    <row r="7" spans="3:4" ht="25.5">
      <c r="C7" s="525" t="s">
        <v>138</v>
      </c>
      <c r="D7" s="526">
        <f t="shared" si="0"/>
        <v>165</v>
      </c>
    </row>
    <row r="8" spans="3:4" ht="13.5">
      <c r="C8" s="525" t="s">
        <v>139</v>
      </c>
      <c r="D8" s="526">
        <f t="shared" si="0"/>
        <v>70</v>
      </c>
    </row>
    <row r="9" spans="3:5" ht="25.5">
      <c r="C9" s="525" t="s">
        <v>89</v>
      </c>
      <c r="D9" s="526">
        <f t="shared" si="0"/>
        <v>155</v>
      </c>
      <c r="E9" s="519" t="s">
        <v>140</v>
      </c>
    </row>
    <row r="10" spans="3:5" ht="13.5">
      <c r="C10" s="525" t="s">
        <v>88</v>
      </c>
      <c r="D10" s="526">
        <f t="shared" si="0"/>
        <v>131</v>
      </c>
      <c r="E10" s="519" t="s">
        <v>141</v>
      </c>
    </row>
    <row r="11" spans="3:5" ht="13.5">
      <c r="C11" s="525" t="s">
        <v>142</v>
      </c>
      <c r="D11" s="526">
        <f t="shared" si="0"/>
        <v>46</v>
      </c>
      <c r="E11" s="519" t="s">
        <v>143</v>
      </c>
    </row>
    <row r="12" spans="3:5" ht="13.5">
      <c r="C12" s="525" t="s">
        <v>90</v>
      </c>
      <c r="D12" s="526">
        <f t="shared" si="0"/>
        <v>90</v>
      </c>
      <c r="E12" s="519" t="s">
        <v>144</v>
      </c>
    </row>
    <row r="13" spans="3:5" ht="13.5">
      <c r="C13" s="525" t="s">
        <v>145</v>
      </c>
      <c r="D13" s="526">
        <f t="shared" si="0"/>
        <v>68</v>
      </c>
      <c r="E13" s="519" t="s">
        <v>146</v>
      </c>
    </row>
    <row r="14" spans="3:5" ht="13.5">
      <c r="C14" s="525" t="s">
        <v>147</v>
      </c>
      <c r="D14" s="526">
        <f t="shared" si="0"/>
        <v>88</v>
      </c>
      <c r="E14" s="519" t="s">
        <v>148</v>
      </c>
    </row>
    <row r="15" spans="3:5" ht="13.5">
      <c r="C15" s="525" t="s">
        <v>149</v>
      </c>
      <c r="D15" s="526">
        <f t="shared" si="0"/>
        <v>100</v>
      </c>
      <c r="E15" s="519" t="s">
        <v>150</v>
      </c>
    </row>
    <row r="16" spans="3:4" ht="13.5">
      <c r="C16" s="525" t="s">
        <v>91</v>
      </c>
      <c r="D16" s="526">
        <f t="shared" si="0"/>
        <v>72</v>
      </c>
    </row>
    <row r="17" spans="3:4" ht="13.5">
      <c r="C17" s="525" t="s">
        <v>151</v>
      </c>
      <c r="D17" s="526">
        <f t="shared" si="0"/>
        <v>132</v>
      </c>
    </row>
    <row r="18" spans="3:4" ht="13.5">
      <c r="C18" s="525" t="s">
        <v>152</v>
      </c>
      <c r="D18" s="526">
        <f t="shared" si="0"/>
        <v>68</v>
      </c>
    </row>
    <row r="19" spans="3:4" ht="25.5">
      <c r="C19" s="525" t="s">
        <v>153</v>
      </c>
      <c r="D19" s="526">
        <f t="shared" si="0"/>
        <v>210</v>
      </c>
    </row>
    <row r="20" spans="3:4" ht="13.5">
      <c r="C20" s="525"/>
      <c r="D20" s="526">
        <f t="shared" si="0"/>
        <v>0</v>
      </c>
    </row>
    <row r="21" spans="3:4" ht="13.5">
      <c r="C21" s="525"/>
      <c r="D21" s="526">
        <f t="shared" si="0"/>
        <v>0</v>
      </c>
    </row>
    <row r="22" spans="3:4" ht="13.5">
      <c r="C22" s="525"/>
      <c r="D22" s="526">
        <f t="shared" si="0"/>
        <v>0</v>
      </c>
    </row>
    <row r="23" spans="3:4" ht="13.5">
      <c r="C23" s="525"/>
      <c r="D23" s="526">
        <f t="shared" si="0"/>
        <v>0</v>
      </c>
    </row>
    <row r="24" spans="3:4" ht="13.5">
      <c r="C24" s="525"/>
      <c r="D24" s="526">
        <f t="shared" si="0"/>
        <v>0</v>
      </c>
    </row>
    <row r="25" spans="3:4" ht="13.5">
      <c r="C25" s="525"/>
      <c r="D25" s="526">
        <f t="shared" si="0"/>
        <v>0</v>
      </c>
    </row>
    <row r="26" spans="3:4" ht="13.5">
      <c r="C26" s="525"/>
      <c r="D26" s="526">
        <f t="shared" si="0"/>
        <v>0</v>
      </c>
    </row>
    <row r="27" spans="3:4" ht="13.5">
      <c r="C27" s="525"/>
      <c r="D27" s="526">
        <f t="shared" si="0"/>
        <v>0</v>
      </c>
    </row>
    <row r="28" spans="3:4" ht="13.5">
      <c r="C28" s="525"/>
      <c r="D28" s="526">
        <f t="shared" si="0"/>
        <v>0</v>
      </c>
    </row>
    <row r="29" spans="3:4" ht="13.5">
      <c r="C29" s="525"/>
      <c r="D29" s="526">
        <f t="shared" si="0"/>
        <v>0</v>
      </c>
    </row>
    <row r="30" spans="3:4" ht="13.5">
      <c r="C30" s="525"/>
      <c r="D30" s="526">
        <f t="shared" si="0"/>
        <v>0</v>
      </c>
    </row>
    <row r="31" spans="3:4" ht="13.5">
      <c r="C31" s="525"/>
      <c r="D31" s="526">
        <f t="shared" si="0"/>
        <v>0</v>
      </c>
    </row>
    <row r="32" spans="3:4" ht="13.5">
      <c r="C32" s="525"/>
      <c r="D32" s="526">
        <f t="shared" si="0"/>
        <v>0</v>
      </c>
    </row>
    <row r="33" spans="3:4" ht="13.5">
      <c r="C33" s="525"/>
      <c r="D33" s="526">
        <f t="shared" si="0"/>
        <v>0</v>
      </c>
    </row>
    <row r="34" spans="3:4" ht="13.5">
      <c r="C34" s="525"/>
      <c r="D34" s="526">
        <f t="shared" si="0"/>
        <v>0</v>
      </c>
    </row>
    <row r="35" spans="3:4" ht="13.5">
      <c r="C35" s="525"/>
      <c r="D35" s="526">
        <f t="shared" si="0"/>
        <v>0</v>
      </c>
    </row>
    <row r="36" spans="3:4" ht="13.5">
      <c r="C36" s="525"/>
      <c r="D36" s="526">
        <f t="shared" si="0"/>
        <v>0</v>
      </c>
    </row>
    <row r="37" spans="3:4" ht="13.5">
      <c r="C37" s="525"/>
      <c r="D37" s="526">
        <f aca="true" t="shared" si="1" ref="D37:D68">LEN(C37)</f>
        <v>0</v>
      </c>
    </row>
    <row r="38" spans="3:4" ht="13.5">
      <c r="C38" s="525"/>
      <c r="D38" s="526">
        <f t="shared" si="1"/>
        <v>0</v>
      </c>
    </row>
    <row r="39" spans="3:4" ht="13.5">
      <c r="C39" s="525"/>
      <c r="D39" s="526">
        <f t="shared" si="1"/>
        <v>0</v>
      </c>
    </row>
    <row r="40" spans="3:4" ht="13.5">
      <c r="C40" s="525"/>
      <c r="D40" s="526">
        <f t="shared" si="1"/>
        <v>0</v>
      </c>
    </row>
    <row r="41" spans="3:4" ht="13.5">
      <c r="C41" s="525"/>
      <c r="D41" s="526">
        <f t="shared" si="1"/>
        <v>0</v>
      </c>
    </row>
    <row r="42" spans="3:4" ht="13.5">
      <c r="C42" s="525"/>
      <c r="D42" s="526">
        <f t="shared" si="1"/>
        <v>0</v>
      </c>
    </row>
    <row r="43" spans="3:4" ht="13.5">
      <c r="C43" s="525"/>
      <c r="D43" s="526">
        <f t="shared" si="1"/>
        <v>0</v>
      </c>
    </row>
    <row r="44" spans="3:4" ht="13.5">
      <c r="C44" s="525"/>
      <c r="D44" s="526">
        <f t="shared" si="1"/>
        <v>0</v>
      </c>
    </row>
    <row r="45" spans="3:4" ht="13.5">
      <c r="C45" s="525"/>
      <c r="D45" s="526">
        <f t="shared" si="1"/>
        <v>0</v>
      </c>
    </row>
    <row r="46" spans="3:4" ht="13.5">
      <c r="C46" s="525"/>
      <c r="D46" s="526">
        <f t="shared" si="1"/>
        <v>0</v>
      </c>
    </row>
    <row r="47" spans="3:4" ht="13.5">
      <c r="C47" s="525"/>
      <c r="D47" s="526">
        <f t="shared" si="1"/>
        <v>0</v>
      </c>
    </row>
    <row r="48" spans="3:4" ht="13.5">
      <c r="C48" s="525"/>
      <c r="D48" s="526">
        <f t="shared" si="1"/>
        <v>0</v>
      </c>
    </row>
    <row r="49" spans="3:4" ht="13.5">
      <c r="C49" s="525"/>
      <c r="D49" s="526">
        <f t="shared" si="1"/>
        <v>0</v>
      </c>
    </row>
    <row r="50" spans="3:4" ht="13.5">
      <c r="C50" s="525"/>
      <c r="D50" s="526">
        <f t="shared" si="1"/>
        <v>0</v>
      </c>
    </row>
    <row r="51" spans="3:4" ht="13.5">
      <c r="C51" s="525"/>
      <c r="D51" s="526">
        <f t="shared" si="1"/>
        <v>0</v>
      </c>
    </row>
    <row r="52" spans="3:4" ht="13.5">
      <c r="C52" s="525"/>
      <c r="D52" s="526">
        <f t="shared" si="1"/>
        <v>0</v>
      </c>
    </row>
    <row r="53" spans="3:4" ht="13.5">
      <c r="C53" s="525"/>
      <c r="D53" s="526">
        <f t="shared" si="1"/>
        <v>0</v>
      </c>
    </row>
    <row r="54" spans="3:4" ht="13.5">
      <c r="C54" s="525"/>
      <c r="D54" s="526">
        <f t="shared" si="1"/>
        <v>0</v>
      </c>
    </row>
    <row r="55" spans="3:4" ht="13.5">
      <c r="C55" s="525"/>
      <c r="D55" s="526">
        <f t="shared" si="1"/>
        <v>0</v>
      </c>
    </row>
    <row r="56" spans="3:4" ht="13.5">
      <c r="C56" s="525"/>
      <c r="D56" s="526">
        <f t="shared" si="1"/>
        <v>0</v>
      </c>
    </row>
    <row r="57" spans="3:4" ht="13.5">
      <c r="C57" s="525"/>
      <c r="D57" s="526">
        <f t="shared" si="1"/>
        <v>0</v>
      </c>
    </row>
    <row r="58" spans="3:4" ht="13.5">
      <c r="C58" s="525"/>
      <c r="D58" s="526">
        <f t="shared" si="1"/>
        <v>0</v>
      </c>
    </row>
    <row r="59" spans="3:4" ht="13.5">
      <c r="C59" s="525"/>
      <c r="D59" s="526">
        <f t="shared" si="1"/>
        <v>0</v>
      </c>
    </row>
    <row r="60" spans="3:4" ht="13.5">
      <c r="C60" s="525"/>
      <c r="D60" s="526">
        <f t="shared" si="1"/>
        <v>0</v>
      </c>
    </row>
    <row r="61" spans="3:4" ht="13.5">
      <c r="C61" s="525"/>
      <c r="D61" s="526">
        <f t="shared" si="1"/>
        <v>0</v>
      </c>
    </row>
    <row r="62" spans="3:4" ht="13.5">
      <c r="C62" s="525"/>
      <c r="D62" s="526">
        <f t="shared" si="1"/>
        <v>0</v>
      </c>
    </row>
    <row r="63" spans="3:4" ht="13.5">
      <c r="C63" s="525"/>
      <c r="D63" s="526">
        <f t="shared" si="1"/>
        <v>0</v>
      </c>
    </row>
    <row r="64" spans="3:4" ht="13.5">
      <c r="C64" s="525"/>
      <c r="D64" s="526">
        <f t="shared" si="1"/>
        <v>0</v>
      </c>
    </row>
    <row r="65" spans="3:4" ht="13.5">
      <c r="C65" s="525"/>
      <c r="D65" s="526">
        <f t="shared" si="1"/>
        <v>0</v>
      </c>
    </row>
    <row r="66" spans="3:4" ht="13.5">
      <c r="C66" s="525"/>
      <c r="D66" s="526">
        <f t="shared" si="1"/>
        <v>0</v>
      </c>
    </row>
    <row r="67" spans="3:4" ht="13.5">
      <c r="C67" s="525"/>
      <c r="D67" s="526">
        <f t="shared" si="1"/>
        <v>0</v>
      </c>
    </row>
    <row r="68" spans="3:4" ht="13.5">
      <c r="C68" s="525"/>
      <c r="D68" s="526">
        <f t="shared" si="1"/>
        <v>0</v>
      </c>
    </row>
    <row r="69" spans="3:4" ht="13.5">
      <c r="C69" s="525"/>
      <c r="D69" s="526">
        <f aca="true" t="shared" si="2" ref="D69:D100">LEN(C69)</f>
        <v>0</v>
      </c>
    </row>
    <row r="70" spans="3:4" ht="13.5">
      <c r="C70" s="525"/>
      <c r="D70" s="526">
        <f t="shared" si="2"/>
        <v>0</v>
      </c>
    </row>
    <row r="71" spans="3:4" ht="13.5">
      <c r="C71" s="525"/>
      <c r="D71" s="526">
        <f t="shared" si="2"/>
        <v>0</v>
      </c>
    </row>
    <row r="72" spans="3:4" ht="13.5">
      <c r="C72" s="525"/>
      <c r="D72" s="526">
        <f t="shared" si="2"/>
        <v>0</v>
      </c>
    </row>
    <row r="73" spans="3:4" ht="13.5">
      <c r="C73" s="525"/>
      <c r="D73" s="526">
        <f t="shared" si="2"/>
        <v>0</v>
      </c>
    </row>
    <row r="74" spans="3:4" ht="13.5">
      <c r="C74" s="525"/>
      <c r="D74" s="526">
        <f t="shared" si="2"/>
        <v>0</v>
      </c>
    </row>
    <row r="75" spans="3:4" ht="13.5">
      <c r="C75" s="525"/>
      <c r="D75" s="526">
        <f t="shared" si="2"/>
        <v>0</v>
      </c>
    </row>
    <row r="76" spans="3:4" ht="13.5">
      <c r="C76" s="525"/>
      <c r="D76" s="526">
        <f t="shared" si="2"/>
        <v>0</v>
      </c>
    </row>
    <row r="77" spans="3:4" ht="13.5">
      <c r="C77" s="525"/>
      <c r="D77" s="526">
        <f t="shared" si="2"/>
        <v>0</v>
      </c>
    </row>
    <row r="78" spans="3:4" ht="13.5">
      <c r="C78" s="525"/>
      <c r="D78" s="526">
        <f t="shared" si="2"/>
        <v>0</v>
      </c>
    </row>
    <row r="79" spans="3:4" ht="13.5">
      <c r="C79" s="525"/>
      <c r="D79" s="526">
        <f t="shared" si="2"/>
        <v>0</v>
      </c>
    </row>
    <row r="80" spans="3:4" ht="13.5">
      <c r="C80" s="525"/>
      <c r="D80" s="526">
        <f t="shared" si="2"/>
        <v>0</v>
      </c>
    </row>
    <row r="81" spans="3:4" ht="13.5">
      <c r="C81" s="525"/>
      <c r="D81" s="526">
        <f t="shared" si="2"/>
        <v>0</v>
      </c>
    </row>
    <row r="82" spans="3:4" ht="13.5">
      <c r="C82" s="525"/>
      <c r="D82" s="526">
        <f t="shared" si="2"/>
        <v>0</v>
      </c>
    </row>
    <row r="83" spans="3:4" ht="13.5">
      <c r="C83" s="525"/>
      <c r="D83" s="526">
        <f t="shared" si="2"/>
        <v>0</v>
      </c>
    </row>
    <row r="84" spans="3:4" ht="13.5">
      <c r="C84" s="525"/>
      <c r="D84" s="526">
        <f t="shared" si="2"/>
        <v>0</v>
      </c>
    </row>
    <row r="85" spans="3:4" ht="13.5">
      <c r="C85" s="525"/>
      <c r="D85" s="526">
        <f t="shared" si="2"/>
        <v>0</v>
      </c>
    </row>
    <row r="86" spans="3:4" ht="13.5">
      <c r="C86" s="525"/>
      <c r="D86" s="526">
        <f t="shared" si="2"/>
        <v>0</v>
      </c>
    </row>
    <row r="87" spans="3:4" ht="13.5">
      <c r="C87" s="525"/>
      <c r="D87" s="526">
        <f t="shared" si="2"/>
        <v>0</v>
      </c>
    </row>
    <row r="88" spans="3:4" ht="13.5">
      <c r="C88" s="525"/>
      <c r="D88" s="526">
        <f t="shared" si="2"/>
        <v>0</v>
      </c>
    </row>
    <row r="89" spans="3:4" ht="13.5">
      <c r="C89" s="525"/>
      <c r="D89" s="526">
        <f t="shared" si="2"/>
        <v>0</v>
      </c>
    </row>
    <row r="90" spans="3:4" ht="13.5">
      <c r="C90" s="525"/>
      <c r="D90" s="526">
        <f t="shared" si="2"/>
        <v>0</v>
      </c>
    </row>
    <row r="91" spans="3:4" ht="13.5">
      <c r="C91" s="525"/>
      <c r="D91" s="526">
        <f t="shared" si="2"/>
        <v>0</v>
      </c>
    </row>
    <row r="92" spans="3:4" ht="13.5">
      <c r="C92" s="525"/>
      <c r="D92" s="526">
        <f t="shared" si="2"/>
        <v>0</v>
      </c>
    </row>
    <row r="93" spans="3:4" ht="13.5">
      <c r="C93" s="525"/>
      <c r="D93" s="526">
        <f t="shared" si="2"/>
        <v>0</v>
      </c>
    </row>
    <row r="94" spans="3:4" ht="13.5">
      <c r="C94" s="525"/>
      <c r="D94" s="526">
        <f t="shared" si="2"/>
        <v>0</v>
      </c>
    </row>
    <row r="95" spans="3:4" ht="13.5">
      <c r="C95" s="525"/>
      <c r="D95" s="526">
        <f t="shared" si="2"/>
        <v>0</v>
      </c>
    </row>
    <row r="96" spans="3:4" ht="13.5">
      <c r="C96" s="525"/>
      <c r="D96" s="526">
        <f t="shared" si="2"/>
        <v>0</v>
      </c>
    </row>
    <row r="97" spans="3:4" ht="13.5">
      <c r="C97" s="525"/>
      <c r="D97" s="526">
        <f t="shared" si="2"/>
        <v>0</v>
      </c>
    </row>
    <row r="98" spans="3:4" ht="13.5">
      <c r="C98" s="525"/>
      <c r="D98" s="526">
        <f t="shared" si="2"/>
        <v>0</v>
      </c>
    </row>
    <row r="99" spans="3:4" ht="13.5">
      <c r="C99" s="525"/>
      <c r="D99" s="526">
        <f t="shared" si="2"/>
        <v>0</v>
      </c>
    </row>
    <row r="100" spans="3:4" ht="13.5">
      <c r="C100" s="525"/>
      <c r="D100" s="526">
        <f t="shared" si="2"/>
        <v>0</v>
      </c>
    </row>
    <row r="101" spans="3:4" ht="13.5">
      <c r="C101" s="525"/>
      <c r="D101" s="526">
        <f>LEN(C101)</f>
        <v>0</v>
      </c>
    </row>
    <row r="102" spans="3:4" ht="13.5">
      <c r="C102" s="525"/>
      <c r="D102" s="526">
        <f>LEN(C102)</f>
        <v>0</v>
      </c>
    </row>
    <row r="103" spans="3:4" ht="13.5">
      <c r="C103" s="527"/>
      <c r="D103" s="528">
        <f>LEN(C103)</f>
        <v>0</v>
      </c>
    </row>
  </sheetData>
  <sheetProtection password="B9DD" sheet="1" objects="1" scenarios="1" selectLockedCells="1" selectUnlockedCells="1"/>
  <conditionalFormatting sqref="D5:D103">
    <cfRule type="cellIs" priority="1" dxfId="0" operator="greaterThan" stopIfTrue="1">
      <formula>255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/>
  <dimension ref="A1:AN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75390625" style="26" customWidth="1"/>
    <col min="8" max="8" width="16.875" style="26" customWidth="1"/>
    <col min="9" max="9" width="1.12109375" style="26" customWidth="1"/>
    <col min="10" max="12" width="11.75390625" style="26" customWidth="1"/>
    <col min="13" max="13" width="10.75390625" style="26" customWidth="1"/>
    <col min="14" max="14" width="12.75390625" style="26" customWidth="1"/>
    <col min="15" max="38" width="1.75390625" style="26" customWidth="1"/>
    <col min="39" max="39" width="9.125" style="26" customWidth="1"/>
    <col min="40" max="40" width="10.375" style="26" bestFit="1" customWidth="1"/>
    <col min="41" max="16384" width="9.125" style="26" customWidth="1"/>
  </cols>
  <sheetData>
    <row r="1" spans="1:15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CONCATENATE(C1,N1)</f>
        <v>#REF!</v>
      </c>
      <c r="F1" s="18">
        <v>1</v>
      </c>
      <c r="G1" s="19"/>
      <c r="H1" s="19"/>
      <c r="I1" s="19"/>
      <c r="K1" s="21"/>
      <c r="L1" s="21"/>
      <c r="M1" s="21"/>
      <c r="N1" s="22"/>
      <c r="O1" s="23"/>
    </row>
    <row r="2" spans="1:3" ht="12.75">
      <c r="A2" s="20" t="s">
        <v>92</v>
      </c>
      <c r="B2" s="24"/>
      <c r="C2" s="25"/>
    </row>
    <row r="3" spans="1:14" s="28" customFormat="1" ht="15.75">
      <c r="A3" s="20" t="s">
        <v>92</v>
      </c>
      <c r="B3" s="27" t="s">
        <v>93</v>
      </c>
      <c r="D3" s="29" t="s">
        <v>58</v>
      </c>
      <c r="E3" s="29"/>
      <c r="F3" s="29"/>
      <c r="G3" s="29"/>
      <c r="H3" s="30" t="s">
        <v>184</v>
      </c>
      <c r="I3" s="31"/>
      <c r="J3" s="29"/>
      <c r="K3" s="29"/>
      <c r="L3" s="29"/>
      <c r="M3" s="29"/>
      <c r="N3" s="32">
        <v>3843471</v>
      </c>
    </row>
    <row r="4" spans="1:14" s="28" customFormat="1" ht="15.75" hidden="1">
      <c r="A4" s="20" t="s">
        <v>92</v>
      </c>
      <c r="B4" s="33">
        <f>COUNTA(Datova_oblast)</f>
        <v>45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Veřejné výdaje a příjmy v oblasti školství</v>
      </c>
      <c r="I4" s="31"/>
      <c r="J4" s="29"/>
      <c r="K4" s="29"/>
      <c r="L4" s="29"/>
      <c r="M4" s="29"/>
      <c r="N4" s="29"/>
    </row>
    <row r="5" spans="1:14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8" customFormat="1" ht="21" customHeight="1" hidden="1">
      <c r="A6" s="20" t="str">
        <f>IF(COUNTBLANK(C6:IV6)=254,"odstr","OK")</f>
        <v>odstr</v>
      </c>
      <c r="B6" s="38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s="28" customFormat="1" ht="21" customHeight="1" hidden="1">
      <c r="A7" s="20" t="str">
        <f>IF(COUNTBLANK(C7:IV7)=254,"odstr","OK")</f>
        <v>odstr</v>
      </c>
      <c r="B7" s="38" t="s">
        <v>95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s="41" customFormat="1" ht="21" customHeight="1" thickBot="1">
      <c r="A8" s="20" t="s">
        <v>92</v>
      </c>
      <c r="B8" s="20"/>
      <c r="D8" s="42" t="s">
        <v>171</v>
      </c>
      <c r="E8" s="43"/>
      <c r="F8" s="43"/>
      <c r="G8" s="43"/>
      <c r="H8" s="43"/>
      <c r="I8" s="44"/>
      <c r="J8" s="44"/>
      <c r="K8" s="44"/>
      <c r="L8" s="44"/>
      <c r="M8" s="44"/>
      <c r="N8" s="45" t="s">
        <v>185</v>
      </c>
      <c r="O8" s="20"/>
    </row>
    <row r="9" spans="1:15" ht="3.75" customHeight="1">
      <c r="A9" s="20" t="s">
        <v>92</v>
      </c>
      <c r="C9" s="46"/>
      <c r="D9" s="585"/>
      <c r="E9" s="586"/>
      <c r="F9" s="586"/>
      <c r="G9" s="586"/>
      <c r="H9" s="586"/>
      <c r="I9" s="557"/>
      <c r="J9" s="576" t="s">
        <v>186</v>
      </c>
      <c r="K9" s="577"/>
      <c r="L9" s="578"/>
      <c r="M9" s="570" t="s">
        <v>187</v>
      </c>
      <c r="N9" s="573" t="s">
        <v>188</v>
      </c>
      <c r="O9" s="47"/>
    </row>
    <row r="10" spans="1:15" ht="3.75" customHeight="1">
      <c r="A10" s="20" t="s">
        <v>92</v>
      </c>
      <c r="C10" s="46"/>
      <c r="D10" s="542"/>
      <c r="E10" s="543"/>
      <c r="F10" s="543"/>
      <c r="G10" s="543"/>
      <c r="H10" s="543"/>
      <c r="I10" s="544"/>
      <c r="J10" s="579"/>
      <c r="K10" s="580"/>
      <c r="L10" s="581"/>
      <c r="M10" s="571"/>
      <c r="N10" s="574"/>
      <c r="O10" s="47"/>
    </row>
    <row r="11" spans="1:15" ht="3.75" customHeight="1">
      <c r="A11" s="20" t="s">
        <v>92</v>
      </c>
      <c r="C11" s="46"/>
      <c r="D11" s="542"/>
      <c r="E11" s="543"/>
      <c r="F11" s="543"/>
      <c r="G11" s="543"/>
      <c r="H11" s="543"/>
      <c r="I11" s="544"/>
      <c r="J11" s="579"/>
      <c r="K11" s="580"/>
      <c r="L11" s="581"/>
      <c r="M11" s="571"/>
      <c r="N11" s="574"/>
      <c r="O11" s="47"/>
    </row>
    <row r="12" spans="1:15" ht="3.75" customHeight="1">
      <c r="A12" s="20" t="s">
        <v>92</v>
      </c>
      <c r="C12" s="46"/>
      <c r="D12" s="542"/>
      <c r="E12" s="543"/>
      <c r="F12" s="543"/>
      <c r="G12" s="543"/>
      <c r="H12" s="543"/>
      <c r="I12" s="544"/>
      <c r="J12" s="582"/>
      <c r="K12" s="583"/>
      <c r="L12" s="584"/>
      <c r="M12" s="571"/>
      <c r="N12" s="574"/>
      <c r="O12" s="47"/>
    </row>
    <row r="13" spans="1:15" ht="15" customHeight="1" thickBot="1">
      <c r="A13" s="20" t="s">
        <v>92</v>
      </c>
      <c r="B13" s="20" t="s">
        <v>154</v>
      </c>
      <c r="C13" s="46"/>
      <c r="D13" s="545"/>
      <c r="E13" s="546"/>
      <c r="F13" s="546"/>
      <c r="G13" s="546"/>
      <c r="H13" s="546"/>
      <c r="I13" s="547"/>
      <c r="J13" s="48" t="s">
        <v>189</v>
      </c>
      <c r="K13" s="49" t="s">
        <v>190</v>
      </c>
      <c r="L13" s="50" t="s">
        <v>191</v>
      </c>
      <c r="M13" s="572"/>
      <c r="N13" s="575"/>
      <c r="O13" s="47"/>
    </row>
    <row r="14" spans="1:15" ht="13.5" thickTop="1">
      <c r="A14" s="51" t="s">
        <v>92</v>
      </c>
      <c r="B14" s="22" t="s">
        <v>96</v>
      </c>
      <c r="C14" s="52"/>
      <c r="D14" s="53"/>
      <c r="E14" s="54" t="s">
        <v>192</v>
      </c>
      <c r="F14" s="54"/>
      <c r="G14" s="54"/>
      <c r="H14" s="55"/>
      <c r="I14" s="56"/>
      <c r="J14" s="57">
        <v>131192344.00959998</v>
      </c>
      <c r="K14" s="58">
        <v>12475230.70496</v>
      </c>
      <c r="L14" s="59">
        <v>143667574.71455997</v>
      </c>
      <c r="M14" s="60">
        <v>0.0321236955807674</v>
      </c>
      <c r="N14" s="61">
        <v>16390063.3877</v>
      </c>
      <c r="O14" s="47"/>
    </row>
    <row r="15" spans="1:40" ht="12.75" customHeight="1">
      <c r="A15" s="51" t="s">
        <v>92</v>
      </c>
      <c r="B15" s="22" t="s">
        <v>96</v>
      </c>
      <c r="C15" s="52"/>
      <c r="D15" s="62"/>
      <c r="E15" s="63" t="s">
        <v>203</v>
      </c>
      <c r="F15" s="63"/>
      <c r="G15" s="63"/>
      <c r="H15" s="64"/>
      <c r="I15" s="65"/>
      <c r="J15" s="66">
        <v>28355575.5574</v>
      </c>
      <c r="K15" s="67">
        <v>11116224.52127</v>
      </c>
      <c r="L15" s="68">
        <v>39471800.078669995</v>
      </c>
      <c r="M15" s="69">
        <v>0.008825791708890052</v>
      </c>
      <c r="N15" s="70">
        <v>873396.71976</v>
      </c>
      <c r="O15" s="47"/>
      <c r="AN15" s="71"/>
    </row>
    <row r="16" spans="1:15" ht="12.75" customHeight="1">
      <c r="A16" s="51" t="s">
        <v>92</v>
      </c>
      <c r="B16" s="22" t="s">
        <v>96</v>
      </c>
      <c r="C16" s="52"/>
      <c r="D16" s="62"/>
      <c r="E16" s="63" t="s">
        <v>204</v>
      </c>
      <c r="F16" s="63"/>
      <c r="G16" s="63"/>
      <c r="H16" s="64"/>
      <c r="I16" s="65"/>
      <c r="J16" s="66">
        <v>84208183.86719</v>
      </c>
      <c r="K16" s="67">
        <v>3640042.61751</v>
      </c>
      <c r="L16" s="68">
        <v>87848226.48470001</v>
      </c>
      <c r="M16" s="69">
        <v>0.01964263467599843</v>
      </c>
      <c r="N16" s="70">
        <v>622995.8934699999</v>
      </c>
      <c r="O16" s="47"/>
    </row>
    <row r="17" spans="1:15" ht="12.75" customHeight="1">
      <c r="A17" s="51" t="s">
        <v>92</v>
      </c>
      <c r="B17" s="22" t="s">
        <v>96</v>
      </c>
      <c r="C17" s="52"/>
      <c r="D17" s="72"/>
      <c r="E17" s="73" t="s">
        <v>193</v>
      </c>
      <c r="F17" s="73"/>
      <c r="G17" s="73"/>
      <c r="H17" s="74"/>
      <c r="I17" s="75"/>
      <c r="J17" s="76">
        <v>-89077316.50375</v>
      </c>
      <c r="K17" s="77">
        <v>-301303.54975</v>
      </c>
      <c r="L17" s="78">
        <v>-89378620.0535</v>
      </c>
      <c r="M17" s="79">
        <v>-0.019984826692677007</v>
      </c>
      <c r="N17" s="80" t="s">
        <v>194</v>
      </c>
      <c r="O17" s="47"/>
    </row>
    <row r="18" spans="1:15" ht="12.75">
      <c r="A18" s="51" t="s">
        <v>92</v>
      </c>
      <c r="B18" s="22" t="s">
        <v>96</v>
      </c>
      <c r="C18" s="52"/>
      <c r="D18" s="81"/>
      <c r="E18" s="82" t="s">
        <v>195</v>
      </c>
      <c r="F18" s="82"/>
      <c r="G18" s="82"/>
      <c r="H18" s="83"/>
      <c r="I18" s="84"/>
      <c r="J18" s="85">
        <v>154678786.93043998</v>
      </c>
      <c r="K18" s="86">
        <v>26930194.293989997</v>
      </c>
      <c r="L18" s="87">
        <v>181608981.22442997</v>
      </c>
      <c r="M18" s="88">
        <v>0.04060729527297887</v>
      </c>
      <c r="N18" s="89">
        <v>17886456.00093</v>
      </c>
      <c r="O18" s="47"/>
    </row>
    <row r="19" spans="1:15" ht="12.75">
      <c r="A19" s="51" t="s">
        <v>92</v>
      </c>
      <c r="B19" s="22" t="s">
        <v>96</v>
      </c>
      <c r="C19" s="52"/>
      <c r="D19" s="90"/>
      <c r="E19" s="91" t="s">
        <v>196</v>
      </c>
      <c r="F19" s="91"/>
      <c r="G19" s="91"/>
      <c r="H19" s="92"/>
      <c r="I19" s="93"/>
      <c r="J19" s="94">
        <v>1094574.81018</v>
      </c>
      <c r="K19" s="95">
        <v>147155.45884</v>
      </c>
      <c r="L19" s="96">
        <v>1241730.26902</v>
      </c>
      <c r="M19" s="97">
        <v>0.0002776476545572279</v>
      </c>
      <c r="N19" s="98" t="s">
        <v>194</v>
      </c>
      <c r="O19" s="47"/>
    </row>
    <row r="20" spans="1:15" ht="12.75">
      <c r="A20" s="51" t="s">
        <v>92</v>
      </c>
      <c r="B20" s="22" t="s">
        <v>96</v>
      </c>
      <c r="C20" s="52"/>
      <c r="D20" s="62"/>
      <c r="E20" s="63"/>
      <c r="F20" s="63" t="s">
        <v>197</v>
      </c>
      <c r="G20" s="63"/>
      <c r="H20" s="64"/>
      <c r="I20" s="65"/>
      <c r="J20" s="66">
        <v>-2566</v>
      </c>
      <c r="K20" s="67">
        <v>0</v>
      </c>
      <c r="L20" s="68">
        <v>-2566</v>
      </c>
      <c r="M20" s="69">
        <v>-5.737509178673101E-07</v>
      </c>
      <c r="N20" s="70" t="s">
        <v>194</v>
      </c>
      <c r="O20" s="47"/>
    </row>
    <row r="21" spans="1:15" ht="12.75">
      <c r="A21" s="51" t="s">
        <v>92</v>
      </c>
      <c r="B21" s="22" t="s">
        <v>96</v>
      </c>
      <c r="C21" s="52"/>
      <c r="D21" s="62"/>
      <c r="E21" s="63" t="s">
        <v>198</v>
      </c>
      <c r="F21" s="63"/>
      <c r="G21" s="63"/>
      <c r="H21" s="64"/>
      <c r="I21" s="65"/>
      <c r="J21" s="66" t="s">
        <v>199</v>
      </c>
      <c r="K21" s="67" t="s">
        <v>199</v>
      </c>
      <c r="L21" s="68" t="s">
        <v>199</v>
      </c>
      <c r="M21" s="69" t="s">
        <v>199</v>
      </c>
      <c r="N21" s="70" t="s">
        <v>199</v>
      </c>
      <c r="O21" s="47"/>
    </row>
    <row r="22" spans="1:15" ht="13.5" thickBot="1">
      <c r="A22" s="51" t="s">
        <v>92</v>
      </c>
      <c r="B22" s="22" t="s">
        <v>96</v>
      </c>
      <c r="C22" s="52"/>
      <c r="D22" s="99"/>
      <c r="E22" s="100" t="s">
        <v>200</v>
      </c>
      <c r="F22" s="100"/>
      <c r="G22" s="100"/>
      <c r="H22" s="101"/>
      <c r="I22" s="102"/>
      <c r="J22" s="103" t="s">
        <v>2</v>
      </c>
      <c r="K22" s="104" t="s">
        <v>2</v>
      </c>
      <c r="L22" s="105" t="s">
        <v>2</v>
      </c>
      <c r="M22" s="106" t="s">
        <v>2</v>
      </c>
      <c r="N22" s="107" t="s">
        <v>2</v>
      </c>
      <c r="O22" s="47"/>
    </row>
    <row r="23" spans="1:15" ht="13.5" thickBot="1">
      <c r="A23" s="51" t="s">
        <v>92</v>
      </c>
      <c r="B23" s="22" t="s">
        <v>96</v>
      </c>
      <c r="C23" s="52"/>
      <c r="D23" s="108"/>
      <c r="E23" s="109" t="s">
        <v>201</v>
      </c>
      <c r="F23" s="109"/>
      <c r="G23" s="109"/>
      <c r="H23" s="110"/>
      <c r="I23" s="111"/>
      <c r="J23" s="112">
        <v>155770795.74062</v>
      </c>
      <c r="K23" s="113">
        <v>27077349.75283</v>
      </c>
      <c r="L23" s="114">
        <v>182848145.49344996</v>
      </c>
      <c r="M23" s="115">
        <v>0.04088436917661823</v>
      </c>
      <c r="N23" s="116">
        <v>17886456.00093</v>
      </c>
      <c r="O23" s="47"/>
    </row>
    <row r="24" spans="1:14" ht="13.5" customHeight="1">
      <c r="A24" s="51" t="s">
        <v>92</v>
      </c>
      <c r="B24" s="51" t="s">
        <v>97</v>
      </c>
      <c r="D24" s="117" t="s">
        <v>51</v>
      </c>
      <c r="E24" s="118"/>
      <c r="F24" s="118"/>
      <c r="G24" s="118"/>
      <c r="H24" s="118"/>
      <c r="I24" s="117"/>
      <c r="J24" s="117"/>
      <c r="K24" s="117"/>
      <c r="L24" s="117"/>
      <c r="M24" s="117"/>
      <c r="N24" s="119" t="s">
        <v>56</v>
      </c>
    </row>
    <row r="25" spans="1:14" ht="23.25" customHeight="1">
      <c r="A25" s="51" t="str">
        <f>IF(COUNTBLANK(D25:E25)=2,"odstr","OK")</f>
        <v>OK</v>
      </c>
      <c r="B25" s="51"/>
      <c r="D25" s="120" t="s">
        <v>202</v>
      </c>
      <c r="E25" s="569" t="s">
        <v>87</v>
      </c>
      <c r="F25" s="569"/>
      <c r="G25" s="569"/>
      <c r="H25" s="569"/>
      <c r="I25" s="569"/>
      <c r="J25" s="569"/>
      <c r="K25" s="569"/>
      <c r="L25" s="569"/>
      <c r="M25" s="569"/>
      <c r="N25" s="569"/>
    </row>
    <row r="26" spans="1:14" ht="12.75">
      <c r="A26" s="51" t="str">
        <f>IF(COUNTBLANK(D26:E26)=2,"odstr","OK")</f>
        <v>odstr</v>
      </c>
      <c r="B26" s="51"/>
      <c r="D26" s="120"/>
      <c r="E26" s="569"/>
      <c r="F26" s="569"/>
      <c r="G26" s="569"/>
      <c r="H26" s="569"/>
      <c r="I26" s="569"/>
      <c r="J26" s="569"/>
      <c r="K26" s="569"/>
      <c r="L26" s="569"/>
      <c r="M26" s="569"/>
      <c r="N26" s="569"/>
    </row>
    <row r="27" spans="1:2" ht="12.75">
      <c r="A27" s="51" t="s">
        <v>97</v>
      </c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6">
    <mergeCell ref="E26:N26"/>
    <mergeCell ref="M9:M13"/>
    <mergeCell ref="N9:N13"/>
    <mergeCell ref="E25:N25"/>
    <mergeCell ref="J9:L12"/>
    <mergeCell ref="D9:I13"/>
  </mergeCells>
  <conditionalFormatting sqref="C1:E1">
    <cfRule type="cellIs" priority="1" dxfId="4" operator="equal" stopIfTrue="1">
      <formula>"nezadána"</formula>
    </cfRule>
  </conditionalFormatting>
  <conditionalFormatting sqref="B21:B23 A2:A15 B14:B15 A21:A26 A16:B20">
    <cfRule type="cellIs" priority="2" dxfId="3" operator="equal" stopIfTrue="1">
      <formula>"odstr"</formula>
    </cfRule>
  </conditionalFormatting>
  <conditionalFormatting sqref="B1">
    <cfRule type="cellIs" priority="3" dxfId="0" operator="equal" stopIfTrue="1">
      <formula>"FUNKCE"</formula>
    </cfRule>
  </conditionalFormatting>
  <conditionalFormatting sqref="G8">
    <cfRule type="expression" priority="4" dxfId="0" stopIfTrue="1">
      <formula>O8=" "</formula>
    </cfRule>
  </conditionalFormatting>
  <conditionalFormatting sqref="N24">
    <cfRule type="expression" priority="5" dxfId="0" stopIfTrue="1">
      <formula>O24=" "</formula>
    </cfRule>
  </conditionalFormatting>
  <conditionalFormatting sqref="N1 F1:I1">
    <cfRule type="cellIs" priority="6" dxfId="5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N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6"/>
  <dimension ref="A1:N199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375" style="26" customWidth="1"/>
    <col min="8" max="8" width="18.125" style="26" customWidth="1"/>
    <col min="9" max="9" width="1.12109375" style="26" customWidth="1"/>
    <col min="10" max="12" width="12.75390625" style="26" customWidth="1"/>
    <col min="13" max="13" width="13.875" style="26" customWidth="1"/>
    <col min="14" max="37" width="1.75390625" style="26" customWidth="1"/>
    <col min="38" max="16384" width="9.125" style="26" customWidth="1"/>
  </cols>
  <sheetData>
    <row r="1" spans="1:14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CONCATENATE(C1,M1)</f>
        <v>#REF!</v>
      </c>
      <c r="F1" s="18">
        <v>2</v>
      </c>
      <c r="G1" s="19"/>
      <c r="H1" s="19"/>
      <c r="I1" s="19"/>
      <c r="K1" s="21"/>
      <c r="L1" s="21"/>
      <c r="M1" s="22"/>
      <c r="N1" s="23"/>
    </row>
    <row r="2" spans="1:3" ht="12.75">
      <c r="A2" s="20" t="s">
        <v>92</v>
      </c>
      <c r="B2" s="24"/>
      <c r="C2" s="25"/>
    </row>
    <row r="3" spans="1:13" s="28" customFormat="1" ht="15.75">
      <c r="A3" s="20" t="s">
        <v>92</v>
      </c>
      <c r="B3" s="27" t="s">
        <v>98</v>
      </c>
      <c r="D3" s="29" t="s">
        <v>59</v>
      </c>
      <c r="E3" s="29"/>
      <c r="F3" s="29"/>
      <c r="G3" s="29"/>
      <c r="H3" s="30" t="s">
        <v>174</v>
      </c>
      <c r="I3" s="31"/>
      <c r="J3" s="29"/>
      <c r="K3" s="29"/>
      <c r="L3" s="29"/>
      <c r="M3" s="29"/>
    </row>
    <row r="4" spans="1:13" s="28" customFormat="1" ht="15.75" hidden="1">
      <c r="A4" s="20" t="s">
        <v>92</v>
      </c>
      <c r="B4" s="33">
        <f>COUNTA(Datova_oblast)</f>
        <v>12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Přehled běžných a kapitálových výdajů, příjmů a plnění rozpočtu kapitoly 333-MŠMT</v>
      </c>
      <c r="I4" s="31"/>
      <c r="J4" s="29"/>
      <c r="K4" s="29"/>
      <c r="L4" s="29"/>
      <c r="M4" s="29"/>
    </row>
    <row r="5" spans="1:13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</row>
    <row r="6" spans="1:13" s="28" customFormat="1" ht="21" customHeight="1" hidden="1">
      <c r="A6" s="20" t="str">
        <f>IF(COUNTBLANK(C6:IV6)=254,"odstr","OK")</f>
        <v>odstr</v>
      </c>
      <c r="B6" s="38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s="28" customFormat="1" ht="21" customHeight="1" hidden="1">
      <c r="A7" s="20" t="str">
        <f>IF(COUNTBLANK(C7:IV7)=254,"odstr","OK")</f>
        <v>odstr</v>
      </c>
      <c r="B7" s="38" t="s">
        <v>95</v>
      </c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4" s="41" customFormat="1" ht="21" customHeight="1" thickBot="1">
      <c r="A8" s="20" t="s">
        <v>92</v>
      </c>
      <c r="B8" s="20"/>
      <c r="D8" s="42" t="s">
        <v>506</v>
      </c>
      <c r="E8" s="43"/>
      <c r="F8" s="43"/>
      <c r="G8" s="43"/>
      <c r="H8" s="43"/>
      <c r="I8" s="44"/>
      <c r="J8" s="44"/>
      <c r="K8" s="44"/>
      <c r="L8" s="44"/>
      <c r="M8" s="45" t="s">
        <v>185</v>
      </c>
      <c r="N8" s="20"/>
    </row>
    <row r="9" spans="1:14" ht="3.75" customHeight="1">
      <c r="A9" s="20" t="s">
        <v>92</v>
      </c>
      <c r="C9" s="46"/>
      <c r="D9" s="585"/>
      <c r="E9" s="586"/>
      <c r="F9" s="586"/>
      <c r="G9" s="586"/>
      <c r="H9" s="586"/>
      <c r="I9" s="557"/>
      <c r="J9" s="576" t="s">
        <v>186</v>
      </c>
      <c r="K9" s="577"/>
      <c r="L9" s="578"/>
      <c r="M9" s="573" t="s">
        <v>188</v>
      </c>
      <c r="N9" s="47"/>
    </row>
    <row r="10" spans="1:14" ht="3.75" customHeight="1">
      <c r="A10" s="20" t="s">
        <v>92</v>
      </c>
      <c r="C10" s="46"/>
      <c r="D10" s="542"/>
      <c r="E10" s="543"/>
      <c r="F10" s="543"/>
      <c r="G10" s="543"/>
      <c r="H10" s="543"/>
      <c r="I10" s="544"/>
      <c r="J10" s="579"/>
      <c r="K10" s="580"/>
      <c r="L10" s="581"/>
      <c r="M10" s="574"/>
      <c r="N10" s="47"/>
    </row>
    <row r="11" spans="1:14" ht="3.75" customHeight="1">
      <c r="A11" s="20" t="s">
        <v>92</v>
      </c>
      <c r="C11" s="46"/>
      <c r="D11" s="542"/>
      <c r="E11" s="543"/>
      <c r="F11" s="543"/>
      <c r="G11" s="543"/>
      <c r="H11" s="543"/>
      <c r="I11" s="544"/>
      <c r="J11" s="579"/>
      <c r="K11" s="580"/>
      <c r="L11" s="581"/>
      <c r="M11" s="574"/>
      <c r="N11" s="47"/>
    </row>
    <row r="12" spans="1:14" ht="3.75" customHeight="1">
      <c r="A12" s="20" t="s">
        <v>92</v>
      </c>
      <c r="C12" s="46"/>
      <c r="D12" s="542"/>
      <c r="E12" s="543"/>
      <c r="F12" s="543"/>
      <c r="G12" s="543"/>
      <c r="H12" s="543"/>
      <c r="I12" s="544"/>
      <c r="J12" s="582"/>
      <c r="K12" s="583"/>
      <c r="L12" s="584"/>
      <c r="M12" s="574"/>
      <c r="N12" s="47"/>
    </row>
    <row r="13" spans="1:14" ht="15" customHeight="1" thickBot="1">
      <c r="A13" s="20" t="s">
        <v>92</v>
      </c>
      <c r="B13" s="20" t="s">
        <v>154</v>
      </c>
      <c r="C13" s="46"/>
      <c r="D13" s="545"/>
      <c r="E13" s="546"/>
      <c r="F13" s="546"/>
      <c r="G13" s="546"/>
      <c r="H13" s="546"/>
      <c r="I13" s="547"/>
      <c r="J13" s="48" t="s">
        <v>189</v>
      </c>
      <c r="K13" s="49" t="s">
        <v>190</v>
      </c>
      <c r="L13" s="50" t="s">
        <v>191</v>
      </c>
      <c r="M13" s="575"/>
      <c r="N13" s="47"/>
    </row>
    <row r="14" spans="1:14" ht="13.5" thickTop="1">
      <c r="A14" s="51" t="s">
        <v>92</v>
      </c>
      <c r="B14" s="22" t="s">
        <v>96</v>
      </c>
      <c r="C14" s="52"/>
      <c r="D14" s="53"/>
      <c r="E14" s="54" t="s">
        <v>205</v>
      </c>
      <c r="F14" s="54"/>
      <c r="G14" s="54"/>
      <c r="H14" s="55"/>
      <c r="I14" s="56"/>
      <c r="J14" s="57">
        <v>127542950.523</v>
      </c>
      <c r="K14" s="58">
        <v>8361572.893</v>
      </c>
      <c r="L14" s="59">
        <v>135904523.416</v>
      </c>
      <c r="M14" s="61">
        <v>7187780.724</v>
      </c>
      <c r="N14" s="47"/>
    </row>
    <row r="15" spans="1:14" ht="12.75" customHeight="1">
      <c r="A15" s="51" t="s">
        <v>92</v>
      </c>
      <c r="B15" s="22" t="s">
        <v>96</v>
      </c>
      <c r="C15" s="52"/>
      <c r="D15" s="72"/>
      <c r="E15" s="73" t="s">
        <v>206</v>
      </c>
      <c r="F15" s="73"/>
      <c r="G15" s="73"/>
      <c r="H15" s="74"/>
      <c r="I15" s="75"/>
      <c r="J15" s="76">
        <v>130301373.421</v>
      </c>
      <c r="K15" s="77">
        <v>8874127.151</v>
      </c>
      <c r="L15" s="78">
        <v>139175500.572</v>
      </c>
      <c r="M15" s="80">
        <v>9700479.957</v>
      </c>
      <c r="N15" s="47"/>
    </row>
    <row r="16" spans="1:14" ht="13.5" thickBot="1">
      <c r="A16" s="51" t="s">
        <v>92</v>
      </c>
      <c r="B16" s="22" t="s">
        <v>96</v>
      </c>
      <c r="C16" s="52"/>
      <c r="D16" s="121"/>
      <c r="E16" s="122" t="s">
        <v>207</v>
      </c>
      <c r="F16" s="122"/>
      <c r="G16" s="122"/>
      <c r="H16" s="123"/>
      <c r="I16" s="124"/>
      <c r="J16" s="125">
        <v>131192344.00960003</v>
      </c>
      <c r="K16" s="126">
        <v>12475230.70496</v>
      </c>
      <c r="L16" s="127">
        <v>143667574.71456003</v>
      </c>
      <c r="M16" s="128">
        <v>16390063.3877</v>
      </c>
      <c r="N16" s="47"/>
    </row>
    <row r="17" spans="1:14" ht="13.5" thickBot="1">
      <c r="A17" s="51" t="s">
        <v>92</v>
      </c>
      <c r="B17" s="22" t="s">
        <v>96</v>
      </c>
      <c r="C17" s="52"/>
      <c r="D17" s="108"/>
      <c r="E17" s="109" t="s">
        <v>208</v>
      </c>
      <c r="F17" s="109"/>
      <c r="G17" s="109"/>
      <c r="H17" s="110"/>
      <c r="I17" s="111"/>
      <c r="J17" s="129">
        <v>1.0068377682077174</v>
      </c>
      <c r="K17" s="130">
        <v>1.4057980568324628</v>
      </c>
      <c r="L17" s="131">
        <v>1.032276328262503</v>
      </c>
      <c r="M17" s="132">
        <v>1.6896136542061204</v>
      </c>
      <c r="N17" s="47"/>
    </row>
    <row r="18" spans="1:13" ht="13.5">
      <c r="A18" s="51" t="s">
        <v>92</v>
      </c>
      <c r="B18" s="51" t="s">
        <v>97</v>
      </c>
      <c r="D18" s="117" t="s">
        <v>86</v>
      </c>
      <c r="E18" s="118"/>
      <c r="F18" s="118"/>
      <c r="G18" s="118"/>
      <c r="H18" s="118"/>
      <c r="I18" s="117"/>
      <c r="J18" s="117"/>
      <c r="K18" s="117"/>
      <c r="L18" s="117"/>
      <c r="M18" s="119" t="s">
        <v>55</v>
      </c>
    </row>
    <row r="19" spans="1:13" ht="13.5" customHeight="1">
      <c r="A19" s="51" t="str">
        <f>IF(COUNTBLANK(D19:E19)=2,"odstr","OK")</f>
        <v>odstr</v>
      </c>
      <c r="B19" s="51"/>
      <c r="D19" s="120"/>
      <c r="E19" s="548"/>
      <c r="F19" s="548"/>
      <c r="G19" s="548"/>
      <c r="H19" s="548"/>
      <c r="I19" s="548"/>
      <c r="J19" s="548"/>
      <c r="K19" s="548"/>
      <c r="L19" s="548"/>
      <c r="M19" s="548"/>
    </row>
    <row r="20" spans="1:13" ht="13.5" customHeight="1">
      <c r="A20" s="51" t="str">
        <f>IF(COUNTBLANK(D20:E20)=2,"odstr","OK")</f>
        <v>odstr</v>
      </c>
      <c r="B20" s="51"/>
      <c r="D20" s="120"/>
      <c r="E20" s="569"/>
      <c r="F20" s="569"/>
      <c r="G20" s="569"/>
      <c r="H20" s="569"/>
      <c r="I20" s="569"/>
      <c r="J20" s="569"/>
      <c r="K20" s="569"/>
      <c r="L20" s="569"/>
      <c r="M20" s="569"/>
    </row>
    <row r="21" spans="1:2" ht="12.75">
      <c r="A21" s="51" t="s">
        <v>97</v>
      </c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</sheetData>
  <sheetProtection/>
  <mergeCells count="5">
    <mergeCell ref="E20:M20"/>
    <mergeCell ref="M9:M13"/>
    <mergeCell ref="E19:M19"/>
    <mergeCell ref="J9:L12"/>
    <mergeCell ref="D9:I13"/>
  </mergeCells>
  <conditionalFormatting sqref="G8">
    <cfRule type="expression" priority="1" dxfId="0" stopIfTrue="1">
      <formula>N8=" "</formula>
    </cfRule>
  </conditionalFormatting>
  <conditionalFormatting sqref="M18">
    <cfRule type="expression" priority="2" dxfId="0" stopIfTrue="1">
      <formula>N18=" "</formula>
    </cfRule>
  </conditionalFormatting>
  <conditionalFormatting sqref="G3">
    <cfRule type="expression" priority="3" dxfId="0" stopIfTrue="1">
      <formula>D1=" ?"</formula>
    </cfRule>
  </conditionalFormatting>
  <conditionalFormatting sqref="C1:E1">
    <cfRule type="cellIs" priority="4" dxfId="4" operator="equal" stopIfTrue="1">
      <formula>"nezadána"</formula>
    </cfRule>
  </conditionalFormatting>
  <conditionalFormatting sqref="B14:B17 A2:A20">
    <cfRule type="cellIs" priority="5" dxfId="3" operator="equal" stopIfTrue="1">
      <formula>"odstr"</formula>
    </cfRule>
  </conditionalFormatting>
  <conditionalFormatting sqref="B1">
    <cfRule type="cellIs" priority="6" dxfId="0" operator="equal" stopIfTrue="1">
      <formula>"FUNKCE"</formula>
    </cfRule>
  </conditionalFormatting>
  <conditionalFormatting sqref="M1 F1:I1">
    <cfRule type="cellIs" priority="7" dxfId="5" operator="notEqual" stopIfTrue="1">
      <formula>""</formula>
    </cfRule>
  </conditionalFormatting>
  <conditionalFormatting sqref="B4">
    <cfRule type="expression" priority="8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M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7"/>
  <dimension ref="A1:Q200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75390625" style="26" customWidth="1"/>
    <col min="8" max="8" width="3.00390625" style="26" customWidth="1"/>
    <col min="9" max="9" width="1.12109375" style="26" customWidth="1"/>
    <col min="10" max="10" width="9.375" style="26" customWidth="1"/>
    <col min="11" max="11" width="11.875" style="26" customWidth="1"/>
    <col min="12" max="12" width="10.625" style="26" customWidth="1"/>
    <col min="13" max="13" width="9.625" style="26" customWidth="1"/>
    <col min="14" max="14" width="10.625" style="26" customWidth="1"/>
    <col min="15" max="15" width="10.875" style="26" customWidth="1"/>
    <col min="16" max="16" width="11.375" style="26" customWidth="1"/>
    <col min="17" max="40" width="1.75390625" style="26" customWidth="1"/>
    <col min="41" max="16384" width="9.125" style="26" customWidth="1"/>
  </cols>
  <sheetData>
    <row r="1" spans="1:17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CONCATENATE(C1,P1)</f>
        <v>#REF!</v>
      </c>
      <c r="F1" s="18">
        <v>3</v>
      </c>
      <c r="G1" s="19"/>
      <c r="H1" s="19"/>
      <c r="I1" s="19"/>
      <c r="K1" s="21"/>
      <c r="L1" s="21"/>
      <c r="M1" s="21"/>
      <c r="N1" s="21"/>
      <c r="O1" s="21"/>
      <c r="P1" s="22"/>
      <c r="Q1" s="23"/>
    </row>
    <row r="2" spans="1:3" ht="12.75">
      <c r="A2" s="20" t="s">
        <v>92</v>
      </c>
      <c r="B2" s="24"/>
      <c r="C2" s="25"/>
    </row>
    <row r="3" spans="1:16" s="28" customFormat="1" ht="15.75">
      <c r="A3" s="20" t="s">
        <v>92</v>
      </c>
      <c r="B3" s="27" t="s">
        <v>99</v>
      </c>
      <c r="D3" s="29" t="s">
        <v>60</v>
      </c>
      <c r="E3" s="29"/>
      <c r="F3" s="29"/>
      <c r="G3" s="29"/>
      <c r="H3" s="30" t="s">
        <v>209</v>
      </c>
      <c r="I3" s="31"/>
      <c r="J3" s="29"/>
      <c r="K3" s="29"/>
      <c r="L3" s="29"/>
      <c r="M3" s="29"/>
      <c r="N3" s="29"/>
      <c r="O3" s="29"/>
      <c r="P3" s="29"/>
    </row>
    <row r="4" spans="1:16" s="28" customFormat="1" ht="15.75" hidden="1">
      <c r="A4" s="20" t="s">
        <v>92</v>
      </c>
      <c r="B4" s="33">
        <f>COUNTA(Datova_oblast)</f>
        <v>21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Přehled výdajů kapitoly 333-MŠMT – státní správa a vzdělávání</v>
      </c>
      <c r="I4" s="31"/>
      <c r="J4" s="29"/>
      <c r="K4" s="29"/>
      <c r="L4" s="29"/>
      <c r="M4" s="29"/>
      <c r="N4" s="29"/>
      <c r="O4" s="29"/>
      <c r="P4" s="29"/>
    </row>
    <row r="5" spans="1:16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s="28" customFormat="1" ht="21" customHeight="1" hidden="1">
      <c r="A6" s="20" t="str">
        <f>IF(COUNTBLANK(C6:IV6)=254,"odstr","OK")</f>
        <v>odstr</v>
      </c>
      <c r="B6" s="38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s="28" customFormat="1" ht="21" customHeight="1" hidden="1">
      <c r="A7" s="20" t="str">
        <f>IF(COUNTBLANK(C7:IV7)=254,"odstr","OK")</f>
        <v>odstr</v>
      </c>
      <c r="B7" s="38" t="s">
        <v>95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7" s="41" customFormat="1" ht="21" customHeight="1" thickBot="1">
      <c r="A8" s="20" t="s">
        <v>92</v>
      </c>
      <c r="B8" s="20"/>
      <c r="D8" s="42" t="s">
        <v>506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5" t="s">
        <v>185</v>
      </c>
      <c r="Q8" s="20"/>
    </row>
    <row r="9" spans="1:17" ht="3.75" customHeight="1">
      <c r="A9" s="20" t="s">
        <v>92</v>
      </c>
      <c r="C9" s="46"/>
      <c r="D9" s="585"/>
      <c r="E9" s="586"/>
      <c r="F9" s="586"/>
      <c r="G9" s="586"/>
      <c r="H9" s="586"/>
      <c r="I9" s="557"/>
      <c r="J9" s="576" t="s">
        <v>210</v>
      </c>
      <c r="K9" s="549"/>
      <c r="L9" s="550"/>
      <c r="M9" s="591" t="s">
        <v>211</v>
      </c>
      <c r="N9" s="549"/>
      <c r="O9" s="550"/>
      <c r="P9" s="573" t="s">
        <v>212</v>
      </c>
      <c r="Q9" s="47"/>
    </row>
    <row r="10" spans="1:17" ht="3.75" customHeight="1">
      <c r="A10" s="20" t="s">
        <v>92</v>
      </c>
      <c r="C10" s="46"/>
      <c r="D10" s="542"/>
      <c r="E10" s="543"/>
      <c r="F10" s="543"/>
      <c r="G10" s="543"/>
      <c r="H10" s="543"/>
      <c r="I10" s="544"/>
      <c r="J10" s="540"/>
      <c r="K10" s="541"/>
      <c r="L10" s="587"/>
      <c r="M10" s="592"/>
      <c r="N10" s="541"/>
      <c r="O10" s="587"/>
      <c r="P10" s="574"/>
      <c r="Q10" s="47"/>
    </row>
    <row r="11" spans="1:17" ht="3.75" customHeight="1">
      <c r="A11" s="20" t="s">
        <v>92</v>
      </c>
      <c r="C11" s="46"/>
      <c r="D11" s="542"/>
      <c r="E11" s="543"/>
      <c r="F11" s="543"/>
      <c r="G11" s="543"/>
      <c r="H11" s="543"/>
      <c r="I11" s="544"/>
      <c r="J11" s="540"/>
      <c r="K11" s="541"/>
      <c r="L11" s="587"/>
      <c r="M11" s="592"/>
      <c r="N11" s="541"/>
      <c r="O11" s="587"/>
      <c r="P11" s="574"/>
      <c r="Q11" s="47"/>
    </row>
    <row r="12" spans="1:17" ht="3.75" customHeight="1">
      <c r="A12" s="20" t="s">
        <v>92</v>
      </c>
      <c r="C12" s="46"/>
      <c r="D12" s="542"/>
      <c r="E12" s="543"/>
      <c r="F12" s="543"/>
      <c r="G12" s="543"/>
      <c r="H12" s="543"/>
      <c r="I12" s="544"/>
      <c r="J12" s="588"/>
      <c r="K12" s="589"/>
      <c r="L12" s="590"/>
      <c r="M12" s="593"/>
      <c r="N12" s="589"/>
      <c r="O12" s="590"/>
      <c r="P12" s="574"/>
      <c r="Q12" s="47"/>
    </row>
    <row r="13" spans="1:17" ht="15" customHeight="1" thickBot="1">
      <c r="A13" s="20" t="s">
        <v>92</v>
      </c>
      <c r="B13" s="20" t="s">
        <v>154</v>
      </c>
      <c r="C13" s="46"/>
      <c r="D13" s="545"/>
      <c r="E13" s="546"/>
      <c r="F13" s="546"/>
      <c r="G13" s="546"/>
      <c r="H13" s="546"/>
      <c r="I13" s="547"/>
      <c r="J13" s="48" t="s">
        <v>213</v>
      </c>
      <c r="K13" s="49" t="s">
        <v>214</v>
      </c>
      <c r="L13" s="50" t="s">
        <v>215</v>
      </c>
      <c r="M13" s="133" t="s">
        <v>216</v>
      </c>
      <c r="N13" s="49" t="s">
        <v>214</v>
      </c>
      <c r="O13" s="50" t="s">
        <v>215</v>
      </c>
      <c r="P13" s="575"/>
      <c r="Q13" s="47"/>
    </row>
    <row r="14" spans="1:17" ht="13.5" thickTop="1">
      <c r="A14" s="51" t="s">
        <v>92</v>
      </c>
      <c r="B14" s="22" t="s">
        <v>96</v>
      </c>
      <c r="C14" s="52"/>
      <c r="D14" s="53"/>
      <c r="E14" s="54" t="s">
        <v>205</v>
      </c>
      <c r="F14" s="54"/>
      <c r="G14" s="54"/>
      <c r="H14" s="55"/>
      <c r="I14" s="56"/>
      <c r="J14" s="57">
        <v>670219.0989999999</v>
      </c>
      <c r="K14" s="58">
        <v>118541599.832</v>
      </c>
      <c r="L14" s="59">
        <v>8331131.591999993</v>
      </c>
      <c r="M14" s="134">
        <v>29122.772</v>
      </c>
      <c r="N14" s="58">
        <v>3293441.121</v>
      </c>
      <c r="O14" s="59">
        <v>5039009</v>
      </c>
      <c r="P14" s="61">
        <v>135904523.416</v>
      </c>
      <c r="Q14" s="47"/>
    </row>
    <row r="15" spans="1:17" ht="12.75" customHeight="1">
      <c r="A15" s="51" t="s">
        <v>92</v>
      </c>
      <c r="B15" s="22" t="s">
        <v>96</v>
      </c>
      <c r="C15" s="52"/>
      <c r="D15" s="72"/>
      <c r="E15" s="73" t="s">
        <v>206</v>
      </c>
      <c r="F15" s="73"/>
      <c r="G15" s="73"/>
      <c r="H15" s="74"/>
      <c r="I15" s="75"/>
      <c r="J15" s="76">
        <v>682825.77</v>
      </c>
      <c r="K15" s="77">
        <v>121299533.81900002</v>
      </c>
      <c r="L15" s="78">
        <v>8319013.831999987</v>
      </c>
      <c r="M15" s="135">
        <v>17054.231</v>
      </c>
      <c r="N15" s="77">
        <v>4452509.591000001</v>
      </c>
      <c r="O15" s="78">
        <v>4404563.329</v>
      </c>
      <c r="P15" s="80">
        <v>139175500.572</v>
      </c>
      <c r="Q15" s="47"/>
    </row>
    <row r="16" spans="1:17" ht="13.5" thickBot="1">
      <c r="A16" s="51" t="s">
        <v>92</v>
      </c>
      <c r="B16" s="22" t="s">
        <v>96</v>
      </c>
      <c r="C16" s="52"/>
      <c r="D16" s="121"/>
      <c r="E16" s="122" t="s">
        <v>207</v>
      </c>
      <c r="F16" s="122"/>
      <c r="G16" s="122"/>
      <c r="H16" s="123"/>
      <c r="I16" s="124"/>
      <c r="J16" s="125">
        <v>734469.8117499999</v>
      </c>
      <c r="K16" s="126">
        <v>122410724.3536</v>
      </c>
      <c r="L16" s="127">
        <v>8047149.844250038</v>
      </c>
      <c r="M16" s="136">
        <v>16985.00272</v>
      </c>
      <c r="N16" s="126">
        <v>5133628.41297</v>
      </c>
      <c r="O16" s="127">
        <v>7324617.28927</v>
      </c>
      <c r="P16" s="128">
        <v>143667574.71456003</v>
      </c>
      <c r="Q16" s="47"/>
    </row>
    <row r="17" spans="1:17" ht="13.5" thickBot="1">
      <c r="A17" s="51" t="s">
        <v>92</v>
      </c>
      <c r="B17" s="22" t="s">
        <v>96</v>
      </c>
      <c r="C17" s="52"/>
      <c r="D17" s="108"/>
      <c r="E17" s="109" t="s">
        <v>208</v>
      </c>
      <c r="F17" s="109"/>
      <c r="G17" s="109"/>
      <c r="H17" s="110"/>
      <c r="I17" s="111"/>
      <c r="J17" s="129">
        <v>1.0756328246808844</v>
      </c>
      <c r="K17" s="130">
        <v>1.009160715623673</v>
      </c>
      <c r="L17" s="131">
        <v>0.9673201663995082</v>
      </c>
      <c r="M17" s="137">
        <v>0.9959406976485777</v>
      </c>
      <c r="N17" s="130">
        <v>1.1529741392015789</v>
      </c>
      <c r="O17" s="131">
        <v>1.6629610570119697</v>
      </c>
      <c r="P17" s="132">
        <v>1.032276328262503</v>
      </c>
      <c r="Q17" s="47"/>
    </row>
    <row r="18" spans="1:16" ht="13.5">
      <c r="A18" s="51" t="s">
        <v>92</v>
      </c>
      <c r="B18" s="51" t="s">
        <v>97</v>
      </c>
      <c r="D18" s="117"/>
      <c r="E18" s="118"/>
      <c r="F18" s="118"/>
      <c r="G18" s="118"/>
      <c r="H18" s="118"/>
      <c r="I18" s="117"/>
      <c r="J18" s="117"/>
      <c r="K18" s="117"/>
      <c r="L18" s="117"/>
      <c r="M18" s="117"/>
      <c r="N18" s="117"/>
      <c r="O18" s="117"/>
      <c r="P18" s="119" t="s">
        <v>55</v>
      </c>
    </row>
    <row r="19" spans="1:16" ht="12.75">
      <c r="A19" s="51" t="str">
        <f>IF(COUNTBLANK(D19:E19)=2,"odstr","OK")</f>
        <v>odstr</v>
      </c>
      <c r="B19" s="51"/>
      <c r="D19" s="120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</row>
    <row r="20" spans="1:16" ht="12.75">
      <c r="A20" s="51" t="str">
        <f>IF(COUNTBLANK(D20:E20)=2,"odstr","OK")</f>
        <v>odstr</v>
      </c>
      <c r="B20" s="51"/>
      <c r="D20" s="120"/>
      <c r="E20" s="569"/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69"/>
    </row>
    <row r="21" spans="1:2" ht="12.75">
      <c r="A21" s="51" t="s">
        <v>97</v>
      </c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15" ht="12.75">
      <c r="A32" s="51"/>
      <c r="B32" s="51"/>
      <c r="O32" s="7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</sheetData>
  <sheetProtection/>
  <mergeCells count="6">
    <mergeCell ref="E20:P20"/>
    <mergeCell ref="P9:P13"/>
    <mergeCell ref="E19:P19"/>
    <mergeCell ref="D9:I13"/>
    <mergeCell ref="J9:L12"/>
    <mergeCell ref="M9:O12"/>
  </mergeCells>
  <conditionalFormatting sqref="C1:E1">
    <cfRule type="cellIs" priority="1" dxfId="4" operator="equal" stopIfTrue="1">
      <formula>"nezadána"</formula>
    </cfRule>
  </conditionalFormatting>
  <conditionalFormatting sqref="B14:B17 A2:A20">
    <cfRule type="cellIs" priority="2" dxfId="3" operator="equal" stopIfTrue="1">
      <formula>"odstr"</formula>
    </cfRule>
  </conditionalFormatting>
  <conditionalFormatting sqref="B1">
    <cfRule type="cellIs" priority="3" dxfId="0" operator="equal" stopIfTrue="1">
      <formula>"FUNKCE"</formula>
    </cfRule>
  </conditionalFormatting>
  <conditionalFormatting sqref="G8">
    <cfRule type="expression" priority="4" dxfId="0" stopIfTrue="1">
      <formula>Q8=" "</formula>
    </cfRule>
  </conditionalFormatting>
  <conditionalFormatting sqref="P18">
    <cfRule type="expression" priority="5" dxfId="0" stopIfTrue="1">
      <formula>Q18=" "</formula>
    </cfRule>
  </conditionalFormatting>
  <conditionalFormatting sqref="P1 F1:I1">
    <cfRule type="cellIs" priority="6" dxfId="5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P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8"/>
  <dimension ref="A1:AT217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5.75390625" style="26" customWidth="1"/>
    <col min="6" max="6" width="1.12109375" style="26" customWidth="1"/>
    <col min="7" max="7" width="12.375" style="26" customWidth="1"/>
    <col min="8" max="8" width="32.875" style="26" customWidth="1"/>
    <col min="9" max="9" width="1.12109375" style="26" customWidth="1"/>
    <col min="10" max="10" width="10.00390625" style="26" customWidth="1"/>
    <col min="11" max="11" width="10.125" style="26" customWidth="1"/>
    <col min="12" max="12" width="10.25390625" style="26" customWidth="1"/>
    <col min="13" max="13" width="13.875" style="26" customWidth="1"/>
    <col min="14" max="37" width="1.75390625" style="26" customWidth="1"/>
    <col min="38" max="16384" width="9.125" style="26" customWidth="1"/>
  </cols>
  <sheetData>
    <row r="1" spans="1:14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CONCATENATE(C1,M1)</f>
        <v>#REF!</v>
      </c>
      <c r="F1" s="18">
        <v>4</v>
      </c>
      <c r="G1" s="19"/>
      <c r="H1" s="19"/>
      <c r="I1" s="19"/>
      <c r="K1" s="21"/>
      <c r="L1" s="21"/>
      <c r="M1" s="22"/>
      <c r="N1" s="23"/>
    </row>
    <row r="2" spans="1:3" ht="12.75">
      <c r="A2" s="20" t="s">
        <v>92</v>
      </c>
      <c r="B2" s="24"/>
      <c r="C2" s="25"/>
    </row>
    <row r="3" spans="1:13" s="28" customFormat="1" ht="15.75">
      <c r="A3" s="20" t="s">
        <v>92</v>
      </c>
      <c r="B3" s="27" t="s">
        <v>100</v>
      </c>
      <c r="D3" s="29" t="s">
        <v>61</v>
      </c>
      <c r="E3" s="29"/>
      <c r="F3" s="29"/>
      <c r="G3" s="30"/>
      <c r="H3" s="30" t="s">
        <v>217</v>
      </c>
      <c r="I3" s="31"/>
      <c r="J3" s="29"/>
      <c r="K3" s="29"/>
      <c r="L3" s="29"/>
      <c r="M3" s="29"/>
    </row>
    <row r="4" spans="1:13" s="28" customFormat="1" ht="15.75" hidden="1">
      <c r="A4" s="20" t="s">
        <v>92</v>
      </c>
      <c r="B4" s="33">
        <f>COUNTA(Datova_oblast)</f>
        <v>108</v>
      </c>
      <c r="D4" s="34" t="e">
        <f>IF(D1=" ?","",CONCATENATE("Tab. ",E1,":"))</f>
        <v>#REF!</v>
      </c>
      <c r="E4" s="29"/>
      <c r="F4" s="29"/>
      <c r="G4" s="34"/>
      <c r="H4" s="34" t="str">
        <f>IF(H3="Zadejte název tabulky","",H3)</f>
        <v>Příjmy kapitoly 333-MŠMT – podle položek</v>
      </c>
      <c r="I4" s="31"/>
      <c r="J4" s="29"/>
      <c r="K4" s="29"/>
      <c r="L4" s="29"/>
      <c r="M4" s="29"/>
    </row>
    <row r="5" spans="1:13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</row>
    <row r="6" spans="1:13" s="28" customFormat="1" ht="21" customHeight="1" hidden="1">
      <c r="A6" s="20" t="str">
        <f>IF(COUNTBLANK(C6:IV6)=254,"odstr","OK")</f>
        <v>odstr</v>
      </c>
      <c r="B6" s="38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s="28" customFormat="1" ht="21" customHeight="1" hidden="1">
      <c r="A7" s="20" t="str">
        <f>IF(COUNTBLANK(C7:IV7)=254,"odstr","OK")</f>
        <v>odstr</v>
      </c>
      <c r="B7" s="38" t="s">
        <v>95</v>
      </c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4" s="41" customFormat="1" ht="21" customHeight="1" thickBot="1">
      <c r="A8" s="20" t="s">
        <v>92</v>
      </c>
      <c r="B8" s="20"/>
      <c r="D8" s="42" t="s">
        <v>506</v>
      </c>
      <c r="E8" s="43"/>
      <c r="F8" s="43"/>
      <c r="G8" s="43"/>
      <c r="H8" s="43"/>
      <c r="I8" s="44"/>
      <c r="J8" s="44"/>
      <c r="K8" s="44"/>
      <c r="L8" s="44"/>
      <c r="M8" s="45" t="s">
        <v>185</v>
      </c>
      <c r="N8" s="20"/>
    </row>
    <row r="9" spans="1:14" ht="6" customHeight="1">
      <c r="A9" s="20" t="s">
        <v>92</v>
      </c>
      <c r="C9" s="46"/>
      <c r="D9" s="598" t="s">
        <v>218</v>
      </c>
      <c r="E9" s="578"/>
      <c r="F9" s="138"/>
      <c r="G9" s="602" t="s">
        <v>219</v>
      </c>
      <c r="H9" s="140"/>
      <c r="I9" s="141"/>
      <c r="J9" s="605" t="s">
        <v>220</v>
      </c>
      <c r="K9" s="608" t="s">
        <v>221</v>
      </c>
      <c r="L9" s="595" t="s">
        <v>207</v>
      </c>
      <c r="M9" s="573" t="s">
        <v>222</v>
      </c>
      <c r="N9" s="47"/>
    </row>
    <row r="10" spans="1:14" ht="6" customHeight="1">
      <c r="A10" s="20" t="s">
        <v>92</v>
      </c>
      <c r="C10" s="46"/>
      <c r="D10" s="599"/>
      <c r="E10" s="581"/>
      <c r="F10" s="142"/>
      <c r="G10" s="603"/>
      <c r="H10" s="144"/>
      <c r="I10" s="145"/>
      <c r="J10" s="606"/>
      <c r="K10" s="609"/>
      <c r="L10" s="596"/>
      <c r="M10" s="574"/>
      <c r="N10" s="47"/>
    </row>
    <row r="11" spans="1:14" ht="6" customHeight="1">
      <c r="A11" s="20" t="s">
        <v>92</v>
      </c>
      <c r="C11" s="46"/>
      <c r="D11" s="599"/>
      <c r="E11" s="581"/>
      <c r="F11" s="142"/>
      <c r="G11" s="603"/>
      <c r="H11" s="144"/>
      <c r="I11" s="145"/>
      <c r="J11" s="606"/>
      <c r="K11" s="609"/>
      <c r="L11" s="596"/>
      <c r="M11" s="574"/>
      <c r="N11" s="47"/>
    </row>
    <row r="12" spans="1:14" ht="6" customHeight="1">
      <c r="A12" s="20" t="s">
        <v>92</v>
      </c>
      <c r="C12" s="46"/>
      <c r="D12" s="599"/>
      <c r="E12" s="581"/>
      <c r="F12" s="142"/>
      <c r="G12" s="603"/>
      <c r="H12" s="144"/>
      <c r="I12" s="145"/>
      <c r="J12" s="606"/>
      <c r="K12" s="609"/>
      <c r="L12" s="596"/>
      <c r="M12" s="574"/>
      <c r="N12" s="47"/>
    </row>
    <row r="13" spans="1:14" ht="6" customHeight="1" thickBot="1">
      <c r="A13" s="20" t="s">
        <v>92</v>
      </c>
      <c r="C13" s="46"/>
      <c r="D13" s="600"/>
      <c r="E13" s="601"/>
      <c r="F13" s="146"/>
      <c r="G13" s="604"/>
      <c r="H13" s="148"/>
      <c r="I13" s="149"/>
      <c r="J13" s="607"/>
      <c r="K13" s="610"/>
      <c r="L13" s="597"/>
      <c r="M13" s="575"/>
      <c r="N13" s="47"/>
    </row>
    <row r="14" spans="1:14" ht="13.5" thickTop="1">
      <c r="A14" s="51"/>
      <c r="B14" s="22"/>
      <c r="C14" s="52"/>
      <c r="D14" s="150"/>
      <c r="E14" s="151">
        <v>1361</v>
      </c>
      <c r="F14" s="152"/>
      <c r="G14" s="153" t="s">
        <v>223</v>
      </c>
      <c r="H14" s="154"/>
      <c r="I14" s="155"/>
      <c r="J14" s="156">
        <v>400</v>
      </c>
      <c r="K14" s="157">
        <v>400</v>
      </c>
      <c r="L14" s="158">
        <v>258.52501</v>
      </c>
      <c r="M14" s="159">
        <v>0.646312525</v>
      </c>
      <c r="N14" s="47"/>
    </row>
    <row r="15" spans="1:14" ht="13.5" thickBot="1">
      <c r="A15" s="51"/>
      <c r="B15" s="22"/>
      <c r="C15" s="52"/>
      <c r="D15" s="160"/>
      <c r="E15" s="161">
        <v>1</v>
      </c>
      <c r="F15" s="162"/>
      <c r="G15" s="163" t="s">
        <v>224</v>
      </c>
      <c r="H15" s="164"/>
      <c r="I15" s="165"/>
      <c r="J15" s="166">
        <v>400</v>
      </c>
      <c r="K15" s="167">
        <v>400</v>
      </c>
      <c r="L15" s="168">
        <v>258.52501</v>
      </c>
      <c r="M15" s="169">
        <v>0.646312525</v>
      </c>
      <c r="N15" s="47"/>
    </row>
    <row r="16" spans="1:14" ht="13.5" thickTop="1">
      <c r="A16" s="51" t="e">
        <f aca="true" t="shared" si="0" ref="A16:A32">IF(COUNTBLANK(C16:IV16)=254,"odstr",IF(AND($A$1="TISK",SUM(J16:M16)=0),"odstr","OK"))</f>
        <v>#REF!</v>
      </c>
      <c r="B16" s="22" t="s">
        <v>96</v>
      </c>
      <c r="C16" s="52"/>
      <c r="D16" s="170"/>
      <c r="E16" s="171">
        <v>2111</v>
      </c>
      <c r="F16" s="172"/>
      <c r="G16" s="173" t="s">
        <v>225</v>
      </c>
      <c r="H16" s="174"/>
      <c r="I16" s="175"/>
      <c r="J16" s="57">
        <v>66</v>
      </c>
      <c r="K16" s="58">
        <v>66</v>
      </c>
      <c r="L16" s="59">
        <v>65.822</v>
      </c>
      <c r="M16" s="176">
        <v>0.9973030303030304</v>
      </c>
      <c r="N16" s="47"/>
    </row>
    <row r="17" spans="1:14" ht="12.75">
      <c r="A17" s="51" t="e">
        <f t="shared" si="0"/>
        <v>#REF!</v>
      </c>
      <c r="B17" s="22" t="s">
        <v>96</v>
      </c>
      <c r="C17" s="52"/>
      <c r="D17" s="177"/>
      <c r="E17" s="178">
        <v>2119</v>
      </c>
      <c r="F17" s="179"/>
      <c r="G17" s="180" t="s">
        <v>226</v>
      </c>
      <c r="H17" s="181"/>
      <c r="I17" s="182"/>
      <c r="J17" s="183">
        <v>0</v>
      </c>
      <c r="K17" s="184">
        <v>0</v>
      </c>
      <c r="L17" s="185">
        <v>0.57</v>
      </c>
      <c r="M17" s="186" t="s">
        <v>199</v>
      </c>
      <c r="N17" s="47"/>
    </row>
    <row r="18" spans="1:14" ht="12.75">
      <c r="A18" s="51" t="e">
        <f t="shared" si="0"/>
        <v>#REF!</v>
      </c>
      <c r="B18" s="22" t="s">
        <v>96</v>
      </c>
      <c r="C18" s="52"/>
      <c r="D18" s="187"/>
      <c r="E18" s="178">
        <v>2123</v>
      </c>
      <c r="F18" s="188"/>
      <c r="G18" s="180" t="s">
        <v>227</v>
      </c>
      <c r="H18" s="189"/>
      <c r="I18" s="190"/>
      <c r="J18" s="66">
        <v>0</v>
      </c>
      <c r="K18" s="67">
        <v>0</v>
      </c>
      <c r="L18" s="68">
        <v>276.10456</v>
      </c>
      <c r="M18" s="191" t="s">
        <v>199</v>
      </c>
      <c r="N18" s="47"/>
    </row>
    <row r="19" spans="1:14" ht="12.75">
      <c r="A19" s="51" t="e">
        <f t="shared" si="0"/>
        <v>#REF!</v>
      </c>
      <c r="B19" s="22" t="s">
        <v>96</v>
      </c>
      <c r="C19" s="52"/>
      <c r="D19" s="187"/>
      <c r="E19" s="178">
        <v>2131</v>
      </c>
      <c r="F19" s="188"/>
      <c r="G19" s="180" t="s">
        <v>228</v>
      </c>
      <c r="H19" s="189"/>
      <c r="I19" s="190"/>
      <c r="J19" s="66">
        <v>15</v>
      </c>
      <c r="K19" s="67">
        <v>15</v>
      </c>
      <c r="L19" s="68">
        <v>36.600269999999995</v>
      </c>
      <c r="M19" s="191">
        <v>2.440018</v>
      </c>
      <c r="N19" s="47"/>
    </row>
    <row r="20" spans="1:14" ht="12.75">
      <c r="A20" s="51" t="e">
        <f t="shared" si="0"/>
        <v>#REF!</v>
      </c>
      <c r="B20" s="22" t="s">
        <v>96</v>
      </c>
      <c r="C20" s="52"/>
      <c r="D20" s="187"/>
      <c r="E20" s="178">
        <v>2132</v>
      </c>
      <c r="F20" s="188"/>
      <c r="G20" s="180" t="s">
        <v>229</v>
      </c>
      <c r="H20" s="189"/>
      <c r="I20" s="190"/>
      <c r="J20" s="66">
        <v>976</v>
      </c>
      <c r="K20" s="67">
        <v>976</v>
      </c>
      <c r="L20" s="68">
        <v>2020.0928000000001</v>
      </c>
      <c r="M20" s="191">
        <v>2.0697672131147544</v>
      </c>
      <c r="N20" s="47"/>
    </row>
    <row r="21" spans="1:14" ht="13.5" customHeight="1">
      <c r="A21" s="51" t="e">
        <f t="shared" si="0"/>
        <v>#REF!</v>
      </c>
      <c r="B21" s="22" t="s">
        <v>96</v>
      </c>
      <c r="C21" s="52"/>
      <c r="D21" s="187"/>
      <c r="E21" s="178">
        <v>2133</v>
      </c>
      <c r="F21" s="188"/>
      <c r="G21" s="180" t="s">
        <v>230</v>
      </c>
      <c r="H21" s="189"/>
      <c r="I21" s="190"/>
      <c r="J21" s="66">
        <v>0</v>
      </c>
      <c r="K21" s="67">
        <v>0</v>
      </c>
      <c r="L21" s="68">
        <v>1.227</v>
      </c>
      <c r="M21" s="191" t="s">
        <v>199</v>
      </c>
      <c r="N21" s="47"/>
    </row>
    <row r="22" spans="1:14" ht="12.75">
      <c r="A22" s="51" t="e">
        <f t="shared" si="0"/>
        <v>#REF!</v>
      </c>
      <c r="B22" s="22" t="s">
        <v>96</v>
      </c>
      <c r="C22" s="52"/>
      <c r="D22" s="187"/>
      <c r="E22" s="178">
        <v>2141</v>
      </c>
      <c r="F22" s="188"/>
      <c r="G22" s="180" t="s">
        <v>231</v>
      </c>
      <c r="H22" s="189"/>
      <c r="I22" s="190"/>
      <c r="J22" s="66">
        <v>0</v>
      </c>
      <c r="K22" s="67">
        <v>0</v>
      </c>
      <c r="L22" s="68">
        <v>0.10701000000000001</v>
      </c>
      <c r="M22" s="191" t="s">
        <v>199</v>
      </c>
      <c r="N22" s="47"/>
    </row>
    <row r="23" spans="1:14" ht="12.75">
      <c r="A23" s="51" t="e">
        <f t="shared" si="0"/>
        <v>#REF!</v>
      </c>
      <c r="B23" s="22" t="s">
        <v>96</v>
      </c>
      <c r="C23" s="52"/>
      <c r="D23" s="192"/>
      <c r="E23" s="193">
        <v>2143</v>
      </c>
      <c r="F23" s="194"/>
      <c r="G23" s="195" t="s">
        <v>232</v>
      </c>
      <c r="H23" s="196"/>
      <c r="I23" s="197"/>
      <c r="J23" s="76">
        <v>0</v>
      </c>
      <c r="K23" s="77">
        <v>0</v>
      </c>
      <c r="L23" s="78">
        <v>2.62581</v>
      </c>
      <c r="M23" s="198" t="s">
        <v>199</v>
      </c>
      <c r="N23" s="47"/>
    </row>
    <row r="24" spans="1:14" ht="27" customHeight="1">
      <c r="A24" s="51" t="e">
        <f t="shared" si="0"/>
        <v>#REF!</v>
      </c>
      <c r="B24" s="22" t="s">
        <v>96</v>
      </c>
      <c r="C24" s="52"/>
      <c r="D24" s="199"/>
      <c r="E24" s="200">
        <v>21</v>
      </c>
      <c r="F24" s="201"/>
      <c r="G24" s="594" t="s">
        <v>29</v>
      </c>
      <c r="H24" s="594"/>
      <c r="I24" s="202"/>
      <c r="J24" s="203">
        <v>1057</v>
      </c>
      <c r="K24" s="204">
        <v>1057</v>
      </c>
      <c r="L24" s="87">
        <v>2403.14945</v>
      </c>
      <c r="M24" s="205">
        <v>2.2735567171239355</v>
      </c>
      <c r="N24" s="47"/>
    </row>
    <row r="25" spans="1:14" ht="12.75" customHeight="1">
      <c r="A25" s="51" t="e">
        <f t="shared" si="0"/>
        <v>#REF!</v>
      </c>
      <c r="B25" s="22" t="s">
        <v>96</v>
      </c>
      <c r="C25" s="52"/>
      <c r="D25" s="187"/>
      <c r="E25" s="178">
        <v>2212</v>
      </c>
      <c r="F25" s="188"/>
      <c r="G25" s="180" t="s">
        <v>233</v>
      </c>
      <c r="H25" s="189"/>
      <c r="I25" s="190"/>
      <c r="J25" s="66">
        <v>0</v>
      </c>
      <c r="K25" s="67">
        <v>0</v>
      </c>
      <c r="L25" s="68">
        <v>12.612</v>
      </c>
      <c r="M25" s="191" t="s">
        <v>199</v>
      </c>
      <c r="N25" s="47"/>
    </row>
    <row r="26" spans="1:14" ht="12.75" customHeight="1">
      <c r="A26" s="51" t="e">
        <f t="shared" si="0"/>
        <v>#REF!</v>
      </c>
      <c r="B26" s="22" t="s">
        <v>96</v>
      </c>
      <c r="C26" s="52"/>
      <c r="D26" s="177"/>
      <c r="E26" s="206">
        <v>2221</v>
      </c>
      <c r="F26" s="179"/>
      <c r="G26" s="180" t="s">
        <v>234</v>
      </c>
      <c r="H26" s="181"/>
      <c r="I26" s="182"/>
      <c r="J26" s="183">
        <v>0</v>
      </c>
      <c r="K26" s="184">
        <v>0</v>
      </c>
      <c r="L26" s="185">
        <v>3438.44777</v>
      </c>
      <c r="M26" s="191" t="s">
        <v>199</v>
      </c>
      <c r="N26" s="47"/>
    </row>
    <row r="27" spans="1:14" ht="12.75" customHeight="1">
      <c r="A27" s="51" t="e">
        <f t="shared" si="0"/>
        <v>#REF!</v>
      </c>
      <c r="B27" s="22" t="s">
        <v>96</v>
      </c>
      <c r="C27" s="52"/>
      <c r="D27" s="177"/>
      <c r="E27" s="206">
        <v>2222</v>
      </c>
      <c r="F27" s="179"/>
      <c r="G27" s="529" t="s">
        <v>235</v>
      </c>
      <c r="H27" s="181"/>
      <c r="I27" s="182"/>
      <c r="J27" s="183">
        <v>0</v>
      </c>
      <c r="K27" s="184">
        <v>0</v>
      </c>
      <c r="L27" s="185">
        <v>180.14284</v>
      </c>
      <c r="M27" s="186" t="s">
        <v>199</v>
      </c>
      <c r="N27" s="47"/>
    </row>
    <row r="28" spans="1:14" ht="12.75" customHeight="1">
      <c r="A28" s="51" t="e">
        <f t="shared" si="0"/>
        <v>#REF!</v>
      </c>
      <c r="B28" s="22" t="s">
        <v>96</v>
      </c>
      <c r="C28" s="52"/>
      <c r="D28" s="177"/>
      <c r="E28" s="206">
        <v>2229</v>
      </c>
      <c r="F28" s="179"/>
      <c r="G28" s="195" t="s">
        <v>236</v>
      </c>
      <c r="H28" s="181"/>
      <c r="I28" s="182"/>
      <c r="J28" s="183">
        <v>0</v>
      </c>
      <c r="K28" s="184">
        <v>0</v>
      </c>
      <c r="L28" s="185">
        <v>134.236</v>
      </c>
      <c r="M28" s="186" t="s">
        <v>199</v>
      </c>
      <c r="N28" s="47"/>
    </row>
    <row r="29" spans="1:14" ht="12.75" customHeight="1">
      <c r="A29" s="51" t="e">
        <f t="shared" si="0"/>
        <v>#REF!</v>
      </c>
      <c r="B29" s="22" t="s">
        <v>96</v>
      </c>
      <c r="C29" s="52"/>
      <c r="D29" s="199"/>
      <c r="E29" s="200">
        <v>22</v>
      </c>
      <c r="F29" s="201"/>
      <c r="G29" s="207" t="s">
        <v>30</v>
      </c>
      <c r="H29" s="208"/>
      <c r="I29" s="202"/>
      <c r="J29" s="203">
        <v>0</v>
      </c>
      <c r="K29" s="204">
        <v>0</v>
      </c>
      <c r="L29" s="87">
        <v>3765.43861</v>
      </c>
      <c r="M29" s="205" t="s">
        <v>199</v>
      </c>
      <c r="N29" s="47"/>
    </row>
    <row r="30" spans="1:14" ht="12.75" customHeight="1">
      <c r="A30" s="51" t="e">
        <f t="shared" si="0"/>
        <v>#REF!</v>
      </c>
      <c r="B30" s="22" t="s">
        <v>96</v>
      </c>
      <c r="C30" s="52"/>
      <c r="D30" s="530"/>
      <c r="E30" s="237">
        <v>2322</v>
      </c>
      <c r="F30" s="551"/>
      <c r="G30" s="552" t="s">
        <v>237</v>
      </c>
      <c r="H30" s="553"/>
      <c r="I30" s="554"/>
      <c r="J30" s="534">
        <v>0</v>
      </c>
      <c r="K30" s="369">
        <v>0</v>
      </c>
      <c r="L30" s="555">
        <v>391.324</v>
      </c>
      <c r="M30" s="556" t="s">
        <v>199</v>
      </c>
      <c r="N30" s="47"/>
    </row>
    <row r="31" spans="1:14" ht="12.75" customHeight="1">
      <c r="A31" s="51" t="e">
        <f t="shared" si="0"/>
        <v>#REF!</v>
      </c>
      <c r="B31" s="22" t="s">
        <v>96</v>
      </c>
      <c r="C31" s="52"/>
      <c r="D31" s="187"/>
      <c r="E31" s="178">
        <v>2324</v>
      </c>
      <c r="F31" s="188"/>
      <c r="G31" s="180" t="s">
        <v>238</v>
      </c>
      <c r="H31" s="189"/>
      <c r="I31" s="190"/>
      <c r="J31" s="66">
        <v>490</v>
      </c>
      <c r="K31" s="67">
        <v>490</v>
      </c>
      <c r="L31" s="68">
        <v>2379.3858999999998</v>
      </c>
      <c r="M31" s="191">
        <v>4.855889591836735</v>
      </c>
      <c r="N31" s="47"/>
    </row>
    <row r="32" spans="1:14" ht="12.75" customHeight="1">
      <c r="A32" s="51" t="e">
        <f t="shared" si="0"/>
        <v>#REF!</v>
      </c>
      <c r="B32" s="22" t="s">
        <v>96</v>
      </c>
      <c r="C32" s="52"/>
      <c r="D32" s="187"/>
      <c r="E32" s="178">
        <v>2328</v>
      </c>
      <c r="F32" s="188"/>
      <c r="G32" s="180" t="s">
        <v>239</v>
      </c>
      <c r="H32" s="189"/>
      <c r="I32" s="190"/>
      <c r="J32" s="66">
        <v>0</v>
      </c>
      <c r="K32" s="67">
        <v>0</v>
      </c>
      <c r="L32" s="68">
        <v>0</v>
      </c>
      <c r="M32" s="191" t="s">
        <v>199</v>
      </c>
      <c r="N32" s="47"/>
    </row>
    <row r="33" spans="1:14" ht="16.5" customHeight="1">
      <c r="A33" s="51" t="e">
        <f>IF(COUNTBLANK(C33:IV33)=254,"odstr",IF(AND($A$1="TISK",SUM(J33:M33)=0),"odstr","OK"))</f>
        <v>#REF!</v>
      </c>
      <c r="B33" s="22"/>
      <c r="C33" s="52"/>
      <c r="D33" s="192"/>
      <c r="E33" s="193">
        <v>2329</v>
      </c>
      <c r="F33" s="194"/>
      <c r="G33" s="195" t="s">
        <v>240</v>
      </c>
      <c r="H33" s="196"/>
      <c r="I33" s="197"/>
      <c r="J33" s="76">
        <v>5</v>
      </c>
      <c r="K33" s="77">
        <v>5</v>
      </c>
      <c r="L33" s="78">
        <v>18006.27919</v>
      </c>
      <c r="M33" s="198">
        <v>3601.255838</v>
      </c>
      <c r="N33" s="47"/>
    </row>
    <row r="34" spans="1:14" ht="12.75" customHeight="1">
      <c r="A34" s="51" t="e">
        <f>IF(COUNTBLANK(C34:IV34)=254,"odstr",IF(AND($A$1="TISK",SUM(J34:M34)=0),"odstr","OK"))</f>
        <v>#REF!</v>
      </c>
      <c r="B34" s="22"/>
      <c r="C34" s="52"/>
      <c r="D34" s="199"/>
      <c r="E34" s="200">
        <v>23</v>
      </c>
      <c r="F34" s="201"/>
      <c r="G34" s="594" t="s">
        <v>31</v>
      </c>
      <c r="H34" s="594"/>
      <c r="I34" s="202"/>
      <c r="J34" s="203">
        <v>495</v>
      </c>
      <c r="K34" s="204">
        <v>495</v>
      </c>
      <c r="L34" s="87">
        <v>20776.989090000003</v>
      </c>
      <c r="M34" s="205">
        <v>41.97371533333334</v>
      </c>
      <c r="N34" s="47"/>
    </row>
    <row r="35" spans="1:14" ht="12.75" customHeight="1">
      <c r="A35" s="51" t="e">
        <f>IF(COUNTBLANK(C35:IV35)=254,"odstr",IF(AND($A$1="TISK",SUM(J35:M35)=0),"odstr","OK"))</f>
        <v>#REF!</v>
      </c>
      <c r="B35" s="22" t="s">
        <v>96</v>
      </c>
      <c r="C35" s="52"/>
      <c r="D35" s="177"/>
      <c r="E35" s="206">
        <v>2452</v>
      </c>
      <c r="F35" s="179"/>
      <c r="G35" s="218" t="s">
        <v>113</v>
      </c>
      <c r="H35" s="181"/>
      <c r="I35" s="219"/>
      <c r="J35" s="220">
        <v>88000</v>
      </c>
      <c r="K35" s="221">
        <v>88000</v>
      </c>
      <c r="L35" s="222">
        <v>88000</v>
      </c>
      <c r="M35" s="223">
        <v>1</v>
      </c>
      <c r="N35" s="47"/>
    </row>
    <row r="36" spans="1:14" ht="12.75">
      <c r="A36" s="51" t="e">
        <f>IF(COUNTBLANK(C36:IV36)=254,"odstr",IF(AND($A$1="TISK",SUM(J36:M36)=0),"odstr","OK"))</f>
        <v>#REF!</v>
      </c>
      <c r="B36" s="22" t="s">
        <v>96</v>
      </c>
      <c r="C36" s="52"/>
      <c r="D36" s="199"/>
      <c r="E36" s="200">
        <v>24</v>
      </c>
      <c r="F36" s="201"/>
      <c r="G36" s="594" t="s">
        <v>32</v>
      </c>
      <c r="H36" s="594"/>
      <c r="I36" s="202"/>
      <c r="J36" s="203">
        <v>88000</v>
      </c>
      <c r="K36" s="204">
        <v>88000</v>
      </c>
      <c r="L36" s="87">
        <v>88000</v>
      </c>
      <c r="M36" s="205">
        <v>1</v>
      </c>
      <c r="N36" s="47"/>
    </row>
    <row r="37" spans="1:14" ht="12.75">
      <c r="A37" s="51" t="e">
        <f>IF(COUNTBLANK(C37:IV37)=254,"odstr",IF(AND($A$1="TISK",SUM(J37:M37)=0),"odstr","OK"))</f>
        <v>#REF!</v>
      </c>
      <c r="B37" s="22" t="s">
        <v>96</v>
      </c>
      <c r="C37" s="52"/>
      <c r="D37" s="199"/>
      <c r="E37" s="200">
        <v>2</v>
      </c>
      <c r="F37" s="201"/>
      <c r="G37" s="207" t="s">
        <v>241</v>
      </c>
      <c r="H37" s="224"/>
      <c r="I37" s="202"/>
      <c r="J37" s="203">
        <v>89552</v>
      </c>
      <c r="K37" s="204">
        <v>89552</v>
      </c>
      <c r="L37" s="87">
        <v>114945.57715</v>
      </c>
      <c r="M37" s="205">
        <v>1.283562367674647</v>
      </c>
      <c r="N37" s="47"/>
    </row>
    <row r="38" spans="1:14" ht="15" customHeight="1">
      <c r="A38" s="51" t="e">
        <f>IF(COUNTBLANK(C38:IV38)=254,"odstr",IF(AND($A$1="TISK",SUM(J38:M38)=0),"odstr","OK"))</f>
        <v>#REF!</v>
      </c>
      <c r="B38" s="22" t="s">
        <v>96</v>
      </c>
      <c r="C38" s="52"/>
      <c r="D38" s="230"/>
      <c r="E38" s="231">
        <v>3111</v>
      </c>
      <c r="F38" s="232"/>
      <c r="G38" s="218" t="s">
        <v>242</v>
      </c>
      <c r="H38" s="233"/>
      <c r="I38" s="234"/>
      <c r="J38" s="94">
        <v>0</v>
      </c>
      <c r="K38" s="95">
        <v>0</v>
      </c>
      <c r="L38" s="235">
        <v>355.39</v>
      </c>
      <c r="M38" s="567" t="s">
        <v>199</v>
      </c>
      <c r="N38" s="47"/>
    </row>
    <row r="39" spans="1:14" ht="12.75" customHeight="1">
      <c r="A39" s="51" t="e">
        <f>IF(COUNTBLANK(C39:IV39)=254,"odstr",IF(AND($A$1="TISK",SUM(J39:M39)=0),"odstr","OK"))</f>
        <v>#REF!</v>
      </c>
      <c r="B39" s="22" t="s">
        <v>96</v>
      </c>
      <c r="C39" s="52"/>
      <c r="D39" s="558"/>
      <c r="E39" s="559">
        <v>3113</v>
      </c>
      <c r="F39" s="560"/>
      <c r="G39" s="561" t="s">
        <v>243</v>
      </c>
      <c r="H39" s="562"/>
      <c r="I39" s="563"/>
      <c r="J39" s="564">
        <v>0</v>
      </c>
      <c r="K39" s="565">
        <v>0</v>
      </c>
      <c r="L39" s="515">
        <v>1076.485</v>
      </c>
      <c r="M39" s="566" t="s">
        <v>199</v>
      </c>
      <c r="N39" s="47"/>
    </row>
    <row r="40" spans="1:14" ht="12.75" customHeight="1">
      <c r="A40" s="51" t="e">
        <f>IF(COUNTBLANK(C40:IV40)=254,"odstr",IF(AND($A$1="TISK",SUM(J40:M40)=0),"odstr","OK"))</f>
        <v>#REF!</v>
      </c>
      <c r="B40" s="22" t="s">
        <v>96</v>
      </c>
      <c r="C40" s="52"/>
      <c r="D40" s="199"/>
      <c r="E40" s="200">
        <v>31</v>
      </c>
      <c r="F40" s="201"/>
      <c r="G40" s="594" t="s">
        <v>33</v>
      </c>
      <c r="H40" s="594"/>
      <c r="I40" s="202"/>
      <c r="J40" s="203">
        <v>0</v>
      </c>
      <c r="K40" s="204">
        <v>0</v>
      </c>
      <c r="L40" s="87">
        <v>1431.875</v>
      </c>
      <c r="M40" s="205" t="s">
        <v>199</v>
      </c>
      <c r="N40" s="47"/>
    </row>
    <row r="41" spans="1:14" ht="12.75">
      <c r="A41" s="51" t="e">
        <f>IF(COUNTBLANK(C41:IV41)=254,"odstr",IF(AND($A$1="TISK",SUM(J41:M41)=0),"odstr","OK"))</f>
        <v>#REF!</v>
      </c>
      <c r="B41" s="22" t="s">
        <v>96</v>
      </c>
      <c r="C41" s="52"/>
      <c r="D41" s="199"/>
      <c r="E41" s="200">
        <v>3</v>
      </c>
      <c r="F41" s="201"/>
      <c r="G41" s="207" t="s">
        <v>244</v>
      </c>
      <c r="H41" s="224"/>
      <c r="I41" s="202"/>
      <c r="J41" s="203">
        <v>0</v>
      </c>
      <c r="K41" s="204">
        <v>0</v>
      </c>
      <c r="L41" s="87">
        <v>1431.875</v>
      </c>
      <c r="M41" s="205" t="s">
        <v>199</v>
      </c>
      <c r="N41" s="47"/>
    </row>
    <row r="42" spans="1:14" ht="12.75">
      <c r="A42" s="51" t="e">
        <f>IF(COUNTBLANK(C42:IV42)=254,"odstr",IF(AND($A$1="TISK",SUM(J42:M42)=0),"odstr","OK"))</f>
        <v>#REF!</v>
      </c>
      <c r="B42" s="22" t="s">
        <v>96</v>
      </c>
      <c r="C42" s="52"/>
      <c r="D42" s="230"/>
      <c r="E42" s="231">
        <v>4118</v>
      </c>
      <c r="F42" s="232"/>
      <c r="G42" s="180" t="s">
        <v>245</v>
      </c>
      <c r="H42" s="233"/>
      <c r="I42" s="234"/>
      <c r="J42" s="94">
        <v>1992328.724</v>
      </c>
      <c r="K42" s="95">
        <v>3070031.696</v>
      </c>
      <c r="L42" s="235">
        <v>8907293.854600001</v>
      </c>
      <c r="M42" s="236">
        <v>2.9013686947289425</v>
      </c>
      <c r="N42" s="47"/>
    </row>
    <row r="43" spans="1:14" ht="12.75">
      <c r="A43" s="51" t="e">
        <f>IF(COUNTBLANK(C43:IV43)=254,"odstr",IF(AND($A$1="TISK",SUM(J43:M43)=0),"odstr","OK"))</f>
        <v>#REF!</v>
      </c>
      <c r="B43" s="22" t="s">
        <v>96</v>
      </c>
      <c r="C43" s="52"/>
      <c r="D43" s="187"/>
      <c r="E43" s="237">
        <v>4122</v>
      </c>
      <c r="F43" s="188"/>
      <c r="G43" s="180" t="s">
        <v>246</v>
      </c>
      <c r="H43" s="189"/>
      <c r="I43" s="190"/>
      <c r="J43" s="66">
        <v>0</v>
      </c>
      <c r="K43" s="67">
        <v>0</v>
      </c>
      <c r="L43" s="68">
        <v>7222.34867</v>
      </c>
      <c r="M43" s="191" t="s">
        <v>199</v>
      </c>
      <c r="N43" s="47"/>
    </row>
    <row r="44" spans="1:14" ht="12.75">
      <c r="A44" s="51" t="e">
        <f>IF(COUNTBLANK(C44:IV44)=254,"odstr",IF(AND($A$1="TISK",SUM(J44:M44)=0),"odstr","OK"))</f>
        <v>#REF!</v>
      </c>
      <c r="B44" s="22" t="s">
        <v>96</v>
      </c>
      <c r="C44" s="52"/>
      <c r="D44" s="187"/>
      <c r="E44" s="178">
        <v>4132</v>
      </c>
      <c r="F44" s="188"/>
      <c r="G44" s="180" t="s">
        <v>247</v>
      </c>
      <c r="H44" s="189"/>
      <c r="I44" s="190"/>
      <c r="J44" s="66">
        <v>0</v>
      </c>
      <c r="K44" s="67">
        <v>0</v>
      </c>
      <c r="L44" s="68">
        <v>2538.52134</v>
      </c>
      <c r="M44" s="191" t="s">
        <v>199</v>
      </c>
      <c r="N44" s="47"/>
    </row>
    <row r="45" spans="1:14" ht="12.75">
      <c r="A45" s="51"/>
      <c r="B45" s="22"/>
      <c r="C45" s="52"/>
      <c r="D45" s="209"/>
      <c r="E45" s="210">
        <v>4135</v>
      </c>
      <c r="F45" s="211"/>
      <c r="G45" s="180" t="s">
        <v>248</v>
      </c>
      <c r="H45" s="212"/>
      <c r="I45" s="213"/>
      <c r="J45" s="214">
        <v>0</v>
      </c>
      <c r="K45" s="215">
        <v>0</v>
      </c>
      <c r="L45" s="216">
        <v>14765.50991</v>
      </c>
      <c r="M45" s="217"/>
      <c r="N45" s="47"/>
    </row>
    <row r="46" spans="1:14" ht="12.75">
      <c r="A46" s="51"/>
      <c r="B46" s="22"/>
      <c r="C46" s="52"/>
      <c r="D46" s="209"/>
      <c r="E46" s="210">
        <v>4153</v>
      </c>
      <c r="F46" s="211"/>
      <c r="G46" s="180" t="s">
        <v>507</v>
      </c>
      <c r="H46" s="212"/>
      <c r="I46" s="213"/>
      <c r="J46" s="214">
        <v>0</v>
      </c>
      <c r="K46" s="215">
        <v>0</v>
      </c>
      <c r="L46" s="216">
        <v>1495.30875</v>
      </c>
      <c r="M46" s="217"/>
      <c r="N46" s="47"/>
    </row>
    <row r="47" spans="1:14" ht="12.75">
      <c r="A47" s="51" t="e">
        <f>IF(COUNTBLANK(C47:IV47)=254,"odstr",IF(AND($A$1="TISK",SUM(J47:M47)=0),"odstr","OK"))</f>
        <v>#REF!</v>
      </c>
      <c r="B47" s="22" t="s">
        <v>96</v>
      </c>
      <c r="C47" s="52"/>
      <c r="D47" s="209"/>
      <c r="E47" s="210">
        <v>4159</v>
      </c>
      <c r="F47" s="211"/>
      <c r="G47" s="180"/>
      <c r="H47" s="212"/>
      <c r="I47" s="213"/>
      <c r="J47" s="214">
        <v>0</v>
      </c>
      <c r="K47" s="215">
        <v>0</v>
      </c>
      <c r="L47" s="216">
        <v>480.496</v>
      </c>
      <c r="M47" s="217" t="s">
        <v>199</v>
      </c>
      <c r="N47" s="47"/>
    </row>
    <row r="48" spans="1:14" ht="12.75">
      <c r="A48" s="51" t="e">
        <f>IF(COUNTBLANK(C48:IV48)=254,"odstr",IF(AND($A$1="TISK",SUM(J48:M48)=0),"odstr","OK"))</f>
        <v>#REF!</v>
      </c>
      <c r="B48" s="22" t="s">
        <v>96</v>
      </c>
      <c r="C48" s="52"/>
      <c r="D48" s="199"/>
      <c r="E48" s="200">
        <v>41</v>
      </c>
      <c r="F48" s="201"/>
      <c r="G48" s="207" t="s">
        <v>34</v>
      </c>
      <c r="H48" s="224"/>
      <c r="I48" s="202"/>
      <c r="J48" s="203">
        <v>1992328.724</v>
      </c>
      <c r="K48" s="204">
        <v>3070031.696</v>
      </c>
      <c r="L48" s="87">
        <v>8933796.03927</v>
      </c>
      <c r="M48" s="205">
        <v>2.91000123904584</v>
      </c>
      <c r="N48" s="47"/>
    </row>
    <row r="49" spans="1:14" ht="12.75">
      <c r="A49" s="51" t="e">
        <f>IF(COUNTBLANK(C49:IV49)=254,"odstr",IF(AND($A$1="TISK",SUM(J49:M49)=0),"odstr","OK"))</f>
        <v>#REF!</v>
      </c>
      <c r="B49" s="22" t="s">
        <v>96</v>
      </c>
      <c r="C49" s="52"/>
      <c r="D49" s="225"/>
      <c r="E49" s="226">
        <v>4218</v>
      </c>
      <c r="F49" s="227"/>
      <c r="G49" s="228" t="s">
        <v>249</v>
      </c>
      <c r="H49" s="229"/>
      <c r="I49" s="219"/>
      <c r="J49" s="220">
        <v>5105500</v>
      </c>
      <c r="K49" s="221">
        <v>6540496.261</v>
      </c>
      <c r="L49" s="222">
        <v>7339631.37127</v>
      </c>
      <c r="M49" s="223">
        <v>1.122182641558122</v>
      </c>
      <c r="N49" s="47"/>
    </row>
    <row r="50" spans="1:14" ht="12.75">
      <c r="A50" s="51" t="e">
        <f>IF(COUNTBLANK(C50:IV50)=254,"odstr",IF(AND($A$1="TISK",SUM(J50:M50)=0),"odstr","OK"))</f>
        <v>#REF!</v>
      </c>
      <c r="B50" s="22" t="s">
        <v>96</v>
      </c>
      <c r="C50" s="52"/>
      <c r="D50" s="199"/>
      <c r="E50" s="200">
        <v>42</v>
      </c>
      <c r="F50" s="201"/>
      <c r="G50" s="207" t="s">
        <v>35</v>
      </c>
      <c r="H50" s="224"/>
      <c r="I50" s="202"/>
      <c r="J50" s="203">
        <v>5105500</v>
      </c>
      <c r="K50" s="204">
        <v>6540496.261</v>
      </c>
      <c r="L50" s="87">
        <v>7339631.37127</v>
      </c>
      <c r="M50" s="205">
        <v>1.122182641558122</v>
      </c>
      <c r="N50" s="47"/>
    </row>
    <row r="51" spans="1:14" ht="13.5" thickBot="1">
      <c r="A51" s="51" t="e">
        <f>IF(COUNTBLANK(C51:IV51)=254,"odstr",IF(AND($A$1="TISK",SUM(J51:M51)=0),"odstr","OK"))</f>
        <v>#REF!</v>
      </c>
      <c r="B51" s="22" t="s">
        <v>96</v>
      </c>
      <c r="C51" s="52"/>
      <c r="D51" s="199"/>
      <c r="E51" s="200">
        <v>4</v>
      </c>
      <c r="F51" s="201"/>
      <c r="G51" s="238" t="s">
        <v>250</v>
      </c>
      <c r="H51" s="224"/>
      <c r="I51" s="202"/>
      <c r="J51" s="203">
        <v>7097828.723999999</v>
      </c>
      <c r="K51" s="204">
        <v>9610527.957</v>
      </c>
      <c r="L51" s="87">
        <v>16273427.41054</v>
      </c>
      <c r="M51" s="205">
        <v>1.6932917195966282</v>
      </c>
      <c r="N51" s="47"/>
    </row>
    <row r="52" spans="1:46" ht="13.5" thickBot="1">
      <c r="A52" s="51" t="s">
        <v>92</v>
      </c>
      <c r="B52" s="51" t="s">
        <v>97</v>
      </c>
      <c r="D52" s="239"/>
      <c r="E52" s="240" t="s">
        <v>251</v>
      </c>
      <c r="F52" s="240"/>
      <c r="G52" s="240"/>
      <c r="H52" s="241"/>
      <c r="I52" s="242"/>
      <c r="J52" s="112">
        <v>7187780.723999999</v>
      </c>
      <c r="K52" s="113">
        <v>9700479.957</v>
      </c>
      <c r="L52" s="114">
        <v>16390063.387699999</v>
      </c>
      <c r="M52" s="132">
        <v>1.6896136542061202</v>
      </c>
      <c r="AL52" s="244"/>
      <c r="AM52" s="244"/>
      <c r="AN52" s="244"/>
      <c r="AO52" s="244"/>
      <c r="AP52" s="244"/>
      <c r="AQ52" s="244"/>
      <c r="AR52" s="244"/>
      <c r="AS52" s="244"/>
      <c r="AT52" s="244"/>
    </row>
    <row r="53" spans="1:46" s="244" customFormat="1" ht="12.75" customHeight="1">
      <c r="A53" s="243" t="str">
        <f>IF(COUNTBLANK(D53:E53)=2,"odstr","OK")</f>
        <v>odstr</v>
      </c>
      <c r="B53" s="243"/>
      <c r="D53" s="117" t="s">
        <v>86</v>
      </c>
      <c r="E53" s="118"/>
      <c r="F53" s="118"/>
      <c r="G53" s="118"/>
      <c r="H53" s="118"/>
      <c r="I53" s="117"/>
      <c r="J53" s="117"/>
      <c r="K53" s="117"/>
      <c r="L53" s="117"/>
      <c r="M53" s="119" t="s">
        <v>55</v>
      </c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ht="12.75">
      <c r="A54" s="51" t="s">
        <v>97</v>
      </c>
      <c r="B54" s="51"/>
      <c r="D54" s="245"/>
      <c r="E54" s="548"/>
      <c r="F54" s="548"/>
      <c r="G54" s="548"/>
      <c r="H54" s="548"/>
      <c r="I54" s="548"/>
      <c r="J54" s="548"/>
      <c r="K54" s="548"/>
      <c r="L54" s="548"/>
      <c r="M54" s="548"/>
      <c r="AL54" s="244"/>
      <c r="AM54" s="244"/>
      <c r="AN54" s="244"/>
      <c r="AO54" s="244"/>
      <c r="AP54" s="244"/>
      <c r="AQ54" s="244"/>
      <c r="AR54" s="244"/>
      <c r="AS54" s="244"/>
      <c r="AT54" s="244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  <row r="212" spans="1:2" ht="12.75">
      <c r="A212" s="51"/>
      <c r="B212" s="51"/>
    </row>
    <row r="213" spans="1:2" ht="12.75">
      <c r="A213" s="51"/>
      <c r="B213" s="51"/>
    </row>
    <row r="214" spans="1:2" ht="12.75">
      <c r="A214" s="51"/>
      <c r="B214" s="51"/>
    </row>
    <row r="215" spans="1:2" ht="12.75">
      <c r="A215" s="51"/>
      <c r="B215" s="51"/>
    </row>
    <row r="216" spans="1:2" ht="12.75">
      <c r="A216" s="51"/>
      <c r="B216" s="51"/>
    </row>
    <row r="217" spans="1:2" ht="12.75">
      <c r="A217" s="51"/>
      <c r="B217" s="51"/>
    </row>
  </sheetData>
  <sheetProtection/>
  <mergeCells count="11">
    <mergeCell ref="G40:H40"/>
    <mergeCell ref="E54:M54"/>
    <mergeCell ref="G24:H24"/>
    <mergeCell ref="L9:L13"/>
    <mergeCell ref="M9:M13"/>
    <mergeCell ref="D9:E13"/>
    <mergeCell ref="G9:G13"/>
    <mergeCell ref="J9:J13"/>
    <mergeCell ref="K9:K13"/>
    <mergeCell ref="G34:H34"/>
    <mergeCell ref="G36:H36"/>
  </mergeCells>
  <conditionalFormatting sqref="G8">
    <cfRule type="expression" priority="1" dxfId="0" stopIfTrue="1">
      <formula>N8=" "</formula>
    </cfRule>
  </conditionalFormatting>
  <conditionalFormatting sqref="M53">
    <cfRule type="expression" priority="2" dxfId="0" stopIfTrue="1">
      <formula>N53=" "</formula>
    </cfRule>
  </conditionalFormatting>
  <conditionalFormatting sqref="A50:A53 B50:B51 A2:A13 A14:B49">
    <cfRule type="cellIs" priority="3" dxfId="3" operator="equal" stopIfTrue="1">
      <formula>"odstr"</formula>
    </cfRule>
  </conditionalFormatting>
  <conditionalFormatting sqref="C1:E1">
    <cfRule type="cellIs" priority="4" dxfId="4" operator="equal" stopIfTrue="1">
      <formula>"nezadána"</formula>
    </cfRule>
  </conditionalFormatting>
  <conditionalFormatting sqref="B1">
    <cfRule type="cellIs" priority="5" dxfId="0" operator="equal" stopIfTrue="1">
      <formula>"FUNKCE"</formula>
    </cfRule>
  </conditionalFormatting>
  <conditionalFormatting sqref="M1 F1:I1">
    <cfRule type="cellIs" priority="6" dxfId="5" operator="notEqual" stopIfTrue="1">
      <formula>""</formula>
    </cfRule>
  </conditionalFormatting>
  <conditionalFormatting sqref="B4">
    <cfRule type="expression" priority="7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M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9"/>
  <dimension ref="A1:V209"/>
  <sheetViews>
    <sheetView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5.75390625" style="26" customWidth="1"/>
    <col min="6" max="6" width="1.12109375" style="26" customWidth="1"/>
    <col min="7" max="7" width="12.375" style="26" customWidth="1"/>
    <col min="8" max="8" width="10.75390625" style="26" customWidth="1"/>
    <col min="9" max="9" width="0.875" style="26" customWidth="1"/>
    <col min="10" max="10" width="9.875" style="26" customWidth="1"/>
    <col min="11" max="11" width="9.75390625" style="26" customWidth="1"/>
    <col min="12" max="12" width="9.25390625" style="26" customWidth="1"/>
    <col min="13" max="13" width="10.25390625" style="26" customWidth="1"/>
    <col min="14" max="14" width="8.75390625" style="26" customWidth="1"/>
    <col min="15" max="15" width="9.75390625" style="26" customWidth="1"/>
    <col min="16" max="16" width="9.25390625" style="26" customWidth="1"/>
    <col min="17" max="18" width="8.75390625" style="26" customWidth="1"/>
    <col min="19" max="19" width="9.875" style="26" customWidth="1"/>
    <col min="20" max="20" width="9.25390625" style="26" customWidth="1"/>
    <col min="21" max="21" width="9.75390625" style="26" customWidth="1"/>
    <col min="22" max="22" width="8.25390625" style="26" customWidth="1"/>
    <col min="23" max="16384" width="9.125" style="26" customWidth="1"/>
  </cols>
  <sheetData>
    <row r="1" spans="1:22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CONCATENATE(C1,U1)</f>
        <v>#REF!</v>
      </c>
      <c r="F1" s="18">
        <v>5</v>
      </c>
      <c r="G1" s="19"/>
      <c r="H1" s="19"/>
      <c r="I1" s="19"/>
      <c r="T1" s="21"/>
      <c r="U1" s="22"/>
      <c r="V1" s="23"/>
    </row>
    <row r="2" spans="1:3" ht="12.75">
      <c r="A2" s="20" t="s">
        <v>92</v>
      </c>
      <c r="B2" s="24"/>
      <c r="C2" s="25"/>
    </row>
    <row r="3" spans="1:21" s="28" customFormat="1" ht="15.75">
      <c r="A3" s="20" t="s">
        <v>92</v>
      </c>
      <c r="B3" s="27" t="s">
        <v>101</v>
      </c>
      <c r="D3" s="29" t="s">
        <v>62</v>
      </c>
      <c r="E3" s="29"/>
      <c r="F3" s="29"/>
      <c r="G3" s="30"/>
      <c r="H3" s="30" t="s">
        <v>252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28" customFormat="1" ht="15.75" hidden="1">
      <c r="A4" s="20" t="s">
        <v>92</v>
      </c>
      <c r="B4" s="33">
        <f>COUNTA(Datova_oblast)</f>
        <v>514</v>
      </c>
      <c r="D4" s="34" t="e">
        <f>IF(D1=" ?","",CONCATENATE("Tab. ",E1,":"))</f>
        <v>#REF!</v>
      </c>
      <c r="E4" s="29"/>
      <c r="F4" s="29"/>
      <c r="G4" s="34"/>
      <c r="H4" s="34" t="str">
        <f>IF(H3="Zadejte název tabulky","",H3)</f>
        <v>Příjmy kapitoly 700-Obce a DSO; KÚ (část: vzdělávání) – podle položek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28" customFormat="1" ht="15.75">
      <c r="A5" s="20" t="str">
        <f>IF(D5="","odstr","OK")</f>
        <v>odstr</v>
      </c>
      <c r="B5" s="35">
        <v>0</v>
      </c>
      <c r="D5" s="24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s="28" customFormat="1" ht="21" customHeight="1" hidden="1">
      <c r="A6" s="20" t="str">
        <f>IF(COUNTBLANK(C6:IV6)=254,"odstr","OK")</f>
        <v>odstr</v>
      </c>
      <c r="B6" s="38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s="28" customFormat="1" ht="21" customHeight="1" hidden="1">
      <c r="A7" s="20" t="str">
        <f>IF(COUNTBLANK(C7:IV7)=254,"odstr","OK")</f>
        <v>odstr</v>
      </c>
      <c r="B7" s="38" t="s">
        <v>95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2" s="41" customFormat="1" ht="21" customHeight="1" thickBot="1">
      <c r="A8" s="20" t="s">
        <v>92</v>
      </c>
      <c r="B8" s="20"/>
      <c r="D8" s="42" t="s">
        <v>506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185</v>
      </c>
      <c r="V8" s="20"/>
    </row>
    <row r="9" spans="1:22" ht="6" customHeight="1">
      <c r="A9" s="20" t="s">
        <v>92</v>
      </c>
      <c r="C9" s="46"/>
      <c r="D9" s="598" t="s">
        <v>218</v>
      </c>
      <c r="E9" s="578"/>
      <c r="F9" s="138"/>
      <c r="G9" s="602" t="s">
        <v>219</v>
      </c>
      <c r="H9" s="140"/>
      <c r="I9" s="141"/>
      <c r="J9" s="576" t="s">
        <v>277</v>
      </c>
      <c r="K9" s="577"/>
      <c r="L9" s="577"/>
      <c r="M9" s="627"/>
      <c r="N9" s="598" t="s">
        <v>278</v>
      </c>
      <c r="O9" s="577"/>
      <c r="P9" s="577"/>
      <c r="Q9" s="627"/>
      <c r="R9" s="598" t="s">
        <v>279</v>
      </c>
      <c r="S9" s="577"/>
      <c r="T9" s="577"/>
      <c r="U9" s="627"/>
      <c r="V9" s="47"/>
    </row>
    <row r="10" spans="1:22" ht="6" customHeight="1">
      <c r="A10" s="20" t="s">
        <v>92</v>
      </c>
      <c r="C10" s="46"/>
      <c r="D10" s="599"/>
      <c r="E10" s="581"/>
      <c r="F10" s="142"/>
      <c r="G10" s="603"/>
      <c r="H10" s="144"/>
      <c r="I10" s="145"/>
      <c r="J10" s="631"/>
      <c r="K10" s="629"/>
      <c r="L10" s="629"/>
      <c r="M10" s="630"/>
      <c r="N10" s="628"/>
      <c r="O10" s="629"/>
      <c r="P10" s="629"/>
      <c r="Q10" s="630"/>
      <c r="R10" s="628"/>
      <c r="S10" s="629"/>
      <c r="T10" s="629"/>
      <c r="U10" s="630"/>
      <c r="V10" s="47"/>
    </row>
    <row r="11" spans="1:22" ht="9.75" customHeight="1">
      <c r="A11" s="20" t="s">
        <v>92</v>
      </c>
      <c r="C11" s="46"/>
      <c r="D11" s="599"/>
      <c r="E11" s="581"/>
      <c r="F11" s="142"/>
      <c r="G11" s="603"/>
      <c r="H11" s="144"/>
      <c r="I11" s="145"/>
      <c r="J11" s="625" t="s">
        <v>253</v>
      </c>
      <c r="K11" s="626" t="s">
        <v>254</v>
      </c>
      <c r="L11" s="621" t="s">
        <v>255</v>
      </c>
      <c r="M11" s="624" t="s">
        <v>222</v>
      </c>
      <c r="N11" s="632" t="s">
        <v>253</v>
      </c>
      <c r="O11" s="626" t="s">
        <v>254</v>
      </c>
      <c r="P11" s="621" t="s">
        <v>255</v>
      </c>
      <c r="Q11" s="624" t="s">
        <v>222</v>
      </c>
      <c r="R11" s="632" t="s">
        <v>253</v>
      </c>
      <c r="S11" s="626" t="s">
        <v>254</v>
      </c>
      <c r="T11" s="621" t="s">
        <v>255</v>
      </c>
      <c r="U11" s="624" t="s">
        <v>222</v>
      </c>
      <c r="V11" s="47"/>
    </row>
    <row r="12" spans="1:22" ht="9.75" customHeight="1">
      <c r="A12" s="20" t="s">
        <v>92</v>
      </c>
      <c r="C12" s="46"/>
      <c r="D12" s="599"/>
      <c r="E12" s="581"/>
      <c r="F12" s="142"/>
      <c r="G12" s="603"/>
      <c r="H12" s="144"/>
      <c r="I12" s="145"/>
      <c r="J12" s="606"/>
      <c r="K12" s="609"/>
      <c r="L12" s="596"/>
      <c r="M12" s="574"/>
      <c r="N12" s="633"/>
      <c r="O12" s="609"/>
      <c r="P12" s="596"/>
      <c r="Q12" s="574"/>
      <c r="R12" s="633"/>
      <c r="S12" s="609"/>
      <c r="T12" s="596"/>
      <c r="U12" s="574"/>
      <c r="V12" s="47"/>
    </row>
    <row r="13" spans="1:22" ht="9.75" customHeight="1" thickBot="1">
      <c r="A13" s="20" t="s">
        <v>92</v>
      </c>
      <c r="C13" s="46"/>
      <c r="D13" s="600"/>
      <c r="E13" s="601"/>
      <c r="F13" s="146"/>
      <c r="G13" s="604"/>
      <c r="H13" s="148"/>
      <c r="I13" s="149"/>
      <c r="J13" s="607"/>
      <c r="K13" s="610"/>
      <c r="L13" s="597"/>
      <c r="M13" s="575"/>
      <c r="N13" s="634"/>
      <c r="O13" s="610"/>
      <c r="P13" s="597"/>
      <c r="Q13" s="575"/>
      <c r="R13" s="634"/>
      <c r="S13" s="610"/>
      <c r="T13" s="597"/>
      <c r="U13" s="575"/>
      <c r="V13" s="47"/>
    </row>
    <row r="14" spans="1:22" ht="27" customHeight="1" thickTop="1">
      <c r="A14" s="51" t="e">
        <f>IF(COUNTBLANK(C14:IV14)=254,"odstr",IF(AND($A$1="TISK",SUM(J14:U14)=0),"odstr","OK"))</f>
        <v>#REF!</v>
      </c>
      <c r="B14" s="22" t="s">
        <v>96</v>
      </c>
      <c r="C14" s="52"/>
      <c r="D14" s="53"/>
      <c r="E14" s="171">
        <v>2111</v>
      </c>
      <c r="F14" s="247"/>
      <c r="G14" s="622" t="s">
        <v>225</v>
      </c>
      <c r="H14" s="623"/>
      <c r="I14" s="56"/>
      <c r="J14" s="248">
        <v>32314.245</v>
      </c>
      <c r="K14" s="58">
        <v>39994.886300000006</v>
      </c>
      <c r="L14" s="59">
        <v>40551.42203</v>
      </c>
      <c r="M14" s="176">
        <v>1.0139151722004018</v>
      </c>
      <c r="N14" s="248">
        <v>32314.245</v>
      </c>
      <c r="O14" s="58">
        <v>38901.386300000006</v>
      </c>
      <c r="P14" s="58">
        <v>39426.42203</v>
      </c>
      <c r="Q14" s="176">
        <v>1.01349658148301</v>
      </c>
      <c r="R14" s="248">
        <v>0</v>
      </c>
      <c r="S14" s="58">
        <v>1093.5</v>
      </c>
      <c r="T14" s="58">
        <v>1125</v>
      </c>
      <c r="U14" s="176">
        <v>1.02880658436214</v>
      </c>
      <c r="V14" s="47"/>
    </row>
    <row r="15" spans="1:22" ht="37.5" customHeight="1">
      <c r="A15" s="51" t="e">
        <f>IF(COUNTBLANK(C15:IV15)=254,"odstr",IF(AND($A$1="TISK",SUM(J15:U15)=0),"odstr","OK"))</f>
        <v>#REF!</v>
      </c>
      <c r="B15" s="22" t="s">
        <v>96</v>
      </c>
      <c r="C15" s="52"/>
      <c r="D15" s="62"/>
      <c r="E15" s="178">
        <v>2112</v>
      </c>
      <c r="F15" s="249"/>
      <c r="G15" s="613" t="s">
        <v>256</v>
      </c>
      <c r="H15" s="614"/>
      <c r="I15" s="65"/>
      <c r="J15" s="250">
        <v>269.301</v>
      </c>
      <c r="K15" s="67">
        <v>309.042</v>
      </c>
      <c r="L15" s="68">
        <v>316.973</v>
      </c>
      <c r="M15" s="191">
        <v>1.0256631784676518</v>
      </c>
      <c r="N15" s="250">
        <v>269.301</v>
      </c>
      <c r="O15" s="67">
        <v>309.042</v>
      </c>
      <c r="P15" s="67">
        <v>316.973</v>
      </c>
      <c r="Q15" s="191">
        <v>1.0256631784676518</v>
      </c>
      <c r="R15" s="250">
        <v>0</v>
      </c>
      <c r="S15" s="67">
        <v>0</v>
      </c>
      <c r="T15" s="67">
        <v>0</v>
      </c>
      <c r="U15" s="191" t="s">
        <v>199</v>
      </c>
      <c r="V15" s="47"/>
    </row>
    <row r="16" spans="1:22" ht="13.5" customHeight="1">
      <c r="A16" s="51" t="e">
        <f>IF(COUNTBLANK(C16:IV16)=254,"odstr",IF(AND($A$1="TISK",SUM(J16:U16)=0),"odstr","OK"))</f>
        <v>#REF!</v>
      </c>
      <c r="B16" s="22" t="s">
        <v>96</v>
      </c>
      <c r="C16" s="52"/>
      <c r="D16" s="62"/>
      <c r="E16" s="178">
        <v>2113</v>
      </c>
      <c r="F16" s="249"/>
      <c r="G16" s="613" t="s">
        <v>257</v>
      </c>
      <c r="H16" s="614"/>
      <c r="I16" s="65"/>
      <c r="J16" s="250">
        <v>28</v>
      </c>
      <c r="K16" s="67">
        <v>0</v>
      </c>
      <c r="L16" s="68">
        <v>0</v>
      </c>
      <c r="M16" s="191" t="s">
        <v>199</v>
      </c>
      <c r="N16" s="250">
        <v>28</v>
      </c>
      <c r="O16" s="67">
        <v>0</v>
      </c>
      <c r="P16" s="67">
        <v>0</v>
      </c>
      <c r="Q16" s="191" t="s">
        <v>199</v>
      </c>
      <c r="R16" s="250">
        <v>0</v>
      </c>
      <c r="S16" s="67">
        <v>0</v>
      </c>
      <c r="T16" s="67">
        <v>0</v>
      </c>
      <c r="U16" s="191" t="s">
        <v>199</v>
      </c>
      <c r="V16" s="47"/>
    </row>
    <row r="17" spans="1:22" ht="13.5" customHeight="1">
      <c r="A17" s="51" t="e">
        <f>IF(COUNTBLANK(C17:IV17)=254,"odstr",IF(AND($A$1="TISK",SUM(J17:U17)=0),"odstr","OK"))</f>
        <v>#REF!</v>
      </c>
      <c r="B17" s="22" t="s">
        <v>96</v>
      </c>
      <c r="C17" s="52"/>
      <c r="D17" s="62"/>
      <c r="E17" s="178">
        <v>2119</v>
      </c>
      <c r="F17" s="249"/>
      <c r="G17" s="613" t="s">
        <v>226</v>
      </c>
      <c r="H17" s="614"/>
      <c r="I17" s="65"/>
      <c r="J17" s="250">
        <v>750.05</v>
      </c>
      <c r="K17" s="67">
        <v>933.0774</v>
      </c>
      <c r="L17" s="68">
        <v>1149.53896</v>
      </c>
      <c r="M17" s="191">
        <v>1.2319867140710943</v>
      </c>
      <c r="N17" s="250">
        <v>750.05</v>
      </c>
      <c r="O17" s="67">
        <v>815.86</v>
      </c>
      <c r="P17" s="67">
        <v>989.41156</v>
      </c>
      <c r="Q17" s="191">
        <v>1.2127222317554482</v>
      </c>
      <c r="R17" s="250">
        <v>0</v>
      </c>
      <c r="S17" s="67">
        <v>117.2174</v>
      </c>
      <c r="T17" s="67">
        <v>160.1274</v>
      </c>
      <c r="U17" s="191">
        <v>1.3660719313003018</v>
      </c>
      <c r="V17" s="47"/>
    </row>
    <row r="18" spans="1:22" ht="27" customHeight="1">
      <c r="A18" s="51" t="e">
        <f>IF(COUNTBLANK(C18:IV18)=254,"odstr",IF(AND($A$1="TISK",SUM(J18:U18)=0),"odstr","OK"))</f>
        <v>#REF!</v>
      </c>
      <c r="B18" s="22" t="s">
        <v>96</v>
      </c>
      <c r="C18" s="52"/>
      <c r="D18" s="62"/>
      <c r="E18" s="178">
        <v>2122</v>
      </c>
      <c r="F18" s="249"/>
      <c r="G18" s="613" t="s">
        <v>258</v>
      </c>
      <c r="H18" s="614"/>
      <c r="I18" s="65"/>
      <c r="J18" s="250">
        <v>384769</v>
      </c>
      <c r="K18" s="67">
        <v>481318.833</v>
      </c>
      <c r="L18" s="68">
        <v>482079.59739999997</v>
      </c>
      <c r="M18" s="191">
        <v>1.001580583072676</v>
      </c>
      <c r="N18" s="250">
        <v>0</v>
      </c>
      <c r="O18" s="67">
        <v>130.6</v>
      </c>
      <c r="P18" s="67">
        <v>0</v>
      </c>
      <c r="Q18" s="191">
        <v>0</v>
      </c>
      <c r="R18" s="250">
        <v>384769</v>
      </c>
      <c r="S18" s="67">
        <v>481188.233</v>
      </c>
      <c r="T18" s="67">
        <v>482079.59739999997</v>
      </c>
      <c r="U18" s="191">
        <v>1.0018524235192592</v>
      </c>
      <c r="V18" s="47"/>
    </row>
    <row r="19" spans="1:22" ht="27" customHeight="1">
      <c r="A19" s="51" t="e">
        <f>IF(COUNTBLANK(C19:IV19)=254,"odstr",IF(AND($A$1="TISK",SUM(J19:U19)=0),"odstr","OK"))</f>
        <v>#REF!</v>
      </c>
      <c r="B19" s="22" t="s">
        <v>96</v>
      </c>
      <c r="C19" s="52"/>
      <c r="D19" s="62"/>
      <c r="E19" s="178">
        <v>2123</v>
      </c>
      <c r="F19" s="249"/>
      <c r="G19" s="613" t="s">
        <v>227</v>
      </c>
      <c r="H19" s="614"/>
      <c r="I19" s="65"/>
      <c r="J19" s="250">
        <v>287314.05960000004</v>
      </c>
      <c r="K19" s="67">
        <v>491501.33982</v>
      </c>
      <c r="L19" s="68">
        <v>490899.31961</v>
      </c>
      <c r="M19" s="191">
        <v>0.9987751402463715</v>
      </c>
      <c r="N19" s="250">
        <v>287314.05960000004</v>
      </c>
      <c r="O19" s="67">
        <v>470837.214</v>
      </c>
      <c r="P19" s="67">
        <v>465962.38446000003</v>
      </c>
      <c r="Q19" s="191">
        <v>0.9896464650731708</v>
      </c>
      <c r="R19" s="250">
        <v>0</v>
      </c>
      <c r="S19" s="67">
        <v>20664.12582</v>
      </c>
      <c r="T19" s="67">
        <v>24936.93515</v>
      </c>
      <c r="U19" s="191">
        <v>1.2067742602430593</v>
      </c>
      <c r="V19" s="47"/>
    </row>
    <row r="20" spans="1:22" ht="39.75" customHeight="1">
      <c r="A20" s="51" t="e">
        <f>IF(COUNTBLANK(C20:IV20)=254,"odstr",IF(AND($A$1="TISK",SUM(J20:U20)=0),"odstr","OK"))</f>
        <v>#REF!</v>
      </c>
      <c r="B20" s="22" t="s">
        <v>96</v>
      </c>
      <c r="C20" s="52"/>
      <c r="D20" s="62"/>
      <c r="E20" s="178">
        <v>2124</v>
      </c>
      <c r="F20" s="249"/>
      <c r="G20" s="613" t="s">
        <v>259</v>
      </c>
      <c r="H20" s="614"/>
      <c r="I20" s="65"/>
      <c r="J20" s="250">
        <v>5016.734</v>
      </c>
      <c r="K20" s="67">
        <v>3168.2941699999997</v>
      </c>
      <c r="L20" s="68">
        <v>3619.46529</v>
      </c>
      <c r="M20" s="191">
        <v>1.1424019032929635</v>
      </c>
      <c r="N20" s="250">
        <v>5016.734</v>
      </c>
      <c r="O20" s="67">
        <v>3106.08517</v>
      </c>
      <c r="P20" s="67">
        <v>3557.2562900000003</v>
      </c>
      <c r="Q20" s="191">
        <v>1.1452539435678128</v>
      </c>
      <c r="R20" s="250">
        <v>0</v>
      </c>
      <c r="S20" s="67">
        <v>62.209</v>
      </c>
      <c r="T20" s="67">
        <v>62.209</v>
      </c>
      <c r="U20" s="191">
        <v>1</v>
      </c>
      <c r="V20" s="47"/>
    </row>
    <row r="21" spans="1:22" ht="27" customHeight="1">
      <c r="A21" s="51" t="e">
        <f>IF(COUNTBLANK(C21:IV21)=254,"odstr",IF(AND($A$1="TISK",SUM(J21:U21)=0),"odstr","OK"))</f>
        <v>#REF!</v>
      </c>
      <c r="B21" s="22" t="s">
        <v>96</v>
      </c>
      <c r="C21" s="52"/>
      <c r="D21" s="62"/>
      <c r="E21" s="178">
        <v>2129</v>
      </c>
      <c r="F21" s="249"/>
      <c r="G21" s="613" t="s">
        <v>260</v>
      </c>
      <c r="H21" s="614"/>
      <c r="I21" s="65"/>
      <c r="J21" s="250">
        <v>2409.911</v>
      </c>
      <c r="K21" s="67">
        <v>2907.774</v>
      </c>
      <c r="L21" s="68">
        <v>3223.46613</v>
      </c>
      <c r="M21" s="191">
        <v>1.108568317207596</v>
      </c>
      <c r="N21" s="250">
        <v>2409.911</v>
      </c>
      <c r="O21" s="67">
        <v>2907.774</v>
      </c>
      <c r="P21" s="67">
        <v>2870.73016</v>
      </c>
      <c r="Q21" s="191">
        <v>0.9872604129481866</v>
      </c>
      <c r="R21" s="250">
        <v>0</v>
      </c>
      <c r="S21" s="67">
        <v>0</v>
      </c>
      <c r="T21" s="67">
        <v>352.73596999999995</v>
      </c>
      <c r="U21" s="191" t="s">
        <v>199</v>
      </c>
      <c r="V21" s="47"/>
    </row>
    <row r="22" spans="1:22" ht="13.5" customHeight="1">
      <c r="A22" s="51" t="e">
        <f>IF(COUNTBLANK(C22:IV22)=254,"odstr",IF(AND($A$1="TISK",SUM(J22:U22)=0),"odstr","OK"))</f>
        <v>#REF!</v>
      </c>
      <c r="B22" s="22" t="s">
        <v>96</v>
      </c>
      <c r="C22" s="52"/>
      <c r="D22" s="62"/>
      <c r="E22" s="178">
        <v>2131</v>
      </c>
      <c r="F22" s="249"/>
      <c r="G22" s="613" t="s">
        <v>228</v>
      </c>
      <c r="H22" s="614"/>
      <c r="I22" s="65"/>
      <c r="J22" s="250">
        <v>0</v>
      </c>
      <c r="K22" s="67">
        <v>483.52181</v>
      </c>
      <c r="L22" s="68">
        <v>560.1999299999999</v>
      </c>
      <c r="M22" s="191">
        <v>1.1585825466694044</v>
      </c>
      <c r="N22" s="250">
        <v>0</v>
      </c>
      <c r="O22" s="67">
        <v>483.52181</v>
      </c>
      <c r="P22" s="67">
        <v>560.1999299999999</v>
      </c>
      <c r="Q22" s="191">
        <v>1.1585825466694044</v>
      </c>
      <c r="R22" s="250">
        <v>0</v>
      </c>
      <c r="S22" s="67">
        <v>0</v>
      </c>
      <c r="T22" s="67">
        <v>0</v>
      </c>
      <c r="U22" s="191" t="s">
        <v>199</v>
      </c>
      <c r="V22" s="47"/>
    </row>
    <row r="23" spans="1:22" ht="27" customHeight="1">
      <c r="A23" s="51" t="e">
        <f>IF(COUNTBLANK(C23:IV23)=254,"odstr",IF(AND($A$1="TISK",SUM(J23:U23)=0),"odstr","OK"))</f>
        <v>#REF!</v>
      </c>
      <c r="B23" s="22" t="s">
        <v>96</v>
      </c>
      <c r="C23" s="52"/>
      <c r="D23" s="62"/>
      <c r="E23" s="178">
        <v>2132</v>
      </c>
      <c r="F23" s="249"/>
      <c r="G23" s="613" t="s">
        <v>229</v>
      </c>
      <c r="H23" s="614"/>
      <c r="I23" s="65"/>
      <c r="J23" s="250">
        <v>17737.2</v>
      </c>
      <c r="K23" s="67">
        <v>17719.982600000003</v>
      </c>
      <c r="L23" s="68">
        <v>17241.58965</v>
      </c>
      <c r="M23" s="191">
        <v>0.9730026286820393</v>
      </c>
      <c r="N23" s="250">
        <v>737.2</v>
      </c>
      <c r="O23" s="67">
        <v>837.2</v>
      </c>
      <c r="P23" s="67">
        <v>825.6552399999999</v>
      </c>
      <c r="Q23" s="191">
        <v>0.9862102723363592</v>
      </c>
      <c r="R23" s="250">
        <v>17000</v>
      </c>
      <c r="S23" s="67">
        <v>16882.782600000002</v>
      </c>
      <c r="T23" s="67">
        <v>16415.93441</v>
      </c>
      <c r="U23" s="191">
        <v>0.9723476750805284</v>
      </c>
      <c r="V23" s="47"/>
    </row>
    <row r="24" spans="1:22" ht="13.5" customHeight="1">
      <c r="A24" s="51" t="e">
        <f>IF(COUNTBLANK(C24:IV24)=254,"odstr",IF(AND($A$1="TISK",SUM(J24:U24)=0),"odstr","OK"))</f>
        <v>#REF!</v>
      </c>
      <c r="B24" s="22" t="s">
        <v>96</v>
      </c>
      <c r="C24" s="52"/>
      <c r="D24" s="62"/>
      <c r="E24" s="178">
        <v>2133</v>
      </c>
      <c r="F24" s="249"/>
      <c r="G24" s="613" t="s">
        <v>230</v>
      </c>
      <c r="H24" s="614"/>
      <c r="I24" s="65"/>
      <c r="J24" s="250">
        <v>71165.837</v>
      </c>
      <c r="K24" s="67">
        <v>74037.88756</v>
      </c>
      <c r="L24" s="68">
        <v>73109.69573</v>
      </c>
      <c r="M24" s="191">
        <v>0.9874632858852463</v>
      </c>
      <c r="N24" s="250">
        <v>71165.837</v>
      </c>
      <c r="O24" s="67">
        <v>74037.88756</v>
      </c>
      <c r="P24" s="67">
        <v>73109.69573</v>
      </c>
      <c r="Q24" s="191">
        <v>0.9874632858852463</v>
      </c>
      <c r="R24" s="250">
        <v>0</v>
      </c>
      <c r="S24" s="67">
        <v>0</v>
      </c>
      <c r="T24" s="67">
        <v>0</v>
      </c>
      <c r="U24" s="191" t="s">
        <v>199</v>
      </c>
      <c r="V24" s="47"/>
    </row>
    <row r="25" spans="1:22" ht="13.5" customHeight="1">
      <c r="A25" s="51" t="e">
        <f>IF(COUNTBLANK(C25:IV25)=254,"odstr",IF(AND($A$1="TISK",SUM(J25:U25)=0),"odstr","OK"))</f>
        <v>#REF!</v>
      </c>
      <c r="B25" s="22" t="s">
        <v>96</v>
      </c>
      <c r="C25" s="52"/>
      <c r="D25" s="62"/>
      <c r="E25" s="178">
        <v>2139</v>
      </c>
      <c r="F25" s="249"/>
      <c r="G25" s="613" t="s">
        <v>261</v>
      </c>
      <c r="H25" s="614"/>
      <c r="I25" s="65"/>
      <c r="J25" s="250">
        <v>1455.95</v>
      </c>
      <c r="K25" s="67">
        <v>1387.9</v>
      </c>
      <c r="L25" s="68">
        <v>1412.61758</v>
      </c>
      <c r="M25" s="191">
        <v>1.0178093378485482</v>
      </c>
      <c r="N25" s="250">
        <v>1455.95</v>
      </c>
      <c r="O25" s="67">
        <v>1387.9</v>
      </c>
      <c r="P25" s="67">
        <v>1412.61758</v>
      </c>
      <c r="Q25" s="191">
        <v>1.0178093378485482</v>
      </c>
      <c r="R25" s="250">
        <v>0</v>
      </c>
      <c r="S25" s="67">
        <v>0</v>
      </c>
      <c r="T25" s="67">
        <v>0</v>
      </c>
      <c r="U25" s="191" t="s">
        <v>199</v>
      </c>
      <c r="V25" s="47"/>
    </row>
    <row r="26" spans="1:22" ht="13.5" customHeight="1">
      <c r="A26" s="51" t="e">
        <f>IF(COUNTBLANK(C26:IV26)=254,"odstr",IF(AND($A$1="TISK",SUM(J26:U26)=0),"odstr","OK"))</f>
        <v>#REF!</v>
      </c>
      <c r="B26" s="22"/>
      <c r="C26" s="52"/>
      <c r="D26" s="251"/>
      <c r="E26" s="210">
        <v>2141</v>
      </c>
      <c r="F26" s="252"/>
      <c r="G26" s="613" t="s">
        <v>231</v>
      </c>
      <c r="H26" s="614"/>
      <c r="I26" s="253"/>
      <c r="J26" s="254">
        <v>347.044</v>
      </c>
      <c r="K26" s="215">
        <v>579.6981599999999</v>
      </c>
      <c r="L26" s="216">
        <v>977.9186500000001</v>
      </c>
      <c r="M26" s="217">
        <v>1.686944547141568</v>
      </c>
      <c r="N26" s="254">
        <v>347.044</v>
      </c>
      <c r="O26" s="215">
        <v>521.4685</v>
      </c>
      <c r="P26" s="215">
        <v>414.9055</v>
      </c>
      <c r="Q26" s="217">
        <v>0.7956482510448859</v>
      </c>
      <c r="R26" s="254">
        <v>0</v>
      </c>
      <c r="S26" s="215">
        <v>58.22966</v>
      </c>
      <c r="T26" s="215">
        <v>563.01315</v>
      </c>
      <c r="U26" s="217">
        <v>9.668838011418922</v>
      </c>
      <c r="V26" s="47"/>
    </row>
    <row r="27" spans="1:22" ht="13.5" customHeight="1">
      <c r="A27" s="51"/>
      <c r="B27" s="22"/>
      <c r="C27" s="52"/>
      <c r="D27" s="251"/>
      <c r="E27" s="210">
        <v>2143</v>
      </c>
      <c r="F27" s="252"/>
      <c r="G27" s="613" t="s">
        <v>232</v>
      </c>
      <c r="H27" s="614"/>
      <c r="I27" s="253"/>
      <c r="J27" s="254">
        <v>4</v>
      </c>
      <c r="K27" s="215">
        <v>4.03447</v>
      </c>
      <c r="L27" s="216">
        <v>2.03652</v>
      </c>
      <c r="M27" s="217">
        <v>0.504780057851465</v>
      </c>
      <c r="N27" s="254">
        <v>4</v>
      </c>
      <c r="O27" s="215">
        <v>4.03447</v>
      </c>
      <c r="P27" s="215">
        <v>2.03652</v>
      </c>
      <c r="Q27" s="217">
        <v>0.504780057851465</v>
      </c>
      <c r="R27" s="254">
        <v>0</v>
      </c>
      <c r="S27" s="215">
        <v>0</v>
      </c>
      <c r="T27" s="215">
        <v>0</v>
      </c>
      <c r="U27" s="217" t="s">
        <v>199</v>
      </c>
      <c r="V27" s="47"/>
    </row>
    <row r="28" spans="1:22" ht="13.5" customHeight="1">
      <c r="A28" s="51" t="e">
        <f>IF(COUNTBLANK(C28:IV28)=254,"odstr",IF(AND($A$1="TISK",SUM(J28:U28)=0),"odstr","OK"))</f>
        <v>#REF!</v>
      </c>
      <c r="B28" s="22" t="s">
        <v>96</v>
      </c>
      <c r="C28" s="52"/>
      <c r="D28" s="72"/>
      <c r="E28" s="193">
        <v>2149</v>
      </c>
      <c r="F28" s="255"/>
      <c r="G28" s="611" t="s">
        <v>262</v>
      </c>
      <c r="H28" s="612"/>
      <c r="I28" s="75"/>
      <c r="J28" s="256">
        <v>0</v>
      </c>
      <c r="K28" s="77">
        <v>0</v>
      </c>
      <c r="L28" s="78">
        <v>0</v>
      </c>
      <c r="M28" s="198" t="s">
        <v>199</v>
      </c>
      <c r="N28" s="256">
        <v>0</v>
      </c>
      <c r="O28" s="77">
        <v>0</v>
      </c>
      <c r="P28" s="77">
        <v>0</v>
      </c>
      <c r="Q28" s="198" t="s">
        <v>199</v>
      </c>
      <c r="R28" s="256">
        <v>0</v>
      </c>
      <c r="S28" s="77">
        <v>0</v>
      </c>
      <c r="T28" s="77">
        <v>0</v>
      </c>
      <c r="U28" s="198" t="s">
        <v>199</v>
      </c>
      <c r="V28" s="47"/>
    </row>
    <row r="29" spans="1:22" ht="39.75" customHeight="1">
      <c r="A29" s="51" t="e">
        <f>IF(COUNTBLANK(C29:IV29)=254,"odstr",IF(AND($A$1="TISK",SUM(J29:U29)=0),"odstr","OK"))</f>
        <v>#REF!</v>
      </c>
      <c r="B29" s="22" t="s">
        <v>96</v>
      </c>
      <c r="C29" s="52"/>
      <c r="D29" s="81"/>
      <c r="E29" s="200">
        <v>21</v>
      </c>
      <c r="F29" s="257"/>
      <c r="G29" s="617" t="s">
        <v>29</v>
      </c>
      <c r="H29" s="618"/>
      <c r="I29" s="84"/>
      <c r="J29" s="258">
        <v>803581.3316000002</v>
      </c>
      <c r="K29" s="204">
        <v>1114346.2712899998</v>
      </c>
      <c r="L29" s="87">
        <v>1115143.8404799998</v>
      </c>
      <c r="M29" s="205">
        <v>1.0007157283248023</v>
      </c>
      <c r="N29" s="258">
        <v>401812.3316000001</v>
      </c>
      <c r="O29" s="204">
        <v>594279.9738099999</v>
      </c>
      <c r="P29" s="259">
        <v>589448.288</v>
      </c>
      <c r="Q29" s="205">
        <v>0.9918696809198813</v>
      </c>
      <c r="R29" s="258">
        <v>401769</v>
      </c>
      <c r="S29" s="204">
        <v>520066.29748</v>
      </c>
      <c r="T29" s="204">
        <v>525695.55248</v>
      </c>
      <c r="U29" s="205">
        <v>1.0108241103629994</v>
      </c>
      <c r="V29" s="47"/>
    </row>
    <row r="30" spans="1:22" ht="13.5" customHeight="1">
      <c r="A30" s="51" t="e">
        <f>IF(COUNTBLANK(C30:IV30)=254,"odstr",IF(AND($A$1="TISK",SUM(J30:U30)=0),"odstr","OK"))</f>
        <v>#REF!</v>
      </c>
      <c r="B30" s="22" t="s">
        <v>96</v>
      </c>
      <c r="C30" s="52"/>
      <c r="D30" s="90"/>
      <c r="E30" s="231">
        <v>2210</v>
      </c>
      <c r="F30" s="260"/>
      <c r="G30" s="619" t="s">
        <v>263</v>
      </c>
      <c r="H30" s="620"/>
      <c r="I30" s="93"/>
      <c r="J30" s="261">
        <v>0</v>
      </c>
      <c r="K30" s="95">
        <v>0</v>
      </c>
      <c r="L30" s="235">
        <v>0</v>
      </c>
      <c r="M30" s="236" t="s">
        <v>199</v>
      </c>
      <c r="N30" s="261">
        <v>0</v>
      </c>
      <c r="O30" s="95">
        <v>0</v>
      </c>
      <c r="P30" s="262">
        <v>0</v>
      </c>
      <c r="Q30" s="236" t="s">
        <v>199</v>
      </c>
      <c r="R30" s="261">
        <v>0</v>
      </c>
      <c r="S30" s="95">
        <v>0</v>
      </c>
      <c r="T30" s="95">
        <v>0</v>
      </c>
      <c r="U30" s="236" t="s">
        <v>199</v>
      </c>
      <c r="V30" s="47"/>
    </row>
    <row r="31" spans="1:22" ht="13.5" customHeight="1">
      <c r="A31" s="51" t="e">
        <f>IF(COUNTBLANK(C31:IV31)=254,"odstr",IF(AND($A$1="TISK",SUM(J31:U31)=0),"odstr","OK"))</f>
        <v>#REF!</v>
      </c>
      <c r="B31" s="22"/>
      <c r="C31" s="52"/>
      <c r="D31" s="263"/>
      <c r="E31" s="206">
        <v>2211</v>
      </c>
      <c r="F31" s="264"/>
      <c r="G31" s="619" t="s">
        <v>225</v>
      </c>
      <c r="H31" s="620"/>
      <c r="I31" s="265"/>
      <c r="J31" s="266">
        <v>0</v>
      </c>
      <c r="K31" s="184">
        <v>1225.664</v>
      </c>
      <c r="L31" s="185">
        <v>632.39228</v>
      </c>
      <c r="M31" s="186">
        <v>0.5159589251214036</v>
      </c>
      <c r="N31" s="266">
        <v>0</v>
      </c>
      <c r="O31" s="184">
        <v>30.917</v>
      </c>
      <c r="P31" s="267">
        <v>30.917</v>
      </c>
      <c r="Q31" s="186">
        <v>1</v>
      </c>
      <c r="R31" s="266">
        <v>0</v>
      </c>
      <c r="S31" s="184">
        <v>1194.747</v>
      </c>
      <c r="T31" s="184">
        <v>601.47528</v>
      </c>
      <c r="U31" s="186">
        <v>0.503433178739934</v>
      </c>
      <c r="V31" s="47"/>
    </row>
    <row r="32" spans="1:22" ht="13.5" customHeight="1">
      <c r="A32" s="51" t="e">
        <f>IF(COUNTBLANK(C32:IV32)=254,"odstr",IF(AND($A$1="TISK",SUM(J32:U32)=0),"odstr","OK"))</f>
        <v>#REF!</v>
      </c>
      <c r="B32" s="22"/>
      <c r="C32" s="52"/>
      <c r="D32" s="263"/>
      <c r="E32" s="206">
        <v>2212</v>
      </c>
      <c r="F32" s="264"/>
      <c r="G32" s="619" t="s">
        <v>233</v>
      </c>
      <c r="H32" s="620"/>
      <c r="I32" s="265"/>
      <c r="J32" s="266">
        <v>22</v>
      </c>
      <c r="K32" s="184">
        <v>27976.52431</v>
      </c>
      <c r="L32" s="185">
        <v>43059.27334</v>
      </c>
      <c r="M32" s="186">
        <v>1.539121617212785</v>
      </c>
      <c r="N32" s="266">
        <v>22</v>
      </c>
      <c r="O32" s="184">
        <v>19266.902080000003</v>
      </c>
      <c r="P32" s="267">
        <v>26799.54435</v>
      </c>
      <c r="Q32" s="186">
        <v>1.3909628148169835</v>
      </c>
      <c r="R32" s="266">
        <v>0</v>
      </c>
      <c r="S32" s="184">
        <v>8709.622229999999</v>
      </c>
      <c r="T32" s="184">
        <v>16259.728989999998</v>
      </c>
      <c r="U32" s="186">
        <v>1.8668696024488767</v>
      </c>
      <c r="V32" s="47"/>
    </row>
    <row r="33" spans="1:22" ht="27" customHeight="1">
      <c r="A33" s="51" t="e">
        <f>IF(COUNTBLANK(C33:IV33)=254,"odstr",IF(AND($A$1="TISK",SUM(J33:U33)=0),"odstr","OK"))</f>
        <v>#REF!</v>
      </c>
      <c r="B33" s="22" t="s">
        <v>96</v>
      </c>
      <c r="C33" s="52"/>
      <c r="D33" s="62"/>
      <c r="E33" s="178">
        <v>2221</v>
      </c>
      <c r="F33" s="249"/>
      <c r="G33" s="613" t="s">
        <v>234</v>
      </c>
      <c r="H33" s="614"/>
      <c r="I33" s="65"/>
      <c r="J33" s="250">
        <v>106.78664</v>
      </c>
      <c r="K33" s="67">
        <v>454.47</v>
      </c>
      <c r="L33" s="68">
        <v>454.46095</v>
      </c>
      <c r="M33" s="191">
        <v>0.9999800866943913</v>
      </c>
      <c r="N33" s="250">
        <v>106.78664</v>
      </c>
      <c r="O33" s="67">
        <v>454.47</v>
      </c>
      <c r="P33" s="268">
        <v>454.46095</v>
      </c>
      <c r="Q33" s="191">
        <v>0.9999800866943913</v>
      </c>
      <c r="R33" s="250">
        <v>0</v>
      </c>
      <c r="S33" s="67">
        <v>0</v>
      </c>
      <c r="T33" s="67">
        <v>0</v>
      </c>
      <c r="U33" s="191" t="s">
        <v>199</v>
      </c>
      <c r="V33" s="47"/>
    </row>
    <row r="34" spans="1:22" ht="39.75" customHeight="1">
      <c r="A34" s="51" t="e">
        <f>IF(COUNTBLANK(C34:IV34)=254,"odstr",IF(AND($A$1="TISK",SUM(J34:U34)=0),"odstr","OK"))</f>
        <v>#REF!</v>
      </c>
      <c r="B34" s="22" t="s">
        <v>96</v>
      </c>
      <c r="C34" s="52"/>
      <c r="D34" s="62"/>
      <c r="E34" s="178">
        <v>2222</v>
      </c>
      <c r="F34" s="249"/>
      <c r="G34" s="613" t="s">
        <v>235</v>
      </c>
      <c r="H34" s="614"/>
      <c r="I34" s="65"/>
      <c r="J34" s="250">
        <v>0</v>
      </c>
      <c r="K34" s="67">
        <v>1248.059</v>
      </c>
      <c r="L34" s="68">
        <v>1365.89379</v>
      </c>
      <c r="M34" s="191">
        <v>1.0944144387404764</v>
      </c>
      <c r="N34" s="250">
        <v>0</v>
      </c>
      <c r="O34" s="67">
        <v>1248.059</v>
      </c>
      <c r="P34" s="268">
        <v>1365.89379</v>
      </c>
      <c r="Q34" s="191">
        <v>1.0944144387404764</v>
      </c>
      <c r="R34" s="250">
        <v>0</v>
      </c>
      <c r="S34" s="67">
        <v>0</v>
      </c>
      <c r="T34" s="67">
        <v>0</v>
      </c>
      <c r="U34" s="191" t="s">
        <v>199</v>
      </c>
      <c r="V34" s="47"/>
    </row>
    <row r="35" spans="1:22" ht="27" customHeight="1">
      <c r="A35" s="51" t="e">
        <f>IF(COUNTBLANK(C35:IV35)=254,"odstr",IF(AND($A$1="TISK",SUM(J35:U35)=0),"odstr","OK"))</f>
        <v>#REF!</v>
      </c>
      <c r="B35" s="22" t="s">
        <v>96</v>
      </c>
      <c r="C35" s="52"/>
      <c r="D35" s="62"/>
      <c r="E35" s="178">
        <v>2226</v>
      </c>
      <c r="F35" s="249"/>
      <c r="G35" s="613" t="s">
        <v>264</v>
      </c>
      <c r="H35" s="614"/>
      <c r="I35" s="65"/>
      <c r="J35" s="250">
        <v>0</v>
      </c>
      <c r="K35" s="67">
        <v>18.755</v>
      </c>
      <c r="L35" s="68">
        <v>18.773</v>
      </c>
      <c r="M35" s="191">
        <v>1.0009597440682485</v>
      </c>
      <c r="N35" s="250">
        <v>0</v>
      </c>
      <c r="O35" s="67">
        <v>18.755</v>
      </c>
      <c r="P35" s="268">
        <v>18.773</v>
      </c>
      <c r="Q35" s="191">
        <v>1.0009597440682485</v>
      </c>
      <c r="R35" s="250">
        <v>0</v>
      </c>
      <c r="S35" s="67">
        <v>0</v>
      </c>
      <c r="T35" s="67">
        <v>0</v>
      </c>
      <c r="U35" s="191" t="s">
        <v>199</v>
      </c>
      <c r="V35" s="47"/>
    </row>
    <row r="36" spans="1:22" ht="13.5" customHeight="1">
      <c r="A36" s="51" t="e">
        <f>IF(COUNTBLANK(C36:IV36)=254,"odstr",IF(AND($A$1="TISK",SUM(J36:U36)=0),"odstr","OK"))</f>
        <v>#REF!</v>
      </c>
      <c r="B36" s="22" t="s">
        <v>96</v>
      </c>
      <c r="C36" s="52"/>
      <c r="D36" s="72"/>
      <c r="E36" s="193">
        <v>2229</v>
      </c>
      <c r="F36" s="255"/>
      <c r="G36" s="611" t="s">
        <v>236</v>
      </c>
      <c r="H36" s="612"/>
      <c r="I36" s="75"/>
      <c r="J36" s="256">
        <v>27398.139</v>
      </c>
      <c r="K36" s="77">
        <v>162458.48635000002</v>
      </c>
      <c r="L36" s="78">
        <v>180620.37766000006</v>
      </c>
      <c r="M36" s="198">
        <v>1.1117940448544628</v>
      </c>
      <c r="N36" s="250">
        <v>16398.139</v>
      </c>
      <c r="O36" s="67">
        <v>121832.91921000001</v>
      </c>
      <c r="P36" s="268">
        <v>126572.67659000006</v>
      </c>
      <c r="Q36" s="198">
        <v>1.0389037495837252</v>
      </c>
      <c r="R36" s="250">
        <v>11000</v>
      </c>
      <c r="S36" s="67">
        <v>40625.56714</v>
      </c>
      <c r="T36" s="67">
        <v>54047.70107</v>
      </c>
      <c r="U36" s="198">
        <v>1.3303863767303459</v>
      </c>
      <c r="V36" s="47"/>
    </row>
    <row r="37" spans="1:22" ht="27" customHeight="1">
      <c r="A37" s="51" t="e">
        <f>IF(COUNTBLANK(C37:IV37)=254,"odstr",IF(AND($A$1="TISK",SUM(J37:U37)=0),"odstr","OK"))</f>
        <v>#REF!</v>
      </c>
      <c r="B37" s="22" t="s">
        <v>96</v>
      </c>
      <c r="C37" s="52"/>
      <c r="D37" s="81"/>
      <c r="E37" s="200">
        <v>22</v>
      </c>
      <c r="F37" s="257"/>
      <c r="G37" s="617" t="s">
        <v>30</v>
      </c>
      <c r="H37" s="618"/>
      <c r="I37" s="84"/>
      <c r="J37" s="258">
        <v>27526.925639999998</v>
      </c>
      <c r="K37" s="204">
        <v>193381.95866</v>
      </c>
      <c r="L37" s="87">
        <v>226151.17102000007</v>
      </c>
      <c r="M37" s="205">
        <v>1.1694533067462316</v>
      </c>
      <c r="N37" s="258">
        <v>16526.925639999998</v>
      </c>
      <c r="O37" s="204">
        <v>142852.02229000002</v>
      </c>
      <c r="P37" s="259">
        <v>155242.26568000007</v>
      </c>
      <c r="Q37" s="205">
        <v>1.086734812650023</v>
      </c>
      <c r="R37" s="258">
        <v>11000</v>
      </c>
      <c r="S37" s="204">
        <v>50529.936369999996</v>
      </c>
      <c r="T37" s="204">
        <v>70908.90534</v>
      </c>
      <c r="U37" s="223">
        <v>1.4033048611179164</v>
      </c>
      <c r="V37" s="47"/>
    </row>
    <row r="38" spans="1:22" ht="27" customHeight="1">
      <c r="A38" s="51" t="e">
        <f>IF(COUNTBLANK(C38:IV38)=254,"odstr",IF(AND($A$1="TISK",SUM(J38:U38)=0),"odstr","OK"))</f>
        <v>#REF!</v>
      </c>
      <c r="B38" s="22" t="s">
        <v>96</v>
      </c>
      <c r="C38" s="52"/>
      <c r="D38" s="90"/>
      <c r="E38" s="231">
        <v>2310</v>
      </c>
      <c r="F38" s="260"/>
      <c r="G38" s="619" t="s">
        <v>265</v>
      </c>
      <c r="H38" s="620"/>
      <c r="I38" s="93"/>
      <c r="J38" s="261">
        <v>1</v>
      </c>
      <c r="K38" s="95">
        <v>564.2464</v>
      </c>
      <c r="L38" s="235">
        <v>681.1030000000001</v>
      </c>
      <c r="M38" s="236">
        <v>1.2071020745546628</v>
      </c>
      <c r="N38" s="261">
        <v>1</v>
      </c>
      <c r="O38" s="95">
        <v>120.07</v>
      </c>
      <c r="P38" s="95">
        <v>236.9266</v>
      </c>
      <c r="Q38" s="236">
        <v>1.973237278254352</v>
      </c>
      <c r="R38" s="261">
        <v>0</v>
      </c>
      <c r="S38" s="95">
        <v>444.1764</v>
      </c>
      <c r="T38" s="95">
        <v>444.1764</v>
      </c>
      <c r="U38" s="236">
        <v>1</v>
      </c>
      <c r="V38" s="47"/>
    </row>
    <row r="39" spans="1:22" ht="13.5" customHeight="1">
      <c r="A39" s="51" t="e">
        <f>IF(COUNTBLANK(C39:IV39)=254,"odstr",IF(AND($A$1="TISK",SUM(J39:U39)=0),"odstr","OK"))</f>
        <v>#REF!</v>
      </c>
      <c r="B39" s="22" t="s">
        <v>96</v>
      </c>
      <c r="C39" s="52"/>
      <c r="D39" s="62"/>
      <c r="E39" s="178">
        <v>2321</v>
      </c>
      <c r="F39" s="249"/>
      <c r="G39" s="613" t="s">
        <v>266</v>
      </c>
      <c r="H39" s="614"/>
      <c r="I39" s="65"/>
      <c r="J39" s="250">
        <v>4582.795</v>
      </c>
      <c r="K39" s="67">
        <v>21598.678560000004</v>
      </c>
      <c r="L39" s="68">
        <v>21312.26064</v>
      </c>
      <c r="M39" s="191">
        <v>0.9867390998387078</v>
      </c>
      <c r="N39" s="250">
        <v>4582.795</v>
      </c>
      <c r="O39" s="67">
        <v>20673.678560000004</v>
      </c>
      <c r="P39" s="67">
        <v>20387.26064</v>
      </c>
      <c r="Q39" s="191">
        <v>0.9861457689221225</v>
      </c>
      <c r="R39" s="250">
        <v>0</v>
      </c>
      <c r="S39" s="67">
        <v>925</v>
      </c>
      <c r="T39" s="67">
        <v>925</v>
      </c>
      <c r="U39" s="191">
        <v>1</v>
      </c>
      <c r="V39" s="47"/>
    </row>
    <row r="40" spans="1:22" ht="13.5" customHeight="1">
      <c r="A40" s="51" t="e">
        <f>IF(COUNTBLANK(C40:IV40)=254,"odstr",IF(AND($A$1="TISK",SUM(J40:U40)=0),"odstr","OK"))</f>
        <v>#REF!</v>
      </c>
      <c r="B40" s="22" t="s">
        <v>96</v>
      </c>
      <c r="C40" s="52"/>
      <c r="D40" s="62"/>
      <c r="E40" s="178">
        <v>2322</v>
      </c>
      <c r="F40" s="249"/>
      <c r="G40" s="613" t="s">
        <v>237</v>
      </c>
      <c r="H40" s="614"/>
      <c r="I40" s="65"/>
      <c r="J40" s="250">
        <v>1024.931</v>
      </c>
      <c r="K40" s="67">
        <v>15055.424</v>
      </c>
      <c r="L40" s="68">
        <v>16029.3755</v>
      </c>
      <c r="M40" s="191">
        <v>1.0646910708061095</v>
      </c>
      <c r="N40" s="250">
        <v>1024.931</v>
      </c>
      <c r="O40" s="67">
        <v>15055.424</v>
      </c>
      <c r="P40" s="67">
        <v>16029.3755</v>
      </c>
      <c r="Q40" s="191">
        <v>1.0646910708061095</v>
      </c>
      <c r="R40" s="250"/>
      <c r="S40" s="67"/>
      <c r="T40" s="67"/>
      <c r="U40" s="191" t="s">
        <v>199</v>
      </c>
      <c r="V40" s="47"/>
    </row>
    <row r="41" spans="1:22" ht="27" customHeight="1">
      <c r="A41" s="51" t="e">
        <f>IF(COUNTBLANK(C41:IV41)=254,"odstr",IF(AND($A$1="TISK",SUM(J41:U41)=0),"odstr","OK"))</f>
        <v>#REF!</v>
      </c>
      <c r="B41" s="22" t="s">
        <v>96</v>
      </c>
      <c r="C41" s="52"/>
      <c r="D41" s="62"/>
      <c r="E41" s="178">
        <v>2324</v>
      </c>
      <c r="F41" s="249"/>
      <c r="G41" s="613" t="s">
        <v>238</v>
      </c>
      <c r="H41" s="614"/>
      <c r="I41" s="65"/>
      <c r="J41" s="250">
        <v>30306.944</v>
      </c>
      <c r="K41" s="67">
        <v>51834.18413000001</v>
      </c>
      <c r="L41" s="68">
        <v>49841.4123</v>
      </c>
      <c r="M41" s="191">
        <v>0.9615548722634056</v>
      </c>
      <c r="N41" s="250">
        <v>30306.944</v>
      </c>
      <c r="O41" s="67">
        <v>48358.18503000001</v>
      </c>
      <c r="P41" s="67">
        <v>45553.766950000005</v>
      </c>
      <c r="Q41" s="191">
        <v>0.9420073752093834</v>
      </c>
      <c r="R41" s="250">
        <v>0</v>
      </c>
      <c r="S41" s="67">
        <v>3475.9991</v>
      </c>
      <c r="T41" s="68">
        <v>4287.64535</v>
      </c>
      <c r="U41" s="191">
        <v>1.2335001323792056</v>
      </c>
      <c r="V41" s="47"/>
    </row>
    <row r="42" spans="1:22" ht="13.5" customHeight="1">
      <c r="A42" s="51" t="e">
        <f>IF(COUNTBLANK(C42:IV42)=254,"odstr",IF(AND($A$1="TISK",SUM(J42:U42)=0),"odstr","OK"))</f>
        <v>#REF!</v>
      </c>
      <c r="B42" s="22" t="s">
        <v>96</v>
      </c>
      <c r="C42" s="52"/>
      <c r="D42" s="62"/>
      <c r="E42" s="178">
        <v>2328</v>
      </c>
      <c r="F42" s="249"/>
      <c r="G42" s="613" t="s">
        <v>239</v>
      </c>
      <c r="H42" s="614"/>
      <c r="I42" s="65"/>
      <c r="J42" s="250">
        <v>0</v>
      </c>
      <c r="K42" s="67">
        <v>812</v>
      </c>
      <c r="L42" s="68">
        <v>1002.675</v>
      </c>
      <c r="M42" s="191">
        <v>1.2348214285714285</v>
      </c>
      <c r="N42" s="250">
        <v>0</v>
      </c>
      <c r="O42" s="67">
        <v>812</v>
      </c>
      <c r="P42" s="67">
        <v>962.495</v>
      </c>
      <c r="Q42" s="191">
        <v>1.1853386699507389</v>
      </c>
      <c r="R42" s="250">
        <v>0</v>
      </c>
      <c r="S42" s="67">
        <v>0</v>
      </c>
      <c r="T42" s="68">
        <v>40.18</v>
      </c>
      <c r="U42" s="191" t="s">
        <v>199</v>
      </c>
      <c r="V42" s="47"/>
    </row>
    <row r="43" spans="1:22" ht="27" customHeight="1">
      <c r="A43" s="51" t="e">
        <f>IF(COUNTBLANK(C43:IV43)=254,"odstr",IF(AND($A$1="TISK",SUM(J43:U43)=0),"odstr","OK"))</f>
        <v>#REF!</v>
      </c>
      <c r="B43" s="22" t="s">
        <v>96</v>
      </c>
      <c r="C43" s="52"/>
      <c r="D43" s="251"/>
      <c r="E43" s="210">
        <v>2329</v>
      </c>
      <c r="F43" s="252"/>
      <c r="G43" s="613" t="s">
        <v>240</v>
      </c>
      <c r="H43" s="614"/>
      <c r="I43" s="253"/>
      <c r="J43" s="254">
        <v>22345.83925</v>
      </c>
      <c r="K43" s="215">
        <v>10498.95927</v>
      </c>
      <c r="L43" s="216">
        <v>10088.57083</v>
      </c>
      <c r="M43" s="217">
        <v>0.9609115123274501</v>
      </c>
      <c r="N43" s="254">
        <v>22071.28925</v>
      </c>
      <c r="O43" s="215">
        <v>9404.046269999999</v>
      </c>
      <c r="P43" s="215">
        <v>8977.65783</v>
      </c>
      <c r="Q43" s="217">
        <v>0.954659044866652</v>
      </c>
      <c r="R43" s="250">
        <v>274.55</v>
      </c>
      <c r="S43" s="67">
        <v>1094.913</v>
      </c>
      <c r="T43" s="68">
        <v>1110.913</v>
      </c>
      <c r="U43" s="217">
        <v>1.0146130331816319</v>
      </c>
      <c r="V43" s="47"/>
    </row>
    <row r="44" spans="1:22" ht="27" customHeight="1">
      <c r="A44" s="51" t="e">
        <f>IF(COUNTBLANK(C44:IV44)=254,"odstr",IF(AND($A$1="TISK",SUM(J44:U44)=0),"odstr","OK"))</f>
        <v>#REF!</v>
      </c>
      <c r="B44" s="22"/>
      <c r="C44" s="52"/>
      <c r="D44" s="72"/>
      <c r="E44" s="210">
        <v>2343</v>
      </c>
      <c r="F44" s="255"/>
      <c r="G44" s="611" t="s">
        <v>267</v>
      </c>
      <c r="H44" s="612"/>
      <c r="I44" s="75"/>
      <c r="J44" s="256">
        <v>0</v>
      </c>
      <c r="K44" s="77">
        <v>0</v>
      </c>
      <c r="L44" s="78">
        <v>0</v>
      </c>
      <c r="M44" s="198" t="s">
        <v>199</v>
      </c>
      <c r="N44" s="256">
        <v>0</v>
      </c>
      <c r="O44" s="77">
        <v>0</v>
      </c>
      <c r="P44" s="269">
        <v>0</v>
      </c>
      <c r="Q44" s="198" t="s">
        <v>199</v>
      </c>
      <c r="R44" s="256">
        <v>0</v>
      </c>
      <c r="S44" s="77">
        <v>0</v>
      </c>
      <c r="T44" s="77">
        <v>0</v>
      </c>
      <c r="U44" s="198" t="s">
        <v>199</v>
      </c>
      <c r="V44" s="47"/>
    </row>
    <row r="45" spans="1:22" ht="39.75" customHeight="1">
      <c r="A45" s="51" t="e">
        <f>IF(COUNTBLANK(C45:IV45)=254,"odstr",IF(AND($A$1="TISK",SUM(J45:U45)=0),"odstr","OK"))</f>
        <v>#REF!</v>
      </c>
      <c r="B45" s="22" t="s">
        <v>96</v>
      </c>
      <c r="C45" s="52"/>
      <c r="D45" s="81"/>
      <c r="E45" s="200">
        <v>23</v>
      </c>
      <c r="F45" s="257"/>
      <c r="G45" s="617" t="s">
        <v>31</v>
      </c>
      <c r="H45" s="618"/>
      <c r="I45" s="84"/>
      <c r="J45" s="258">
        <v>58261.50925</v>
      </c>
      <c r="K45" s="204">
        <v>100363.49236000002</v>
      </c>
      <c r="L45" s="87">
        <v>98955.39727</v>
      </c>
      <c r="M45" s="205">
        <v>0.9859700469076023</v>
      </c>
      <c r="N45" s="258">
        <v>57986.95925</v>
      </c>
      <c r="O45" s="204">
        <v>94423.40386000002</v>
      </c>
      <c r="P45" s="259">
        <v>92147.48252</v>
      </c>
      <c r="Q45" s="205">
        <v>0.9758966395304444</v>
      </c>
      <c r="R45" s="258">
        <v>274.55</v>
      </c>
      <c r="S45" s="204">
        <v>5940.0885</v>
      </c>
      <c r="T45" s="204">
        <v>6807.91475</v>
      </c>
      <c r="U45" s="223">
        <v>1.1460965185956404</v>
      </c>
      <c r="V45" s="47"/>
    </row>
    <row r="46" spans="1:22" ht="13.5" customHeight="1">
      <c r="A46" s="51" t="e">
        <f>IF(COUNTBLANK(C46:IV46)=254,"odstr",IF(AND($A$1="TISK",SUM(J46:U46)=0),"odstr","OK"))</f>
        <v>#REF!</v>
      </c>
      <c r="B46" s="22" t="s">
        <v>96</v>
      </c>
      <c r="C46" s="52"/>
      <c r="D46" s="81"/>
      <c r="E46" s="200">
        <v>2</v>
      </c>
      <c r="F46" s="257"/>
      <c r="G46" s="617" t="s">
        <v>241</v>
      </c>
      <c r="H46" s="618"/>
      <c r="I46" s="84"/>
      <c r="J46" s="258">
        <v>889369.7664900001</v>
      </c>
      <c r="K46" s="204">
        <v>1408091.72231</v>
      </c>
      <c r="L46" s="87">
        <v>1440250.4087699999</v>
      </c>
      <c r="M46" s="205">
        <v>1.0228384883956585</v>
      </c>
      <c r="N46" s="258">
        <v>476326.2164900001</v>
      </c>
      <c r="O46" s="204">
        <v>831555.39996</v>
      </c>
      <c r="P46" s="259">
        <v>836838.0362</v>
      </c>
      <c r="Q46" s="205">
        <v>1.0063527171373718</v>
      </c>
      <c r="R46" s="258">
        <v>413043.55</v>
      </c>
      <c r="S46" s="204">
        <v>576536.32235</v>
      </c>
      <c r="T46" s="204">
        <v>603412.3725699999</v>
      </c>
      <c r="U46" s="205">
        <v>1.046616404167653</v>
      </c>
      <c r="V46" s="47"/>
    </row>
    <row r="47" spans="1:22" ht="13.5" customHeight="1">
      <c r="A47" s="51" t="e">
        <f>IF(COUNTBLANK(C47:IV47)=254,"odstr",IF(AND($A$1="TISK",SUM(J47:U47)=0),"odstr","OK"))</f>
        <v>#REF!</v>
      </c>
      <c r="B47" s="22" t="s">
        <v>96</v>
      </c>
      <c r="C47" s="52"/>
      <c r="D47" s="90"/>
      <c r="E47" s="231">
        <v>3111</v>
      </c>
      <c r="F47" s="260"/>
      <c r="G47" s="619" t="s">
        <v>242</v>
      </c>
      <c r="H47" s="620"/>
      <c r="I47" s="93"/>
      <c r="J47" s="261">
        <v>2000</v>
      </c>
      <c r="K47" s="95">
        <v>3839.298</v>
      </c>
      <c r="L47" s="235">
        <v>13322.078</v>
      </c>
      <c r="M47" s="236">
        <v>3.469925491587264</v>
      </c>
      <c r="N47" s="261">
        <v>2000</v>
      </c>
      <c r="O47" s="95">
        <v>2000</v>
      </c>
      <c r="P47" s="95">
        <v>0</v>
      </c>
      <c r="Q47" s="236">
        <v>0</v>
      </c>
      <c r="R47" s="250">
        <v>0</v>
      </c>
      <c r="S47" s="67">
        <v>1839.298</v>
      </c>
      <c r="T47" s="67">
        <v>13322.078</v>
      </c>
      <c r="U47" s="236">
        <v>7.243023153398742</v>
      </c>
      <c r="V47" s="47"/>
    </row>
    <row r="48" spans="1:22" ht="27" customHeight="1">
      <c r="A48" s="51" t="e">
        <f>IF(COUNTBLANK(C48:IV48)=254,"odstr",IF(AND($A$1="TISK",SUM(J48:U48)=0),"odstr","OK"))</f>
        <v>#REF!</v>
      </c>
      <c r="B48" s="22" t="s">
        <v>96</v>
      </c>
      <c r="C48" s="52"/>
      <c r="D48" s="62"/>
      <c r="E48" s="178">
        <v>3112</v>
      </c>
      <c r="F48" s="249"/>
      <c r="G48" s="613" t="s">
        <v>268</v>
      </c>
      <c r="H48" s="614"/>
      <c r="I48" s="65"/>
      <c r="J48" s="250">
        <v>207</v>
      </c>
      <c r="K48" s="67">
        <v>13285.116999999998</v>
      </c>
      <c r="L48" s="68">
        <v>5539.437</v>
      </c>
      <c r="M48" s="191">
        <v>0.41696561648647884</v>
      </c>
      <c r="N48" s="250">
        <v>7</v>
      </c>
      <c r="O48" s="67">
        <v>20.255</v>
      </c>
      <c r="P48" s="67">
        <v>630.375</v>
      </c>
      <c r="Q48" s="191">
        <v>31.121945198716368</v>
      </c>
      <c r="R48" s="250">
        <v>200</v>
      </c>
      <c r="S48" s="67">
        <v>13264.862</v>
      </c>
      <c r="T48" s="67">
        <v>4909.062</v>
      </c>
      <c r="U48" s="191">
        <v>0.3700801410523532</v>
      </c>
      <c r="V48" s="47"/>
    </row>
    <row r="49" spans="1:22" ht="27" customHeight="1">
      <c r="A49" s="51" t="e">
        <f>IF(COUNTBLANK(C49:IV49)=254,"odstr",IF(AND($A$1="TISK",SUM(J49:U49)=0),"odstr","OK"))</f>
        <v>#REF!</v>
      </c>
      <c r="B49" s="22" t="s">
        <v>96</v>
      </c>
      <c r="C49" s="52"/>
      <c r="D49" s="62"/>
      <c r="E49" s="178">
        <v>3113</v>
      </c>
      <c r="F49" s="249"/>
      <c r="G49" s="613" t="s">
        <v>243</v>
      </c>
      <c r="H49" s="614"/>
      <c r="I49" s="65"/>
      <c r="J49" s="250">
        <v>0</v>
      </c>
      <c r="K49" s="67">
        <v>1611.5986</v>
      </c>
      <c r="L49" s="68">
        <v>1891.6068999999998</v>
      </c>
      <c r="M49" s="191">
        <v>1.1737456833233781</v>
      </c>
      <c r="N49" s="250">
        <v>0</v>
      </c>
      <c r="O49" s="67">
        <v>408.5</v>
      </c>
      <c r="P49" s="67">
        <v>539.226</v>
      </c>
      <c r="Q49" s="191">
        <v>1.320014687882497</v>
      </c>
      <c r="R49" s="250">
        <v>0</v>
      </c>
      <c r="S49" s="67">
        <v>1203.0986</v>
      </c>
      <c r="T49" s="67">
        <v>1352.3808999999999</v>
      </c>
      <c r="U49" s="191">
        <v>1.1240815175082075</v>
      </c>
      <c r="V49" s="47"/>
    </row>
    <row r="50" spans="1:22" ht="27" customHeight="1">
      <c r="A50" s="51" t="e">
        <f>IF(COUNTBLANK(C50:IV50)=254,"odstr",IF(AND($A$1="TISK",SUM(J50:U50)=0),"odstr","OK"))</f>
        <v>#REF!</v>
      </c>
      <c r="B50" s="22" t="s">
        <v>96</v>
      </c>
      <c r="C50" s="52"/>
      <c r="D50" s="62"/>
      <c r="E50" s="178">
        <v>3114</v>
      </c>
      <c r="F50" s="249"/>
      <c r="G50" s="613" t="s">
        <v>269</v>
      </c>
      <c r="H50" s="614"/>
      <c r="I50" s="65"/>
      <c r="J50" s="250">
        <v>0</v>
      </c>
      <c r="K50" s="67">
        <v>0</v>
      </c>
      <c r="L50" s="68">
        <v>0</v>
      </c>
      <c r="M50" s="191" t="s">
        <v>199</v>
      </c>
      <c r="N50" s="250">
        <v>0</v>
      </c>
      <c r="O50" s="67">
        <v>0</v>
      </c>
      <c r="P50" s="67">
        <v>0</v>
      </c>
      <c r="Q50" s="191" t="s">
        <v>199</v>
      </c>
      <c r="R50" s="250">
        <v>0</v>
      </c>
      <c r="S50" s="67">
        <v>0</v>
      </c>
      <c r="T50" s="67">
        <v>0</v>
      </c>
      <c r="U50" s="191" t="s">
        <v>199</v>
      </c>
      <c r="V50" s="47"/>
    </row>
    <row r="51" spans="1:22" ht="27" customHeight="1">
      <c r="A51" s="51" t="e">
        <f>IF(COUNTBLANK(C51:IV51)=254,"odstr",IF(AND($A$1="TISK",SUM(J51:U51)=0),"odstr","OK"))</f>
        <v>#REF!</v>
      </c>
      <c r="B51" s="22" t="s">
        <v>96</v>
      </c>
      <c r="C51" s="52"/>
      <c r="D51" s="62"/>
      <c r="E51" s="178">
        <v>3119</v>
      </c>
      <c r="F51" s="249"/>
      <c r="G51" s="613" t="s">
        <v>270</v>
      </c>
      <c r="H51" s="614"/>
      <c r="I51" s="65"/>
      <c r="J51" s="250">
        <v>0</v>
      </c>
      <c r="K51" s="67">
        <v>90</v>
      </c>
      <c r="L51" s="68">
        <v>90</v>
      </c>
      <c r="M51" s="191">
        <v>1</v>
      </c>
      <c r="N51" s="250">
        <v>0</v>
      </c>
      <c r="O51" s="67">
        <v>90</v>
      </c>
      <c r="P51" s="67">
        <v>90</v>
      </c>
      <c r="Q51" s="191">
        <v>1</v>
      </c>
      <c r="R51" s="250">
        <v>0</v>
      </c>
      <c r="S51" s="67">
        <v>0</v>
      </c>
      <c r="T51" s="67">
        <v>0</v>
      </c>
      <c r="U51" s="191" t="s">
        <v>199</v>
      </c>
      <c r="V51" s="47"/>
    </row>
    <row r="52" spans="1:22" ht="27" customHeight="1">
      <c r="A52" s="51" t="e">
        <f>IF(COUNTBLANK(C52:IV52)=254,"odstr",IF(AND($A$1="TISK",SUM(J52:U52)=0),"odstr","OK"))</f>
        <v>#REF!</v>
      </c>
      <c r="B52" s="22" t="s">
        <v>96</v>
      </c>
      <c r="C52" s="52"/>
      <c r="D52" s="62"/>
      <c r="E52" s="178">
        <v>3121</v>
      </c>
      <c r="F52" s="249"/>
      <c r="G52" s="613" t="s">
        <v>271</v>
      </c>
      <c r="H52" s="614"/>
      <c r="I52" s="65"/>
      <c r="J52" s="250">
        <v>1170</v>
      </c>
      <c r="K52" s="67">
        <v>28528.578859999998</v>
      </c>
      <c r="L52" s="68">
        <v>31107.56156</v>
      </c>
      <c r="M52" s="191">
        <v>1.0903999709433827</v>
      </c>
      <c r="N52" s="250">
        <v>1170</v>
      </c>
      <c r="O52" s="67">
        <v>28528.578859999998</v>
      </c>
      <c r="P52" s="67">
        <v>31107.56156</v>
      </c>
      <c r="Q52" s="191">
        <v>1.0903999709433827</v>
      </c>
      <c r="R52" s="250">
        <v>0</v>
      </c>
      <c r="S52" s="67">
        <v>0</v>
      </c>
      <c r="T52" s="67">
        <v>0</v>
      </c>
      <c r="U52" s="191" t="s">
        <v>199</v>
      </c>
      <c r="V52" s="47"/>
    </row>
    <row r="53" spans="1:22" ht="27" customHeight="1">
      <c r="A53" s="51" t="e">
        <f>IF(COUNTBLANK(C53:IV53)=254,"odstr",IF(AND($A$1="TISK",SUM(J53:U53)=0),"odstr","OK"))</f>
        <v>#REF!</v>
      </c>
      <c r="B53" s="22" t="s">
        <v>96</v>
      </c>
      <c r="C53" s="52"/>
      <c r="D53" s="62"/>
      <c r="E53" s="178">
        <v>3122</v>
      </c>
      <c r="F53" s="249"/>
      <c r="G53" s="613" t="s">
        <v>272</v>
      </c>
      <c r="H53" s="614"/>
      <c r="I53" s="65"/>
      <c r="J53" s="250">
        <v>3400</v>
      </c>
      <c r="K53" s="67">
        <v>1450</v>
      </c>
      <c r="L53" s="68">
        <v>1283.356</v>
      </c>
      <c r="M53" s="191">
        <v>0.8850731034482758</v>
      </c>
      <c r="N53" s="250">
        <v>3400</v>
      </c>
      <c r="O53" s="67">
        <v>1450</v>
      </c>
      <c r="P53" s="67">
        <v>1283.356</v>
      </c>
      <c r="Q53" s="191">
        <v>0.8850731034482758</v>
      </c>
      <c r="R53" s="250">
        <v>0</v>
      </c>
      <c r="S53" s="67">
        <v>0</v>
      </c>
      <c r="T53" s="67">
        <v>0</v>
      </c>
      <c r="U53" s="191" t="s">
        <v>199</v>
      </c>
      <c r="V53" s="47"/>
    </row>
    <row r="54" spans="1:22" ht="27" customHeight="1">
      <c r="A54" s="51" t="e">
        <f>IF(COUNTBLANK(C54:IV54)=254,"odstr",IF(AND($A$1="TISK",SUM(J54:U54)=0),"odstr","OK"))</f>
        <v>#REF!</v>
      </c>
      <c r="B54" s="22" t="s">
        <v>96</v>
      </c>
      <c r="C54" s="52"/>
      <c r="D54" s="72"/>
      <c r="E54" s="193">
        <v>3129</v>
      </c>
      <c r="F54" s="255"/>
      <c r="G54" s="611" t="s">
        <v>273</v>
      </c>
      <c r="H54" s="612"/>
      <c r="I54" s="75"/>
      <c r="J54" s="256">
        <v>0</v>
      </c>
      <c r="K54" s="77">
        <v>2243.0765899999997</v>
      </c>
      <c r="L54" s="78">
        <v>2908.165</v>
      </c>
      <c r="M54" s="198">
        <v>1.2965072226980892</v>
      </c>
      <c r="N54" s="250">
        <v>0</v>
      </c>
      <c r="O54" s="67">
        <v>2243.0765899999997</v>
      </c>
      <c r="P54" s="67">
        <v>2908.165</v>
      </c>
      <c r="Q54" s="198">
        <v>1.2965072226980892</v>
      </c>
      <c r="R54" s="250">
        <v>0</v>
      </c>
      <c r="S54" s="67">
        <v>0</v>
      </c>
      <c r="T54" s="67">
        <v>0</v>
      </c>
      <c r="U54" s="198" t="s">
        <v>199</v>
      </c>
      <c r="V54" s="47"/>
    </row>
    <row r="55" spans="1:22" ht="39.75" customHeight="1">
      <c r="A55" s="51" t="e">
        <f>IF(COUNTBLANK(C55:IV55)=254,"odstr",IF(AND($A$1="TISK",SUM(J55:U55)=0),"odstr","OK"))</f>
        <v>#REF!</v>
      </c>
      <c r="B55" s="22" t="s">
        <v>96</v>
      </c>
      <c r="C55" s="52"/>
      <c r="D55" s="81"/>
      <c r="E55" s="200">
        <v>31</v>
      </c>
      <c r="F55" s="257"/>
      <c r="G55" s="617" t="s">
        <v>33</v>
      </c>
      <c r="H55" s="618"/>
      <c r="I55" s="84"/>
      <c r="J55" s="258">
        <v>6777</v>
      </c>
      <c r="K55" s="204">
        <v>51047.66905</v>
      </c>
      <c r="L55" s="87">
        <v>56142.20445999999</v>
      </c>
      <c r="M55" s="205">
        <v>1.0997995697905427</v>
      </c>
      <c r="N55" s="258">
        <v>6577</v>
      </c>
      <c r="O55" s="204">
        <v>34740.410449999996</v>
      </c>
      <c r="P55" s="259">
        <v>36558.68356</v>
      </c>
      <c r="Q55" s="205">
        <v>1.0523388493816717</v>
      </c>
      <c r="R55" s="258">
        <v>200</v>
      </c>
      <c r="S55" s="204">
        <v>16307.2586</v>
      </c>
      <c r="T55" s="204">
        <v>19583.5209</v>
      </c>
      <c r="U55" s="270">
        <v>1.2009082200977668</v>
      </c>
      <c r="V55" s="47"/>
    </row>
    <row r="56" spans="1:22" ht="13.5" customHeight="1">
      <c r="A56" s="51" t="e">
        <f>IF(COUNTBLANK(C56:IV56)=254,"odstr",IF(AND($A$1="TISK",SUM(J56:U56)=0),"odstr","OK"))</f>
        <v>#REF!</v>
      </c>
      <c r="B56" s="22" t="s">
        <v>96</v>
      </c>
      <c r="C56" s="52"/>
      <c r="D56" s="90"/>
      <c r="E56" s="231">
        <v>3201</v>
      </c>
      <c r="F56" s="260"/>
      <c r="G56" s="619" t="s">
        <v>274</v>
      </c>
      <c r="H56" s="620"/>
      <c r="I56" s="93"/>
      <c r="J56" s="261">
        <v>0</v>
      </c>
      <c r="K56" s="95">
        <v>0</v>
      </c>
      <c r="L56" s="235">
        <v>0</v>
      </c>
      <c r="M56" s="236" t="s">
        <v>199</v>
      </c>
      <c r="N56" s="261">
        <v>0</v>
      </c>
      <c r="O56" s="95">
        <v>0</v>
      </c>
      <c r="P56" s="262">
        <v>0</v>
      </c>
      <c r="Q56" s="236" t="s">
        <v>199</v>
      </c>
      <c r="R56" s="261">
        <v>0</v>
      </c>
      <c r="S56" s="95">
        <v>0</v>
      </c>
      <c r="T56" s="95">
        <v>0</v>
      </c>
      <c r="U56" s="236" t="s">
        <v>199</v>
      </c>
      <c r="V56" s="47"/>
    </row>
    <row r="57" spans="1:22" ht="27" customHeight="1">
      <c r="A57" s="51" t="e">
        <f>IF(COUNTBLANK(C57:IV57)=254,"odstr",IF(AND($A$1="TISK",SUM(J57:U57)=0),"odstr","OK"))</f>
        <v>#REF!</v>
      </c>
      <c r="B57" s="22" t="s">
        <v>96</v>
      </c>
      <c r="C57" s="52"/>
      <c r="D57" s="72"/>
      <c r="E57" s="193">
        <v>3202</v>
      </c>
      <c r="F57" s="255"/>
      <c r="G57" s="611" t="s">
        <v>275</v>
      </c>
      <c r="H57" s="612"/>
      <c r="I57" s="75"/>
      <c r="J57" s="256">
        <v>0</v>
      </c>
      <c r="K57" s="77">
        <v>0</v>
      </c>
      <c r="L57" s="78">
        <v>0</v>
      </c>
      <c r="M57" s="198" t="s">
        <v>199</v>
      </c>
      <c r="N57" s="256">
        <v>0</v>
      </c>
      <c r="O57" s="77">
        <v>0</v>
      </c>
      <c r="P57" s="269">
        <v>0</v>
      </c>
      <c r="Q57" s="198" t="s">
        <v>199</v>
      </c>
      <c r="R57" s="256">
        <v>0</v>
      </c>
      <c r="S57" s="77">
        <v>0</v>
      </c>
      <c r="T57" s="77">
        <v>0</v>
      </c>
      <c r="U57" s="198" t="s">
        <v>199</v>
      </c>
      <c r="V57" s="47"/>
    </row>
    <row r="58" spans="1:22" ht="39" customHeight="1">
      <c r="A58" s="51" t="e">
        <f>IF(COUNTBLANK(C58:IV58)=254,"odstr",IF(AND($A$1="TISK",SUM(J58:U58)=0),"odstr","OK"))</f>
        <v>#REF!</v>
      </c>
      <c r="B58" s="22" t="s">
        <v>96</v>
      </c>
      <c r="C58" s="52"/>
      <c r="D58" s="81"/>
      <c r="E58" s="200">
        <v>32</v>
      </c>
      <c r="F58" s="257"/>
      <c r="G58" s="617" t="s">
        <v>36</v>
      </c>
      <c r="H58" s="618"/>
      <c r="I58" s="84"/>
      <c r="J58" s="258">
        <v>0</v>
      </c>
      <c r="K58" s="204">
        <v>0</v>
      </c>
      <c r="L58" s="87">
        <v>0</v>
      </c>
      <c r="M58" s="205" t="s">
        <v>199</v>
      </c>
      <c r="N58" s="258">
        <v>0</v>
      </c>
      <c r="O58" s="204">
        <v>0</v>
      </c>
      <c r="P58" s="259">
        <v>0</v>
      </c>
      <c r="Q58" s="205" t="s">
        <v>199</v>
      </c>
      <c r="R58" s="258">
        <v>0</v>
      </c>
      <c r="S58" s="204">
        <v>0</v>
      </c>
      <c r="T58" s="204">
        <v>0</v>
      </c>
      <c r="U58" s="270" t="s">
        <v>199</v>
      </c>
      <c r="V58" s="47"/>
    </row>
    <row r="59" spans="1:22" ht="27" customHeight="1" thickBot="1">
      <c r="A59" s="51" t="e">
        <f>IF(COUNTBLANK(C59:IV59)=254,"odstr",IF(AND($A$1="TISK",SUM(J59:U59)=0),"odstr","OK"))</f>
        <v>#REF!</v>
      </c>
      <c r="B59" s="22" t="s">
        <v>96</v>
      </c>
      <c r="C59" s="52"/>
      <c r="D59" s="271"/>
      <c r="E59" s="272">
        <v>3</v>
      </c>
      <c r="F59" s="273"/>
      <c r="G59" s="617" t="s">
        <v>244</v>
      </c>
      <c r="H59" s="618"/>
      <c r="I59" s="274"/>
      <c r="J59" s="275">
        <v>6777</v>
      </c>
      <c r="K59" s="126">
        <v>51047.66905</v>
      </c>
      <c r="L59" s="127">
        <v>56142.20445999999</v>
      </c>
      <c r="M59" s="276">
        <v>1.0997995697905427</v>
      </c>
      <c r="N59" s="275">
        <v>6577</v>
      </c>
      <c r="O59" s="126">
        <v>34740.410449999996</v>
      </c>
      <c r="P59" s="126">
        <v>36558.68356</v>
      </c>
      <c r="Q59" s="276">
        <v>1.0523388493816717</v>
      </c>
      <c r="R59" s="275">
        <v>200</v>
      </c>
      <c r="S59" s="126">
        <v>16307.2586</v>
      </c>
      <c r="T59" s="126">
        <v>19583.5209</v>
      </c>
      <c r="U59" s="277">
        <v>1.2009082200977668</v>
      </c>
      <c r="V59" s="47"/>
    </row>
    <row r="60" spans="1:22" ht="27" customHeight="1" thickBot="1">
      <c r="A60" s="51" t="e">
        <f>IF(COUNTBLANK(C60:IV60)=254,"odstr",IF(AND($A$1="TISK",SUM(J60:U60)=0),"odstr","OK"))</f>
        <v>#REF!</v>
      </c>
      <c r="B60" s="22" t="s">
        <v>96</v>
      </c>
      <c r="C60" s="52"/>
      <c r="D60" s="108"/>
      <c r="E60" s="615" t="s">
        <v>276</v>
      </c>
      <c r="F60" s="616"/>
      <c r="G60" s="616"/>
      <c r="H60" s="616"/>
      <c r="I60" s="111"/>
      <c r="J60" s="278">
        <v>896146.7664900001</v>
      </c>
      <c r="K60" s="279">
        <v>1459139.3913599998</v>
      </c>
      <c r="L60" s="280">
        <v>1496392.6132299998</v>
      </c>
      <c r="M60" s="281">
        <v>1.025530954815275</v>
      </c>
      <c r="N60" s="278">
        <v>482903.2164900001</v>
      </c>
      <c r="O60" s="279">
        <v>866295.8104099999</v>
      </c>
      <c r="P60" s="282">
        <v>873396.71976</v>
      </c>
      <c r="Q60" s="281">
        <v>1.0081968644713166</v>
      </c>
      <c r="R60" s="278">
        <v>413243.55</v>
      </c>
      <c r="S60" s="279">
        <v>592843.58095</v>
      </c>
      <c r="T60" s="279">
        <v>622995.8934699999</v>
      </c>
      <c r="U60" s="132">
        <v>1.0508604857822403</v>
      </c>
      <c r="V60" s="47"/>
    </row>
    <row r="61" spans="1:21" ht="13.5">
      <c r="A61" s="51" t="s">
        <v>92</v>
      </c>
      <c r="B61" s="51" t="s">
        <v>97</v>
      </c>
      <c r="D61" s="117" t="s">
        <v>51</v>
      </c>
      <c r="E61" s="118"/>
      <c r="F61" s="118"/>
      <c r="G61" s="118"/>
      <c r="H61" s="118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9" t="s">
        <v>54</v>
      </c>
    </row>
    <row r="62" spans="1:21" ht="12.75" customHeight="1">
      <c r="A62" s="51" t="str">
        <f>IF(COUNTBLANK(D62:E62)=2,"odstr","OK")</f>
        <v>OK</v>
      </c>
      <c r="B62" s="51"/>
      <c r="D62" s="120" t="s">
        <v>202</v>
      </c>
      <c r="E62" s="569" t="s">
        <v>88</v>
      </c>
      <c r="F62" s="569"/>
      <c r="G62" s="569"/>
      <c r="H62" s="569"/>
      <c r="I62" s="569"/>
      <c r="J62" s="569"/>
      <c r="K62" s="569"/>
      <c r="L62" s="569"/>
      <c r="M62" s="569"/>
      <c r="N62" s="569"/>
      <c r="O62" s="569"/>
      <c r="P62" s="569"/>
      <c r="Q62" s="569"/>
      <c r="R62" s="569"/>
      <c r="S62" s="569"/>
      <c r="T62" s="569"/>
      <c r="U62" s="569"/>
    </row>
    <row r="63" spans="1:21" ht="12.75">
      <c r="A63" s="51" t="str">
        <f>IF(COUNTBLANK(D63:E63)=2,"odstr","OK")</f>
        <v>odstr</v>
      </c>
      <c r="B63" s="51"/>
      <c r="D63" s="120"/>
      <c r="E63" s="569"/>
      <c r="F63" s="569"/>
      <c r="G63" s="569"/>
      <c r="H63" s="569"/>
      <c r="I63" s="569"/>
      <c r="J63" s="569"/>
      <c r="K63" s="569"/>
      <c r="L63" s="569"/>
      <c r="M63" s="569"/>
      <c r="N63" s="569"/>
      <c r="O63" s="569"/>
      <c r="P63" s="569"/>
      <c r="Q63" s="569"/>
      <c r="R63" s="569"/>
      <c r="S63" s="569"/>
      <c r="T63" s="569"/>
      <c r="U63" s="569"/>
    </row>
    <row r="64" spans="1:2" ht="12.75">
      <c r="A64" s="51" t="s">
        <v>97</v>
      </c>
      <c r="B64" s="51"/>
    </row>
    <row r="65" spans="1:20" ht="12.75">
      <c r="A65" s="51"/>
      <c r="B65" s="51"/>
      <c r="N65" s="283"/>
      <c r="O65" s="283"/>
      <c r="P65" s="283"/>
      <c r="R65" s="283"/>
      <c r="S65" s="283"/>
      <c r="T65" s="283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</sheetData>
  <sheetProtection/>
  <mergeCells count="66">
    <mergeCell ref="R9:U10"/>
    <mergeCell ref="J9:M10"/>
    <mergeCell ref="N9:Q10"/>
    <mergeCell ref="U11:U13"/>
    <mergeCell ref="M11:M13"/>
    <mergeCell ref="N11:N13"/>
    <mergeCell ref="O11:O13"/>
    <mergeCell ref="T11:T13"/>
    <mergeCell ref="R11:R13"/>
    <mergeCell ref="S11:S13"/>
    <mergeCell ref="E62:U62"/>
    <mergeCell ref="E63:U63"/>
    <mergeCell ref="D9:E13"/>
    <mergeCell ref="G9:G13"/>
    <mergeCell ref="Q11:Q13"/>
    <mergeCell ref="J11:J13"/>
    <mergeCell ref="K11:K13"/>
    <mergeCell ref="G45:H45"/>
    <mergeCell ref="G46:H46"/>
    <mergeCell ref="G47:H47"/>
    <mergeCell ref="G48:H48"/>
    <mergeCell ref="L11:L13"/>
    <mergeCell ref="P11:P13"/>
    <mergeCell ref="G42:H42"/>
    <mergeCell ref="G43:H43"/>
    <mergeCell ref="G14:H14"/>
    <mergeCell ref="G15:H15"/>
    <mergeCell ref="G16:H16"/>
    <mergeCell ref="G17:H17"/>
    <mergeCell ref="G40:H40"/>
    <mergeCell ref="G54:H54"/>
    <mergeCell ref="G55:H55"/>
    <mergeCell ref="G56:H56"/>
    <mergeCell ref="G49:H49"/>
    <mergeCell ref="G50:H50"/>
    <mergeCell ref="G51:H51"/>
    <mergeCell ref="G52:H52"/>
    <mergeCell ref="G53:H53"/>
    <mergeCell ref="G41:H41"/>
    <mergeCell ref="G22:H22"/>
    <mergeCell ref="G23:H23"/>
    <mergeCell ref="G24:H24"/>
    <mergeCell ref="G25:H25"/>
    <mergeCell ref="G31:H31"/>
    <mergeCell ref="G32:H32"/>
    <mergeCell ref="G38:H38"/>
    <mergeCell ref="G39:H39"/>
    <mergeCell ref="G28:H28"/>
    <mergeCell ref="G29:H29"/>
    <mergeCell ref="G30:H30"/>
    <mergeCell ref="G33:H33"/>
    <mergeCell ref="G18:H18"/>
    <mergeCell ref="G19:H19"/>
    <mergeCell ref="G20:H20"/>
    <mergeCell ref="G21:H21"/>
    <mergeCell ref="G27:H27"/>
    <mergeCell ref="G44:H44"/>
    <mergeCell ref="G26:H26"/>
    <mergeCell ref="E60:H60"/>
    <mergeCell ref="G34:H34"/>
    <mergeCell ref="G35:H35"/>
    <mergeCell ref="G36:H36"/>
    <mergeCell ref="G57:H57"/>
    <mergeCell ref="G58:H58"/>
    <mergeCell ref="G59:H59"/>
    <mergeCell ref="G37:H37"/>
  </mergeCells>
  <conditionalFormatting sqref="G8">
    <cfRule type="expression" priority="1" dxfId="0" stopIfTrue="1">
      <formula>V8=" "</formula>
    </cfRule>
  </conditionalFormatting>
  <conditionalFormatting sqref="U61">
    <cfRule type="expression" priority="2" dxfId="0" stopIfTrue="1">
      <formula>V61=" "</formula>
    </cfRule>
  </conditionalFormatting>
  <conditionalFormatting sqref="C1:E1">
    <cfRule type="cellIs" priority="3" dxfId="4" operator="equal" stopIfTrue="1">
      <formula>"nezadána"</formula>
    </cfRule>
  </conditionalFormatting>
  <conditionalFormatting sqref="A59:A63 B59:B60 A2:A21 B14:B21 A22:B58">
    <cfRule type="cellIs" priority="4" dxfId="3" operator="equal" stopIfTrue="1">
      <formula>"odstr"</formula>
    </cfRule>
  </conditionalFormatting>
  <conditionalFormatting sqref="B1">
    <cfRule type="cellIs" priority="5" dxfId="0" operator="equal" stopIfTrue="1">
      <formula>"FUNKCE"</formula>
    </cfRule>
  </conditionalFormatting>
  <conditionalFormatting sqref="U1 F1:I1">
    <cfRule type="cellIs" priority="6" dxfId="5" operator="notEqual" stopIfTrue="1">
      <formula>""</formula>
    </cfRule>
  </conditionalFormatting>
  <conditionalFormatting sqref="B4">
    <cfRule type="expression" priority="7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U1">
      <formula1>"a,b,c,d,e,f,g,h,i,j,k,l,m,a,o,p"</formula1>
    </dataValidation>
  </dataValidations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0"/>
  <dimension ref="A1:AO21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5.75390625" style="26" customWidth="1"/>
    <col min="6" max="6" width="1.12109375" style="26" customWidth="1"/>
    <col min="7" max="7" width="12.375" style="26" customWidth="1"/>
    <col min="8" max="8" width="53.125" style="26" customWidth="1"/>
    <col min="9" max="9" width="1.12109375" style="26" customWidth="1"/>
    <col min="10" max="10" width="11.25390625" style="26" customWidth="1"/>
    <col min="11" max="13" width="11.75390625" style="26" customWidth="1"/>
    <col min="14" max="14" width="9.75390625" style="26" customWidth="1"/>
    <col min="15" max="38" width="1.75390625" style="26" customWidth="1"/>
    <col min="39" max="16384" width="9.125" style="26" customWidth="1"/>
  </cols>
  <sheetData>
    <row r="1" spans="1:15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CONCATENATE(C1,N1)</f>
        <v>#REF!</v>
      </c>
      <c r="F1" s="18">
        <v>6</v>
      </c>
      <c r="G1" s="19"/>
      <c r="H1" s="19"/>
      <c r="I1" s="19"/>
      <c r="K1" s="21"/>
      <c r="L1" s="21"/>
      <c r="M1" s="21"/>
      <c r="N1" s="22"/>
      <c r="O1" s="23"/>
    </row>
    <row r="2" spans="1:3" ht="12.75">
      <c r="A2" s="20" t="s">
        <v>92</v>
      </c>
      <c r="B2" s="24"/>
      <c r="C2" s="25"/>
    </row>
    <row r="3" spans="1:14" s="28" customFormat="1" ht="15.75">
      <c r="A3" s="20" t="s">
        <v>92</v>
      </c>
      <c r="B3" s="27" t="s">
        <v>102</v>
      </c>
      <c r="D3" s="29" t="s">
        <v>63</v>
      </c>
      <c r="E3" s="29"/>
      <c r="F3" s="29"/>
      <c r="G3" s="30"/>
      <c r="H3" s="30" t="s">
        <v>280</v>
      </c>
      <c r="I3" s="31"/>
      <c r="J3" s="29"/>
      <c r="K3" s="29"/>
      <c r="L3" s="29"/>
      <c r="M3" s="29"/>
      <c r="N3" s="29"/>
    </row>
    <row r="4" spans="1:14" s="28" customFormat="1" ht="15.75" hidden="1">
      <c r="A4" s="20" t="s">
        <v>92</v>
      </c>
      <c r="B4" s="33">
        <f>COUNTA(Datova_oblast)</f>
        <v>412</v>
      </c>
      <c r="D4" s="34" t="e">
        <f>IF(D1=" ?","",CONCATENATE("Tab. ",E1,":"))</f>
        <v>#REF!</v>
      </c>
      <c r="E4" s="29"/>
      <c r="F4" s="29"/>
      <c r="G4" s="34"/>
      <c r="H4" s="34" t="str">
        <f>IF(H3="Zadejte název tabulky","",H3)</f>
        <v>Výdaje kapitoly 333-MŠMT – podle položek</v>
      </c>
      <c r="I4" s="31"/>
      <c r="J4" s="29"/>
      <c r="K4" s="29"/>
      <c r="L4" s="29"/>
      <c r="M4" s="29"/>
      <c r="N4" s="29"/>
    </row>
    <row r="5" spans="1:14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8" customFormat="1" ht="21" customHeight="1" hidden="1">
      <c r="A6" s="20" t="str">
        <f>IF(COUNTBLANK(C6:IV6)=254,"odstr","OK")</f>
        <v>odstr</v>
      </c>
      <c r="B6" s="38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s="28" customFormat="1" ht="21" customHeight="1" hidden="1">
      <c r="A7" s="20" t="str">
        <f>IF(COUNTBLANK(C7:IV7)=254,"odstr","OK")</f>
        <v>odstr</v>
      </c>
      <c r="B7" s="38" t="s">
        <v>95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s="41" customFormat="1" ht="21" customHeight="1" thickBot="1">
      <c r="A8" s="20" t="s">
        <v>92</v>
      </c>
      <c r="B8" s="20"/>
      <c r="D8" s="42" t="s">
        <v>506</v>
      </c>
      <c r="E8" s="43"/>
      <c r="F8" s="43"/>
      <c r="G8" s="43"/>
      <c r="H8" s="43"/>
      <c r="I8" s="44"/>
      <c r="J8" s="44"/>
      <c r="K8" s="44"/>
      <c r="L8" s="44"/>
      <c r="M8" s="44"/>
      <c r="N8" s="45" t="s">
        <v>185</v>
      </c>
      <c r="O8" s="20"/>
    </row>
    <row r="9" spans="1:15" ht="6" customHeight="1">
      <c r="A9" s="20" t="s">
        <v>92</v>
      </c>
      <c r="C9" s="46"/>
      <c r="D9" s="598" t="s">
        <v>218</v>
      </c>
      <c r="E9" s="578"/>
      <c r="F9" s="138"/>
      <c r="G9" s="602" t="s">
        <v>219</v>
      </c>
      <c r="H9" s="140"/>
      <c r="I9" s="141"/>
      <c r="J9" s="605" t="s">
        <v>205</v>
      </c>
      <c r="K9" s="608" t="s">
        <v>206</v>
      </c>
      <c r="L9" s="608" t="s">
        <v>103</v>
      </c>
      <c r="M9" s="637" t="s">
        <v>281</v>
      </c>
      <c r="N9" s="573" t="s">
        <v>282</v>
      </c>
      <c r="O9" s="47"/>
    </row>
    <row r="10" spans="1:15" ht="6" customHeight="1">
      <c r="A10" s="20" t="s">
        <v>92</v>
      </c>
      <c r="C10" s="46"/>
      <c r="D10" s="599"/>
      <c r="E10" s="581"/>
      <c r="F10" s="142"/>
      <c r="G10" s="603"/>
      <c r="H10" s="144"/>
      <c r="I10" s="145"/>
      <c r="J10" s="606"/>
      <c r="K10" s="609"/>
      <c r="L10" s="609"/>
      <c r="M10" s="638"/>
      <c r="N10" s="574"/>
      <c r="O10" s="47"/>
    </row>
    <row r="11" spans="1:15" ht="6" customHeight="1">
      <c r="A11" s="20" t="s">
        <v>92</v>
      </c>
      <c r="C11" s="46"/>
      <c r="D11" s="599"/>
      <c r="E11" s="581"/>
      <c r="F11" s="142"/>
      <c r="G11" s="603"/>
      <c r="H11" s="144"/>
      <c r="I11" s="145"/>
      <c r="J11" s="606"/>
      <c r="K11" s="609"/>
      <c r="L11" s="609"/>
      <c r="M11" s="638"/>
      <c r="N11" s="574"/>
      <c r="O11" s="47"/>
    </row>
    <row r="12" spans="1:15" ht="6" customHeight="1">
      <c r="A12" s="20" t="s">
        <v>92</v>
      </c>
      <c r="C12" s="46"/>
      <c r="D12" s="599"/>
      <c r="E12" s="581"/>
      <c r="F12" s="142"/>
      <c r="G12" s="603"/>
      <c r="H12" s="144"/>
      <c r="I12" s="145"/>
      <c r="J12" s="606"/>
      <c r="K12" s="609"/>
      <c r="L12" s="609"/>
      <c r="M12" s="638"/>
      <c r="N12" s="574"/>
      <c r="O12" s="47"/>
    </row>
    <row r="13" spans="1:15" ht="6" customHeight="1" thickBot="1">
      <c r="A13" s="20" t="s">
        <v>92</v>
      </c>
      <c r="C13" s="46"/>
      <c r="D13" s="600"/>
      <c r="E13" s="601"/>
      <c r="F13" s="146"/>
      <c r="G13" s="604"/>
      <c r="H13" s="148"/>
      <c r="I13" s="149"/>
      <c r="J13" s="607"/>
      <c r="K13" s="610"/>
      <c r="L13" s="610"/>
      <c r="M13" s="639"/>
      <c r="N13" s="575"/>
      <c r="O13" s="47"/>
    </row>
    <row r="14" spans="1:15" ht="13.5" thickTop="1">
      <c r="A14" s="51" t="e">
        <f aca="true" t="shared" si="0" ref="A14:A45">IF(COUNTBLANK(C14:IV14)=254,"odstr",IF(AND($A$1="TISK",SUM(J14:N14)=0),"odstr","OK"))</f>
        <v>#REF!</v>
      </c>
      <c r="B14" s="22" t="s">
        <v>96</v>
      </c>
      <c r="C14" s="52"/>
      <c r="D14" s="53"/>
      <c r="E14" s="171">
        <v>5011</v>
      </c>
      <c r="F14" s="247"/>
      <c r="G14" s="54" t="s">
        <v>283</v>
      </c>
      <c r="H14" s="55"/>
      <c r="I14" s="56"/>
      <c r="J14" s="57">
        <v>374374.552</v>
      </c>
      <c r="K14" s="58">
        <v>412239.824</v>
      </c>
      <c r="L14" s="58">
        <v>445171.537</v>
      </c>
      <c r="M14" s="284">
        <v>439109.791</v>
      </c>
      <c r="N14" s="285">
        <v>1.0651804251692092</v>
      </c>
      <c r="O14" s="47"/>
    </row>
    <row r="15" spans="1:15" ht="12.75">
      <c r="A15" s="51" t="e">
        <f t="shared" si="0"/>
        <v>#REF!</v>
      </c>
      <c r="B15" s="22" t="s">
        <v>96</v>
      </c>
      <c r="C15" s="52"/>
      <c r="D15" s="62"/>
      <c r="E15" s="178">
        <v>5013</v>
      </c>
      <c r="F15" s="249"/>
      <c r="G15" s="63" t="s">
        <v>508</v>
      </c>
      <c r="H15" s="64"/>
      <c r="I15" s="65"/>
      <c r="J15" s="66">
        <v>275657.101</v>
      </c>
      <c r="K15" s="67">
        <v>243351.951</v>
      </c>
      <c r="L15" s="67">
        <v>247192.041</v>
      </c>
      <c r="M15" s="286">
        <v>235257.366</v>
      </c>
      <c r="N15" s="287">
        <v>0.9667371271660773</v>
      </c>
      <c r="O15" s="47"/>
    </row>
    <row r="16" spans="1:15" ht="12.75">
      <c r="A16" s="51" t="e">
        <f t="shared" si="0"/>
        <v>#REF!</v>
      </c>
      <c r="B16" s="22" t="s">
        <v>96</v>
      </c>
      <c r="C16" s="52"/>
      <c r="D16" s="62"/>
      <c r="E16" s="178">
        <v>5021</v>
      </c>
      <c r="F16" s="249"/>
      <c r="G16" s="63" t="s">
        <v>285</v>
      </c>
      <c r="H16" s="64"/>
      <c r="I16" s="65"/>
      <c r="J16" s="66">
        <v>190522.324</v>
      </c>
      <c r="K16" s="67">
        <v>189496.756</v>
      </c>
      <c r="L16" s="67">
        <v>308519.23552999995</v>
      </c>
      <c r="M16" s="286">
        <v>201363.4575</v>
      </c>
      <c r="N16" s="287">
        <v>1.0626221881075368</v>
      </c>
      <c r="O16" s="47"/>
    </row>
    <row r="17" spans="1:15" ht="12.75">
      <c r="A17" s="51" t="e">
        <f t="shared" si="0"/>
        <v>#REF!</v>
      </c>
      <c r="B17" s="22" t="s">
        <v>96</v>
      </c>
      <c r="C17" s="52"/>
      <c r="D17" s="62"/>
      <c r="E17" s="178">
        <v>5022</v>
      </c>
      <c r="F17" s="249"/>
      <c r="G17" s="63" t="s">
        <v>286</v>
      </c>
      <c r="H17" s="64"/>
      <c r="I17" s="65"/>
      <c r="J17" s="66">
        <v>1292.8</v>
      </c>
      <c r="K17" s="67">
        <v>1405.2</v>
      </c>
      <c r="L17" s="67">
        <v>1405.2</v>
      </c>
      <c r="M17" s="286">
        <v>1367.942</v>
      </c>
      <c r="N17" s="287">
        <v>0.9734856248220893</v>
      </c>
      <c r="O17" s="47"/>
    </row>
    <row r="18" spans="1:15" ht="12.75">
      <c r="A18" s="51" t="e">
        <f t="shared" si="0"/>
        <v>#REF!</v>
      </c>
      <c r="B18" s="22" t="s">
        <v>96</v>
      </c>
      <c r="C18" s="52"/>
      <c r="D18" s="62"/>
      <c r="E18" s="178">
        <v>5024</v>
      </c>
      <c r="F18" s="249"/>
      <c r="G18" s="63" t="s">
        <v>287</v>
      </c>
      <c r="H18" s="63"/>
      <c r="I18" s="65"/>
      <c r="J18" s="66">
        <v>1000</v>
      </c>
      <c r="K18" s="67">
        <v>1766.568</v>
      </c>
      <c r="L18" s="67">
        <v>1766.568</v>
      </c>
      <c r="M18" s="286">
        <v>1717.469</v>
      </c>
      <c r="N18" s="287">
        <v>0.9722065609701976</v>
      </c>
      <c r="O18" s="47"/>
    </row>
    <row r="19" spans="1:15" ht="12.75">
      <c r="A19" s="51" t="e">
        <f t="shared" si="0"/>
        <v>#REF!</v>
      </c>
      <c r="B19" s="22" t="s">
        <v>96</v>
      </c>
      <c r="C19" s="52"/>
      <c r="D19" s="251"/>
      <c r="E19" s="210">
        <v>5026</v>
      </c>
      <c r="F19" s="252"/>
      <c r="G19" s="288" t="s">
        <v>288</v>
      </c>
      <c r="H19" s="288"/>
      <c r="I19" s="253"/>
      <c r="J19" s="214">
        <v>0</v>
      </c>
      <c r="K19" s="215">
        <v>234.2</v>
      </c>
      <c r="L19" s="215">
        <v>234.2</v>
      </c>
      <c r="M19" s="290">
        <v>234.2</v>
      </c>
      <c r="N19" s="291">
        <v>1</v>
      </c>
      <c r="O19" s="47"/>
    </row>
    <row r="20" spans="1:15" ht="12.75">
      <c r="A20" s="51" t="e">
        <f t="shared" si="0"/>
        <v>#REF!</v>
      </c>
      <c r="B20" s="22" t="s">
        <v>96</v>
      </c>
      <c r="C20" s="52"/>
      <c r="D20" s="251"/>
      <c r="E20" s="210">
        <v>5031</v>
      </c>
      <c r="F20" s="252"/>
      <c r="G20" s="288" t="s">
        <v>290</v>
      </c>
      <c r="H20" s="288"/>
      <c r="I20" s="253"/>
      <c r="J20" s="214">
        <v>206487.219</v>
      </c>
      <c r="K20" s="215">
        <v>207468.95</v>
      </c>
      <c r="L20" s="215">
        <v>245269.48475</v>
      </c>
      <c r="M20" s="290">
        <v>211797.54</v>
      </c>
      <c r="N20" s="291">
        <v>1.020863796727173</v>
      </c>
      <c r="O20" s="47"/>
    </row>
    <row r="21" spans="1:15" ht="12.75">
      <c r="A21" s="51" t="e">
        <f t="shared" si="0"/>
        <v>#REF!</v>
      </c>
      <c r="B21" s="22" t="s">
        <v>96</v>
      </c>
      <c r="C21" s="52"/>
      <c r="D21" s="251"/>
      <c r="E21" s="210">
        <v>5032</v>
      </c>
      <c r="F21" s="252"/>
      <c r="G21" s="288" t="s">
        <v>291</v>
      </c>
      <c r="H21" s="288"/>
      <c r="I21" s="253"/>
      <c r="J21" s="214">
        <v>73378.096</v>
      </c>
      <c r="K21" s="215">
        <v>74286.805</v>
      </c>
      <c r="L21" s="215">
        <v>88090.15160000001</v>
      </c>
      <c r="M21" s="290">
        <v>76525.563</v>
      </c>
      <c r="N21" s="291">
        <v>1.0301366844354123</v>
      </c>
      <c r="O21" s="47"/>
    </row>
    <row r="22" spans="1:15" ht="12.75">
      <c r="A22" s="51" t="e">
        <f t="shared" si="0"/>
        <v>#REF!</v>
      </c>
      <c r="B22" s="22" t="s">
        <v>96</v>
      </c>
      <c r="C22" s="52"/>
      <c r="D22" s="251"/>
      <c r="E22" s="210">
        <v>5041</v>
      </c>
      <c r="F22" s="252"/>
      <c r="G22" s="288" t="s">
        <v>382</v>
      </c>
      <c r="H22" s="289"/>
      <c r="I22" s="253"/>
      <c r="J22" s="214">
        <v>0</v>
      </c>
      <c r="K22" s="215">
        <v>0</v>
      </c>
      <c r="L22" s="215">
        <v>0</v>
      </c>
      <c r="M22" s="290">
        <v>0</v>
      </c>
      <c r="N22" s="291" t="s">
        <v>199</v>
      </c>
      <c r="O22" s="47"/>
    </row>
    <row r="23" spans="1:15" ht="12.75">
      <c r="A23" s="51" t="e">
        <f t="shared" si="0"/>
        <v>#REF!</v>
      </c>
      <c r="B23" s="22" t="s">
        <v>96</v>
      </c>
      <c r="C23" s="52"/>
      <c r="D23" s="72"/>
      <c r="E23" s="193">
        <v>5051</v>
      </c>
      <c r="F23" s="255"/>
      <c r="G23" s="73" t="s">
        <v>383</v>
      </c>
      <c r="H23" s="74"/>
      <c r="I23" s="75"/>
      <c r="J23" s="76">
        <v>0</v>
      </c>
      <c r="K23" s="77">
        <v>110.48</v>
      </c>
      <c r="L23" s="77">
        <v>110.48</v>
      </c>
      <c r="M23" s="292">
        <v>110.48</v>
      </c>
      <c r="N23" s="293">
        <v>1</v>
      </c>
      <c r="O23" s="47"/>
    </row>
    <row r="24" spans="1:15" ht="12.75">
      <c r="A24" s="51" t="e">
        <f t="shared" si="0"/>
        <v>#REF!</v>
      </c>
      <c r="B24" s="22" t="s">
        <v>96</v>
      </c>
      <c r="C24" s="52"/>
      <c r="D24" s="294"/>
      <c r="E24" s="295">
        <v>50</v>
      </c>
      <c r="F24" s="296"/>
      <c r="G24" s="82" t="s">
        <v>37</v>
      </c>
      <c r="H24" s="297"/>
      <c r="I24" s="298"/>
      <c r="J24" s="203">
        <v>1122712.092</v>
      </c>
      <c r="K24" s="204">
        <v>1130360.7339999997</v>
      </c>
      <c r="L24" s="204">
        <v>1337758.8978799998</v>
      </c>
      <c r="M24" s="299">
        <v>1167483.8085</v>
      </c>
      <c r="N24" s="300">
        <v>1.032841794113489</v>
      </c>
      <c r="O24" s="47"/>
    </row>
    <row r="25" spans="1:15" ht="12.75">
      <c r="A25" s="51" t="e">
        <f t="shared" si="0"/>
        <v>#REF!</v>
      </c>
      <c r="B25" s="22" t="s">
        <v>96</v>
      </c>
      <c r="C25" s="52"/>
      <c r="D25" s="90"/>
      <c r="E25" s="231">
        <v>5132</v>
      </c>
      <c r="F25" s="260"/>
      <c r="G25" s="91" t="s">
        <v>293</v>
      </c>
      <c r="H25" s="92"/>
      <c r="I25" s="93"/>
      <c r="J25" s="94">
        <v>60</v>
      </c>
      <c r="K25" s="95">
        <v>45</v>
      </c>
      <c r="L25" s="95">
        <v>68</v>
      </c>
      <c r="M25" s="301">
        <v>35.631</v>
      </c>
      <c r="N25" s="302">
        <v>0.7918000000000001</v>
      </c>
      <c r="O25" s="47"/>
    </row>
    <row r="26" spans="1:15" ht="12.75">
      <c r="A26" s="51" t="e">
        <f t="shared" si="0"/>
        <v>#REF!</v>
      </c>
      <c r="B26" s="22" t="s">
        <v>96</v>
      </c>
      <c r="C26" s="52"/>
      <c r="D26" s="62"/>
      <c r="E26" s="178">
        <v>5133</v>
      </c>
      <c r="F26" s="249"/>
      <c r="G26" s="63" t="s">
        <v>294</v>
      </c>
      <c r="H26" s="64"/>
      <c r="I26" s="65"/>
      <c r="J26" s="66">
        <v>45</v>
      </c>
      <c r="K26" s="67">
        <v>32</v>
      </c>
      <c r="L26" s="67">
        <v>42</v>
      </c>
      <c r="M26" s="286">
        <v>32.82827</v>
      </c>
      <c r="N26" s="287">
        <v>1.0258834375</v>
      </c>
      <c r="O26" s="47"/>
    </row>
    <row r="27" spans="1:15" ht="12.75">
      <c r="A27" s="51" t="e">
        <f t="shared" si="0"/>
        <v>#REF!</v>
      </c>
      <c r="B27" s="22" t="s">
        <v>96</v>
      </c>
      <c r="C27" s="52"/>
      <c r="D27" s="62"/>
      <c r="E27" s="178">
        <v>5134</v>
      </c>
      <c r="F27" s="249"/>
      <c r="G27" s="63" t="s">
        <v>295</v>
      </c>
      <c r="H27" s="64"/>
      <c r="I27" s="65"/>
      <c r="J27" s="66">
        <v>3179</v>
      </c>
      <c r="K27" s="67">
        <v>4012</v>
      </c>
      <c r="L27" s="67">
        <v>4012</v>
      </c>
      <c r="M27" s="286">
        <v>4009.102</v>
      </c>
      <c r="N27" s="287">
        <v>0.999277666999003</v>
      </c>
      <c r="O27" s="47"/>
    </row>
    <row r="28" spans="1:15" ht="12.75">
      <c r="A28" s="51" t="e">
        <f t="shared" si="0"/>
        <v>#REF!</v>
      </c>
      <c r="B28" s="22" t="s">
        <v>96</v>
      </c>
      <c r="C28" s="52"/>
      <c r="D28" s="62"/>
      <c r="E28" s="178">
        <v>5136</v>
      </c>
      <c r="F28" s="249"/>
      <c r="G28" s="63" t="s">
        <v>296</v>
      </c>
      <c r="H28" s="64"/>
      <c r="I28" s="65"/>
      <c r="J28" s="66">
        <v>528</v>
      </c>
      <c r="K28" s="67">
        <v>749.27</v>
      </c>
      <c r="L28" s="67">
        <v>1054.27</v>
      </c>
      <c r="M28" s="286">
        <v>758.33202</v>
      </c>
      <c r="N28" s="287">
        <v>1.012094465279539</v>
      </c>
      <c r="O28" s="47"/>
    </row>
    <row r="29" spans="1:15" ht="12.75">
      <c r="A29" s="51" t="e">
        <f t="shared" si="0"/>
        <v>#REF!</v>
      </c>
      <c r="B29" s="22" t="s">
        <v>96</v>
      </c>
      <c r="C29" s="52"/>
      <c r="D29" s="62"/>
      <c r="E29" s="178">
        <v>5137</v>
      </c>
      <c r="F29" s="249"/>
      <c r="G29" s="63" t="s">
        <v>297</v>
      </c>
      <c r="H29" s="64"/>
      <c r="I29" s="65"/>
      <c r="J29" s="66">
        <v>3090</v>
      </c>
      <c r="K29" s="67">
        <v>9290.099</v>
      </c>
      <c r="L29" s="67">
        <v>17107.755</v>
      </c>
      <c r="M29" s="286">
        <v>14149.31424</v>
      </c>
      <c r="N29" s="287">
        <v>1.523053117087342</v>
      </c>
      <c r="O29" s="47"/>
    </row>
    <row r="30" spans="1:15" ht="12.75">
      <c r="A30" s="51" t="e">
        <f t="shared" si="0"/>
        <v>#REF!</v>
      </c>
      <c r="B30" s="22" t="s">
        <v>96</v>
      </c>
      <c r="C30" s="52"/>
      <c r="D30" s="62"/>
      <c r="E30" s="178">
        <v>5139</v>
      </c>
      <c r="F30" s="249"/>
      <c r="G30" s="63" t="s">
        <v>298</v>
      </c>
      <c r="H30" s="64"/>
      <c r="I30" s="65"/>
      <c r="J30" s="66">
        <v>5431.5</v>
      </c>
      <c r="K30" s="67">
        <v>10341.955</v>
      </c>
      <c r="L30" s="67">
        <v>13773.04574</v>
      </c>
      <c r="M30" s="286">
        <v>11533.01781</v>
      </c>
      <c r="N30" s="287">
        <v>1.1151680518818734</v>
      </c>
      <c r="O30" s="47"/>
    </row>
    <row r="31" spans="1:15" ht="12.75">
      <c r="A31" s="51" t="e">
        <f t="shared" si="0"/>
        <v>#REF!</v>
      </c>
      <c r="B31" s="22" t="s">
        <v>96</v>
      </c>
      <c r="C31" s="52"/>
      <c r="D31" s="62"/>
      <c r="E31" s="178">
        <v>5142</v>
      </c>
      <c r="F31" s="249"/>
      <c r="G31" s="63" t="s">
        <v>300</v>
      </c>
      <c r="H31" s="64"/>
      <c r="I31" s="65"/>
      <c r="J31" s="66">
        <v>215</v>
      </c>
      <c r="K31" s="67">
        <v>379.5</v>
      </c>
      <c r="L31" s="67">
        <v>379.5</v>
      </c>
      <c r="M31" s="286">
        <v>327.52319</v>
      </c>
      <c r="N31" s="287">
        <v>0.8630387088274045</v>
      </c>
      <c r="O31" s="47"/>
    </row>
    <row r="32" spans="1:15" ht="12.75">
      <c r="A32" s="51" t="e">
        <f t="shared" si="0"/>
        <v>#REF!</v>
      </c>
      <c r="B32" s="22" t="s">
        <v>96</v>
      </c>
      <c r="C32" s="52"/>
      <c r="D32" s="62"/>
      <c r="E32" s="178">
        <v>5151</v>
      </c>
      <c r="F32" s="249"/>
      <c r="G32" s="63" t="s">
        <v>302</v>
      </c>
      <c r="H32" s="64"/>
      <c r="I32" s="65"/>
      <c r="J32" s="66">
        <v>1780</v>
      </c>
      <c r="K32" s="67">
        <v>1349.142</v>
      </c>
      <c r="L32" s="67">
        <v>1543.60644</v>
      </c>
      <c r="M32" s="286">
        <v>1175.4798199999998</v>
      </c>
      <c r="N32" s="287">
        <v>0.8712795391441374</v>
      </c>
      <c r="O32" s="47"/>
    </row>
    <row r="33" spans="1:15" ht="12.75">
      <c r="A33" s="51" t="e">
        <f t="shared" si="0"/>
        <v>#REF!</v>
      </c>
      <c r="B33" s="22" t="s">
        <v>96</v>
      </c>
      <c r="C33" s="52"/>
      <c r="D33" s="62"/>
      <c r="E33" s="178">
        <v>5152</v>
      </c>
      <c r="F33" s="249"/>
      <c r="G33" s="63" t="s">
        <v>303</v>
      </c>
      <c r="H33" s="64"/>
      <c r="I33" s="65"/>
      <c r="J33" s="66">
        <v>2690</v>
      </c>
      <c r="K33" s="67">
        <v>2029.774</v>
      </c>
      <c r="L33" s="67">
        <v>2029.774</v>
      </c>
      <c r="M33" s="286">
        <v>2024.96624</v>
      </c>
      <c r="N33" s="287">
        <v>0.9976313816217963</v>
      </c>
      <c r="O33" s="47"/>
    </row>
    <row r="34" spans="1:15" ht="12.75">
      <c r="A34" s="51" t="e">
        <f t="shared" si="0"/>
        <v>#REF!</v>
      </c>
      <c r="B34" s="22" t="s">
        <v>96</v>
      </c>
      <c r="C34" s="52"/>
      <c r="D34" s="62"/>
      <c r="E34" s="178">
        <v>5153</v>
      </c>
      <c r="F34" s="249"/>
      <c r="G34" s="63" t="s">
        <v>304</v>
      </c>
      <c r="H34" s="64"/>
      <c r="I34" s="65"/>
      <c r="J34" s="66">
        <v>5760</v>
      </c>
      <c r="K34" s="67">
        <v>4915.825</v>
      </c>
      <c r="L34" s="67">
        <v>5948.92886</v>
      </c>
      <c r="M34" s="286">
        <v>5053.14649</v>
      </c>
      <c r="N34" s="287">
        <v>1.0279345765970107</v>
      </c>
      <c r="O34" s="47"/>
    </row>
    <row r="35" spans="1:15" ht="12.75">
      <c r="A35" s="51" t="e">
        <f t="shared" si="0"/>
        <v>#REF!</v>
      </c>
      <c r="B35" s="22" t="s">
        <v>96</v>
      </c>
      <c r="C35" s="52"/>
      <c r="D35" s="62"/>
      <c r="E35" s="178">
        <v>5154</v>
      </c>
      <c r="F35" s="249"/>
      <c r="G35" s="63" t="s">
        <v>305</v>
      </c>
      <c r="H35" s="64"/>
      <c r="I35" s="65"/>
      <c r="J35" s="66">
        <v>5860</v>
      </c>
      <c r="K35" s="67">
        <v>5674.911</v>
      </c>
      <c r="L35" s="67">
        <v>9221.8895</v>
      </c>
      <c r="M35" s="286">
        <v>8196.54343</v>
      </c>
      <c r="N35" s="287">
        <v>1.4443474849209088</v>
      </c>
      <c r="O35" s="47"/>
    </row>
    <row r="36" spans="1:15" ht="12.75">
      <c r="A36" s="51" t="e">
        <f t="shared" si="0"/>
        <v>#REF!</v>
      </c>
      <c r="B36" s="22" t="s">
        <v>96</v>
      </c>
      <c r="C36" s="52"/>
      <c r="D36" s="62"/>
      <c r="E36" s="178">
        <v>5156</v>
      </c>
      <c r="F36" s="249"/>
      <c r="G36" s="63" t="s">
        <v>306</v>
      </c>
      <c r="H36" s="64"/>
      <c r="I36" s="65"/>
      <c r="J36" s="66">
        <v>7290</v>
      </c>
      <c r="K36" s="67">
        <v>5363.074</v>
      </c>
      <c r="L36" s="67">
        <v>5735.9250999999995</v>
      </c>
      <c r="M36" s="286">
        <v>5348.98359</v>
      </c>
      <c r="N36" s="287">
        <v>0.9973726989409433</v>
      </c>
      <c r="O36" s="47"/>
    </row>
    <row r="37" spans="1:15" ht="12.75">
      <c r="A37" s="51" t="e">
        <f t="shared" si="0"/>
        <v>#REF!</v>
      </c>
      <c r="B37" s="22" t="s">
        <v>96</v>
      </c>
      <c r="C37" s="52"/>
      <c r="D37" s="62"/>
      <c r="E37" s="178">
        <v>5157</v>
      </c>
      <c r="F37" s="249"/>
      <c r="G37" s="63" t="s">
        <v>307</v>
      </c>
      <c r="H37" s="64"/>
      <c r="I37" s="65"/>
      <c r="J37" s="66">
        <v>300</v>
      </c>
      <c r="K37" s="67">
        <v>325.268</v>
      </c>
      <c r="L37" s="67">
        <v>325.268</v>
      </c>
      <c r="M37" s="286">
        <v>324.99717</v>
      </c>
      <c r="N37" s="287">
        <v>0.9991673635279216</v>
      </c>
      <c r="O37" s="47"/>
    </row>
    <row r="38" spans="1:15" ht="12.75">
      <c r="A38" s="51" t="e">
        <f t="shared" si="0"/>
        <v>#REF!</v>
      </c>
      <c r="B38" s="22" t="s">
        <v>96</v>
      </c>
      <c r="C38" s="52"/>
      <c r="D38" s="62"/>
      <c r="E38" s="178">
        <v>5159</v>
      </c>
      <c r="F38" s="249"/>
      <c r="G38" s="63" t="s">
        <v>308</v>
      </c>
      <c r="H38" s="64"/>
      <c r="I38" s="65"/>
      <c r="J38" s="66">
        <v>0</v>
      </c>
      <c r="K38" s="67">
        <v>0</v>
      </c>
      <c r="L38" s="67">
        <v>0</v>
      </c>
      <c r="M38" s="286">
        <v>0</v>
      </c>
      <c r="N38" s="287" t="s">
        <v>199</v>
      </c>
      <c r="O38" s="47"/>
    </row>
    <row r="39" spans="1:15" ht="12.75">
      <c r="A39" s="51" t="e">
        <f t="shared" si="0"/>
        <v>#REF!</v>
      </c>
      <c r="B39" s="22" t="s">
        <v>96</v>
      </c>
      <c r="C39" s="52"/>
      <c r="D39" s="62"/>
      <c r="E39" s="178">
        <v>5161</v>
      </c>
      <c r="F39" s="249"/>
      <c r="G39" s="63" t="s">
        <v>309</v>
      </c>
      <c r="H39" s="64"/>
      <c r="I39" s="65"/>
      <c r="J39" s="66">
        <v>1400.25</v>
      </c>
      <c r="K39" s="67">
        <v>1389.25</v>
      </c>
      <c r="L39" s="67">
        <v>1930.781</v>
      </c>
      <c r="M39" s="286">
        <v>1855.80293</v>
      </c>
      <c r="N39" s="287">
        <v>1.3358307935936657</v>
      </c>
      <c r="O39" s="47"/>
    </row>
    <row r="40" spans="1:15" ht="12.75">
      <c r="A40" s="51" t="e">
        <f t="shared" si="0"/>
        <v>#REF!</v>
      </c>
      <c r="B40" s="22" t="s">
        <v>96</v>
      </c>
      <c r="C40" s="52"/>
      <c r="D40" s="62"/>
      <c r="E40" s="178">
        <v>5162</v>
      </c>
      <c r="F40" s="249"/>
      <c r="G40" s="63" t="s">
        <v>310</v>
      </c>
      <c r="H40" s="64"/>
      <c r="I40" s="65"/>
      <c r="J40" s="66">
        <v>7235</v>
      </c>
      <c r="K40" s="67">
        <v>6530.804</v>
      </c>
      <c r="L40" s="67">
        <v>7401.754</v>
      </c>
      <c r="M40" s="286">
        <v>6949.69296</v>
      </c>
      <c r="N40" s="287">
        <v>1.0641404886749013</v>
      </c>
      <c r="O40" s="47"/>
    </row>
    <row r="41" spans="1:15" ht="12.75">
      <c r="A41" s="51" t="e">
        <f t="shared" si="0"/>
        <v>#REF!</v>
      </c>
      <c r="B41" s="22" t="s">
        <v>96</v>
      </c>
      <c r="C41" s="52"/>
      <c r="D41" s="62"/>
      <c r="E41" s="178">
        <v>5163</v>
      </c>
      <c r="F41" s="249"/>
      <c r="G41" s="63" t="s">
        <v>311</v>
      </c>
      <c r="H41" s="64"/>
      <c r="I41" s="65"/>
      <c r="J41" s="66">
        <v>2182</v>
      </c>
      <c r="K41" s="67">
        <v>1411.509</v>
      </c>
      <c r="L41" s="67">
        <v>1427.509</v>
      </c>
      <c r="M41" s="286">
        <v>1385.4938499999998</v>
      </c>
      <c r="N41" s="287">
        <v>0.9815692638162419</v>
      </c>
      <c r="O41" s="47"/>
    </row>
    <row r="42" spans="1:15" ht="12.75">
      <c r="A42" s="51" t="e">
        <f t="shared" si="0"/>
        <v>#REF!</v>
      </c>
      <c r="B42" s="22" t="s">
        <v>96</v>
      </c>
      <c r="C42" s="52"/>
      <c r="D42" s="62"/>
      <c r="E42" s="178">
        <v>5164</v>
      </c>
      <c r="F42" s="249"/>
      <c r="G42" s="63" t="s">
        <v>312</v>
      </c>
      <c r="H42" s="64"/>
      <c r="I42" s="65"/>
      <c r="J42" s="66">
        <v>23380</v>
      </c>
      <c r="K42" s="67">
        <v>34355.118</v>
      </c>
      <c r="L42" s="67">
        <v>92647.9838</v>
      </c>
      <c r="M42" s="286">
        <v>77750.31188999998</v>
      </c>
      <c r="N42" s="287">
        <v>2.263136220053151</v>
      </c>
      <c r="O42" s="47"/>
    </row>
    <row r="43" spans="1:15" ht="12.75">
      <c r="A43" s="51" t="e">
        <f t="shared" si="0"/>
        <v>#REF!</v>
      </c>
      <c r="B43" s="22" t="s">
        <v>96</v>
      </c>
      <c r="C43" s="52"/>
      <c r="D43" s="62"/>
      <c r="E43" s="178">
        <v>5166</v>
      </c>
      <c r="F43" s="249"/>
      <c r="G43" s="63" t="s">
        <v>313</v>
      </c>
      <c r="H43" s="64"/>
      <c r="I43" s="65"/>
      <c r="J43" s="66">
        <v>4275.543</v>
      </c>
      <c r="K43" s="67">
        <v>4703.809</v>
      </c>
      <c r="L43" s="67">
        <v>46965.683</v>
      </c>
      <c r="M43" s="286">
        <v>41534.1006</v>
      </c>
      <c r="N43" s="287">
        <v>8.829886715213139</v>
      </c>
      <c r="O43" s="47"/>
    </row>
    <row r="44" spans="1:15" ht="12.75">
      <c r="A44" s="51" t="e">
        <f t="shared" si="0"/>
        <v>#REF!</v>
      </c>
      <c r="B44" s="22" t="s">
        <v>96</v>
      </c>
      <c r="C44" s="52"/>
      <c r="D44" s="62"/>
      <c r="E44" s="178">
        <v>5167</v>
      </c>
      <c r="F44" s="249"/>
      <c r="G44" s="63" t="s">
        <v>314</v>
      </c>
      <c r="H44" s="64"/>
      <c r="I44" s="65"/>
      <c r="J44" s="66">
        <v>3093</v>
      </c>
      <c r="K44" s="67">
        <v>3868.726</v>
      </c>
      <c r="L44" s="67">
        <v>8578.906</v>
      </c>
      <c r="M44" s="286">
        <v>5594.509400000001</v>
      </c>
      <c r="N44" s="287">
        <v>1.4460857140050758</v>
      </c>
      <c r="O44" s="47"/>
    </row>
    <row r="45" spans="1:15" ht="12.75">
      <c r="A45" s="51" t="e">
        <f t="shared" si="0"/>
        <v>#REF!</v>
      </c>
      <c r="B45" s="22" t="s">
        <v>96</v>
      </c>
      <c r="C45" s="52"/>
      <c r="D45" s="62"/>
      <c r="E45" s="178">
        <v>5168</v>
      </c>
      <c r="F45" s="249"/>
      <c r="G45" s="63" t="s">
        <v>315</v>
      </c>
      <c r="H45" s="64"/>
      <c r="I45" s="65"/>
      <c r="J45" s="66">
        <v>11398.003</v>
      </c>
      <c r="K45" s="67">
        <v>20392.468</v>
      </c>
      <c r="L45" s="67">
        <v>27801.57472</v>
      </c>
      <c r="M45" s="286">
        <v>19420.983190000003</v>
      </c>
      <c r="N45" s="287">
        <v>0.9523606063768251</v>
      </c>
      <c r="O45" s="47"/>
    </row>
    <row r="46" spans="1:15" ht="12.75">
      <c r="A46" s="51" t="e">
        <f aca="true" t="shared" si="1" ref="A46:A77">IF(COUNTBLANK(C46:IV46)=254,"odstr",IF(AND($A$1="TISK",SUM(J46:N46)=0),"odstr","OK"))</f>
        <v>#REF!</v>
      </c>
      <c r="B46" s="22" t="s">
        <v>96</v>
      </c>
      <c r="C46" s="52"/>
      <c r="D46" s="62"/>
      <c r="E46" s="178">
        <v>5169</v>
      </c>
      <c r="F46" s="249"/>
      <c r="G46" s="63" t="s">
        <v>316</v>
      </c>
      <c r="H46" s="64"/>
      <c r="I46" s="65"/>
      <c r="J46" s="66">
        <v>137031.18</v>
      </c>
      <c r="K46" s="67">
        <v>108509.432</v>
      </c>
      <c r="L46" s="67">
        <v>265430.82856</v>
      </c>
      <c r="M46" s="286">
        <v>178481.75020999997</v>
      </c>
      <c r="N46" s="287">
        <v>1.6448501012335957</v>
      </c>
      <c r="O46" s="47"/>
    </row>
    <row r="47" spans="1:15" ht="12.75">
      <c r="A47" s="51" t="e">
        <f t="shared" si="1"/>
        <v>#REF!</v>
      </c>
      <c r="B47" s="22" t="s">
        <v>96</v>
      </c>
      <c r="C47" s="52"/>
      <c r="D47" s="62"/>
      <c r="E47" s="178">
        <v>5171</v>
      </c>
      <c r="F47" s="249"/>
      <c r="G47" s="63" t="s">
        <v>317</v>
      </c>
      <c r="H47" s="64"/>
      <c r="I47" s="65"/>
      <c r="J47" s="66">
        <v>9122.763</v>
      </c>
      <c r="K47" s="67">
        <v>9485.982</v>
      </c>
      <c r="L47" s="67">
        <v>11241.012</v>
      </c>
      <c r="M47" s="286">
        <v>9016.816439999999</v>
      </c>
      <c r="N47" s="287">
        <v>0.9505411711723677</v>
      </c>
      <c r="O47" s="47"/>
    </row>
    <row r="48" spans="1:15" ht="12.75">
      <c r="A48" s="51" t="e">
        <f t="shared" si="1"/>
        <v>#REF!</v>
      </c>
      <c r="B48" s="22" t="s">
        <v>96</v>
      </c>
      <c r="C48" s="52"/>
      <c r="D48" s="62"/>
      <c r="E48" s="178">
        <v>5172</v>
      </c>
      <c r="F48" s="249"/>
      <c r="G48" s="63" t="s">
        <v>318</v>
      </c>
      <c r="H48" s="64"/>
      <c r="I48" s="65"/>
      <c r="J48" s="66">
        <v>620</v>
      </c>
      <c r="K48" s="67">
        <v>465.144</v>
      </c>
      <c r="L48" s="67">
        <v>1006.944</v>
      </c>
      <c r="M48" s="286">
        <v>516.41348</v>
      </c>
      <c r="N48" s="287">
        <v>1.110222812720362</v>
      </c>
      <c r="O48" s="47"/>
    </row>
    <row r="49" spans="1:15" ht="12.75">
      <c r="A49" s="51" t="e">
        <f t="shared" si="1"/>
        <v>#REF!</v>
      </c>
      <c r="B49" s="22" t="s">
        <v>96</v>
      </c>
      <c r="C49" s="52"/>
      <c r="D49" s="62"/>
      <c r="E49" s="178">
        <v>5173</v>
      </c>
      <c r="F49" s="249"/>
      <c r="G49" s="63" t="s">
        <v>319</v>
      </c>
      <c r="H49" s="64"/>
      <c r="I49" s="65"/>
      <c r="J49" s="66">
        <v>25647</v>
      </c>
      <c r="K49" s="67">
        <v>29115.081</v>
      </c>
      <c r="L49" s="67">
        <v>39260.415909999996</v>
      </c>
      <c r="M49" s="286">
        <v>31631.05857</v>
      </c>
      <c r="N49" s="287">
        <v>1.0864149259965996</v>
      </c>
      <c r="O49" s="47"/>
    </row>
    <row r="50" spans="1:15" ht="12.75">
      <c r="A50" s="51" t="e">
        <f t="shared" si="1"/>
        <v>#REF!</v>
      </c>
      <c r="B50" s="22" t="s">
        <v>96</v>
      </c>
      <c r="C50" s="52"/>
      <c r="D50" s="62"/>
      <c r="E50" s="178">
        <v>5175</v>
      </c>
      <c r="F50" s="249"/>
      <c r="G50" s="63" t="s">
        <v>320</v>
      </c>
      <c r="H50" s="64"/>
      <c r="I50" s="65"/>
      <c r="J50" s="66">
        <v>2164.95</v>
      </c>
      <c r="K50" s="67">
        <v>3378.817</v>
      </c>
      <c r="L50" s="67">
        <v>7232.197440000001</v>
      </c>
      <c r="M50" s="286">
        <v>6215.161160000001</v>
      </c>
      <c r="N50" s="287">
        <v>1.8394488840324885</v>
      </c>
      <c r="O50" s="47"/>
    </row>
    <row r="51" spans="1:15" ht="12.75">
      <c r="A51" s="51" t="e">
        <f t="shared" si="1"/>
        <v>#REF!</v>
      </c>
      <c r="B51" s="22" t="s">
        <v>96</v>
      </c>
      <c r="C51" s="52"/>
      <c r="D51" s="62"/>
      <c r="E51" s="178">
        <v>5176</v>
      </c>
      <c r="F51" s="249"/>
      <c r="G51" s="63" t="s">
        <v>321</v>
      </c>
      <c r="H51" s="64"/>
      <c r="I51" s="65"/>
      <c r="J51" s="66">
        <v>145</v>
      </c>
      <c r="K51" s="67">
        <v>1154.903</v>
      </c>
      <c r="L51" s="67">
        <v>6307.614</v>
      </c>
      <c r="M51" s="286">
        <v>4558.32417</v>
      </c>
      <c r="N51" s="287">
        <v>3.946932486970767</v>
      </c>
      <c r="O51" s="47"/>
    </row>
    <row r="52" spans="1:15" ht="12.75">
      <c r="A52" s="51" t="e">
        <f t="shared" si="1"/>
        <v>#REF!</v>
      </c>
      <c r="B52" s="22" t="s">
        <v>96</v>
      </c>
      <c r="C52" s="52"/>
      <c r="D52" s="62"/>
      <c r="E52" s="178">
        <v>5179</v>
      </c>
      <c r="F52" s="249"/>
      <c r="G52" s="63" t="s">
        <v>322</v>
      </c>
      <c r="H52" s="64"/>
      <c r="I52" s="65"/>
      <c r="J52" s="66">
        <v>6024</v>
      </c>
      <c r="K52" s="67">
        <v>6700.271</v>
      </c>
      <c r="L52" s="67">
        <v>6709.54455</v>
      </c>
      <c r="M52" s="286">
        <v>6691.23873</v>
      </c>
      <c r="N52" s="287">
        <v>0.9986519545254214</v>
      </c>
      <c r="O52" s="47"/>
    </row>
    <row r="53" spans="1:15" ht="12.75">
      <c r="A53" s="51" t="e">
        <f t="shared" si="1"/>
        <v>#REF!</v>
      </c>
      <c r="B53" s="22" t="s">
        <v>96</v>
      </c>
      <c r="C53" s="52"/>
      <c r="D53" s="62"/>
      <c r="E53" s="178">
        <v>5189</v>
      </c>
      <c r="F53" s="249"/>
      <c r="G53" s="63" t="s">
        <v>323</v>
      </c>
      <c r="H53" s="64"/>
      <c r="I53" s="65"/>
      <c r="J53" s="66">
        <v>0</v>
      </c>
      <c r="K53" s="67">
        <v>11</v>
      </c>
      <c r="L53" s="67">
        <v>11</v>
      </c>
      <c r="M53" s="286">
        <v>10.8</v>
      </c>
      <c r="N53" s="287">
        <v>0.9818181818181819</v>
      </c>
      <c r="O53" s="47"/>
    </row>
    <row r="54" spans="1:15" ht="12.75">
      <c r="A54" s="51" t="e">
        <f t="shared" si="1"/>
        <v>#REF!</v>
      </c>
      <c r="B54" s="22" t="s">
        <v>96</v>
      </c>
      <c r="C54" s="52"/>
      <c r="D54" s="62"/>
      <c r="E54" s="178">
        <v>5191</v>
      </c>
      <c r="F54" s="249"/>
      <c r="G54" s="63" t="s">
        <v>324</v>
      </c>
      <c r="H54" s="64"/>
      <c r="I54" s="65"/>
      <c r="J54" s="66">
        <v>0</v>
      </c>
      <c r="K54" s="67">
        <v>0</v>
      </c>
      <c r="L54" s="67">
        <v>0</v>
      </c>
      <c r="M54" s="286">
        <v>0</v>
      </c>
      <c r="N54" s="287" t="s">
        <v>199</v>
      </c>
      <c r="O54" s="47"/>
    </row>
    <row r="55" spans="1:15" ht="12.75">
      <c r="A55" s="51" t="e">
        <f t="shared" si="1"/>
        <v>#REF!</v>
      </c>
      <c r="B55" s="22" t="s">
        <v>96</v>
      </c>
      <c r="C55" s="52"/>
      <c r="D55" s="62"/>
      <c r="E55" s="178">
        <v>5192</v>
      </c>
      <c r="F55" s="249"/>
      <c r="G55" s="63" t="s">
        <v>325</v>
      </c>
      <c r="H55" s="64"/>
      <c r="I55" s="65"/>
      <c r="J55" s="66">
        <v>130</v>
      </c>
      <c r="K55" s="67">
        <v>599</v>
      </c>
      <c r="L55" s="67">
        <v>599</v>
      </c>
      <c r="M55" s="286">
        <v>453.85119</v>
      </c>
      <c r="N55" s="287">
        <v>0.7576814524207012</v>
      </c>
      <c r="O55" s="47"/>
    </row>
    <row r="56" spans="1:15" ht="12.75">
      <c r="A56" s="51" t="e">
        <f t="shared" si="1"/>
        <v>#REF!</v>
      </c>
      <c r="B56" s="22" t="s">
        <v>96</v>
      </c>
      <c r="C56" s="52"/>
      <c r="D56" s="62"/>
      <c r="E56" s="178">
        <v>5194</v>
      </c>
      <c r="F56" s="249"/>
      <c r="G56" s="63" t="s">
        <v>326</v>
      </c>
      <c r="H56" s="64"/>
      <c r="I56" s="65"/>
      <c r="J56" s="66">
        <v>465</v>
      </c>
      <c r="K56" s="67">
        <v>642</v>
      </c>
      <c r="L56" s="67">
        <v>642</v>
      </c>
      <c r="M56" s="286">
        <v>542.82365</v>
      </c>
      <c r="N56" s="287">
        <v>0.8455197040498443</v>
      </c>
      <c r="O56" s="47"/>
    </row>
    <row r="57" spans="1:15" ht="12.75">
      <c r="A57" s="51" t="e">
        <f t="shared" si="1"/>
        <v>#REF!</v>
      </c>
      <c r="B57" s="22" t="s">
        <v>96</v>
      </c>
      <c r="C57" s="52"/>
      <c r="D57" s="62"/>
      <c r="E57" s="178">
        <v>5195</v>
      </c>
      <c r="F57" s="249"/>
      <c r="G57" s="635" t="s">
        <v>327</v>
      </c>
      <c r="H57" s="635"/>
      <c r="I57" s="65"/>
      <c r="J57" s="66">
        <v>360</v>
      </c>
      <c r="K57" s="67">
        <v>862.381</v>
      </c>
      <c r="L57" s="67">
        <v>862.381</v>
      </c>
      <c r="M57" s="286">
        <v>862.381</v>
      </c>
      <c r="N57" s="287">
        <v>1</v>
      </c>
      <c r="O57" s="47"/>
    </row>
    <row r="58" spans="1:15" ht="12.75">
      <c r="A58" s="51" t="e">
        <f t="shared" si="1"/>
        <v>#REF!</v>
      </c>
      <c r="B58" s="22" t="s">
        <v>96</v>
      </c>
      <c r="C58" s="52"/>
      <c r="D58" s="251"/>
      <c r="E58" s="210">
        <v>5196</v>
      </c>
      <c r="F58" s="252"/>
      <c r="G58" s="288" t="s">
        <v>328</v>
      </c>
      <c r="H58" s="288"/>
      <c r="I58" s="253"/>
      <c r="J58" s="214">
        <v>200</v>
      </c>
      <c r="K58" s="215">
        <v>205.2</v>
      </c>
      <c r="L58" s="215">
        <v>205.2</v>
      </c>
      <c r="M58" s="290">
        <v>198.93</v>
      </c>
      <c r="N58" s="291">
        <v>0.9694444444444446</v>
      </c>
      <c r="O58" s="47"/>
    </row>
    <row r="59" spans="1:15" ht="12.75">
      <c r="A59" s="51" t="e">
        <f t="shared" si="1"/>
        <v>#REF!</v>
      </c>
      <c r="B59" s="22" t="s">
        <v>96</v>
      </c>
      <c r="C59" s="52"/>
      <c r="D59" s="72"/>
      <c r="E59" s="193">
        <v>5199</v>
      </c>
      <c r="F59" s="255"/>
      <c r="G59" s="73" t="s">
        <v>329</v>
      </c>
      <c r="H59" s="74"/>
      <c r="I59" s="75"/>
      <c r="J59" s="76">
        <v>0</v>
      </c>
      <c r="K59" s="77">
        <v>0</v>
      </c>
      <c r="L59" s="77">
        <v>0</v>
      </c>
      <c r="M59" s="292">
        <v>0</v>
      </c>
      <c r="N59" s="293" t="s">
        <v>199</v>
      </c>
      <c r="O59" s="47"/>
    </row>
    <row r="60" spans="1:15" ht="12.75">
      <c r="A60" s="51" t="e">
        <f t="shared" si="1"/>
        <v>#REF!</v>
      </c>
      <c r="B60" s="22" t="s">
        <v>96</v>
      </c>
      <c r="C60" s="52"/>
      <c r="D60" s="81"/>
      <c r="E60" s="200">
        <v>51</v>
      </c>
      <c r="F60" s="257"/>
      <c r="G60" s="303" t="s">
        <v>39</v>
      </c>
      <c r="H60" s="83"/>
      <c r="I60" s="84"/>
      <c r="J60" s="203">
        <v>271102.189</v>
      </c>
      <c r="K60" s="204">
        <v>278288.713</v>
      </c>
      <c r="L60" s="204">
        <v>587504.2916199999</v>
      </c>
      <c r="M60" s="299">
        <v>446640.3086899999</v>
      </c>
      <c r="N60" s="304">
        <v>1.6049530139944983</v>
      </c>
      <c r="O60" s="47"/>
    </row>
    <row r="61" spans="1:15" ht="12.75">
      <c r="A61" s="51" t="e">
        <f t="shared" si="1"/>
        <v>#REF!</v>
      </c>
      <c r="B61" s="22" t="s">
        <v>96</v>
      </c>
      <c r="C61" s="52"/>
      <c r="D61" s="90"/>
      <c r="E61" s="231">
        <v>5212</v>
      </c>
      <c r="F61" s="260"/>
      <c r="G61" s="288" t="s">
        <v>330</v>
      </c>
      <c r="H61" s="305"/>
      <c r="I61" s="93"/>
      <c r="J61" s="94">
        <v>5375</v>
      </c>
      <c r="K61" s="95">
        <v>4973.7</v>
      </c>
      <c r="L61" s="95">
        <v>4973.7</v>
      </c>
      <c r="M61" s="301">
        <v>673.7</v>
      </c>
      <c r="N61" s="302">
        <v>0.1354524800450369</v>
      </c>
      <c r="O61" s="47"/>
    </row>
    <row r="62" spans="1:15" ht="12.75">
      <c r="A62" s="51" t="e">
        <f t="shared" si="1"/>
        <v>#REF!</v>
      </c>
      <c r="B62" s="22" t="s">
        <v>96</v>
      </c>
      <c r="C62" s="52"/>
      <c r="D62" s="62"/>
      <c r="E62" s="178">
        <v>5213</v>
      </c>
      <c r="F62" s="249"/>
      <c r="G62" s="288" t="s">
        <v>331</v>
      </c>
      <c r="H62" s="306"/>
      <c r="I62" s="65"/>
      <c r="J62" s="66">
        <v>455176.9</v>
      </c>
      <c r="K62" s="67">
        <v>738801.907</v>
      </c>
      <c r="L62" s="67">
        <v>1434331.9874699998</v>
      </c>
      <c r="M62" s="286">
        <v>1278827.74198</v>
      </c>
      <c r="N62" s="287">
        <v>1.7309480794017496</v>
      </c>
      <c r="O62" s="47"/>
    </row>
    <row r="63" spans="1:15" ht="12.75">
      <c r="A63" s="51" t="e">
        <f t="shared" si="1"/>
        <v>#REF!</v>
      </c>
      <c r="B63" s="22" t="s">
        <v>96</v>
      </c>
      <c r="C63" s="52"/>
      <c r="D63" s="62"/>
      <c r="E63" s="178">
        <v>5221</v>
      </c>
      <c r="F63" s="249"/>
      <c r="G63" s="288" t="s">
        <v>332</v>
      </c>
      <c r="H63" s="64"/>
      <c r="I63" s="65"/>
      <c r="J63" s="66">
        <v>111974.98</v>
      </c>
      <c r="K63" s="67">
        <v>174450.272</v>
      </c>
      <c r="L63" s="67">
        <v>251700.127</v>
      </c>
      <c r="M63" s="286">
        <v>148318.13370999997</v>
      </c>
      <c r="N63" s="287">
        <v>0.850202937545434</v>
      </c>
      <c r="O63" s="47"/>
    </row>
    <row r="64" spans="1:15" ht="12.75">
      <c r="A64" s="51" t="e">
        <f t="shared" si="1"/>
        <v>#REF!</v>
      </c>
      <c r="B64" s="22" t="s">
        <v>96</v>
      </c>
      <c r="C64" s="52"/>
      <c r="D64" s="62"/>
      <c r="E64" s="178">
        <v>5222</v>
      </c>
      <c r="F64" s="249"/>
      <c r="G64" s="288" t="s">
        <v>333</v>
      </c>
      <c r="H64" s="64"/>
      <c r="I64" s="65"/>
      <c r="J64" s="66">
        <v>2133556.35</v>
      </c>
      <c r="K64" s="67">
        <v>2296079.392</v>
      </c>
      <c r="L64" s="67">
        <v>2423943.898</v>
      </c>
      <c r="M64" s="286">
        <v>2401101.10238</v>
      </c>
      <c r="N64" s="287">
        <v>1.0457395814560755</v>
      </c>
      <c r="O64" s="47"/>
    </row>
    <row r="65" spans="1:15" ht="15.75" customHeight="1">
      <c r="A65" s="51" t="e">
        <f t="shared" si="1"/>
        <v>#REF!</v>
      </c>
      <c r="B65" s="22" t="s">
        <v>96</v>
      </c>
      <c r="C65" s="52"/>
      <c r="D65" s="62"/>
      <c r="E65" s="178">
        <v>5223</v>
      </c>
      <c r="F65" s="249"/>
      <c r="G65" s="288" t="s">
        <v>334</v>
      </c>
      <c r="H65" s="64"/>
      <c r="I65" s="65"/>
      <c r="J65" s="66">
        <v>1234060</v>
      </c>
      <c r="K65" s="67">
        <v>1383102.459</v>
      </c>
      <c r="L65" s="67">
        <v>1388474.7385</v>
      </c>
      <c r="M65" s="286">
        <v>1375001.1471199999</v>
      </c>
      <c r="N65" s="287">
        <v>0.994142652391886</v>
      </c>
      <c r="O65" s="47"/>
    </row>
    <row r="66" spans="1:15" ht="12.75">
      <c r="A66" s="51" t="e">
        <f t="shared" si="1"/>
        <v>#REF!</v>
      </c>
      <c r="B66" s="22" t="s">
        <v>96</v>
      </c>
      <c r="C66" s="52"/>
      <c r="D66" s="251"/>
      <c r="E66" s="210">
        <v>5229</v>
      </c>
      <c r="F66" s="252"/>
      <c r="G66" s="288" t="s">
        <v>335</v>
      </c>
      <c r="H66" s="289"/>
      <c r="I66" s="253"/>
      <c r="J66" s="214">
        <v>745045</v>
      </c>
      <c r="K66" s="215">
        <v>387078.4</v>
      </c>
      <c r="L66" s="215">
        <v>402152.942</v>
      </c>
      <c r="M66" s="290">
        <v>345615.70820999995</v>
      </c>
      <c r="N66" s="291">
        <v>0.8928829617204161</v>
      </c>
      <c r="O66" s="47"/>
    </row>
    <row r="67" spans="1:15" ht="12.75">
      <c r="A67" s="51" t="e">
        <f t="shared" si="1"/>
        <v>#REF!</v>
      </c>
      <c r="B67" s="22" t="s">
        <v>96</v>
      </c>
      <c r="C67" s="52"/>
      <c r="D67" s="251"/>
      <c r="E67" s="307">
        <v>5230</v>
      </c>
      <c r="F67" s="252"/>
      <c r="G67" s="288" t="s">
        <v>336</v>
      </c>
      <c r="H67" s="289"/>
      <c r="I67" s="253"/>
      <c r="J67" s="214">
        <v>0</v>
      </c>
      <c r="K67" s="215">
        <v>0</v>
      </c>
      <c r="L67" s="215">
        <v>0</v>
      </c>
      <c r="M67" s="290">
        <v>0</v>
      </c>
      <c r="N67" s="291" t="s">
        <v>199</v>
      </c>
      <c r="O67" s="47"/>
    </row>
    <row r="68" spans="1:15" ht="12.75">
      <c r="A68" s="51" t="e">
        <f t="shared" si="1"/>
        <v>#REF!</v>
      </c>
      <c r="B68" s="22" t="s">
        <v>96</v>
      </c>
      <c r="C68" s="52"/>
      <c r="D68" s="72"/>
      <c r="E68" s="307">
        <v>5240</v>
      </c>
      <c r="F68" s="255"/>
      <c r="G68" s="73" t="s">
        <v>337</v>
      </c>
      <c r="H68" s="308"/>
      <c r="I68" s="75"/>
      <c r="J68" s="76">
        <v>0</v>
      </c>
      <c r="K68" s="77">
        <v>0</v>
      </c>
      <c r="L68" s="77">
        <v>0</v>
      </c>
      <c r="M68" s="292">
        <v>0</v>
      </c>
      <c r="N68" s="293" t="s">
        <v>199</v>
      </c>
      <c r="O68" s="47"/>
    </row>
    <row r="69" spans="1:15" ht="12.75" customHeight="1">
      <c r="A69" s="51" t="e">
        <f t="shared" si="1"/>
        <v>#REF!</v>
      </c>
      <c r="B69" s="22" t="s">
        <v>96</v>
      </c>
      <c r="C69" s="52"/>
      <c r="D69" s="81"/>
      <c r="E69" s="200">
        <v>52</v>
      </c>
      <c r="F69" s="257"/>
      <c r="G69" s="636" t="s">
        <v>40</v>
      </c>
      <c r="H69" s="636"/>
      <c r="I69" s="84"/>
      <c r="J69" s="203">
        <v>4685188.23</v>
      </c>
      <c r="K69" s="204">
        <v>4984486.13</v>
      </c>
      <c r="L69" s="204">
        <v>5905577.392969999</v>
      </c>
      <c r="M69" s="299">
        <v>5549537.5334</v>
      </c>
      <c r="N69" s="304">
        <v>1.1133620174001768</v>
      </c>
      <c r="O69" s="47"/>
    </row>
    <row r="70" spans="1:15" ht="12.75">
      <c r="A70" s="51" t="e">
        <f t="shared" si="1"/>
        <v>#REF!</v>
      </c>
      <c r="B70" s="22" t="s">
        <v>96</v>
      </c>
      <c r="C70" s="52"/>
      <c r="D70" s="309"/>
      <c r="E70" s="231">
        <v>5321</v>
      </c>
      <c r="F70" s="260"/>
      <c r="G70" s="305" t="s">
        <v>338</v>
      </c>
      <c r="H70" s="305"/>
      <c r="I70" s="93"/>
      <c r="J70" s="94">
        <v>9923643</v>
      </c>
      <c r="K70" s="95">
        <v>11234250.198</v>
      </c>
      <c r="L70" s="95">
        <v>11601868.416199999</v>
      </c>
      <c r="M70" s="301">
        <v>11584936.13866</v>
      </c>
      <c r="N70" s="302">
        <v>1.031215785164054</v>
      </c>
      <c r="O70" s="47"/>
    </row>
    <row r="71" spans="1:15" ht="12.75">
      <c r="A71" s="51" t="e">
        <f t="shared" si="1"/>
        <v>#REF!</v>
      </c>
      <c r="B71" s="22" t="s">
        <v>96</v>
      </c>
      <c r="C71" s="52"/>
      <c r="D71" s="62"/>
      <c r="E71" s="178">
        <v>5323</v>
      </c>
      <c r="F71" s="249"/>
      <c r="G71" s="306" t="s">
        <v>339</v>
      </c>
      <c r="H71" s="306"/>
      <c r="I71" s="65"/>
      <c r="J71" s="66">
        <v>78617696.033</v>
      </c>
      <c r="K71" s="67">
        <v>78070248.549</v>
      </c>
      <c r="L71" s="67">
        <v>78589888.2067</v>
      </c>
      <c r="M71" s="286">
        <v>77491779.23750001</v>
      </c>
      <c r="N71" s="287">
        <v>0.9925904000275225</v>
      </c>
      <c r="O71" s="47"/>
    </row>
    <row r="72" spans="1:15" ht="12.75">
      <c r="A72" s="51" t="e">
        <f t="shared" si="1"/>
        <v>#REF!</v>
      </c>
      <c r="B72" s="22" t="s">
        <v>96</v>
      </c>
      <c r="C72" s="52"/>
      <c r="D72" s="62"/>
      <c r="E72" s="178">
        <v>5329</v>
      </c>
      <c r="F72" s="249"/>
      <c r="G72" s="306" t="s">
        <v>120</v>
      </c>
      <c r="H72" s="306"/>
      <c r="I72" s="65"/>
      <c r="J72" s="66">
        <v>0</v>
      </c>
      <c r="K72" s="67">
        <v>144.942</v>
      </c>
      <c r="L72" s="67">
        <v>662.516</v>
      </c>
      <c r="M72" s="286">
        <v>601.1275899999999</v>
      </c>
      <c r="N72" s="287">
        <v>4.147366463826909</v>
      </c>
      <c r="O72" s="47"/>
    </row>
    <row r="73" spans="1:15" ht="12.75">
      <c r="A73" s="51" t="e">
        <f t="shared" si="1"/>
        <v>#REF!</v>
      </c>
      <c r="B73" s="22" t="s">
        <v>96</v>
      </c>
      <c r="C73" s="52"/>
      <c r="D73" s="62"/>
      <c r="E73" s="178">
        <v>5331</v>
      </c>
      <c r="F73" s="249"/>
      <c r="G73" s="306" t="s">
        <v>340</v>
      </c>
      <c r="H73" s="306"/>
      <c r="I73" s="65"/>
      <c r="J73" s="66">
        <v>3880919.485</v>
      </c>
      <c r="K73" s="67">
        <v>3238866.873</v>
      </c>
      <c r="L73" s="67">
        <v>3275275.973</v>
      </c>
      <c r="M73" s="286">
        <v>2885705.1539100003</v>
      </c>
      <c r="N73" s="287">
        <v>0.8909613352638716</v>
      </c>
      <c r="O73" s="47"/>
    </row>
    <row r="74" spans="1:15" ht="12.75">
      <c r="A74" s="51" t="e">
        <f t="shared" si="1"/>
        <v>#REF!</v>
      </c>
      <c r="B74" s="22" t="s">
        <v>96</v>
      </c>
      <c r="C74" s="52"/>
      <c r="D74" s="62"/>
      <c r="E74" s="178">
        <v>5332</v>
      </c>
      <c r="F74" s="249"/>
      <c r="G74" s="306" t="s">
        <v>341</v>
      </c>
      <c r="H74" s="306"/>
      <c r="I74" s="65"/>
      <c r="J74" s="66">
        <v>27500235.17</v>
      </c>
      <c r="K74" s="67">
        <v>28665007.264</v>
      </c>
      <c r="L74" s="67">
        <v>30730652.301809996</v>
      </c>
      <c r="M74" s="286">
        <v>28665121.14707</v>
      </c>
      <c r="N74" s="287">
        <v>1.0000039728952081</v>
      </c>
      <c r="O74" s="47"/>
    </row>
    <row r="75" spans="1:15" ht="12.75">
      <c r="A75" s="51" t="e">
        <f t="shared" si="1"/>
        <v>#REF!</v>
      </c>
      <c r="B75" s="22" t="s">
        <v>96</v>
      </c>
      <c r="C75" s="52"/>
      <c r="D75" s="62"/>
      <c r="E75" s="178">
        <v>5334</v>
      </c>
      <c r="F75" s="249"/>
      <c r="G75" s="306" t="s">
        <v>342</v>
      </c>
      <c r="H75" s="306"/>
      <c r="I75" s="65"/>
      <c r="J75" s="66">
        <v>414515.097</v>
      </c>
      <c r="K75" s="67">
        <v>1089135.717</v>
      </c>
      <c r="L75" s="67">
        <v>1662079.11945</v>
      </c>
      <c r="M75" s="286">
        <v>1459454.25688</v>
      </c>
      <c r="N75" s="287">
        <v>1.3400113815935026</v>
      </c>
      <c r="O75" s="47"/>
    </row>
    <row r="76" spans="1:15" ht="12.75">
      <c r="A76" s="51" t="e">
        <f t="shared" si="1"/>
        <v>#REF!</v>
      </c>
      <c r="B76" s="22" t="s">
        <v>96</v>
      </c>
      <c r="C76" s="52"/>
      <c r="D76" s="62"/>
      <c r="E76" s="178">
        <v>5336</v>
      </c>
      <c r="F76" s="249"/>
      <c r="G76" s="306" t="s">
        <v>343</v>
      </c>
      <c r="H76" s="306"/>
      <c r="I76" s="65"/>
      <c r="J76" s="66">
        <v>126864.534</v>
      </c>
      <c r="K76" s="67">
        <v>255493.96</v>
      </c>
      <c r="L76" s="67">
        <v>449833.234</v>
      </c>
      <c r="M76" s="286">
        <v>428567.88314</v>
      </c>
      <c r="N76" s="287">
        <v>1.6774090594548694</v>
      </c>
      <c r="O76" s="47"/>
    </row>
    <row r="77" spans="1:15" ht="12.75">
      <c r="A77" s="51" t="e">
        <f t="shared" si="1"/>
        <v>#REF!</v>
      </c>
      <c r="B77" s="22" t="s">
        <v>96</v>
      </c>
      <c r="C77" s="52"/>
      <c r="D77" s="62"/>
      <c r="E77" s="178">
        <v>5339</v>
      </c>
      <c r="F77" s="249"/>
      <c r="G77" s="306" t="s">
        <v>344</v>
      </c>
      <c r="H77" s="306"/>
      <c r="I77" s="65"/>
      <c r="J77" s="66">
        <v>442992</v>
      </c>
      <c r="K77" s="67">
        <v>768716.221</v>
      </c>
      <c r="L77" s="67">
        <v>1004433.10093</v>
      </c>
      <c r="M77" s="286">
        <v>669511.5031399999</v>
      </c>
      <c r="N77" s="287">
        <v>0.8709475419538466</v>
      </c>
      <c r="O77" s="47"/>
    </row>
    <row r="78" spans="1:15" ht="12.75">
      <c r="A78" s="51" t="e">
        <f aca="true" t="shared" si="2" ref="A78:A87">IF(COUNTBLANK(C78:IV78)=254,"odstr",IF(AND($A$1="TISK",SUM(J78:N78)=0),"odstr","OK"))</f>
        <v>#REF!</v>
      </c>
      <c r="B78" s="22" t="s">
        <v>96</v>
      </c>
      <c r="C78" s="52"/>
      <c r="D78" s="62"/>
      <c r="E78" s="178">
        <v>5342</v>
      </c>
      <c r="F78" s="249"/>
      <c r="G78" s="306" t="s">
        <v>345</v>
      </c>
      <c r="H78" s="306"/>
      <c r="I78" s="65"/>
      <c r="J78" s="66">
        <v>6486.743</v>
      </c>
      <c r="K78" s="67">
        <v>6542.345</v>
      </c>
      <c r="L78" s="67">
        <v>6895.774</v>
      </c>
      <c r="M78" s="286">
        <v>6749.55332</v>
      </c>
      <c r="N78" s="287">
        <v>1.03167187300578</v>
      </c>
      <c r="O78" s="47"/>
    </row>
    <row r="79" spans="1:15" ht="12.75">
      <c r="A79" s="51" t="e">
        <f t="shared" si="2"/>
        <v>#REF!</v>
      </c>
      <c r="B79" s="22" t="s">
        <v>96</v>
      </c>
      <c r="C79" s="52"/>
      <c r="D79" s="62"/>
      <c r="E79" s="178">
        <v>5361</v>
      </c>
      <c r="F79" s="249"/>
      <c r="G79" s="306" t="s">
        <v>346</v>
      </c>
      <c r="H79" s="306"/>
      <c r="I79" s="65"/>
      <c r="J79" s="66">
        <v>20</v>
      </c>
      <c r="K79" s="67">
        <v>23</v>
      </c>
      <c r="L79" s="67">
        <v>23</v>
      </c>
      <c r="M79" s="286">
        <v>22</v>
      </c>
      <c r="N79" s="287">
        <v>0.9565217391304348</v>
      </c>
      <c r="O79" s="47"/>
    </row>
    <row r="80" spans="1:15" ht="12.75">
      <c r="A80" s="51" t="e">
        <f t="shared" si="2"/>
        <v>#REF!</v>
      </c>
      <c r="B80" s="22" t="s">
        <v>96</v>
      </c>
      <c r="C80" s="52"/>
      <c r="D80" s="62"/>
      <c r="E80" s="178">
        <v>5362</v>
      </c>
      <c r="F80" s="249"/>
      <c r="G80" s="306" t="s">
        <v>347</v>
      </c>
      <c r="H80" s="306"/>
      <c r="I80" s="65"/>
      <c r="J80" s="66">
        <v>322</v>
      </c>
      <c r="K80" s="67">
        <v>391</v>
      </c>
      <c r="L80" s="67">
        <v>400</v>
      </c>
      <c r="M80" s="286">
        <v>379.48911</v>
      </c>
      <c r="N80" s="287">
        <v>0.9705603836317135</v>
      </c>
      <c r="O80" s="47"/>
    </row>
    <row r="81" spans="1:15" ht="12.75">
      <c r="A81" s="51" t="e">
        <f t="shared" si="2"/>
        <v>#REF!</v>
      </c>
      <c r="B81" s="22" t="s">
        <v>96</v>
      </c>
      <c r="C81" s="52"/>
      <c r="D81" s="251"/>
      <c r="E81" s="210">
        <v>5363</v>
      </c>
      <c r="F81" s="252"/>
      <c r="G81" s="531" t="s">
        <v>348</v>
      </c>
      <c r="H81" s="531"/>
      <c r="I81" s="253"/>
      <c r="J81" s="214">
        <v>0</v>
      </c>
      <c r="K81" s="215">
        <v>818.865</v>
      </c>
      <c r="L81" s="215">
        <v>11666.314</v>
      </c>
      <c r="M81" s="290">
        <v>4888.807</v>
      </c>
      <c r="N81" s="291">
        <v>5.97022341900069</v>
      </c>
      <c r="O81" s="47"/>
    </row>
    <row r="82" spans="1:15" ht="12.75">
      <c r="A82" s="51" t="e">
        <f t="shared" si="2"/>
        <v>#REF!</v>
      </c>
      <c r="B82" s="22" t="s">
        <v>96</v>
      </c>
      <c r="C82" s="52"/>
      <c r="D82" s="72"/>
      <c r="E82" s="193">
        <v>5365</v>
      </c>
      <c r="F82" s="255"/>
      <c r="G82" s="308" t="s">
        <v>403</v>
      </c>
      <c r="H82" s="308"/>
      <c r="I82" s="75"/>
      <c r="J82" s="76">
        <v>0</v>
      </c>
      <c r="K82" s="77">
        <v>1</v>
      </c>
      <c r="L82" s="77">
        <v>1</v>
      </c>
      <c r="M82" s="292">
        <v>1</v>
      </c>
      <c r="N82" s="293">
        <v>1</v>
      </c>
      <c r="O82" s="47"/>
    </row>
    <row r="83" spans="1:15" ht="12.75">
      <c r="A83" s="51" t="e">
        <f t="shared" si="2"/>
        <v>#REF!</v>
      </c>
      <c r="B83" s="22" t="s">
        <v>96</v>
      </c>
      <c r="C83" s="52"/>
      <c r="D83" s="81"/>
      <c r="E83" s="200">
        <v>53</v>
      </c>
      <c r="F83" s="257"/>
      <c r="G83" s="310" t="s">
        <v>41</v>
      </c>
      <c r="H83" s="311"/>
      <c r="I83" s="84"/>
      <c r="J83" s="203">
        <v>120913694.062</v>
      </c>
      <c r="K83" s="204">
        <v>123329639.93399997</v>
      </c>
      <c r="L83" s="204">
        <v>127333678.95609</v>
      </c>
      <c r="M83" s="299">
        <v>123197717.29732001</v>
      </c>
      <c r="N83" s="304">
        <v>0.998930324966889</v>
      </c>
      <c r="O83" s="47"/>
    </row>
    <row r="84" spans="1:15" ht="12.75">
      <c r="A84" s="51" t="e">
        <f t="shared" si="2"/>
        <v>#REF!</v>
      </c>
      <c r="B84" s="22" t="s">
        <v>96</v>
      </c>
      <c r="C84" s="52"/>
      <c r="D84" s="90"/>
      <c r="E84" s="231">
        <v>5422</v>
      </c>
      <c r="F84" s="260"/>
      <c r="G84" s="63" t="s">
        <v>349</v>
      </c>
      <c r="H84" s="92"/>
      <c r="I84" s="93"/>
      <c r="J84" s="94">
        <v>0</v>
      </c>
      <c r="K84" s="95">
        <v>0</v>
      </c>
      <c r="L84" s="95">
        <v>0</v>
      </c>
      <c r="M84" s="301">
        <v>0</v>
      </c>
      <c r="N84" s="302" t="s">
        <v>199</v>
      </c>
      <c r="O84" s="47"/>
    </row>
    <row r="85" spans="1:15" ht="12.75">
      <c r="A85" s="51" t="e">
        <f t="shared" si="2"/>
        <v>#REF!</v>
      </c>
      <c r="B85" s="22" t="s">
        <v>96</v>
      </c>
      <c r="C85" s="52"/>
      <c r="D85" s="62"/>
      <c r="E85" s="178">
        <v>5424</v>
      </c>
      <c r="F85" s="249"/>
      <c r="G85" s="63" t="s">
        <v>350</v>
      </c>
      <c r="H85" s="64"/>
      <c r="I85" s="65"/>
      <c r="J85" s="66">
        <v>3288</v>
      </c>
      <c r="K85" s="67">
        <v>3123.037</v>
      </c>
      <c r="L85" s="67">
        <v>3566.56</v>
      </c>
      <c r="M85" s="286">
        <v>1888.654</v>
      </c>
      <c r="N85" s="287">
        <v>0.6047491592318631</v>
      </c>
      <c r="O85" s="47"/>
    </row>
    <row r="86" spans="1:15" ht="12.75">
      <c r="A86" s="51" t="e">
        <f t="shared" si="2"/>
        <v>#REF!</v>
      </c>
      <c r="B86" s="22" t="s">
        <v>96</v>
      </c>
      <c r="C86" s="52"/>
      <c r="D86" s="263"/>
      <c r="E86" s="206">
        <v>5491</v>
      </c>
      <c r="F86" s="264"/>
      <c r="G86" s="63" t="s">
        <v>352</v>
      </c>
      <c r="H86" s="312"/>
      <c r="I86" s="265"/>
      <c r="J86" s="183">
        <v>3546</v>
      </c>
      <c r="K86" s="184">
        <v>6081.9</v>
      </c>
      <c r="L86" s="184">
        <v>6081.9</v>
      </c>
      <c r="M86" s="313">
        <v>5715.05</v>
      </c>
      <c r="N86" s="314">
        <v>0.9396816784228613</v>
      </c>
      <c r="O86" s="47"/>
    </row>
    <row r="87" spans="1:15" ht="12.75">
      <c r="A87" s="51" t="e">
        <f t="shared" si="2"/>
        <v>#REF!</v>
      </c>
      <c r="B87" s="22" t="s">
        <v>96</v>
      </c>
      <c r="C87" s="52"/>
      <c r="D87" s="62"/>
      <c r="E87" s="178">
        <v>5492</v>
      </c>
      <c r="F87" s="249"/>
      <c r="G87" s="63" t="s">
        <v>353</v>
      </c>
      <c r="H87" s="64"/>
      <c r="I87" s="65"/>
      <c r="J87" s="66">
        <v>477</v>
      </c>
      <c r="K87" s="67">
        <v>900</v>
      </c>
      <c r="L87" s="67">
        <v>900</v>
      </c>
      <c r="M87" s="286">
        <v>900</v>
      </c>
      <c r="N87" s="287">
        <v>1</v>
      </c>
      <c r="O87" s="47"/>
    </row>
    <row r="88" spans="1:15" ht="12.75">
      <c r="A88" s="51"/>
      <c r="B88" s="22"/>
      <c r="C88" s="52"/>
      <c r="D88" s="62"/>
      <c r="E88" s="178">
        <v>5494</v>
      </c>
      <c r="F88" s="249"/>
      <c r="G88" s="63" t="s">
        <v>354</v>
      </c>
      <c r="H88" s="64"/>
      <c r="I88" s="65"/>
      <c r="J88" s="66">
        <v>50</v>
      </c>
      <c r="K88" s="67">
        <v>225</v>
      </c>
      <c r="L88" s="67">
        <v>225</v>
      </c>
      <c r="M88" s="286">
        <v>225</v>
      </c>
      <c r="N88" s="287">
        <v>1</v>
      </c>
      <c r="O88" s="47"/>
    </row>
    <row r="89" spans="1:15" ht="12.75">
      <c r="A89" s="51" t="e">
        <f aca="true" t="shared" si="3" ref="A89:A94">IF(COUNTBLANK(C89:IV89)=254,"odstr",IF(AND($A$1="TISK",SUM(J89:N89)=0),"odstr","OK"))</f>
        <v>#REF!</v>
      </c>
      <c r="B89" s="22" t="s">
        <v>96</v>
      </c>
      <c r="C89" s="52"/>
      <c r="D89" s="72"/>
      <c r="E89" s="193">
        <v>5499</v>
      </c>
      <c r="F89" s="255"/>
      <c r="G89" s="73" t="s">
        <v>406</v>
      </c>
      <c r="H89" s="74"/>
      <c r="I89" s="75"/>
      <c r="J89" s="76">
        <v>0</v>
      </c>
      <c r="K89" s="77">
        <v>0</v>
      </c>
      <c r="L89" s="77">
        <v>0</v>
      </c>
      <c r="M89" s="292">
        <v>0</v>
      </c>
      <c r="N89" s="293" t="s">
        <v>199</v>
      </c>
      <c r="O89" s="47"/>
    </row>
    <row r="90" spans="1:15" ht="12.75">
      <c r="A90" s="51" t="e">
        <f t="shared" si="3"/>
        <v>#REF!</v>
      </c>
      <c r="B90" s="22" t="s">
        <v>96</v>
      </c>
      <c r="C90" s="52"/>
      <c r="D90" s="81"/>
      <c r="E90" s="200">
        <v>54</v>
      </c>
      <c r="F90" s="257"/>
      <c r="G90" s="303" t="s">
        <v>42</v>
      </c>
      <c r="H90" s="83"/>
      <c r="I90" s="84"/>
      <c r="J90" s="203">
        <v>7361</v>
      </c>
      <c r="K90" s="204">
        <v>10329.937</v>
      </c>
      <c r="L90" s="204">
        <v>10773.46</v>
      </c>
      <c r="M90" s="299">
        <v>8728.704</v>
      </c>
      <c r="N90" s="304">
        <v>0.8449910197903433</v>
      </c>
      <c r="O90" s="47"/>
    </row>
    <row r="91" spans="1:15" ht="12.75">
      <c r="A91" s="51" t="e">
        <f t="shared" si="3"/>
        <v>#REF!</v>
      </c>
      <c r="B91" s="22" t="s">
        <v>96</v>
      </c>
      <c r="C91" s="52"/>
      <c r="D91" s="90"/>
      <c r="E91" s="231">
        <v>5511</v>
      </c>
      <c r="F91" s="260"/>
      <c r="G91" s="91" t="s">
        <v>355</v>
      </c>
      <c r="H91" s="92"/>
      <c r="I91" s="93"/>
      <c r="J91" s="94">
        <v>538196.1</v>
      </c>
      <c r="K91" s="95">
        <v>562401.803</v>
      </c>
      <c r="L91" s="95">
        <v>832601.803</v>
      </c>
      <c r="M91" s="301">
        <v>816658.46664</v>
      </c>
      <c r="N91" s="302">
        <v>1.452090769061777</v>
      </c>
      <c r="O91" s="47"/>
    </row>
    <row r="92" spans="1:15" ht="12.75">
      <c r="A92" s="51" t="e">
        <f t="shared" si="3"/>
        <v>#REF!</v>
      </c>
      <c r="B92" s="22" t="s">
        <v>96</v>
      </c>
      <c r="C92" s="52"/>
      <c r="D92" s="62"/>
      <c r="E92" s="178">
        <v>5531</v>
      </c>
      <c r="F92" s="249"/>
      <c r="G92" s="63" t="s">
        <v>407</v>
      </c>
      <c r="H92" s="64"/>
      <c r="I92" s="65"/>
      <c r="J92" s="66">
        <v>786</v>
      </c>
      <c r="K92" s="67">
        <v>1517.32</v>
      </c>
      <c r="L92" s="67">
        <v>1517.32</v>
      </c>
      <c r="M92" s="286">
        <v>1497.32</v>
      </c>
      <c r="N92" s="287">
        <v>0.9868188648406401</v>
      </c>
      <c r="O92" s="47"/>
    </row>
    <row r="93" spans="1:15" ht="12.75">
      <c r="A93" s="51" t="e">
        <f t="shared" si="3"/>
        <v>#REF!</v>
      </c>
      <c r="B93" s="22" t="s">
        <v>96</v>
      </c>
      <c r="C93" s="52"/>
      <c r="D93" s="315"/>
      <c r="E93" s="316">
        <v>5532</v>
      </c>
      <c r="F93" s="317"/>
      <c r="G93" s="73" t="s">
        <v>408</v>
      </c>
      <c r="H93" s="318"/>
      <c r="I93" s="319"/>
      <c r="J93" s="76">
        <v>3910.85</v>
      </c>
      <c r="K93" s="77">
        <v>4348.85</v>
      </c>
      <c r="L93" s="77">
        <v>4348.85</v>
      </c>
      <c r="M93" s="292">
        <v>4080.5710500000005</v>
      </c>
      <c r="N93" s="320">
        <v>0.9383103694080045</v>
      </c>
      <c r="O93" s="47"/>
    </row>
    <row r="94" spans="1:15" ht="12.75">
      <c r="A94" s="51" t="e">
        <f t="shared" si="3"/>
        <v>#REF!</v>
      </c>
      <c r="B94" s="22" t="s">
        <v>96</v>
      </c>
      <c r="C94" s="52"/>
      <c r="D94" s="81"/>
      <c r="E94" s="200">
        <v>55</v>
      </c>
      <c r="F94" s="257"/>
      <c r="G94" s="303" t="s">
        <v>43</v>
      </c>
      <c r="H94" s="83"/>
      <c r="I94" s="84"/>
      <c r="J94" s="203">
        <v>542892.95</v>
      </c>
      <c r="K94" s="204">
        <v>568267.9729999999</v>
      </c>
      <c r="L94" s="204">
        <v>838467.9729999999</v>
      </c>
      <c r="M94" s="299">
        <v>822236.35769</v>
      </c>
      <c r="N94" s="304">
        <v>1.446916589983508</v>
      </c>
      <c r="O94" s="47"/>
    </row>
    <row r="95" spans="1:15" ht="12.75">
      <c r="A95" s="51" t="e">
        <f>IF(COUNTBLANK(C94:IV94)=254,"odstr",IF(AND($A$1="TISK",SUM(J94:N94)=0),"odstr","OK"))</f>
        <v>#REF!</v>
      </c>
      <c r="B95" s="22" t="s">
        <v>96</v>
      </c>
      <c r="C95" s="52"/>
      <c r="D95" s="321"/>
      <c r="E95" s="226">
        <v>5909</v>
      </c>
      <c r="F95" s="322"/>
      <c r="G95" s="73" t="s">
        <v>356</v>
      </c>
      <c r="H95" s="323"/>
      <c r="I95" s="324"/>
      <c r="J95" s="220"/>
      <c r="K95" s="221"/>
      <c r="L95" s="221"/>
      <c r="M95" s="325"/>
      <c r="N95" s="326" t="s">
        <v>199</v>
      </c>
      <c r="O95" s="47"/>
    </row>
    <row r="96" spans="1:15" ht="12.75">
      <c r="A96" s="51" t="e">
        <f aca="true" t="shared" si="4" ref="A96:A102">IF(COUNTBLANK(C96:IV96)=254,"odstr",IF(AND($A$1="TISK",SUM(J96:N96)=0),"odstr","OK"))</f>
        <v>#REF!</v>
      </c>
      <c r="B96" s="22" t="s">
        <v>96</v>
      </c>
      <c r="C96" s="52"/>
      <c r="D96" s="81"/>
      <c r="E96" s="200">
        <v>59</v>
      </c>
      <c r="F96" s="257"/>
      <c r="G96" s="303" t="s">
        <v>45</v>
      </c>
      <c r="H96" s="83"/>
      <c r="I96" s="84"/>
      <c r="J96" s="203">
        <v>0</v>
      </c>
      <c r="K96" s="204">
        <v>0</v>
      </c>
      <c r="L96" s="204">
        <v>0</v>
      </c>
      <c r="M96" s="299">
        <v>0</v>
      </c>
      <c r="N96" s="304" t="s">
        <v>199</v>
      </c>
      <c r="O96" s="47"/>
    </row>
    <row r="97" spans="1:15" ht="12.75">
      <c r="A97" s="51" t="e">
        <f t="shared" si="4"/>
        <v>#REF!</v>
      </c>
      <c r="B97" s="22" t="s">
        <v>96</v>
      </c>
      <c r="C97" s="52"/>
      <c r="D97" s="81"/>
      <c r="E97" s="200">
        <v>5</v>
      </c>
      <c r="F97" s="257"/>
      <c r="G97" s="303" t="s">
        <v>210</v>
      </c>
      <c r="H97" s="83"/>
      <c r="I97" s="84"/>
      <c r="J97" s="203">
        <v>127542950.52300002</v>
      </c>
      <c r="K97" s="204">
        <v>130301373.42099999</v>
      </c>
      <c r="L97" s="204">
        <v>136013760.97156</v>
      </c>
      <c r="M97" s="299">
        <v>131192344.00960001</v>
      </c>
      <c r="N97" s="304">
        <v>1.0068377682077174</v>
      </c>
      <c r="O97" s="47"/>
    </row>
    <row r="98" spans="1:15" ht="12.75">
      <c r="A98" s="51" t="e">
        <f t="shared" si="4"/>
        <v>#REF!</v>
      </c>
      <c r="B98" s="22" t="s">
        <v>96</v>
      </c>
      <c r="C98" s="52"/>
      <c r="D98" s="90"/>
      <c r="E98" s="231">
        <v>6111</v>
      </c>
      <c r="F98" s="260"/>
      <c r="G98" s="91" t="s">
        <v>318</v>
      </c>
      <c r="H98" s="92"/>
      <c r="I98" s="93"/>
      <c r="J98" s="94">
        <v>2500</v>
      </c>
      <c r="K98" s="95">
        <v>3707.601</v>
      </c>
      <c r="L98" s="95">
        <v>8242.699</v>
      </c>
      <c r="M98" s="301">
        <v>5810.4442</v>
      </c>
      <c r="N98" s="302">
        <v>1.5671708471326875</v>
      </c>
      <c r="O98" s="47"/>
    </row>
    <row r="99" spans="1:15" ht="12.75">
      <c r="A99" s="51" t="e">
        <f t="shared" si="4"/>
        <v>#REF!</v>
      </c>
      <c r="B99" s="22" t="s">
        <v>96</v>
      </c>
      <c r="C99" s="52"/>
      <c r="D99" s="62" t="s">
        <v>171</v>
      </c>
      <c r="E99" s="178">
        <v>6112</v>
      </c>
      <c r="F99" s="249"/>
      <c r="G99" s="63" t="s">
        <v>357</v>
      </c>
      <c r="H99" s="64"/>
      <c r="I99" s="65"/>
      <c r="J99" s="66">
        <v>1500</v>
      </c>
      <c r="K99" s="67">
        <v>1135.772</v>
      </c>
      <c r="L99" s="67">
        <v>1135.772</v>
      </c>
      <c r="M99" s="286">
        <v>1135.7719</v>
      </c>
      <c r="N99" s="287">
        <v>0.9999999119541598</v>
      </c>
      <c r="O99" s="47"/>
    </row>
    <row r="100" spans="1:15" ht="12.75">
      <c r="A100" s="51" t="e">
        <f t="shared" si="4"/>
        <v>#REF!</v>
      </c>
      <c r="B100" s="22" t="s">
        <v>96</v>
      </c>
      <c r="C100" s="52"/>
      <c r="D100" s="62"/>
      <c r="E100" s="178">
        <v>6121</v>
      </c>
      <c r="F100" s="249"/>
      <c r="G100" s="63" t="s">
        <v>359</v>
      </c>
      <c r="H100" s="64"/>
      <c r="I100" s="65"/>
      <c r="J100" s="66">
        <v>0</v>
      </c>
      <c r="K100" s="67">
        <v>2662.131</v>
      </c>
      <c r="L100" s="67">
        <v>17898.152369999996</v>
      </c>
      <c r="M100" s="286">
        <v>5820.54662</v>
      </c>
      <c r="N100" s="287">
        <v>2.1864238161082232</v>
      </c>
      <c r="O100" s="47"/>
    </row>
    <row r="101" spans="1:15" ht="12.75">
      <c r="A101" s="51" t="e">
        <f t="shared" si="4"/>
        <v>#REF!</v>
      </c>
      <c r="B101" s="22" t="s">
        <v>96</v>
      </c>
      <c r="C101" s="52"/>
      <c r="D101" s="62"/>
      <c r="E101" s="178">
        <v>6122</v>
      </c>
      <c r="F101" s="249"/>
      <c r="G101" s="63" t="s">
        <v>360</v>
      </c>
      <c r="H101" s="64"/>
      <c r="I101" s="65"/>
      <c r="J101" s="66">
        <v>0</v>
      </c>
      <c r="K101" s="67">
        <v>6787.272</v>
      </c>
      <c r="L101" s="67">
        <v>10178.642129999998</v>
      </c>
      <c r="M101" s="286">
        <v>7088.142</v>
      </c>
      <c r="N101" s="287">
        <v>1.044328560870995</v>
      </c>
      <c r="O101" s="47"/>
    </row>
    <row r="102" spans="1:15" ht="12.75">
      <c r="A102" s="51" t="e">
        <f t="shared" si="4"/>
        <v>#REF!</v>
      </c>
      <c r="B102" s="22" t="s">
        <v>96</v>
      </c>
      <c r="C102" s="52"/>
      <c r="D102" s="62"/>
      <c r="E102" s="178">
        <v>6123</v>
      </c>
      <c r="F102" s="249"/>
      <c r="G102" s="63" t="s">
        <v>361</v>
      </c>
      <c r="H102" s="64"/>
      <c r="I102" s="65"/>
      <c r="J102" s="66">
        <v>6000</v>
      </c>
      <c r="K102" s="67">
        <v>5745.097</v>
      </c>
      <c r="L102" s="67">
        <v>6389.197</v>
      </c>
      <c r="M102" s="286">
        <v>6389.194</v>
      </c>
      <c r="N102" s="287">
        <v>1.1121124673787057</v>
      </c>
      <c r="O102" s="47"/>
    </row>
    <row r="103" spans="1:15" ht="12.75">
      <c r="A103" s="51"/>
      <c r="B103" s="22"/>
      <c r="C103" s="52"/>
      <c r="D103" s="62"/>
      <c r="E103" s="178">
        <v>6125</v>
      </c>
      <c r="F103" s="249"/>
      <c r="G103" s="63" t="s">
        <v>362</v>
      </c>
      <c r="H103" s="64"/>
      <c r="I103" s="65"/>
      <c r="J103" s="66">
        <v>19122.772</v>
      </c>
      <c r="K103" s="67">
        <v>14676.49</v>
      </c>
      <c r="L103" s="67">
        <v>36619.77</v>
      </c>
      <c r="M103" s="286">
        <v>19360.464</v>
      </c>
      <c r="N103" s="287">
        <v>1.3191481069383757</v>
      </c>
      <c r="O103" s="47"/>
    </row>
    <row r="104" spans="1:15" ht="12.75">
      <c r="A104" s="51"/>
      <c r="B104" s="22"/>
      <c r="C104" s="52"/>
      <c r="D104" s="365"/>
      <c r="E104" s="237">
        <v>6127</v>
      </c>
      <c r="F104" s="366"/>
      <c r="G104" s="532" t="s">
        <v>363</v>
      </c>
      <c r="H104" s="533"/>
      <c r="I104" s="367"/>
      <c r="J104" s="534">
        <v>0</v>
      </c>
      <c r="K104" s="369">
        <v>0</v>
      </c>
      <c r="L104" s="369">
        <v>315</v>
      </c>
      <c r="M104" s="535">
        <v>0</v>
      </c>
      <c r="N104" s="536" t="s">
        <v>199</v>
      </c>
      <c r="O104" s="47"/>
    </row>
    <row r="105" spans="1:15" ht="12.75">
      <c r="A105" s="51"/>
      <c r="B105" s="22"/>
      <c r="C105" s="52"/>
      <c r="D105" s="81"/>
      <c r="E105" s="200">
        <v>61</v>
      </c>
      <c r="F105" s="257"/>
      <c r="G105" s="82" t="s">
        <v>46</v>
      </c>
      <c r="H105" s="83"/>
      <c r="I105" s="84"/>
      <c r="J105" s="203">
        <v>29122.772</v>
      </c>
      <c r="K105" s="204">
        <v>34714.363</v>
      </c>
      <c r="L105" s="204">
        <v>80464.23249999998</v>
      </c>
      <c r="M105" s="299">
        <v>45604.56272</v>
      </c>
      <c r="N105" s="304">
        <v>1.3137087585331755</v>
      </c>
      <c r="O105" s="47"/>
    </row>
    <row r="106" spans="1:15" ht="12.75">
      <c r="A106" s="51" t="e">
        <f aca="true" t="shared" si="5" ref="A106:A118">IF(COUNTBLANK(C106:IV106)=254,"odstr",IF(AND($A$1="TISK",SUM(J106:N106)=0),"odstr","OK"))</f>
        <v>#REF!</v>
      </c>
      <c r="B106" s="22" t="s">
        <v>96</v>
      </c>
      <c r="C106" s="52"/>
      <c r="D106" s="309"/>
      <c r="E106" s="231">
        <v>6313</v>
      </c>
      <c r="F106" s="327"/>
      <c r="G106" s="305" t="s">
        <v>366</v>
      </c>
      <c r="H106" s="305"/>
      <c r="I106" s="328"/>
      <c r="J106" s="94">
        <v>0</v>
      </c>
      <c r="K106" s="95">
        <v>597140.77</v>
      </c>
      <c r="L106" s="95">
        <v>926743.4890299999</v>
      </c>
      <c r="M106" s="301">
        <v>926216.8024800001</v>
      </c>
      <c r="N106" s="302">
        <v>1.5510861910835532</v>
      </c>
      <c r="O106" s="47"/>
    </row>
    <row r="107" spans="1:15" ht="12.75">
      <c r="A107" s="51" t="e">
        <f t="shared" si="5"/>
        <v>#REF!</v>
      </c>
      <c r="B107" s="22" t="s">
        <v>96</v>
      </c>
      <c r="C107" s="52"/>
      <c r="D107" s="62"/>
      <c r="E107" s="178">
        <v>6319</v>
      </c>
      <c r="F107" s="249"/>
      <c r="G107" s="306" t="s">
        <v>367</v>
      </c>
      <c r="H107" s="64"/>
      <c r="I107" s="65"/>
      <c r="J107" s="66">
        <v>20800</v>
      </c>
      <c r="K107" s="67">
        <v>18113</v>
      </c>
      <c r="L107" s="67">
        <v>26623.18259</v>
      </c>
      <c r="M107" s="286">
        <v>14679</v>
      </c>
      <c r="N107" s="287">
        <v>0.8104124109755424</v>
      </c>
      <c r="O107" s="47"/>
    </row>
    <row r="108" spans="1:15" ht="12.75">
      <c r="A108" s="51" t="e">
        <f t="shared" si="5"/>
        <v>#REF!</v>
      </c>
      <c r="B108" s="22" t="s">
        <v>96</v>
      </c>
      <c r="C108" s="52"/>
      <c r="D108" s="62"/>
      <c r="E108" s="178">
        <v>6321</v>
      </c>
      <c r="F108" s="249"/>
      <c r="G108" s="306" t="s">
        <v>368</v>
      </c>
      <c r="H108" s="64"/>
      <c r="I108" s="65"/>
      <c r="J108" s="66">
        <v>0</v>
      </c>
      <c r="K108" s="67">
        <v>800</v>
      </c>
      <c r="L108" s="67">
        <v>6545</v>
      </c>
      <c r="M108" s="286">
        <v>800</v>
      </c>
      <c r="N108" s="287">
        <v>1</v>
      </c>
      <c r="O108" s="47"/>
    </row>
    <row r="109" spans="1:15" ht="12.75">
      <c r="A109" s="51" t="e">
        <f t="shared" si="5"/>
        <v>#REF!</v>
      </c>
      <c r="B109" s="22" t="s">
        <v>96</v>
      </c>
      <c r="C109" s="52"/>
      <c r="D109" s="62"/>
      <c r="E109" s="178">
        <v>6322</v>
      </c>
      <c r="F109" s="249"/>
      <c r="G109" s="306" t="s">
        <v>369</v>
      </c>
      <c r="H109" s="64"/>
      <c r="I109" s="65"/>
      <c r="J109" s="66">
        <v>645294</v>
      </c>
      <c r="K109" s="67">
        <v>452424.612</v>
      </c>
      <c r="L109" s="67">
        <v>455463.58239999996</v>
      </c>
      <c r="M109" s="286">
        <v>451753.63879</v>
      </c>
      <c r="N109" s="287">
        <v>0.9985169391933965</v>
      </c>
      <c r="O109" s="47"/>
    </row>
    <row r="110" spans="1:15" ht="12.75">
      <c r="A110" s="51" t="e">
        <f t="shared" si="5"/>
        <v>#REF!</v>
      </c>
      <c r="B110" s="22" t="s">
        <v>96</v>
      </c>
      <c r="C110" s="52"/>
      <c r="D110" s="62"/>
      <c r="E110" s="178">
        <v>6323</v>
      </c>
      <c r="F110" s="249"/>
      <c r="G110" s="306" t="s">
        <v>370</v>
      </c>
      <c r="H110" s="306"/>
      <c r="I110" s="65"/>
      <c r="J110" s="66"/>
      <c r="K110" s="67"/>
      <c r="L110" s="67"/>
      <c r="M110" s="286"/>
      <c r="N110" s="287" t="s">
        <v>199</v>
      </c>
      <c r="O110" s="47"/>
    </row>
    <row r="111" spans="1:15" ht="12.75">
      <c r="A111" s="51" t="e">
        <f t="shared" si="5"/>
        <v>#REF!</v>
      </c>
      <c r="B111" s="22" t="s">
        <v>96</v>
      </c>
      <c r="C111" s="52"/>
      <c r="D111" s="62"/>
      <c r="E111" s="178">
        <v>6329</v>
      </c>
      <c r="F111" s="249"/>
      <c r="G111" s="306" t="s">
        <v>371</v>
      </c>
      <c r="H111" s="306"/>
      <c r="I111" s="65"/>
      <c r="J111" s="66">
        <v>52940</v>
      </c>
      <c r="K111" s="67">
        <v>39140</v>
      </c>
      <c r="L111" s="67">
        <v>39140</v>
      </c>
      <c r="M111" s="286">
        <v>38837</v>
      </c>
      <c r="N111" s="287">
        <v>0.9922585590189065</v>
      </c>
      <c r="O111" s="47"/>
    </row>
    <row r="112" spans="1:15" ht="12.75">
      <c r="A112" s="51" t="e">
        <f t="shared" si="5"/>
        <v>#REF!</v>
      </c>
      <c r="B112" s="22" t="s">
        <v>96</v>
      </c>
      <c r="C112" s="52"/>
      <c r="D112" s="62"/>
      <c r="E112" s="178">
        <v>6341</v>
      </c>
      <c r="F112" s="249"/>
      <c r="G112" s="306" t="s">
        <v>372</v>
      </c>
      <c r="H112" s="64"/>
      <c r="I112" s="65"/>
      <c r="J112" s="66">
        <v>0</v>
      </c>
      <c r="K112" s="67">
        <v>273042.575</v>
      </c>
      <c r="L112" s="67">
        <v>340828.924</v>
      </c>
      <c r="M112" s="286">
        <v>288448.62662</v>
      </c>
      <c r="N112" s="287">
        <v>1.0564236241179603</v>
      </c>
      <c r="O112" s="47"/>
    </row>
    <row r="113" spans="1:15" ht="12.75">
      <c r="A113" s="51" t="e">
        <f t="shared" si="5"/>
        <v>#REF!</v>
      </c>
      <c r="B113" s="22" t="s">
        <v>96</v>
      </c>
      <c r="C113" s="52"/>
      <c r="D113" s="62"/>
      <c r="E113" s="178">
        <v>6342</v>
      </c>
      <c r="F113" s="249"/>
      <c r="G113" s="306" t="s">
        <v>373</v>
      </c>
      <c r="H113" s="64"/>
      <c r="I113" s="65"/>
      <c r="J113" s="66">
        <v>143000</v>
      </c>
      <c r="K113" s="67">
        <v>85622.158</v>
      </c>
      <c r="L113" s="67">
        <v>90729.234</v>
      </c>
      <c r="M113" s="286">
        <v>12854.923130000001</v>
      </c>
      <c r="N113" s="287">
        <v>0.15013547229211394</v>
      </c>
      <c r="O113" s="47"/>
    </row>
    <row r="114" spans="1:15" ht="12.75">
      <c r="A114" s="51" t="e">
        <f t="shared" si="5"/>
        <v>#REF!</v>
      </c>
      <c r="B114" s="22" t="s">
        <v>96</v>
      </c>
      <c r="C114" s="52"/>
      <c r="D114" s="62"/>
      <c r="E114" s="178">
        <v>6351</v>
      </c>
      <c r="F114" s="249"/>
      <c r="G114" s="306" t="s">
        <v>374</v>
      </c>
      <c r="H114" s="306"/>
      <c r="I114" s="65"/>
      <c r="J114" s="66">
        <v>515167.228</v>
      </c>
      <c r="K114" s="67">
        <v>194405.935</v>
      </c>
      <c r="L114" s="67">
        <v>381581.15286000003</v>
      </c>
      <c r="M114" s="286">
        <v>137270.95788</v>
      </c>
      <c r="N114" s="287">
        <v>0.706104769280835</v>
      </c>
      <c r="O114" s="47"/>
    </row>
    <row r="115" spans="1:15" ht="12.75">
      <c r="A115" s="51" t="e">
        <f t="shared" si="5"/>
        <v>#REF!</v>
      </c>
      <c r="B115" s="22" t="s">
        <v>96</v>
      </c>
      <c r="C115" s="52"/>
      <c r="D115" s="62"/>
      <c r="E115" s="178">
        <v>6352</v>
      </c>
      <c r="F115" s="249"/>
      <c r="G115" s="306" t="s">
        <v>375</v>
      </c>
      <c r="H115" s="64"/>
      <c r="I115" s="65"/>
      <c r="J115" s="66">
        <v>6887469.893</v>
      </c>
      <c r="K115" s="67">
        <v>5563554.746</v>
      </c>
      <c r="L115" s="67">
        <v>10009858.801539999</v>
      </c>
      <c r="M115" s="286">
        <v>6784203.2417</v>
      </c>
      <c r="N115" s="287">
        <v>1.219400824010513</v>
      </c>
      <c r="O115" s="47"/>
    </row>
    <row r="116" spans="1:15" ht="12.75">
      <c r="A116" s="51" t="e">
        <f t="shared" si="5"/>
        <v>#REF!</v>
      </c>
      <c r="B116" s="22" t="s">
        <v>96</v>
      </c>
      <c r="C116" s="52"/>
      <c r="D116" s="62"/>
      <c r="E116" s="178">
        <v>6354</v>
      </c>
      <c r="F116" s="249"/>
      <c r="G116" s="306" t="s">
        <v>376</v>
      </c>
      <c r="H116" s="64"/>
      <c r="I116" s="65"/>
      <c r="J116" s="66">
        <v>62079</v>
      </c>
      <c r="K116" s="67">
        <v>1294141.497</v>
      </c>
      <c r="L116" s="67">
        <v>3068874.06416</v>
      </c>
      <c r="M116" s="286">
        <v>3017109.25106</v>
      </c>
      <c r="N116" s="287">
        <v>2.3313596372993826</v>
      </c>
      <c r="O116" s="47"/>
    </row>
    <row r="117" spans="1:15" ht="12.75">
      <c r="A117" s="51" t="e">
        <f t="shared" si="5"/>
        <v>#REF!</v>
      </c>
      <c r="B117" s="22" t="s">
        <v>96</v>
      </c>
      <c r="C117" s="52"/>
      <c r="D117" s="62"/>
      <c r="E117" s="178">
        <v>6359</v>
      </c>
      <c r="F117" s="249"/>
      <c r="G117" s="306" t="s">
        <v>377</v>
      </c>
      <c r="H117" s="64"/>
      <c r="I117" s="65"/>
      <c r="J117" s="66">
        <v>5700</v>
      </c>
      <c r="K117" s="67">
        <v>321027.495</v>
      </c>
      <c r="L117" s="67">
        <v>762555.4482100001</v>
      </c>
      <c r="M117" s="286">
        <v>757452.7005800001</v>
      </c>
      <c r="N117" s="287">
        <v>2.3594636359106875</v>
      </c>
      <c r="O117" s="47"/>
    </row>
    <row r="118" spans="1:15" ht="12.75">
      <c r="A118" s="51" t="e">
        <f t="shared" si="5"/>
        <v>#REF!</v>
      </c>
      <c r="B118" s="22" t="s">
        <v>96</v>
      </c>
      <c r="C118" s="52"/>
      <c r="D118" s="81"/>
      <c r="E118" s="200">
        <v>63</v>
      </c>
      <c r="F118" s="257"/>
      <c r="G118" s="82" t="s">
        <v>48</v>
      </c>
      <c r="H118" s="83"/>
      <c r="I118" s="84"/>
      <c r="J118" s="203">
        <v>8332450.121</v>
      </c>
      <c r="K118" s="204">
        <v>8839412.787999999</v>
      </c>
      <c r="L118" s="204">
        <v>16108942.878789999</v>
      </c>
      <c r="M118" s="299">
        <v>12429626.14224</v>
      </c>
      <c r="N118" s="304">
        <v>1.4061597122281606</v>
      </c>
      <c r="O118" s="47"/>
    </row>
    <row r="119" spans="1:41" ht="13.5" thickBot="1">
      <c r="A119" s="51" t="s">
        <v>92</v>
      </c>
      <c r="B119" s="51" t="s">
        <v>97</v>
      </c>
      <c r="D119" s="309"/>
      <c r="E119" s="329">
        <v>6</v>
      </c>
      <c r="F119" s="327"/>
      <c r="G119" s="330" t="s">
        <v>211</v>
      </c>
      <c r="H119" s="331"/>
      <c r="I119" s="328"/>
      <c r="J119" s="85">
        <v>8361572.893</v>
      </c>
      <c r="K119" s="86">
        <v>8874127.150999999</v>
      </c>
      <c r="L119" s="86">
        <v>16189407.111289999</v>
      </c>
      <c r="M119" s="332">
        <v>12475230.704960002</v>
      </c>
      <c r="N119" s="333">
        <v>1.4057980568324633</v>
      </c>
      <c r="AO119" s="71"/>
    </row>
    <row r="120" spans="1:14" ht="14.25" customHeight="1" thickBot="1">
      <c r="A120" s="51" t="str">
        <f>IF(COUNTBLANK(D120:E120)=2,"odstr","OK")</f>
        <v>OK</v>
      </c>
      <c r="B120" s="51"/>
      <c r="D120" s="108"/>
      <c r="E120" s="109" t="s">
        <v>378</v>
      </c>
      <c r="F120" s="109"/>
      <c r="G120" s="109"/>
      <c r="H120" s="110"/>
      <c r="I120" s="111"/>
      <c r="J120" s="112">
        <v>135904523.416</v>
      </c>
      <c r="K120" s="113">
        <v>139175500.572</v>
      </c>
      <c r="L120" s="113">
        <v>152203168.08285</v>
      </c>
      <c r="M120" s="334">
        <v>143667574.71456</v>
      </c>
      <c r="N120" s="335">
        <v>1.0322763282625027</v>
      </c>
    </row>
    <row r="121" spans="1:14" ht="13.5">
      <c r="A121" s="51" t="str">
        <f>IF(COUNTBLANK(D121:E121)=2,"odstr","OK")</f>
        <v>odstr</v>
      </c>
      <c r="B121" s="51"/>
      <c r="D121" s="117" t="s">
        <v>86</v>
      </c>
      <c r="E121" s="118"/>
      <c r="F121" s="118"/>
      <c r="G121" s="118"/>
      <c r="H121" s="118"/>
      <c r="I121" s="117"/>
      <c r="J121" s="117"/>
      <c r="K121" s="117"/>
      <c r="L121" s="117"/>
      <c r="M121" s="117"/>
      <c r="N121" s="119" t="s">
        <v>55</v>
      </c>
    </row>
    <row r="122" spans="1:14" ht="12.75">
      <c r="A122" s="51" t="s">
        <v>97</v>
      </c>
      <c r="B122" s="51"/>
      <c r="D122" s="120"/>
      <c r="E122" s="569"/>
      <c r="F122" s="569"/>
      <c r="G122" s="569"/>
      <c r="H122" s="569"/>
      <c r="I122" s="569"/>
      <c r="J122" s="569"/>
      <c r="K122" s="569"/>
      <c r="L122" s="569"/>
      <c r="M122" s="569"/>
      <c r="N122" s="569"/>
    </row>
    <row r="123" spans="1:14" ht="12.75">
      <c r="A123" s="51"/>
      <c r="B123" s="51"/>
      <c r="D123" s="120"/>
      <c r="E123" s="569"/>
      <c r="F123" s="569"/>
      <c r="G123" s="569"/>
      <c r="H123" s="569"/>
      <c r="I123" s="569"/>
      <c r="J123" s="569"/>
      <c r="K123" s="569"/>
      <c r="L123" s="569"/>
      <c r="M123" s="569"/>
      <c r="N123" s="569"/>
    </row>
    <row r="124" spans="1:14" ht="12.75">
      <c r="A124" s="51"/>
      <c r="B124" s="51"/>
      <c r="J124" s="337"/>
      <c r="K124" s="336"/>
      <c r="L124" s="336"/>
      <c r="M124" s="337"/>
      <c r="N124" s="338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</sheetData>
  <sheetProtection/>
  <mergeCells count="11">
    <mergeCell ref="M9:M13"/>
    <mergeCell ref="N9:N13"/>
    <mergeCell ref="D9:E13"/>
    <mergeCell ref="E122:N122"/>
    <mergeCell ref="E123:N123"/>
    <mergeCell ref="G57:H57"/>
    <mergeCell ref="G69:H69"/>
    <mergeCell ref="G9:G13"/>
    <mergeCell ref="J9:J13"/>
    <mergeCell ref="K9:K13"/>
    <mergeCell ref="L9:L13"/>
  </mergeCells>
  <conditionalFormatting sqref="G8">
    <cfRule type="expression" priority="1" dxfId="0" stopIfTrue="1">
      <formula>O8=" "</formula>
    </cfRule>
  </conditionalFormatting>
  <conditionalFormatting sqref="N121">
    <cfRule type="expression" priority="2" dxfId="0" stopIfTrue="1">
      <formula>O121=" "</formula>
    </cfRule>
  </conditionalFormatting>
  <conditionalFormatting sqref="B116:B118 A116:A121 A19:B115 B14:B18 A2:A18">
    <cfRule type="cellIs" priority="3" dxfId="3" operator="equal" stopIfTrue="1">
      <formula>"odstr"</formula>
    </cfRule>
  </conditionalFormatting>
  <conditionalFormatting sqref="C1:E1">
    <cfRule type="cellIs" priority="4" dxfId="4" operator="equal" stopIfTrue="1">
      <formula>"nezadána"</formula>
    </cfRule>
  </conditionalFormatting>
  <conditionalFormatting sqref="B1">
    <cfRule type="cellIs" priority="5" dxfId="0" operator="equal" stopIfTrue="1">
      <formula>"FUNKCE"</formula>
    </cfRule>
  </conditionalFormatting>
  <conditionalFormatting sqref="N1 F1:I1">
    <cfRule type="cellIs" priority="6" dxfId="5" operator="notEqual" stopIfTrue="1">
      <formula>""</formula>
    </cfRule>
  </conditionalFormatting>
  <conditionalFormatting sqref="B4">
    <cfRule type="expression" priority="7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N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1"/>
  <dimension ref="A1:AI243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4.375" style="26" customWidth="1"/>
    <col min="6" max="6" width="1.12109375" style="26" customWidth="1"/>
    <col min="7" max="7" width="13.75390625" style="26" customWidth="1"/>
    <col min="8" max="8" width="24.875" style="26" customWidth="1"/>
    <col min="9" max="9" width="1.12109375" style="26" customWidth="1"/>
    <col min="10" max="10" width="10.125" style="26" customWidth="1"/>
    <col min="11" max="11" width="10.875" style="26" customWidth="1"/>
    <col min="12" max="12" width="10.75390625" style="26" customWidth="1"/>
    <col min="13" max="13" width="8.75390625" style="26" customWidth="1"/>
    <col min="14" max="14" width="10.375" style="26" customWidth="1"/>
    <col min="15" max="15" width="11.25390625" style="26" customWidth="1"/>
    <col min="16" max="16" width="9.875" style="26" customWidth="1"/>
    <col min="17" max="17" width="8.75390625" style="26" customWidth="1"/>
    <col min="18" max="18" width="9.875" style="26" customWidth="1"/>
    <col min="19" max="19" width="10.00390625" style="26" customWidth="1"/>
    <col min="20" max="20" width="9.875" style="26" customWidth="1"/>
    <col min="21" max="21" width="8.75390625" style="26" customWidth="1"/>
    <col min="22" max="22" width="5.875" style="26" customWidth="1"/>
    <col min="23" max="23" width="10.125" style="26" customWidth="1"/>
    <col min="24" max="24" width="9.00390625" style="26" customWidth="1"/>
    <col min="25" max="25" width="12.625" style="26" customWidth="1"/>
    <col min="26" max="26" width="10.00390625" style="26" customWidth="1"/>
    <col min="27" max="27" width="12.75390625" style="26" customWidth="1"/>
    <col min="28" max="28" width="10.625" style="26" customWidth="1"/>
    <col min="29" max="29" width="7.75390625" style="26" customWidth="1"/>
    <col min="30" max="30" width="5.75390625" style="26" customWidth="1"/>
    <col min="31" max="32" width="10.00390625" style="26" customWidth="1"/>
    <col min="33" max="33" width="8.875" style="26" customWidth="1"/>
    <col min="34" max="34" width="8.75390625" style="26" customWidth="1"/>
    <col min="35" max="35" width="9.375" style="26" customWidth="1"/>
    <col min="36" max="42" width="1.75390625" style="26" customWidth="1"/>
    <col min="43" max="16384" width="9.125" style="26" customWidth="1"/>
  </cols>
  <sheetData>
    <row r="1" spans="1:22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CONCATENATE(C1,U1)</f>
        <v>#REF!</v>
      </c>
      <c r="F1" s="18">
        <v>7</v>
      </c>
      <c r="G1" s="19"/>
      <c r="H1" s="19"/>
      <c r="I1" s="19"/>
      <c r="T1" s="21"/>
      <c r="U1" s="22"/>
      <c r="V1" s="23"/>
    </row>
    <row r="2" spans="1:3" ht="12.75">
      <c r="A2" s="20" t="s">
        <v>92</v>
      </c>
      <c r="B2" s="24"/>
      <c r="C2" s="25"/>
    </row>
    <row r="3" spans="1:21" s="28" customFormat="1" ht="15.75">
      <c r="A3" s="20" t="s">
        <v>92</v>
      </c>
      <c r="B3" s="27" t="s">
        <v>104</v>
      </c>
      <c r="D3" s="29" t="s">
        <v>64</v>
      </c>
      <c r="E3" s="29"/>
      <c r="F3" s="29"/>
      <c r="G3" s="30"/>
      <c r="H3" s="30" t="s">
        <v>379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28" customFormat="1" ht="15.75" hidden="1">
      <c r="A4" s="20" t="s">
        <v>92</v>
      </c>
      <c r="B4" s="33">
        <f>COUNTA(Datova_oblast)</f>
        <v>1925</v>
      </c>
      <c r="D4" s="34" t="e">
        <f>IF(D1=" ?","",CONCATENATE("Tab. ",E1,":"))</f>
        <v>#REF!</v>
      </c>
      <c r="E4" s="29"/>
      <c r="F4" s="29"/>
      <c r="G4" s="34"/>
      <c r="H4" s="34" t="str">
        <f>IF(H3="Zadejte název tabulky","",H3)</f>
        <v>Výdaje kapitoly 700-Obce a DSO; KÚ (část: 31–32– vzdělávání) – podle položek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28" customFormat="1" ht="15.75">
      <c r="A5" s="20" t="str">
        <f>IF(D5="","odstr","OK")</f>
        <v>odstr</v>
      </c>
      <c r="B5" s="35">
        <v>0</v>
      </c>
      <c r="D5" s="24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39"/>
      <c r="S5" s="339"/>
      <c r="T5" s="339"/>
      <c r="U5" s="37"/>
    </row>
    <row r="6" spans="1:21" s="28" customFormat="1" ht="21" customHeight="1" hidden="1">
      <c r="A6" s="20" t="str">
        <f>IF(COUNTBLANK(C6:IV6)=254,"odstr","OK")</f>
        <v>odstr</v>
      </c>
      <c r="B6" s="38" t="s">
        <v>94</v>
      </c>
      <c r="D6" s="39"/>
      <c r="E6" s="39"/>
      <c r="F6" s="39"/>
      <c r="G6" s="39"/>
      <c r="H6" s="39"/>
      <c r="I6" s="39"/>
      <c r="J6" s="39"/>
      <c r="K6" s="340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s="28" customFormat="1" ht="21" customHeight="1" hidden="1">
      <c r="A7" s="20" t="str">
        <f>IF(COUNTBLANK(C7:IV7)=254,"odstr","OK")</f>
        <v>odstr</v>
      </c>
      <c r="B7" s="38" t="s">
        <v>95</v>
      </c>
      <c r="D7" s="40"/>
      <c r="E7" s="40"/>
      <c r="F7" s="40"/>
      <c r="G7" s="40"/>
      <c r="H7" s="40"/>
      <c r="I7" s="40"/>
      <c r="J7" s="339"/>
      <c r="K7" s="339"/>
      <c r="L7" s="339"/>
      <c r="M7" s="40"/>
      <c r="N7" s="339"/>
      <c r="O7" s="339"/>
      <c r="P7" s="339"/>
      <c r="Q7" s="341"/>
      <c r="R7" s="339"/>
      <c r="S7" s="339"/>
      <c r="T7" s="339"/>
      <c r="U7" s="40"/>
    </row>
    <row r="8" spans="1:22" s="41" customFormat="1" ht="21" customHeight="1" thickBot="1">
      <c r="A8" s="20" t="s">
        <v>92</v>
      </c>
      <c r="B8" s="20"/>
      <c r="D8" s="42" t="s">
        <v>506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185</v>
      </c>
      <c r="V8" s="20"/>
    </row>
    <row r="9" spans="1:22" ht="6" customHeight="1">
      <c r="A9" s="20" t="s">
        <v>92</v>
      </c>
      <c r="C9" s="46"/>
      <c r="D9" s="644" t="s">
        <v>218</v>
      </c>
      <c r="E9" s="645"/>
      <c r="F9" s="138"/>
      <c r="G9" s="602" t="s">
        <v>219</v>
      </c>
      <c r="H9" s="602"/>
      <c r="I9" s="141"/>
      <c r="J9" s="576" t="s">
        <v>436</v>
      </c>
      <c r="K9" s="549"/>
      <c r="L9" s="549"/>
      <c r="M9" s="650"/>
      <c r="N9" s="598" t="s">
        <v>278</v>
      </c>
      <c r="O9" s="549"/>
      <c r="P9" s="549"/>
      <c r="Q9" s="650"/>
      <c r="R9" s="598" t="s">
        <v>279</v>
      </c>
      <c r="S9" s="549"/>
      <c r="T9" s="549"/>
      <c r="U9" s="650"/>
      <c r="V9" s="47"/>
    </row>
    <row r="10" spans="1:22" ht="6" customHeight="1">
      <c r="A10" s="20" t="s">
        <v>92</v>
      </c>
      <c r="C10" s="46"/>
      <c r="D10" s="646"/>
      <c r="E10" s="647"/>
      <c r="F10" s="142"/>
      <c r="G10" s="603"/>
      <c r="H10" s="603"/>
      <c r="I10" s="145"/>
      <c r="J10" s="651"/>
      <c r="K10" s="652"/>
      <c r="L10" s="652"/>
      <c r="M10" s="653"/>
      <c r="N10" s="654"/>
      <c r="O10" s="652"/>
      <c r="P10" s="652"/>
      <c r="Q10" s="653"/>
      <c r="R10" s="654"/>
      <c r="S10" s="652"/>
      <c r="T10" s="652"/>
      <c r="U10" s="653"/>
      <c r="V10" s="47"/>
    </row>
    <row r="11" spans="1:22" ht="9.75" customHeight="1">
      <c r="A11" s="20" t="s">
        <v>92</v>
      </c>
      <c r="C11" s="46"/>
      <c r="D11" s="646"/>
      <c r="E11" s="647"/>
      <c r="F11" s="142"/>
      <c r="G11" s="603"/>
      <c r="H11" s="603"/>
      <c r="I11" s="145"/>
      <c r="J11" s="625" t="s">
        <v>253</v>
      </c>
      <c r="K11" s="626" t="s">
        <v>254</v>
      </c>
      <c r="L11" s="621" t="s">
        <v>255</v>
      </c>
      <c r="M11" s="624" t="s">
        <v>222</v>
      </c>
      <c r="N11" s="632" t="s">
        <v>253</v>
      </c>
      <c r="O11" s="626" t="s">
        <v>254</v>
      </c>
      <c r="P11" s="621" t="s">
        <v>255</v>
      </c>
      <c r="Q11" s="624" t="s">
        <v>222</v>
      </c>
      <c r="R11" s="632" t="s">
        <v>253</v>
      </c>
      <c r="S11" s="626" t="s">
        <v>254</v>
      </c>
      <c r="T11" s="621" t="s">
        <v>255</v>
      </c>
      <c r="U11" s="624" t="s">
        <v>222</v>
      </c>
      <c r="V11" s="47"/>
    </row>
    <row r="12" spans="1:22" ht="9.75" customHeight="1">
      <c r="A12" s="20" t="s">
        <v>92</v>
      </c>
      <c r="C12" s="46"/>
      <c r="D12" s="646"/>
      <c r="E12" s="647"/>
      <c r="F12" s="142"/>
      <c r="G12" s="603"/>
      <c r="H12" s="603"/>
      <c r="I12" s="145"/>
      <c r="J12" s="606"/>
      <c r="K12" s="609"/>
      <c r="L12" s="655"/>
      <c r="M12" s="574"/>
      <c r="N12" s="633"/>
      <c r="O12" s="609"/>
      <c r="P12" s="655"/>
      <c r="Q12" s="574"/>
      <c r="R12" s="633"/>
      <c r="S12" s="609"/>
      <c r="T12" s="655"/>
      <c r="U12" s="574"/>
      <c r="V12" s="47"/>
    </row>
    <row r="13" spans="1:22" ht="9.75" customHeight="1" thickBot="1">
      <c r="A13" s="20" t="s">
        <v>92</v>
      </c>
      <c r="C13" s="46"/>
      <c r="D13" s="648"/>
      <c r="E13" s="649"/>
      <c r="F13" s="146"/>
      <c r="G13" s="604"/>
      <c r="H13" s="604"/>
      <c r="I13" s="149"/>
      <c r="J13" s="607"/>
      <c r="K13" s="610"/>
      <c r="L13" s="656"/>
      <c r="M13" s="575"/>
      <c r="N13" s="634"/>
      <c r="O13" s="610"/>
      <c r="P13" s="656"/>
      <c r="Q13" s="575"/>
      <c r="R13" s="634"/>
      <c r="S13" s="610"/>
      <c r="T13" s="656"/>
      <c r="U13" s="575"/>
      <c r="V13" s="47"/>
    </row>
    <row r="14" spans="1:35" ht="13.5" thickTop="1">
      <c r="A14" s="51" t="e">
        <f aca="true" t="shared" si="0" ref="A14:A45">IF(COUNTBLANK(C14:IV14)=254,"odstr",IF(AND($A$1="TISK",SUM(J14:U14)=0),"odstr","OK"))</f>
        <v>#REF!</v>
      </c>
      <c r="B14" s="22" t="s">
        <v>96</v>
      </c>
      <c r="C14" s="52"/>
      <c r="D14" s="53"/>
      <c r="E14" s="171">
        <v>5011</v>
      </c>
      <c r="F14" s="247"/>
      <c r="G14" s="173" t="s">
        <v>283</v>
      </c>
      <c r="H14" s="173"/>
      <c r="I14" s="56"/>
      <c r="J14" s="248">
        <v>37454.748999999996</v>
      </c>
      <c r="K14" s="58">
        <v>105436.23554000001</v>
      </c>
      <c r="L14" s="58">
        <v>97641.89596</v>
      </c>
      <c r="M14" s="342">
        <v>0.9260753237245176</v>
      </c>
      <c r="N14" s="248">
        <v>34541</v>
      </c>
      <c r="O14" s="58">
        <v>43170.48197</v>
      </c>
      <c r="P14" s="58">
        <v>40108.99616</v>
      </c>
      <c r="Q14" s="342">
        <v>0.9290838167586944</v>
      </c>
      <c r="R14" s="248">
        <v>2913.749</v>
      </c>
      <c r="S14" s="58">
        <v>62265.75357000001</v>
      </c>
      <c r="T14" s="58">
        <v>57532.8998</v>
      </c>
      <c r="U14" s="342">
        <v>0.9239894565047018</v>
      </c>
      <c r="V14" s="47"/>
      <c r="AD14" s="71"/>
      <c r="AE14" s="71"/>
      <c r="AF14" s="71"/>
      <c r="AG14" s="71"/>
      <c r="AH14" s="71"/>
      <c r="AI14" s="71"/>
    </row>
    <row r="15" spans="1:35" ht="12.75">
      <c r="A15" s="51" t="e">
        <f t="shared" si="0"/>
        <v>#REF!</v>
      </c>
      <c r="B15" s="22" t="s">
        <v>96</v>
      </c>
      <c r="C15" s="52"/>
      <c r="D15" s="62"/>
      <c r="E15" s="178">
        <v>5019</v>
      </c>
      <c r="F15" s="249"/>
      <c r="G15" s="180" t="s">
        <v>284</v>
      </c>
      <c r="H15" s="180"/>
      <c r="I15" s="65"/>
      <c r="J15" s="250">
        <v>513.8</v>
      </c>
      <c r="K15" s="67">
        <v>500.261</v>
      </c>
      <c r="L15" s="67">
        <v>493.57</v>
      </c>
      <c r="M15" s="343">
        <v>0.9866249817595215</v>
      </c>
      <c r="N15" s="250">
        <v>513.8</v>
      </c>
      <c r="O15" s="67">
        <v>500.261</v>
      </c>
      <c r="P15" s="67">
        <v>493.57</v>
      </c>
      <c r="Q15" s="343">
        <v>0.9866249817595215</v>
      </c>
      <c r="R15" s="250">
        <v>0</v>
      </c>
      <c r="S15" s="67">
        <v>0</v>
      </c>
      <c r="T15" s="67">
        <v>0</v>
      </c>
      <c r="U15" s="343" t="s">
        <v>199</v>
      </c>
      <c r="V15" s="47"/>
      <c r="AD15" s="71"/>
      <c r="AE15" s="71"/>
      <c r="AF15" s="71"/>
      <c r="AG15" s="71"/>
      <c r="AH15" s="71"/>
      <c r="AI15" s="71"/>
    </row>
    <row r="16" spans="1:35" ht="12.75">
      <c r="A16" s="51" t="e">
        <f t="shared" si="0"/>
        <v>#REF!</v>
      </c>
      <c r="B16" s="22" t="s">
        <v>96</v>
      </c>
      <c r="C16" s="52"/>
      <c r="D16" s="62"/>
      <c r="E16" s="178">
        <v>5021</v>
      </c>
      <c r="F16" s="249"/>
      <c r="G16" s="180" t="s">
        <v>285</v>
      </c>
      <c r="H16" s="180"/>
      <c r="I16" s="65"/>
      <c r="J16" s="250">
        <v>59837.86</v>
      </c>
      <c r="K16" s="67">
        <v>102751.98430000001</v>
      </c>
      <c r="L16" s="67">
        <v>90743.94535</v>
      </c>
      <c r="M16" s="343">
        <v>0.8831356977502184</v>
      </c>
      <c r="N16" s="250">
        <v>57650.86</v>
      </c>
      <c r="O16" s="67">
        <v>87760.02630000001</v>
      </c>
      <c r="P16" s="67">
        <v>78951.37624</v>
      </c>
      <c r="Q16" s="343">
        <v>0.8996279920212374</v>
      </c>
      <c r="R16" s="250">
        <v>2187</v>
      </c>
      <c r="S16" s="67">
        <v>14991.958</v>
      </c>
      <c r="T16" s="67">
        <v>11792.569109999999</v>
      </c>
      <c r="U16" s="343">
        <v>0.7865929927231652</v>
      </c>
      <c r="V16" s="47"/>
      <c r="AD16" s="71"/>
      <c r="AE16" s="71"/>
      <c r="AF16" s="71"/>
      <c r="AG16" s="71"/>
      <c r="AH16" s="71"/>
      <c r="AI16" s="71"/>
    </row>
    <row r="17" spans="1:35" ht="12.75">
      <c r="A17" s="51" t="e">
        <f t="shared" si="0"/>
        <v>#REF!</v>
      </c>
      <c r="B17" s="22" t="s">
        <v>96</v>
      </c>
      <c r="C17" s="52"/>
      <c r="D17" s="62"/>
      <c r="E17" s="178">
        <v>5023</v>
      </c>
      <c r="F17" s="249"/>
      <c r="G17" s="180" t="s">
        <v>380</v>
      </c>
      <c r="H17" s="180"/>
      <c r="I17" s="65"/>
      <c r="J17" s="250">
        <v>0</v>
      </c>
      <c r="K17" s="67">
        <v>330</v>
      </c>
      <c r="L17" s="67">
        <v>0</v>
      </c>
      <c r="M17" s="343">
        <v>0</v>
      </c>
      <c r="N17" s="250">
        <v>0</v>
      </c>
      <c r="O17" s="67">
        <v>330</v>
      </c>
      <c r="P17" s="67">
        <v>0</v>
      </c>
      <c r="Q17" s="343">
        <v>0</v>
      </c>
      <c r="R17" s="250">
        <v>0</v>
      </c>
      <c r="S17" s="67">
        <v>0</v>
      </c>
      <c r="T17" s="67">
        <v>0</v>
      </c>
      <c r="U17" s="343" t="s">
        <v>199</v>
      </c>
      <c r="V17" s="47"/>
      <c r="AD17" s="71"/>
      <c r="AE17" s="71"/>
      <c r="AF17" s="71"/>
      <c r="AG17" s="71"/>
      <c r="AH17" s="71"/>
      <c r="AI17" s="71"/>
    </row>
    <row r="18" spans="1:35" ht="12.75">
      <c r="A18" s="51" t="e">
        <f t="shared" si="0"/>
        <v>#REF!</v>
      </c>
      <c r="B18" s="22" t="s">
        <v>96</v>
      </c>
      <c r="C18" s="52"/>
      <c r="D18" s="62"/>
      <c r="E18" s="178">
        <v>5024</v>
      </c>
      <c r="F18" s="249"/>
      <c r="G18" s="180" t="s">
        <v>287</v>
      </c>
      <c r="H18" s="180"/>
      <c r="I18" s="65"/>
      <c r="J18" s="250">
        <v>0</v>
      </c>
      <c r="K18" s="67">
        <v>74.611</v>
      </c>
      <c r="L18" s="67">
        <v>74.611</v>
      </c>
      <c r="M18" s="343">
        <v>1</v>
      </c>
      <c r="N18" s="250">
        <v>0</v>
      </c>
      <c r="O18" s="67">
        <v>74.611</v>
      </c>
      <c r="P18" s="67">
        <v>74.611</v>
      </c>
      <c r="Q18" s="343">
        <v>1</v>
      </c>
      <c r="R18" s="250">
        <v>0</v>
      </c>
      <c r="S18" s="67">
        <v>0</v>
      </c>
      <c r="T18" s="67">
        <v>0</v>
      </c>
      <c r="U18" s="343" t="s">
        <v>199</v>
      </c>
      <c r="V18" s="47"/>
      <c r="AD18" s="71"/>
      <c r="AE18" s="71"/>
      <c r="AF18" s="71"/>
      <c r="AG18" s="71"/>
      <c r="AH18" s="71"/>
      <c r="AI18" s="71"/>
    </row>
    <row r="19" spans="1:35" ht="12.75">
      <c r="A19" s="51" t="e">
        <f t="shared" si="0"/>
        <v>#REF!</v>
      </c>
      <c r="B19" s="22" t="s">
        <v>96</v>
      </c>
      <c r="C19" s="52"/>
      <c r="D19" s="62"/>
      <c r="E19" s="178">
        <v>5029</v>
      </c>
      <c r="F19" s="249"/>
      <c r="G19" s="180" t="s">
        <v>289</v>
      </c>
      <c r="H19" s="180"/>
      <c r="I19" s="65"/>
      <c r="J19" s="250">
        <v>6</v>
      </c>
      <c r="K19" s="67">
        <v>7.32</v>
      </c>
      <c r="L19" s="67">
        <v>7.32</v>
      </c>
      <c r="M19" s="343">
        <v>1</v>
      </c>
      <c r="N19" s="250">
        <v>6</v>
      </c>
      <c r="O19" s="67">
        <v>7.32</v>
      </c>
      <c r="P19" s="67">
        <v>7.32</v>
      </c>
      <c r="Q19" s="343">
        <v>1</v>
      </c>
      <c r="R19" s="250">
        <v>0</v>
      </c>
      <c r="S19" s="67">
        <v>0</v>
      </c>
      <c r="T19" s="67">
        <v>0</v>
      </c>
      <c r="U19" s="343" t="s">
        <v>199</v>
      </c>
      <c r="V19" s="47"/>
      <c r="AD19" s="71"/>
      <c r="AE19" s="71"/>
      <c r="AF19" s="71"/>
      <c r="AG19" s="71"/>
      <c r="AH19" s="71"/>
      <c r="AI19" s="71"/>
    </row>
    <row r="20" spans="1:35" ht="27.75" customHeight="1">
      <c r="A20" s="51" t="e">
        <f t="shared" si="0"/>
        <v>#REF!</v>
      </c>
      <c r="B20" s="22" t="s">
        <v>96</v>
      </c>
      <c r="C20" s="52"/>
      <c r="D20" s="62"/>
      <c r="E20" s="178">
        <v>5031</v>
      </c>
      <c r="F20" s="249"/>
      <c r="G20" s="613" t="s">
        <v>290</v>
      </c>
      <c r="H20" s="641"/>
      <c r="I20" s="65"/>
      <c r="J20" s="250">
        <v>13207.443</v>
      </c>
      <c r="K20" s="67">
        <v>39952.58747</v>
      </c>
      <c r="L20" s="67">
        <v>32705.97191</v>
      </c>
      <c r="M20" s="343">
        <v>0.8186196184304356</v>
      </c>
      <c r="N20" s="250">
        <v>12403.193</v>
      </c>
      <c r="O20" s="67">
        <v>21365.2552</v>
      </c>
      <c r="P20" s="67">
        <v>16447.60296</v>
      </c>
      <c r="Q20" s="343">
        <v>0.7698294640543306</v>
      </c>
      <c r="R20" s="250">
        <v>804.25</v>
      </c>
      <c r="S20" s="67">
        <v>18587.332270000003</v>
      </c>
      <c r="T20" s="67">
        <v>16258.368950000002</v>
      </c>
      <c r="U20" s="343">
        <v>0.8747015824449992</v>
      </c>
      <c r="V20" s="47"/>
      <c r="AD20" s="71"/>
      <c r="AE20" s="71"/>
      <c r="AF20" s="71"/>
      <c r="AG20" s="71"/>
      <c r="AH20" s="71"/>
      <c r="AI20" s="71"/>
    </row>
    <row r="21" spans="1:35" ht="13.5" customHeight="1">
      <c r="A21" s="51" t="e">
        <f t="shared" si="0"/>
        <v>#REF!</v>
      </c>
      <c r="B21" s="22" t="s">
        <v>96</v>
      </c>
      <c r="C21" s="52"/>
      <c r="D21" s="62"/>
      <c r="E21" s="178">
        <v>5032</v>
      </c>
      <c r="F21" s="249"/>
      <c r="G21" s="180" t="s">
        <v>291</v>
      </c>
      <c r="H21" s="180"/>
      <c r="I21" s="65"/>
      <c r="J21" s="250">
        <v>4945.56</v>
      </c>
      <c r="K21" s="67">
        <v>14855.23972</v>
      </c>
      <c r="L21" s="67">
        <v>11629.723890000003</v>
      </c>
      <c r="M21" s="343">
        <v>0.7828701595668363</v>
      </c>
      <c r="N21" s="250">
        <v>4516.91</v>
      </c>
      <c r="O21" s="67">
        <v>8001.41022</v>
      </c>
      <c r="P21" s="67">
        <v>5775.787000000001</v>
      </c>
      <c r="Q21" s="343">
        <v>0.7218461297688599</v>
      </c>
      <c r="R21" s="250">
        <v>428.65</v>
      </c>
      <c r="S21" s="67">
        <v>6853.8295</v>
      </c>
      <c r="T21" s="67">
        <v>5853.936890000002</v>
      </c>
      <c r="U21" s="343">
        <v>0.8541118348508673</v>
      </c>
      <c r="V21" s="47"/>
      <c r="AD21" s="71"/>
      <c r="AE21" s="71"/>
      <c r="AF21" s="71"/>
      <c r="AG21" s="71"/>
      <c r="AH21" s="71"/>
      <c r="AI21" s="71"/>
    </row>
    <row r="22" spans="1:35" ht="13.5" customHeight="1">
      <c r="A22" s="51" t="e">
        <f t="shared" si="0"/>
        <v>#REF!</v>
      </c>
      <c r="B22" s="22" t="s">
        <v>96</v>
      </c>
      <c r="C22" s="52"/>
      <c r="D22" s="62"/>
      <c r="E22" s="178">
        <v>5038</v>
      </c>
      <c r="F22" s="249"/>
      <c r="G22" s="180" t="s">
        <v>381</v>
      </c>
      <c r="H22" s="180"/>
      <c r="I22" s="65"/>
      <c r="J22" s="250">
        <v>93.836</v>
      </c>
      <c r="K22" s="67">
        <v>342.71792</v>
      </c>
      <c r="L22" s="67">
        <v>229.21045999999996</v>
      </c>
      <c r="M22" s="343">
        <v>0.6688020865672853</v>
      </c>
      <c r="N22" s="250">
        <v>67.836</v>
      </c>
      <c r="O22" s="67">
        <v>141.04396</v>
      </c>
      <c r="P22" s="67">
        <v>105.86514999999997</v>
      </c>
      <c r="Q22" s="343">
        <v>0.7505826552232366</v>
      </c>
      <c r="R22" s="250">
        <v>26</v>
      </c>
      <c r="S22" s="67">
        <v>201.67396</v>
      </c>
      <c r="T22" s="67">
        <v>123.34531</v>
      </c>
      <c r="U22" s="343">
        <v>0.6116075174008583</v>
      </c>
      <c r="V22" s="47"/>
      <c r="AD22" s="71"/>
      <c r="AE22" s="71"/>
      <c r="AF22" s="71"/>
      <c r="AG22" s="71"/>
      <c r="AH22" s="71"/>
      <c r="AI22" s="71"/>
    </row>
    <row r="23" spans="1:35" ht="14.25" customHeight="1">
      <c r="A23" s="51" t="e">
        <f t="shared" si="0"/>
        <v>#REF!</v>
      </c>
      <c r="B23" s="22" t="s">
        <v>96</v>
      </c>
      <c r="C23" s="52"/>
      <c r="D23" s="62"/>
      <c r="E23" s="178">
        <v>5039</v>
      </c>
      <c r="F23" s="249"/>
      <c r="G23" s="180" t="s">
        <v>292</v>
      </c>
      <c r="H23" s="180"/>
      <c r="I23" s="65"/>
      <c r="J23" s="250">
        <v>86.6</v>
      </c>
      <c r="K23" s="67">
        <v>71.701</v>
      </c>
      <c r="L23" s="67">
        <v>70.277</v>
      </c>
      <c r="M23" s="343">
        <v>0.9801397470049233</v>
      </c>
      <c r="N23" s="250">
        <v>86.6</v>
      </c>
      <c r="O23" s="67">
        <v>71.701</v>
      </c>
      <c r="P23" s="67">
        <v>70.277</v>
      </c>
      <c r="Q23" s="343">
        <v>0.9801397470049233</v>
      </c>
      <c r="R23" s="250">
        <v>0</v>
      </c>
      <c r="S23" s="67">
        <v>0</v>
      </c>
      <c r="T23" s="67">
        <v>0</v>
      </c>
      <c r="U23" s="343" t="s">
        <v>199</v>
      </c>
      <c r="V23" s="47"/>
      <c r="AD23" s="71"/>
      <c r="AE23" s="71"/>
      <c r="AF23" s="71"/>
      <c r="AG23" s="71"/>
      <c r="AH23" s="71"/>
      <c r="AI23" s="71"/>
    </row>
    <row r="24" spans="1:35" ht="13.5" customHeight="1">
      <c r="A24" s="51" t="e">
        <f t="shared" si="0"/>
        <v>#REF!</v>
      </c>
      <c r="B24" s="22" t="s">
        <v>96</v>
      </c>
      <c r="C24" s="52"/>
      <c r="D24" s="251"/>
      <c r="E24" s="210">
        <v>5041</v>
      </c>
      <c r="F24" s="252"/>
      <c r="G24" s="180" t="s">
        <v>382</v>
      </c>
      <c r="H24" s="180"/>
      <c r="I24" s="253"/>
      <c r="J24" s="254">
        <v>123.5</v>
      </c>
      <c r="K24" s="215">
        <v>281.782</v>
      </c>
      <c r="L24" s="215">
        <v>244.68117999999998</v>
      </c>
      <c r="M24" s="344">
        <v>0.8683350249483643</v>
      </c>
      <c r="N24" s="254">
        <v>123.5</v>
      </c>
      <c r="O24" s="215">
        <v>278.152</v>
      </c>
      <c r="P24" s="215">
        <v>241.05118</v>
      </c>
      <c r="Q24" s="344">
        <v>0.8666167419252783</v>
      </c>
      <c r="R24" s="254">
        <v>0</v>
      </c>
      <c r="S24" s="215">
        <v>3.63</v>
      </c>
      <c r="T24" s="216">
        <v>3.63</v>
      </c>
      <c r="U24" s="344">
        <v>1</v>
      </c>
      <c r="V24" s="47"/>
      <c r="AD24" s="71"/>
      <c r="AE24" s="71"/>
      <c r="AF24" s="71"/>
      <c r="AG24" s="71"/>
      <c r="AH24" s="71"/>
      <c r="AI24" s="71"/>
    </row>
    <row r="25" spans="1:35" ht="13.5" customHeight="1">
      <c r="A25" s="51" t="e">
        <f t="shared" si="0"/>
        <v>#REF!</v>
      </c>
      <c r="B25" s="22" t="s">
        <v>96</v>
      </c>
      <c r="C25" s="52"/>
      <c r="D25" s="72"/>
      <c r="E25" s="193">
        <v>5042</v>
      </c>
      <c r="F25" s="255"/>
      <c r="G25" s="195" t="s">
        <v>505</v>
      </c>
      <c r="H25" s="195"/>
      <c r="I25" s="75"/>
      <c r="J25" s="256">
        <v>53</v>
      </c>
      <c r="K25" s="77">
        <v>56.4</v>
      </c>
      <c r="L25" s="77">
        <v>44.460300000000004</v>
      </c>
      <c r="M25" s="345">
        <v>0.7883031914893618</v>
      </c>
      <c r="N25" s="256">
        <v>53</v>
      </c>
      <c r="O25" s="77">
        <v>56.4</v>
      </c>
      <c r="P25" s="77">
        <v>44.460300000000004</v>
      </c>
      <c r="Q25" s="345">
        <v>0.7883031914893618</v>
      </c>
      <c r="R25" s="256">
        <v>0</v>
      </c>
      <c r="S25" s="77">
        <v>0</v>
      </c>
      <c r="T25" s="78">
        <v>0</v>
      </c>
      <c r="U25" s="345" t="s">
        <v>199</v>
      </c>
      <c r="V25" s="47"/>
      <c r="AD25" s="71"/>
      <c r="AE25" s="71"/>
      <c r="AF25" s="71"/>
      <c r="AG25" s="71"/>
      <c r="AH25" s="71"/>
      <c r="AI25" s="71"/>
    </row>
    <row r="26" spans="1:35" ht="27" customHeight="1">
      <c r="A26" s="51" t="e">
        <f t="shared" si="0"/>
        <v>#REF!</v>
      </c>
      <c r="B26" s="22" t="s">
        <v>96</v>
      </c>
      <c r="C26" s="52"/>
      <c r="D26" s="294"/>
      <c r="E26" s="295">
        <v>50</v>
      </c>
      <c r="F26" s="296"/>
      <c r="G26" s="594" t="s">
        <v>37</v>
      </c>
      <c r="H26" s="594"/>
      <c r="I26" s="298"/>
      <c r="J26" s="258">
        <v>116322.34800000001</v>
      </c>
      <c r="K26" s="204">
        <v>264660.83995000005</v>
      </c>
      <c r="L26" s="204">
        <v>233885.66705000005</v>
      </c>
      <c r="M26" s="346">
        <v>0.8837184492204662</v>
      </c>
      <c r="N26" s="258">
        <v>109962.69900000001</v>
      </c>
      <c r="O26" s="204">
        <v>161756.66265000004</v>
      </c>
      <c r="P26" s="204">
        <v>142320.91699000003</v>
      </c>
      <c r="Q26" s="346">
        <v>0.8798457798177131</v>
      </c>
      <c r="R26" s="258">
        <v>6359.648999999999</v>
      </c>
      <c r="S26" s="204">
        <v>102904.17730000002</v>
      </c>
      <c r="T26" s="204">
        <v>91564.75006</v>
      </c>
      <c r="U26" s="347">
        <v>0.8898059579550225</v>
      </c>
      <c r="V26" s="47"/>
      <c r="AD26" s="71"/>
      <c r="AE26" s="71"/>
      <c r="AF26" s="71"/>
      <c r="AG26" s="71"/>
      <c r="AH26" s="71"/>
      <c r="AI26" s="71"/>
    </row>
    <row r="27" spans="1:35" ht="13.5" customHeight="1">
      <c r="A27" s="51" t="e">
        <f t="shared" si="0"/>
        <v>#REF!</v>
      </c>
      <c r="B27" s="22" t="s">
        <v>96</v>
      </c>
      <c r="C27" s="52"/>
      <c r="D27" s="90"/>
      <c r="E27" s="231">
        <v>5131</v>
      </c>
      <c r="F27" s="260"/>
      <c r="G27" s="620" t="s">
        <v>384</v>
      </c>
      <c r="H27" s="620"/>
      <c r="I27" s="93"/>
      <c r="J27" s="261">
        <v>9168.6</v>
      </c>
      <c r="K27" s="95">
        <v>9969.8056</v>
      </c>
      <c r="L27" s="95">
        <v>9605.51607</v>
      </c>
      <c r="M27" s="348">
        <v>0.9634607188328728</v>
      </c>
      <c r="N27" s="261">
        <v>9168.6</v>
      </c>
      <c r="O27" s="95">
        <v>9969.8056</v>
      </c>
      <c r="P27" s="95">
        <v>9605.51607</v>
      </c>
      <c r="Q27" s="348">
        <v>0.9634607188328728</v>
      </c>
      <c r="R27" s="250">
        <v>0</v>
      </c>
      <c r="S27" s="67">
        <v>0</v>
      </c>
      <c r="T27" s="67">
        <v>0</v>
      </c>
      <c r="U27" s="348" t="s">
        <v>199</v>
      </c>
      <c r="V27" s="47"/>
      <c r="AD27" s="71"/>
      <c r="AE27" s="71"/>
      <c r="AF27" s="71"/>
      <c r="AG27" s="71"/>
      <c r="AH27" s="71"/>
      <c r="AI27" s="71"/>
    </row>
    <row r="28" spans="1:35" ht="13.5" customHeight="1">
      <c r="A28" s="51" t="e">
        <f t="shared" si="0"/>
        <v>#REF!</v>
      </c>
      <c r="B28" s="22" t="s">
        <v>96</v>
      </c>
      <c r="C28" s="52"/>
      <c r="D28" s="62"/>
      <c r="E28" s="178">
        <v>5132</v>
      </c>
      <c r="F28" s="249"/>
      <c r="G28" s="614" t="s">
        <v>293</v>
      </c>
      <c r="H28" s="614"/>
      <c r="I28" s="65"/>
      <c r="J28" s="250">
        <v>55.9</v>
      </c>
      <c r="K28" s="67">
        <v>71.232</v>
      </c>
      <c r="L28" s="67">
        <v>50.68593</v>
      </c>
      <c r="M28" s="343">
        <v>0.711561236522911</v>
      </c>
      <c r="N28" s="250">
        <v>55.9</v>
      </c>
      <c r="O28" s="67">
        <v>69.079</v>
      </c>
      <c r="P28" s="67">
        <v>50.68593</v>
      </c>
      <c r="Q28" s="343">
        <v>0.7337386181039101</v>
      </c>
      <c r="R28" s="250">
        <v>0</v>
      </c>
      <c r="S28" s="67">
        <v>2.153</v>
      </c>
      <c r="T28" s="67">
        <v>0</v>
      </c>
      <c r="U28" s="343">
        <v>0</v>
      </c>
      <c r="V28" s="47"/>
      <c r="AD28" s="71"/>
      <c r="AE28" s="71"/>
      <c r="AF28" s="71"/>
      <c r="AG28" s="71"/>
      <c r="AH28" s="71"/>
      <c r="AI28" s="71"/>
    </row>
    <row r="29" spans="1:35" ht="13.5" customHeight="1">
      <c r="A29" s="51" t="e">
        <f t="shared" si="0"/>
        <v>#REF!</v>
      </c>
      <c r="B29" s="22" t="s">
        <v>96</v>
      </c>
      <c r="C29" s="52"/>
      <c r="D29" s="62"/>
      <c r="E29" s="178">
        <v>5133</v>
      </c>
      <c r="F29" s="249"/>
      <c r="G29" s="614" t="s">
        <v>294</v>
      </c>
      <c r="H29" s="614"/>
      <c r="I29" s="65"/>
      <c r="J29" s="250">
        <v>15.2</v>
      </c>
      <c r="K29" s="67">
        <v>19.427</v>
      </c>
      <c r="L29" s="67">
        <v>6.688</v>
      </c>
      <c r="M29" s="343">
        <v>0.34426313893035465</v>
      </c>
      <c r="N29" s="250">
        <v>15.2</v>
      </c>
      <c r="O29" s="67">
        <v>19.427</v>
      </c>
      <c r="P29" s="67">
        <v>6.688</v>
      </c>
      <c r="Q29" s="343">
        <v>0.34426313893035465</v>
      </c>
      <c r="R29" s="250">
        <v>0</v>
      </c>
      <c r="S29" s="67">
        <v>0</v>
      </c>
      <c r="T29" s="67">
        <v>0</v>
      </c>
      <c r="U29" s="343" t="s">
        <v>199</v>
      </c>
      <c r="V29" s="47"/>
      <c r="AD29" s="71"/>
      <c r="AE29" s="71"/>
      <c r="AF29" s="71"/>
      <c r="AG29" s="71"/>
      <c r="AH29" s="71"/>
      <c r="AI29" s="71"/>
    </row>
    <row r="30" spans="1:35" ht="13.5" customHeight="1">
      <c r="A30" s="51" t="e">
        <f t="shared" si="0"/>
        <v>#REF!</v>
      </c>
      <c r="B30" s="22" t="s">
        <v>96</v>
      </c>
      <c r="C30" s="52"/>
      <c r="D30" s="62"/>
      <c r="E30" s="178">
        <v>5134</v>
      </c>
      <c r="F30" s="249"/>
      <c r="G30" s="614" t="s">
        <v>295</v>
      </c>
      <c r="H30" s="614"/>
      <c r="I30" s="65"/>
      <c r="J30" s="250">
        <v>88.5</v>
      </c>
      <c r="K30" s="67">
        <v>221.592</v>
      </c>
      <c r="L30" s="67">
        <v>156.07494</v>
      </c>
      <c r="M30" s="343">
        <v>0.7043347232752084</v>
      </c>
      <c r="N30" s="250">
        <v>88.5</v>
      </c>
      <c r="O30" s="67">
        <v>218.592</v>
      </c>
      <c r="P30" s="67">
        <v>156.07494</v>
      </c>
      <c r="Q30" s="343">
        <v>0.7140011528326745</v>
      </c>
      <c r="R30" s="250">
        <v>0</v>
      </c>
      <c r="S30" s="67">
        <v>3</v>
      </c>
      <c r="T30" s="67">
        <v>0</v>
      </c>
      <c r="U30" s="343">
        <v>0</v>
      </c>
      <c r="V30" s="47"/>
      <c r="AD30" s="71"/>
      <c r="AE30" s="71"/>
      <c r="AF30" s="71"/>
      <c r="AG30" s="71"/>
      <c r="AH30" s="71"/>
      <c r="AI30" s="71"/>
    </row>
    <row r="31" spans="1:35" ht="13.5" customHeight="1">
      <c r="A31" s="51" t="e">
        <f t="shared" si="0"/>
        <v>#REF!</v>
      </c>
      <c r="B31" s="22" t="s">
        <v>96</v>
      </c>
      <c r="C31" s="52"/>
      <c r="D31" s="62"/>
      <c r="E31" s="178">
        <v>5135</v>
      </c>
      <c r="F31" s="249"/>
      <c r="G31" s="614" t="s">
        <v>385</v>
      </c>
      <c r="H31" s="614"/>
      <c r="I31" s="65"/>
      <c r="J31" s="250">
        <v>35</v>
      </c>
      <c r="K31" s="67">
        <v>260.3</v>
      </c>
      <c r="L31" s="67">
        <v>260.2952</v>
      </c>
      <c r="M31" s="343">
        <v>0.999981559738763</v>
      </c>
      <c r="N31" s="250">
        <v>35</v>
      </c>
      <c r="O31" s="67">
        <v>260.3</v>
      </c>
      <c r="P31" s="67">
        <v>260.2952</v>
      </c>
      <c r="Q31" s="343">
        <v>0.999981559738763</v>
      </c>
      <c r="R31" s="250">
        <v>0</v>
      </c>
      <c r="S31" s="67">
        <v>0</v>
      </c>
      <c r="T31" s="67">
        <v>0</v>
      </c>
      <c r="U31" s="343" t="s">
        <v>199</v>
      </c>
      <c r="V31" s="47"/>
      <c r="AD31" s="71"/>
      <c r="AE31" s="71"/>
      <c r="AF31" s="71"/>
      <c r="AG31" s="71"/>
      <c r="AH31" s="71"/>
      <c r="AI31" s="71"/>
    </row>
    <row r="32" spans="1:35" ht="13.5" customHeight="1">
      <c r="A32" s="51" t="e">
        <f t="shared" si="0"/>
        <v>#REF!</v>
      </c>
      <c r="B32" s="22" t="s">
        <v>96</v>
      </c>
      <c r="C32" s="52"/>
      <c r="D32" s="62"/>
      <c r="E32" s="178">
        <v>5136</v>
      </c>
      <c r="F32" s="249"/>
      <c r="G32" s="614" t="s">
        <v>296</v>
      </c>
      <c r="H32" s="614"/>
      <c r="I32" s="65"/>
      <c r="J32" s="250">
        <v>2040.50747</v>
      </c>
      <c r="K32" s="67">
        <v>3474.39497</v>
      </c>
      <c r="L32" s="67">
        <v>3193.58055</v>
      </c>
      <c r="M32" s="343">
        <v>0.9191760227536826</v>
      </c>
      <c r="N32" s="250">
        <v>2034.50747</v>
      </c>
      <c r="O32" s="67">
        <v>3299.85797</v>
      </c>
      <c r="P32" s="67">
        <v>3051.18615</v>
      </c>
      <c r="Q32" s="343">
        <v>0.9246416596530063</v>
      </c>
      <c r="R32" s="250">
        <v>6</v>
      </c>
      <c r="S32" s="67">
        <v>174.537</v>
      </c>
      <c r="T32" s="67">
        <v>142.39440000000002</v>
      </c>
      <c r="U32" s="343">
        <v>0.8158407672871656</v>
      </c>
      <c r="V32" s="47"/>
      <c r="AD32" s="71"/>
      <c r="AE32" s="71"/>
      <c r="AF32" s="71"/>
      <c r="AG32" s="71"/>
      <c r="AH32" s="71"/>
      <c r="AI32" s="71"/>
    </row>
    <row r="33" spans="1:35" ht="13.5" customHeight="1">
      <c r="A33" s="51" t="e">
        <f t="shared" si="0"/>
        <v>#REF!</v>
      </c>
      <c r="B33" s="22" t="s">
        <v>96</v>
      </c>
      <c r="C33" s="52"/>
      <c r="D33" s="62"/>
      <c r="E33" s="178">
        <v>5137</v>
      </c>
      <c r="F33" s="249"/>
      <c r="G33" s="614" t="s">
        <v>297</v>
      </c>
      <c r="H33" s="614"/>
      <c r="I33" s="65"/>
      <c r="J33" s="250">
        <v>136991.62489</v>
      </c>
      <c r="K33" s="67">
        <v>319752.96174</v>
      </c>
      <c r="L33" s="67">
        <v>284365.40038999997</v>
      </c>
      <c r="M33" s="343">
        <v>0.889328432933251</v>
      </c>
      <c r="N33" s="250">
        <v>111266.12489</v>
      </c>
      <c r="O33" s="67">
        <v>238340.19943</v>
      </c>
      <c r="P33" s="67">
        <v>207042.01923</v>
      </c>
      <c r="Q33" s="343">
        <v>0.8686827472879068</v>
      </c>
      <c r="R33" s="250">
        <v>25725.5</v>
      </c>
      <c r="S33" s="67">
        <v>81412.76230999998</v>
      </c>
      <c r="T33" s="67">
        <v>77323.38115999996</v>
      </c>
      <c r="U33" s="343">
        <v>0.9497697776863454</v>
      </c>
      <c r="V33" s="47"/>
      <c r="AD33" s="71"/>
      <c r="AE33" s="71"/>
      <c r="AF33" s="71"/>
      <c r="AG33" s="71"/>
      <c r="AH33" s="71"/>
      <c r="AI33" s="71"/>
    </row>
    <row r="34" spans="1:35" ht="13.5" customHeight="1">
      <c r="A34" s="51" t="e">
        <f t="shared" si="0"/>
        <v>#REF!</v>
      </c>
      <c r="B34" s="22" t="s">
        <v>96</v>
      </c>
      <c r="C34" s="52"/>
      <c r="D34" s="62"/>
      <c r="E34" s="178">
        <v>5138</v>
      </c>
      <c r="F34" s="249"/>
      <c r="G34" s="614" t="s">
        <v>386</v>
      </c>
      <c r="H34" s="614"/>
      <c r="I34" s="65"/>
      <c r="J34" s="250">
        <v>155</v>
      </c>
      <c r="K34" s="67">
        <v>105.807</v>
      </c>
      <c r="L34" s="67">
        <v>104.80369999999999</v>
      </c>
      <c r="M34" s="343">
        <v>0.9905176406097894</v>
      </c>
      <c r="N34" s="250">
        <v>155</v>
      </c>
      <c r="O34" s="67">
        <v>105.807</v>
      </c>
      <c r="P34" s="67">
        <v>104.80369999999999</v>
      </c>
      <c r="Q34" s="343">
        <v>0.9905176406097894</v>
      </c>
      <c r="R34" s="250">
        <v>0</v>
      </c>
      <c r="S34" s="67">
        <v>0</v>
      </c>
      <c r="T34" s="67">
        <v>0</v>
      </c>
      <c r="U34" s="343" t="s">
        <v>199</v>
      </c>
      <c r="V34" s="47"/>
      <c r="AD34" s="71"/>
      <c r="AE34" s="71"/>
      <c r="AF34" s="71"/>
      <c r="AG34" s="71"/>
      <c r="AH34" s="71"/>
      <c r="AI34" s="71"/>
    </row>
    <row r="35" spans="1:35" ht="13.5" customHeight="1">
      <c r="A35" s="51" t="e">
        <f t="shared" si="0"/>
        <v>#REF!</v>
      </c>
      <c r="B35" s="22" t="s">
        <v>96</v>
      </c>
      <c r="C35" s="52"/>
      <c r="D35" s="62"/>
      <c r="E35" s="178">
        <v>5139</v>
      </c>
      <c r="F35" s="249"/>
      <c r="G35" s="614" t="s">
        <v>298</v>
      </c>
      <c r="H35" s="614"/>
      <c r="I35" s="65"/>
      <c r="J35" s="250">
        <v>50200.764939999994</v>
      </c>
      <c r="K35" s="67">
        <v>87693.67199</v>
      </c>
      <c r="L35" s="67">
        <v>66773.92912999999</v>
      </c>
      <c r="M35" s="343">
        <v>0.7614452401721123</v>
      </c>
      <c r="N35" s="250">
        <v>49676.268939999994</v>
      </c>
      <c r="O35" s="67">
        <v>79797.06579000001</v>
      </c>
      <c r="P35" s="67">
        <v>59858.60584999999</v>
      </c>
      <c r="Q35" s="343">
        <v>0.750135424872995</v>
      </c>
      <c r="R35" s="250">
        <v>524.496</v>
      </c>
      <c r="S35" s="67">
        <v>7896.606199999999</v>
      </c>
      <c r="T35" s="67">
        <v>6915.32328</v>
      </c>
      <c r="U35" s="343">
        <v>0.8757335879304707</v>
      </c>
      <c r="V35" s="47"/>
      <c r="AD35" s="71"/>
      <c r="AE35" s="71"/>
      <c r="AF35" s="71"/>
      <c r="AG35" s="71"/>
      <c r="AH35" s="71"/>
      <c r="AI35" s="71"/>
    </row>
    <row r="36" spans="1:35" ht="13.5" customHeight="1">
      <c r="A36" s="51" t="e">
        <f t="shared" si="0"/>
        <v>#REF!</v>
      </c>
      <c r="B36" s="22" t="s">
        <v>96</v>
      </c>
      <c r="C36" s="52"/>
      <c r="D36" s="62"/>
      <c r="E36" s="178">
        <v>5141</v>
      </c>
      <c r="F36" s="249"/>
      <c r="G36" s="614" t="s">
        <v>299</v>
      </c>
      <c r="H36" s="614"/>
      <c r="I36" s="65"/>
      <c r="J36" s="250">
        <v>23598.079</v>
      </c>
      <c r="K36" s="67">
        <v>25669.244430000002</v>
      </c>
      <c r="L36" s="67">
        <v>22307.05150000001</v>
      </c>
      <c r="M36" s="343">
        <v>0.8690186250254195</v>
      </c>
      <c r="N36" s="250">
        <v>23598.079</v>
      </c>
      <c r="O36" s="67">
        <v>25669.244430000002</v>
      </c>
      <c r="P36" s="67">
        <v>22307.05150000001</v>
      </c>
      <c r="Q36" s="343">
        <v>0.8690186250254195</v>
      </c>
      <c r="R36" s="250">
        <v>0</v>
      </c>
      <c r="S36" s="67">
        <v>0</v>
      </c>
      <c r="T36" s="67">
        <v>0</v>
      </c>
      <c r="U36" s="343" t="s">
        <v>199</v>
      </c>
      <c r="V36" s="47"/>
      <c r="AD36" s="71"/>
      <c r="AE36" s="71"/>
      <c r="AF36" s="71"/>
      <c r="AG36" s="71"/>
      <c r="AH36" s="71"/>
      <c r="AI36" s="71"/>
    </row>
    <row r="37" spans="1:35" ht="13.5" customHeight="1">
      <c r="A37" s="51" t="e">
        <f t="shared" si="0"/>
        <v>#REF!</v>
      </c>
      <c r="B37" s="22" t="s">
        <v>96</v>
      </c>
      <c r="C37" s="52"/>
      <c r="D37" s="62"/>
      <c r="E37" s="178">
        <v>5142</v>
      </c>
      <c r="F37" s="249"/>
      <c r="G37" s="614" t="s">
        <v>300</v>
      </c>
      <c r="H37" s="614"/>
      <c r="I37" s="65"/>
      <c r="J37" s="250">
        <v>0</v>
      </c>
      <c r="K37" s="67">
        <v>1.3</v>
      </c>
      <c r="L37" s="67">
        <v>1.1800599999999999</v>
      </c>
      <c r="M37" s="343">
        <v>0.9077384615384614</v>
      </c>
      <c r="N37" s="250">
        <v>0</v>
      </c>
      <c r="O37" s="67">
        <v>1.3</v>
      </c>
      <c r="P37" s="67">
        <v>1.1800599999999999</v>
      </c>
      <c r="Q37" s="343">
        <v>0.9077384615384614</v>
      </c>
      <c r="R37" s="250">
        <v>0</v>
      </c>
      <c r="S37" s="67">
        <v>0</v>
      </c>
      <c r="T37" s="67">
        <v>0</v>
      </c>
      <c r="U37" s="343" t="s">
        <v>199</v>
      </c>
      <c r="V37" s="47"/>
      <c r="AD37" s="71"/>
      <c r="AE37" s="71"/>
      <c r="AF37" s="71"/>
      <c r="AG37" s="71"/>
      <c r="AH37" s="71"/>
      <c r="AI37" s="71"/>
    </row>
    <row r="38" spans="1:35" ht="13.5" customHeight="1">
      <c r="A38" s="51" t="e">
        <f t="shared" si="0"/>
        <v>#REF!</v>
      </c>
      <c r="B38" s="22"/>
      <c r="C38" s="52"/>
      <c r="D38" s="62"/>
      <c r="E38" s="178">
        <v>5143</v>
      </c>
      <c r="F38" s="249"/>
      <c r="G38" s="180" t="s">
        <v>114</v>
      </c>
      <c r="H38" s="180"/>
      <c r="I38" s="65"/>
      <c r="J38" s="250">
        <v>0</v>
      </c>
      <c r="K38" s="67">
        <v>277.5</v>
      </c>
      <c r="L38" s="67">
        <v>277.43</v>
      </c>
      <c r="M38" s="343">
        <v>0.9997477477477478</v>
      </c>
      <c r="N38" s="250">
        <v>0</v>
      </c>
      <c r="O38" s="67">
        <v>277.5</v>
      </c>
      <c r="P38" s="67">
        <v>277.43</v>
      </c>
      <c r="Q38" s="343">
        <v>0.9997477477477478</v>
      </c>
      <c r="R38" s="250">
        <v>0</v>
      </c>
      <c r="S38" s="67">
        <v>0</v>
      </c>
      <c r="T38" s="67">
        <v>0</v>
      </c>
      <c r="U38" s="343" t="s">
        <v>199</v>
      </c>
      <c r="V38" s="47"/>
      <c r="AD38" s="71"/>
      <c r="AE38" s="71"/>
      <c r="AF38" s="71"/>
      <c r="AG38" s="71"/>
      <c r="AH38" s="71"/>
      <c r="AI38" s="71"/>
    </row>
    <row r="39" spans="1:35" ht="13.5" customHeight="1">
      <c r="A39" s="51" t="e">
        <f t="shared" si="0"/>
        <v>#REF!</v>
      </c>
      <c r="B39" s="22" t="s">
        <v>96</v>
      </c>
      <c r="C39" s="52"/>
      <c r="D39" s="62"/>
      <c r="E39" s="178">
        <v>5144</v>
      </c>
      <c r="F39" s="249"/>
      <c r="G39" s="614" t="s">
        <v>387</v>
      </c>
      <c r="H39" s="614"/>
      <c r="I39" s="65"/>
      <c r="J39" s="250">
        <v>3.6</v>
      </c>
      <c r="K39" s="67">
        <v>3.6</v>
      </c>
      <c r="L39" s="67">
        <v>3.6</v>
      </c>
      <c r="M39" s="343">
        <v>1</v>
      </c>
      <c r="N39" s="250">
        <v>3.6</v>
      </c>
      <c r="O39" s="67">
        <v>3.6</v>
      </c>
      <c r="P39" s="67">
        <v>3.6</v>
      </c>
      <c r="Q39" s="343">
        <v>1</v>
      </c>
      <c r="R39" s="250">
        <v>0</v>
      </c>
      <c r="S39" s="67">
        <v>0</v>
      </c>
      <c r="T39" s="67">
        <v>0</v>
      </c>
      <c r="U39" s="343" t="s">
        <v>199</v>
      </c>
      <c r="V39" s="47"/>
      <c r="AD39" s="71"/>
      <c r="AE39" s="71"/>
      <c r="AF39" s="71"/>
      <c r="AG39" s="71"/>
      <c r="AH39" s="71"/>
      <c r="AI39" s="71"/>
    </row>
    <row r="40" spans="1:35" ht="13.5" customHeight="1">
      <c r="A40" s="51" t="e">
        <f t="shared" si="0"/>
        <v>#REF!</v>
      </c>
      <c r="B40" s="22" t="s">
        <v>96</v>
      </c>
      <c r="C40" s="52"/>
      <c r="D40" s="62"/>
      <c r="E40" s="178">
        <v>5146</v>
      </c>
      <c r="F40" s="249"/>
      <c r="G40" s="613" t="s">
        <v>38</v>
      </c>
      <c r="H40" s="613"/>
      <c r="I40" s="65"/>
      <c r="J40" s="250">
        <v>0</v>
      </c>
      <c r="K40" s="67">
        <v>0</v>
      </c>
      <c r="L40" s="67">
        <v>0</v>
      </c>
      <c r="M40" s="343" t="s">
        <v>199</v>
      </c>
      <c r="N40" s="250">
        <v>0</v>
      </c>
      <c r="O40" s="67">
        <v>0</v>
      </c>
      <c r="P40" s="67">
        <v>0</v>
      </c>
      <c r="Q40" s="343" t="s">
        <v>199</v>
      </c>
      <c r="R40" s="250">
        <v>0</v>
      </c>
      <c r="S40" s="67">
        <v>0</v>
      </c>
      <c r="T40" s="67">
        <v>0</v>
      </c>
      <c r="U40" s="343" t="s">
        <v>199</v>
      </c>
      <c r="V40" s="47"/>
      <c r="AD40" s="71"/>
      <c r="AE40" s="71"/>
      <c r="AF40" s="71"/>
      <c r="AG40" s="71"/>
      <c r="AH40" s="71"/>
      <c r="AI40" s="71"/>
    </row>
    <row r="41" spans="1:35" ht="13.5" customHeight="1">
      <c r="A41" s="51" t="e">
        <f t="shared" si="0"/>
        <v>#REF!</v>
      </c>
      <c r="B41" s="22" t="s">
        <v>96</v>
      </c>
      <c r="C41" s="52"/>
      <c r="D41" s="62"/>
      <c r="E41" s="178">
        <v>5149</v>
      </c>
      <c r="F41" s="249"/>
      <c r="G41" s="614" t="s">
        <v>301</v>
      </c>
      <c r="H41" s="614"/>
      <c r="I41" s="65"/>
      <c r="J41" s="250">
        <v>0</v>
      </c>
      <c r="K41" s="67">
        <v>1081.5</v>
      </c>
      <c r="L41" s="67">
        <v>1096.5363799999998</v>
      </c>
      <c r="M41" s="343">
        <v>1.0139032639852055</v>
      </c>
      <c r="N41" s="250">
        <v>0</v>
      </c>
      <c r="O41" s="67">
        <v>1081.5</v>
      </c>
      <c r="P41" s="67">
        <v>1096.5363799999998</v>
      </c>
      <c r="Q41" s="343">
        <v>1.0139032639852055</v>
      </c>
      <c r="R41" s="250">
        <v>0</v>
      </c>
      <c r="S41" s="67">
        <v>0</v>
      </c>
      <c r="T41" s="67">
        <v>0</v>
      </c>
      <c r="U41" s="343" t="s">
        <v>199</v>
      </c>
      <c r="V41" s="47"/>
      <c r="AD41" s="71"/>
      <c r="AE41" s="71"/>
      <c r="AF41" s="71"/>
      <c r="AG41" s="71"/>
      <c r="AH41" s="71"/>
      <c r="AI41" s="71"/>
    </row>
    <row r="42" spans="1:35" ht="13.5" customHeight="1">
      <c r="A42" s="51" t="e">
        <f t="shared" si="0"/>
        <v>#REF!</v>
      </c>
      <c r="B42" s="22" t="s">
        <v>96</v>
      </c>
      <c r="C42" s="52"/>
      <c r="D42" s="62"/>
      <c r="E42" s="178">
        <v>5151</v>
      </c>
      <c r="F42" s="249"/>
      <c r="G42" s="614" t="s">
        <v>302</v>
      </c>
      <c r="H42" s="614"/>
      <c r="I42" s="65"/>
      <c r="J42" s="250">
        <v>8920.64</v>
      </c>
      <c r="K42" s="67">
        <v>10229.596049999998</v>
      </c>
      <c r="L42" s="67">
        <v>8411.12441</v>
      </c>
      <c r="M42" s="343">
        <v>0.8222342670119415</v>
      </c>
      <c r="N42" s="250">
        <v>8920.64</v>
      </c>
      <c r="O42" s="67">
        <v>10162.596049999998</v>
      </c>
      <c r="P42" s="67">
        <v>8344.12441</v>
      </c>
      <c r="Q42" s="343">
        <v>0.8210622924444588</v>
      </c>
      <c r="R42" s="250">
        <v>0</v>
      </c>
      <c r="S42" s="67">
        <v>67</v>
      </c>
      <c r="T42" s="67">
        <v>67</v>
      </c>
      <c r="U42" s="343">
        <v>1</v>
      </c>
      <c r="V42" s="47"/>
      <c r="AD42" s="71"/>
      <c r="AE42" s="71"/>
      <c r="AF42" s="71"/>
      <c r="AG42" s="71"/>
      <c r="AH42" s="71"/>
      <c r="AI42" s="71"/>
    </row>
    <row r="43" spans="1:35" ht="13.5" customHeight="1">
      <c r="A43" s="51" t="e">
        <f t="shared" si="0"/>
        <v>#REF!</v>
      </c>
      <c r="B43" s="22" t="s">
        <v>96</v>
      </c>
      <c r="C43" s="52"/>
      <c r="D43" s="62"/>
      <c r="E43" s="178">
        <v>5152</v>
      </c>
      <c r="F43" s="249"/>
      <c r="G43" s="614" t="s">
        <v>303</v>
      </c>
      <c r="H43" s="614"/>
      <c r="I43" s="65"/>
      <c r="J43" s="250">
        <v>58140.114</v>
      </c>
      <c r="K43" s="67">
        <v>60865.57559</v>
      </c>
      <c r="L43" s="67">
        <v>52364.51169000001</v>
      </c>
      <c r="M43" s="343">
        <v>0.8603305100199087</v>
      </c>
      <c r="N43" s="250">
        <v>58140.114</v>
      </c>
      <c r="O43" s="67">
        <v>59345.57559</v>
      </c>
      <c r="P43" s="67">
        <v>50844.51169000001</v>
      </c>
      <c r="Q43" s="343">
        <v>0.8567531982715749</v>
      </c>
      <c r="R43" s="250">
        <v>0</v>
      </c>
      <c r="S43" s="67">
        <v>1520</v>
      </c>
      <c r="T43" s="67">
        <v>1520</v>
      </c>
      <c r="U43" s="343">
        <v>1</v>
      </c>
      <c r="V43" s="47"/>
      <c r="AD43" s="71"/>
      <c r="AE43" s="71"/>
      <c r="AF43" s="71"/>
      <c r="AG43" s="71"/>
      <c r="AH43" s="71"/>
      <c r="AI43" s="71"/>
    </row>
    <row r="44" spans="1:35" ht="13.5" customHeight="1">
      <c r="A44" s="51" t="e">
        <f t="shared" si="0"/>
        <v>#REF!</v>
      </c>
      <c r="B44" s="22" t="s">
        <v>96</v>
      </c>
      <c r="C44" s="52"/>
      <c r="D44" s="62"/>
      <c r="E44" s="178">
        <v>5153</v>
      </c>
      <c r="F44" s="249"/>
      <c r="G44" s="614" t="s">
        <v>304</v>
      </c>
      <c r="H44" s="614"/>
      <c r="I44" s="65"/>
      <c r="J44" s="250">
        <v>42380.81</v>
      </c>
      <c r="K44" s="67">
        <v>44091.49334</v>
      </c>
      <c r="L44" s="67">
        <v>35429.01416</v>
      </c>
      <c r="M44" s="343">
        <v>0.8035340034141832</v>
      </c>
      <c r="N44" s="250">
        <v>42380.81</v>
      </c>
      <c r="O44" s="67">
        <v>44091.49334</v>
      </c>
      <c r="P44" s="67">
        <v>35429.01416</v>
      </c>
      <c r="Q44" s="343">
        <v>0.8035340034141832</v>
      </c>
      <c r="R44" s="250">
        <v>0</v>
      </c>
      <c r="S44" s="67">
        <v>0</v>
      </c>
      <c r="T44" s="67">
        <v>0</v>
      </c>
      <c r="U44" s="343" t="s">
        <v>199</v>
      </c>
      <c r="V44" s="47"/>
      <c r="AD44" s="71"/>
      <c r="AE44" s="71"/>
      <c r="AF44" s="71"/>
      <c r="AG44" s="71"/>
      <c r="AH44" s="71"/>
      <c r="AI44" s="71"/>
    </row>
    <row r="45" spans="1:35" ht="13.5" customHeight="1">
      <c r="A45" s="51" t="e">
        <f t="shared" si="0"/>
        <v>#REF!</v>
      </c>
      <c r="B45" s="22" t="s">
        <v>96</v>
      </c>
      <c r="C45" s="52"/>
      <c r="D45" s="62"/>
      <c r="E45" s="178">
        <v>5154</v>
      </c>
      <c r="F45" s="249"/>
      <c r="G45" s="614" t="s">
        <v>305</v>
      </c>
      <c r="H45" s="614"/>
      <c r="I45" s="65"/>
      <c r="J45" s="250">
        <v>47275.964</v>
      </c>
      <c r="K45" s="67">
        <v>49184.323200000006</v>
      </c>
      <c r="L45" s="67">
        <v>41956.08337</v>
      </c>
      <c r="M45" s="343">
        <v>0.8530377291030813</v>
      </c>
      <c r="N45" s="250">
        <v>47275.964</v>
      </c>
      <c r="O45" s="67">
        <v>48632.323200000006</v>
      </c>
      <c r="P45" s="67">
        <v>41404.08337</v>
      </c>
      <c r="Q45" s="343">
        <v>0.8513696374266569</v>
      </c>
      <c r="R45" s="250">
        <v>0</v>
      </c>
      <c r="S45" s="67">
        <v>552</v>
      </c>
      <c r="T45" s="67">
        <v>552</v>
      </c>
      <c r="U45" s="343">
        <v>1</v>
      </c>
      <c r="V45" s="47"/>
      <c r="AD45" s="71"/>
      <c r="AE45" s="71"/>
      <c r="AF45" s="71"/>
      <c r="AG45" s="71"/>
      <c r="AH45" s="71"/>
      <c r="AI45" s="71"/>
    </row>
    <row r="46" spans="1:35" ht="13.5" customHeight="1">
      <c r="A46" s="51" t="e">
        <f aca="true" t="shared" si="1" ref="A46:A77">IF(COUNTBLANK(C46:IV46)=254,"odstr",IF(AND($A$1="TISK",SUM(J46:U46)=0),"odstr","OK"))</f>
        <v>#REF!</v>
      </c>
      <c r="B46" s="22" t="s">
        <v>96</v>
      </c>
      <c r="C46" s="52"/>
      <c r="D46" s="62"/>
      <c r="E46" s="178">
        <v>5155</v>
      </c>
      <c r="F46" s="249"/>
      <c r="G46" s="614" t="s">
        <v>388</v>
      </c>
      <c r="H46" s="614"/>
      <c r="I46" s="65"/>
      <c r="J46" s="250">
        <v>2510.5</v>
      </c>
      <c r="K46" s="67">
        <v>3291.29352</v>
      </c>
      <c r="L46" s="67">
        <v>2934.14927</v>
      </c>
      <c r="M46" s="343">
        <v>0.8914881800028579</v>
      </c>
      <c r="N46" s="250">
        <v>2510.5</v>
      </c>
      <c r="O46" s="67">
        <v>3291.29352</v>
      </c>
      <c r="P46" s="67">
        <v>2934.14927</v>
      </c>
      <c r="Q46" s="343">
        <v>0.8914881800028579</v>
      </c>
      <c r="R46" s="349">
        <v>0</v>
      </c>
      <c r="S46" s="67">
        <v>0</v>
      </c>
      <c r="T46" s="68">
        <v>0</v>
      </c>
      <c r="U46" s="343" t="s">
        <v>199</v>
      </c>
      <c r="V46" s="47"/>
      <c r="AD46" s="71"/>
      <c r="AE46" s="71"/>
      <c r="AF46" s="71"/>
      <c r="AG46" s="71"/>
      <c r="AH46" s="71"/>
      <c r="AI46" s="71"/>
    </row>
    <row r="47" spans="1:35" ht="13.5" customHeight="1">
      <c r="A47" s="51" t="e">
        <f t="shared" si="1"/>
        <v>#REF!</v>
      </c>
      <c r="B47" s="22" t="s">
        <v>96</v>
      </c>
      <c r="C47" s="52"/>
      <c r="D47" s="62"/>
      <c r="E47" s="178">
        <v>5156</v>
      </c>
      <c r="F47" s="249"/>
      <c r="G47" s="614" t="s">
        <v>306</v>
      </c>
      <c r="H47" s="614"/>
      <c r="I47" s="65"/>
      <c r="J47" s="250">
        <v>2503</v>
      </c>
      <c r="K47" s="67">
        <v>2321.40193</v>
      </c>
      <c r="L47" s="67">
        <v>1879.60523</v>
      </c>
      <c r="M47" s="343">
        <v>0.8096853912756072</v>
      </c>
      <c r="N47" s="250">
        <v>2503</v>
      </c>
      <c r="O47" s="67">
        <v>2321.40193</v>
      </c>
      <c r="P47" s="67">
        <v>1879.60523</v>
      </c>
      <c r="Q47" s="343">
        <v>0.8096853912756072</v>
      </c>
      <c r="R47" s="349">
        <v>0</v>
      </c>
      <c r="S47" s="67">
        <v>0</v>
      </c>
      <c r="T47" s="68">
        <v>0</v>
      </c>
      <c r="U47" s="343" t="s">
        <v>199</v>
      </c>
      <c r="V47" s="47"/>
      <c r="AD47" s="71"/>
      <c r="AE47" s="71"/>
      <c r="AF47" s="71"/>
      <c r="AG47" s="71"/>
      <c r="AH47" s="71"/>
      <c r="AI47" s="71"/>
    </row>
    <row r="48" spans="1:35" ht="13.5" customHeight="1">
      <c r="A48" s="51" t="e">
        <f t="shared" si="1"/>
        <v>#REF!</v>
      </c>
      <c r="B48" s="22" t="s">
        <v>96</v>
      </c>
      <c r="C48" s="52"/>
      <c r="D48" s="62"/>
      <c r="E48" s="178">
        <v>5157</v>
      </c>
      <c r="F48" s="249"/>
      <c r="G48" s="614" t="s">
        <v>307</v>
      </c>
      <c r="H48" s="614"/>
      <c r="I48" s="65"/>
      <c r="J48" s="250">
        <v>326</v>
      </c>
      <c r="K48" s="67">
        <v>251</v>
      </c>
      <c r="L48" s="67">
        <v>191.56504999999999</v>
      </c>
      <c r="M48" s="343">
        <v>0.7632073705179282</v>
      </c>
      <c r="N48" s="250">
        <v>326</v>
      </c>
      <c r="O48" s="67">
        <v>251</v>
      </c>
      <c r="P48" s="67">
        <v>191.56504999999999</v>
      </c>
      <c r="Q48" s="343">
        <v>0.7632073705179282</v>
      </c>
      <c r="R48" s="349">
        <v>0</v>
      </c>
      <c r="S48" s="67">
        <v>0</v>
      </c>
      <c r="T48" s="68">
        <v>0</v>
      </c>
      <c r="U48" s="343" t="s">
        <v>199</v>
      </c>
      <c r="V48" s="47"/>
      <c r="AD48" s="71"/>
      <c r="AE48" s="71"/>
      <c r="AF48" s="71"/>
      <c r="AG48" s="71"/>
      <c r="AH48" s="71"/>
      <c r="AI48" s="71"/>
    </row>
    <row r="49" spans="1:35" ht="13.5" customHeight="1">
      <c r="A49" s="51" t="e">
        <f t="shared" si="1"/>
        <v>#REF!</v>
      </c>
      <c r="B49" s="22" t="s">
        <v>96</v>
      </c>
      <c r="C49" s="52"/>
      <c r="D49" s="62"/>
      <c r="E49" s="178">
        <v>5159</v>
      </c>
      <c r="F49" s="249"/>
      <c r="G49" s="614" t="s">
        <v>308</v>
      </c>
      <c r="H49" s="614"/>
      <c r="I49" s="65"/>
      <c r="J49" s="250">
        <v>3700.1</v>
      </c>
      <c r="K49" s="67">
        <v>2415.53845</v>
      </c>
      <c r="L49" s="67">
        <v>2155.28946</v>
      </c>
      <c r="M49" s="343">
        <v>0.8922604647423434</v>
      </c>
      <c r="N49" s="250">
        <v>3700.1</v>
      </c>
      <c r="O49" s="67">
        <v>2415.53845</v>
      </c>
      <c r="P49" s="67">
        <v>2155.28946</v>
      </c>
      <c r="Q49" s="343">
        <v>0.8922604647423434</v>
      </c>
      <c r="R49" s="349">
        <v>0</v>
      </c>
      <c r="S49" s="67">
        <v>0</v>
      </c>
      <c r="T49" s="68">
        <v>0</v>
      </c>
      <c r="U49" s="343" t="s">
        <v>199</v>
      </c>
      <c r="V49" s="47"/>
      <c r="AD49" s="71"/>
      <c r="AE49" s="71"/>
      <c r="AF49" s="71"/>
      <c r="AG49" s="71"/>
      <c r="AH49" s="71"/>
      <c r="AI49" s="71"/>
    </row>
    <row r="50" spans="1:35" ht="13.5" customHeight="1">
      <c r="A50" s="51" t="e">
        <f t="shared" si="1"/>
        <v>#REF!</v>
      </c>
      <c r="B50" s="22" t="s">
        <v>96</v>
      </c>
      <c r="C50" s="52"/>
      <c r="D50" s="62"/>
      <c r="E50" s="178">
        <v>5161</v>
      </c>
      <c r="F50" s="249"/>
      <c r="G50" s="614" t="s">
        <v>309</v>
      </c>
      <c r="H50" s="614"/>
      <c r="I50" s="65"/>
      <c r="J50" s="250">
        <v>25.6</v>
      </c>
      <c r="K50" s="67">
        <v>44.5479</v>
      </c>
      <c r="L50" s="67">
        <v>51.49684</v>
      </c>
      <c r="M50" s="343">
        <v>1.1559880488193608</v>
      </c>
      <c r="N50" s="250">
        <v>24.6</v>
      </c>
      <c r="O50" s="67">
        <v>40.7149</v>
      </c>
      <c r="P50" s="67">
        <v>49.12484</v>
      </c>
      <c r="Q50" s="343">
        <v>1.2065568133533424</v>
      </c>
      <c r="R50" s="250">
        <v>1</v>
      </c>
      <c r="S50" s="67">
        <v>3.833</v>
      </c>
      <c r="T50" s="67">
        <v>2.372</v>
      </c>
      <c r="U50" s="343">
        <v>0.6188364205583093</v>
      </c>
      <c r="V50" s="47"/>
      <c r="AD50" s="71"/>
      <c r="AE50" s="71"/>
      <c r="AF50" s="71"/>
      <c r="AG50" s="71"/>
      <c r="AH50" s="71"/>
      <c r="AI50" s="71"/>
    </row>
    <row r="51" spans="1:35" ht="13.5" customHeight="1">
      <c r="A51" s="51" t="e">
        <f t="shared" si="1"/>
        <v>#REF!</v>
      </c>
      <c r="B51" s="22" t="s">
        <v>96</v>
      </c>
      <c r="C51" s="52"/>
      <c r="D51" s="62"/>
      <c r="E51" s="178">
        <v>5162</v>
      </c>
      <c r="F51" s="249"/>
      <c r="G51" s="614" t="s">
        <v>310</v>
      </c>
      <c r="H51" s="614"/>
      <c r="I51" s="65"/>
      <c r="J51" s="250">
        <v>5725.39</v>
      </c>
      <c r="K51" s="67">
        <v>6131.479869999999</v>
      </c>
      <c r="L51" s="67">
        <v>5693.783940000001</v>
      </c>
      <c r="M51" s="343">
        <v>0.928614960942537</v>
      </c>
      <c r="N51" s="250">
        <v>5720.39</v>
      </c>
      <c r="O51" s="67">
        <v>5982.2224</v>
      </c>
      <c r="P51" s="67">
        <v>5554.721100000002</v>
      </c>
      <c r="Q51" s="343">
        <v>0.9285380463287359</v>
      </c>
      <c r="R51" s="250">
        <v>5</v>
      </c>
      <c r="S51" s="67">
        <v>149.25747</v>
      </c>
      <c r="T51" s="67">
        <v>139.06284</v>
      </c>
      <c r="U51" s="343">
        <v>0.9316976899045655</v>
      </c>
      <c r="V51" s="47"/>
      <c r="AD51" s="71"/>
      <c r="AE51" s="71"/>
      <c r="AF51" s="71"/>
      <c r="AG51" s="71"/>
      <c r="AH51" s="71"/>
      <c r="AI51" s="71"/>
    </row>
    <row r="52" spans="1:35" ht="13.5" customHeight="1">
      <c r="A52" s="51" t="e">
        <f t="shared" si="1"/>
        <v>#REF!</v>
      </c>
      <c r="B52" s="22" t="s">
        <v>96</v>
      </c>
      <c r="C52" s="52"/>
      <c r="D52" s="62"/>
      <c r="E52" s="178">
        <v>5163</v>
      </c>
      <c r="F52" s="249"/>
      <c r="G52" s="614" t="s">
        <v>311</v>
      </c>
      <c r="H52" s="614"/>
      <c r="I52" s="65"/>
      <c r="J52" s="250">
        <v>19514.12458</v>
      </c>
      <c r="K52" s="67">
        <v>21224.38428</v>
      </c>
      <c r="L52" s="67">
        <v>19283.868810000004</v>
      </c>
      <c r="M52" s="343">
        <v>0.9085714127486578</v>
      </c>
      <c r="N52" s="250">
        <v>19514.12458</v>
      </c>
      <c r="O52" s="67">
        <v>21188.67878</v>
      </c>
      <c r="P52" s="67">
        <v>19263.086010000003</v>
      </c>
      <c r="Q52" s="343">
        <v>0.9091216215039531</v>
      </c>
      <c r="R52" s="250">
        <v>0</v>
      </c>
      <c r="S52" s="67">
        <v>35.7055</v>
      </c>
      <c r="T52" s="67">
        <v>20.782799999999998</v>
      </c>
      <c r="U52" s="343">
        <v>0.582061587150439</v>
      </c>
      <c r="V52" s="47"/>
      <c r="AD52" s="71"/>
      <c r="AE52" s="71"/>
      <c r="AF52" s="71"/>
      <c r="AG52" s="71"/>
      <c r="AH52" s="71"/>
      <c r="AI52" s="71"/>
    </row>
    <row r="53" spans="1:35" ht="13.5" customHeight="1">
      <c r="A53" s="51" t="e">
        <f t="shared" si="1"/>
        <v>#REF!</v>
      </c>
      <c r="B53" s="22" t="s">
        <v>96</v>
      </c>
      <c r="C53" s="52"/>
      <c r="D53" s="62"/>
      <c r="E53" s="178">
        <v>5164</v>
      </c>
      <c r="F53" s="249"/>
      <c r="G53" s="614" t="s">
        <v>312</v>
      </c>
      <c r="H53" s="614"/>
      <c r="I53" s="65"/>
      <c r="J53" s="250">
        <v>25480.111</v>
      </c>
      <c r="K53" s="67">
        <v>34029.09631</v>
      </c>
      <c r="L53" s="67">
        <v>31935.02199</v>
      </c>
      <c r="M53" s="343">
        <v>0.9384622412266463</v>
      </c>
      <c r="N53" s="250">
        <v>22230.111</v>
      </c>
      <c r="O53" s="67">
        <v>28161.52834</v>
      </c>
      <c r="P53" s="67">
        <v>26500.1158</v>
      </c>
      <c r="Q53" s="343">
        <v>0.9410041770481552</v>
      </c>
      <c r="R53" s="250">
        <v>3250</v>
      </c>
      <c r="S53" s="67">
        <v>5867.56797</v>
      </c>
      <c r="T53" s="67">
        <v>5434.906190000001</v>
      </c>
      <c r="U53" s="343">
        <v>0.9262621613908634</v>
      </c>
      <c r="V53" s="47"/>
      <c r="AD53" s="71"/>
      <c r="AE53" s="71"/>
      <c r="AF53" s="71"/>
      <c r="AG53" s="71"/>
      <c r="AH53" s="71"/>
      <c r="AI53" s="71"/>
    </row>
    <row r="54" spans="1:35" ht="13.5" customHeight="1">
      <c r="A54" s="51" t="e">
        <f t="shared" si="1"/>
        <v>#REF!</v>
      </c>
      <c r="B54" s="22" t="s">
        <v>96</v>
      </c>
      <c r="C54" s="52"/>
      <c r="D54" s="62"/>
      <c r="E54" s="178">
        <v>5165</v>
      </c>
      <c r="F54" s="249"/>
      <c r="G54" s="614" t="s">
        <v>389</v>
      </c>
      <c r="H54" s="614"/>
      <c r="I54" s="65"/>
      <c r="J54" s="250">
        <v>12.913</v>
      </c>
      <c r="K54" s="67">
        <v>18.893</v>
      </c>
      <c r="L54" s="67">
        <v>18.893</v>
      </c>
      <c r="M54" s="343">
        <v>1</v>
      </c>
      <c r="N54" s="250">
        <v>12.913</v>
      </c>
      <c r="O54" s="67">
        <v>18.893</v>
      </c>
      <c r="P54" s="67">
        <v>18.893</v>
      </c>
      <c r="Q54" s="343">
        <v>1</v>
      </c>
      <c r="R54" s="250">
        <v>0</v>
      </c>
      <c r="S54" s="67">
        <v>0</v>
      </c>
      <c r="T54" s="67">
        <v>0</v>
      </c>
      <c r="U54" s="343" t="s">
        <v>199</v>
      </c>
      <c r="V54" s="47"/>
      <c r="AD54" s="71"/>
      <c r="AE54" s="71"/>
      <c r="AF54" s="71"/>
      <c r="AG54" s="71"/>
      <c r="AH54" s="71"/>
      <c r="AI54" s="71"/>
    </row>
    <row r="55" spans="1:35" ht="13.5" customHeight="1">
      <c r="A55" s="51" t="e">
        <f t="shared" si="1"/>
        <v>#REF!</v>
      </c>
      <c r="B55" s="22" t="s">
        <v>96</v>
      </c>
      <c r="C55" s="52"/>
      <c r="D55" s="62"/>
      <c r="E55" s="178">
        <v>5166</v>
      </c>
      <c r="F55" s="249"/>
      <c r="G55" s="614" t="s">
        <v>313</v>
      </c>
      <c r="H55" s="614"/>
      <c r="I55" s="65"/>
      <c r="J55" s="250">
        <v>11667.45</v>
      </c>
      <c r="K55" s="67">
        <v>29483.87713</v>
      </c>
      <c r="L55" s="67">
        <v>21104.1373</v>
      </c>
      <c r="M55" s="343">
        <v>0.7157856888002843</v>
      </c>
      <c r="N55" s="250">
        <v>11425.95</v>
      </c>
      <c r="O55" s="67">
        <v>22349.97929</v>
      </c>
      <c r="P55" s="67">
        <v>14869.618199999999</v>
      </c>
      <c r="Q55" s="343">
        <v>0.6653079185023263</v>
      </c>
      <c r="R55" s="250">
        <v>241.5</v>
      </c>
      <c r="S55" s="67">
        <v>7133.89784</v>
      </c>
      <c r="T55" s="67">
        <v>6234.5190999999995</v>
      </c>
      <c r="U55" s="343">
        <v>0.8739288450477726</v>
      </c>
      <c r="V55" s="47"/>
      <c r="AD55" s="71"/>
      <c r="AE55" s="71"/>
      <c r="AF55" s="71"/>
      <c r="AG55" s="71"/>
      <c r="AH55" s="71"/>
      <c r="AI55" s="71"/>
    </row>
    <row r="56" spans="1:35" ht="13.5" customHeight="1">
      <c r="A56" s="51" t="e">
        <f t="shared" si="1"/>
        <v>#REF!</v>
      </c>
      <c r="B56" s="22" t="s">
        <v>96</v>
      </c>
      <c r="C56" s="52"/>
      <c r="D56" s="62"/>
      <c r="E56" s="178">
        <v>5167</v>
      </c>
      <c r="F56" s="249"/>
      <c r="G56" s="614" t="s">
        <v>314</v>
      </c>
      <c r="H56" s="614"/>
      <c r="I56" s="65"/>
      <c r="J56" s="250">
        <v>3656.832</v>
      </c>
      <c r="K56" s="67">
        <v>10849.01283</v>
      </c>
      <c r="L56" s="67">
        <v>9725.06312</v>
      </c>
      <c r="M56" s="343">
        <v>0.8964007391629198</v>
      </c>
      <c r="N56" s="250">
        <v>2794.932</v>
      </c>
      <c r="O56" s="67">
        <v>3839.15383</v>
      </c>
      <c r="P56" s="67">
        <v>3094.3584400000004</v>
      </c>
      <c r="Q56" s="343">
        <v>0.8060001179999605</v>
      </c>
      <c r="R56" s="250">
        <v>861.9</v>
      </c>
      <c r="S56" s="67">
        <v>7009.859</v>
      </c>
      <c r="T56" s="67">
        <v>6630.70468</v>
      </c>
      <c r="U56" s="343">
        <v>0.9459112772453767</v>
      </c>
      <c r="V56" s="47"/>
      <c r="AD56" s="71"/>
      <c r="AE56" s="71"/>
      <c r="AF56" s="71"/>
      <c r="AG56" s="71"/>
      <c r="AH56" s="71"/>
      <c r="AI56" s="71"/>
    </row>
    <row r="57" spans="1:35" ht="13.5" customHeight="1">
      <c r="A57" s="51" t="e">
        <f t="shared" si="1"/>
        <v>#REF!</v>
      </c>
      <c r="B57" s="22" t="s">
        <v>96</v>
      </c>
      <c r="C57" s="52"/>
      <c r="D57" s="62"/>
      <c r="E57" s="178">
        <v>5168</v>
      </c>
      <c r="F57" s="249"/>
      <c r="G57" s="614" t="s">
        <v>315</v>
      </c>
      <c r="H57" s="614"/>
      <c r="I57" s="65"/>
      <c r="J57" s="250">
        <v>663.38</v>
      </c>
      <c r="K57" s="67">
        <v>1753.0052099999998</v>
      </c>
      <c r="L57" s="67">
        <v>1743.37403</v>
      </c>
      <c r="M57" s="343">
        <v>0.9945059033794886</v>
      </c>
      <c r="N57" s="250">
        <v>466.38</v>
      </c>
      <c r="O57" s="67">
        <v>905.34021</v>
      </c>
      <c r="P57" s="67">
        <v>896.02703</v>
      </c>
      <c r="Q57" s="343">
        <v>0.9897130604637565</v>
      </c>
      <c r="R57" s="250">
        <v>197</v>
      </c>
      <c r="S57" s="67">
        <v>847.665</v>
      </c>
      <c r="T57" s="67">
        <v>847.347</v>
      </c>
      <c r="U57" s="343">
        <v>0.9996248517987648</v>
      </c>
      <c r="V57" s="47"/>
      <c r="AD57" s="71"/>
      <c r="AE57" s="71"/>
      <c r="AF57" s="71"/>
      <c r="AG57" s="71"/>
      <c r="AH57" s="71"/>
      <c r="AI57" s="71"/>
    </row>
    <row r="58" spans="1:35" ht="13.5" customHeight="1">
      <c r="A58" s="51" t="e">
        <f t="shared" si="1"/>
        <v>#REF!</v>
      </c>
      <c r="B58" s="22" t="s">
        <v>96</v>
      </c>
      <c r="C58" s="52"/>
      <c r="D58" s="62"/>
      <c r="E58" s="178">
        <v>5169</v>
      </c>
      <c r="F58" s="249"/>
      <c r="G58" s="614" t="s">
        <v>316</v>
      </c>
      <c r="H58" s="614"/>
      <c r="I58" s="65"/>
      <c r="J58" s="250">
        <v>360364.11449</v>
      </c>
      <c r="K58" s="67">
        <v>477716.1557199999</v>
      </c>
      <c r="L58" s="67">
        <v>362255.3540200001</v>
      </c>
      <c r="M58" s="343">
        <v>0.7583066841731977</v>
      </c>
      <c r="N58" s="250">
        <v>303569.87149</v>
      </c>
      <c r="O58" s="67">
        <v>400031.69308999996</v>
      </c>
      <c r="P58" s="67">
        <v>308656.3576400001</v>
      </c>
      <c r="Q58" s="343">
        <v>0.7715797597330819</v>
      </c>
      <c r="R58" s="250">
        <v>56794.243</v>
      </c>
      <c r="S58" s="67">
        <v>77684.46262999998</v>
      </c>
      <c r="T58" s="67">
        <v>53598.99638</v>
      </c>
      <c r="U58" s="343">
        <v>0.6899577414248763</v>
      </c>
      <c r="V58" s="47"/>
      <c r="AD58" s="71"/>
      <c r="AE58" s="71"/>
      <c r="AF58" s="71"/>
      <c r="AG58" s="71"/>
      <c r="AH58" s="71"/>
      <c r="AI58" s="71"/>
    </row>
    <row r="59" spans="1:35" ht="13.5" customHeight="1">
      <c r="A59" s="51" t="e">
        <f t="shared" si="1"/>
        <v>#REF!</v>
      </c>
      <c r="B59" s="22" t="s">
        <v>96</v>
      </c>
      <c r="C59" s="52"/>
      <c r="D59" s="62"/>
      <c r="E59" s="178">
        <v>5171</v>
      </c>
      <c r="F59" s="249"/>
      <c r="G59" s="614" t="s">
        <v>317</v>
      </c>
      <c r="H59" s="614"/>
      <c r="I59" s="65"/>
      <c r="J59" s="250">
        <v>1263943.56388</v>
      </c>
      <c r="K59" s="67">
        <v>1735140.5164199998</v>
      </c>
      <c r="L59" s="67">
        <v>1392304.24004</v>
      </c>
      <c r="M59" s="343">
        <v>0.8024158429039793</v>
      </c>
      <c r="N59" s="250">
        <v>1151709.56388</v>
      </c>
      <c r="O59" s="67">
        <v>1542766.5804699997</v>
      </c>
      <c r="P59" s="67">
        <v>1239284.36278</v>
      </c>
      <c r="Q59" s="343">
        <v>0.8032870159803795</v>
      </c>
      <c r="R59" s="250">
        <v>112234</v>
      </c>
      <c r="S59" s="67">
        <v>192373.93594999998</v>
      </c>
      <c r="T59" s="67">
        <v>153019.87726</v>
      </c>
      <c r="U59" s="343">
        <v>0.7954293626334676</v>
      </c>
      <c r="V59" s="47"/>
      <c r="AD59" s="71"/>
      <c r="AE59" s="71"/>
      <c r="AF59" s="71"/>
      <c r="AG59" s="71"/>
      <c r="AH59" s="71"/>
      <c r="AI59" s="71"/>
    </row>
    <row r="60" spans="1:35" ht="13.5" customHeight="1">
      <c r="A60" s="51" t="e">
        <f t="shared" si="1"/>
        <v>#REF!</v>
      </c>
      <c r="B60" s="22" t="s">
        <v>96</v>
      </c>
      <c r="C60" s="52"/>
      <c r="D60" s="62"/>
      <c r="E60" s="178">
        <v>5172</v>
      </c>
      <c r="F60" s="249"/>
      <c r="G60" s="614" t="s">
        <v>318</v>
      </c>
      <c r="H60" s="614"/>
      <c r="I60" s="65"/>
      <c r="J60" s="250">
        <v>1235.1</v>
      </c>
      <c r="K60" s="67">
        <v>3141.3111</v>
      </c>
      <c r="L60" s="67">
        <v>2845.2142900000003</v>
      </c>
      <c r="M60" s="343">
        <v>0.9057410104971776</v>
      </c>
      <c r="N60" s="250">
        <v>1235.1</v>
      </c>
      <c r="O60" s="67">
        <v>2316.6951</v>
      </c>
      <c r="P60" s="67">
        <v>2091.19048</v>
      </c>
      <c r="Q60" s="343">
        <v>0.9026610709367842</v>
      </c>
      <c r="R60" s="250">
        <v>0</v>
      </c>
      <c r="S60" s="67">
        <v>824.616</v>
      </c>
      <c r="T60" s="67">
        <v>754.02381</v>
      </c>
      <c r="U60" s="343">
        <v>0.9143938633254752</v>
      </c>
      <c r="V60" s="47"/>
      <c r="AD60" s="71"/>
      <c r="AE60" s="71"/>
      <c r="AF60" s="71"/>
      <c r="AG60" s="71"/>
      <c r="AH60" s="71"/>
      <c r="AI60" s="71"/>
    </row>
    <row r="61" spans="1:35" ht="13.5" customHeight="1">
      <c r="A61" s="51" t="e">
        <f t="shared" si="1"/>
        <v>#REF!</v>
      </c>
      <c r="B61" s="22" t="s">
        <v>96</v>
      </c>
      <c r="C61" s="52"/>
      <c r="D61" s="62"/>
      <c r="E61" s="178">
        <v>5173</v>
      </c>
      <c r="F61" s="249"/>
      <c r="G61" s="614" t="s">
        <v>319</v>
      </c>
      <c r="H61" s="614"/>
      <c r="I61" s="65"/>
      <c r="J61" s="250">
        <v>1149.713</v>
      </c>
      <c r="K61" s="67">
        <v>5577.3345</v>
      </c>
      <c r="L61" s="67">
        <v>3964.58368</v>
      </c>
      <c r="M61" s="343">
        <v>0.7108384264920815</v>
      </c>
      <c r="N61" s="250">
        <v>696.633</v>
      </c>
      <c r="O61" s="67">
        <v>2012.5765</v>
      </c>
      <c r="P61" s="67">
        <v>1867.47802</v>
      </c>
      <c r="Q61" s="343">
        <v>0.9279041169366731</v>
      </c>
      <c r="R61" s="250">
        <v>453.08</v>
      </c>
      <c r="S61" s="67">
        <v>3564.758</v>
      </c>
      <c r="T61" s="67">
        <v>2097.10566</v>
      </c>
      <c r="U61" s="343">
        <v>0.5882883662790014</v>
      </c>
      <c r="V61" s="47"/>
      <c r="AD61" s="71"/>
      <c r="AE61" s="71"/>
      <c r="AF61" s="71"/>
      <c r="AG61" s="71"/>
      <c r="AH61" s="71"/>
      <c r="AI61" s="71"/>
    </row>
    <row r="62" spans="1:35" ht="13.5" customHeight="1">
      <c r="A62" s="51" t="e">
        <f t="shared" si="1"/>
        <v>#REF!</v>
      </c>
      <c r="B62" s="22" t="s">
        <v>96</v>
      </c>
      <c r="C62" s="52"/>
      <c r="D62" s="62"/>
      <c r="E62" s="178">
        <v>5175</v>
      </c>
      <c r="F62" s="249"/>
      <c r="G62" s="614" t="s">
        <v>320</v>
      </c>
      <c r="H62" s="614"/>
      <c r="I62" s="65"/>
      <c r="J62" s="250">
        <v>18402.627</v>
      </c>
      <c r="K62" s="67">
        <v>13915.10462</v>
      </c>
      <c r="L62" s="67">
        <v>11022.7201</v>
      </c>
      <c r="M62" s="343">
        <v>0.7921406558565997</v>
      </c>
      <c r="N62" s="250">
        <v>17664.627</v>
      </c>
      <c r="O62" s="67">
        <v>8225.0253</v>
      </c>
      <c r="P62" s="67">
        <v>6321.44044</v>
      </c>
      <c r="Q62" s="343">
        <v>0.7685618231472189</v>
      </c>
      <c r="R62" s="250">
        <v>738</v>
      </c>
      <c r="S62" s="67">
        <v>5690.079320000001</v>
      </c>
      <c r="T62" s="67">
        <v>4701.27966</v>
      </c>
      <c r="U62" s="343">
        <v>0.8262239233599997</v>
      </c>
      <c r="V62" s="47"/>
      <c r="AD62" s="71"/>
      <c r="AE62" s="71"/>
      <c r="AF62" s="71"/>
      <c r="AG62" s="71"/>
      <c r="AH62" s="71"/>
      <c r="AI62" s="71"/>
    </row>
    <row r="63" spans="1:35" ht="13.5" customHeight="1">
      <c r="A63" s="51" t="e">
        <f t="shared" si="1"/>
        <v>#REF!</v>
      </c>
      <c r="B63" s="22"/>
      <c r="C63" s="52"/>
      <c r="D63" s="62"/>
      <c r="E63" s="178">
        <v>5176</v>
      </c>
      <c r="F63" s="249"/>
      <c r="G63" s="614" t="s">
        <v>321</v>
      </c>
      <c r="H63" s="614"/>
      <c r="I63" s="65"/>
      <c r="J63" s="250">
        <v>2</v>
      </c>
      <c r="K63" s="67">
        <v>0</v>
      </c>
      <c r="L63" s="67">
        <v>0</v>
      </c>
      <c r="M63" s="343" t="s">
        <v>199</v>
      </c>
      <c r="N63" s="250">
        <v>2</v>
      </c>
      <c r="O63" s="67">
        <v>0</v>
      </c>
      <c r="P63" s="67">
        <v>0</v>
      </c>
      <c r="Q63" s="343" t="s">
        <v>199</v>
      </c>
      <c r="R63" s="250">
        <v>0</v>
      </c>
      <c r="S63" s="67">
        <v>0</v>
      </c>
      <c r="T63" s="67">
        <v>0</v>
      </c>
      <c r="U63" s="343" t="s">
        <v>199</v>
      </c>
      <c r="V63" s="47"/>
      <c r="AD63" s="71"/>
      <c r="AE63" s="71"/>
      <c r="AF63" s="71"/>
      <c r="AG63" s="71"/>
      <c r="AH63" s="71"/>
      <c r="AI63" s="71"/>
    </row>
    <row r="64" spans="1:35" ht="13.5" customHeight="1">
      <c r="A64" s="51" t="e">
        <f t="shared" si="1"/>
        <v>#REF!</v>
      </c>
      <c r="B64" s="22" t="s">
        <v>96</v>
      </c>
      <c r="C64" s="52"/>
      <c r="D64" s="62"/>
      <c r="E64" s="178">
        <v>5177</v>
      </c>
      <c r="F64" s="249"/>
      <c r="G64" s="180" t="s">
        <v>115</v>
      </c>
      <c r="H64" s="180"/>
      <c r="I64" s="65"/>
      <c r="J64" s="250">
        <v>0</v>
      </c>
      <c r="K64" s="67">
        <v>0</v>
      </c>
      <c r="L64" s="67">
        <v>0</v>
      </c>
      <c r="M64" s="343" t="s">
        <v>199</v>
      </c>
      <c r="N64" s="250">
        <v>0</v>
      </c>
      <c r="O64" s="67">
        <v>0</v>
      </c>
      <c r="P64" s="67">
        <v>0</v>
      </c>
      <c r="Q64" s="343" t="s">
        <v>199</v>
      </c>
      <c r="R64" s="250">
        <v>0</v>
      </c>
      <c r="S64" s="67">
        <v>0</v>
      </c>
      <c r="T64" s="67">
        <v>0</v>
      </c>
      <c r="U64" s="343" t="s">
        <v>199</v>
      </c>
      <c r="V64" s="47"/>
      <c r="AD64" s="71"/>
      <c r="AE64" s="71"/>
      <c r="AF64" s="71"/>
      <c r="AG64" s="71"/>
      <c r="AH64" s="71"/>
      <c r="AI64" s="71"/>
    </row>
    <row r="65" spans="1:35" ht="13.5" customHeight="1">
      <c r="A65" s="51" t="e">
        <f t="shared" si="1"/>
        <v>#REF!</v>
      </c>
      <c r="B65" s="22" t="s">
        <v>96</v>
      </c>
      <c r="C65" s="52"/>
      <c r="D65" s="62"/>
      <c r="E65" s="178">
        <v>5178</v>
      </c>
      <c r="F65" s="249"/>
      <c r="G65" s="614" t="s">
        <v>390</v>
      </c>
      <c r="H65" s="614"/>
      <c r="I65" s="65"/>
      <c r="J65" s="250">
        <v>1665.48</v>
      </c>
      <c r="K65" s="67">
        <v>1560.48</v>
      </c>
      <c r="L65" s="67">
        <v>486.6963</v>
      </c>
      <c r="M65" s="343">
        <v>0.3118888418948016</v>
      </c>
      <c r="N65" s="250">
        <v>594</v>
      </c>
      <c r="O65" s="67">
        <v>489</v>
      </c>
      <c r="P65" s="67">
        <v>486.6963</v>
      </c>
      <c r="Q65" s="343">
        <v>0.9952889570552147</v>
      </c>
      <c r="R65" s="250">
        <v>1071.48</v>
      </c>
      <c r="S65" s="67">
        <v>1071.48</v>
      </c>
      <c r="T65" s="67">
        <v>0</v>
      </c>
      <c r="U65" s="343">
        <v>0</v>
      </c>
      <c r="V65" s="47"/>
      <c r="AD65" s="71"/>
      <c r="AE65" s="71"/>
      <c r="AF65" s="71"/>
      <c r="AG65" s="71"/>
      <c r="AH65" s="71"/>
      <c r="AI65" s="71"/>
    </row>
    <row r="66" spans="1:35" ht="13.5" customHeight="1">
      <c r="A66" s="51" t="e">
        <f t="shared" si="1"/>
        <v>#REF!</v>
      </c>
      <c r="B66" s="22" t="s">
        <v>96</v>
      </c>
      <c r="C66" s="52"/>
      <c r="D66" s="62"/>
      <c r="E66" s="178">
        <v>5179</v>
      </c>
      <c r="F66" s="249"/>
      <c r="G66" s="614" t="s">
        <v>322</v>
      </c>
      <c r="H66" s="614"/>
      <c r="I66" s="65"/>
      <c r="J66" s="250">
        <v>880.3</v>
      </c>
      <c r="K66" s="67">
        <v>960.9377499999999</v>
      </c>
      <c r="L66" s="67">
        <v>504.691</v>
      </c>
      <c r="M66" s="343">
        <v>0.5252067576697866</v>
      </c>
      <c r="N66" s="250">
        <v>880.3</v>
      </c>
      <c r="O66" s="67">
        <v>705.036</v>
      </c>
      <c r="P66" s="67">
        <v>404.938</v>
      </c>
      <c r="Q66" s="343">
        <v>0.5743508132918036</v>
      </c>
      <c r="R66" s="250">
        <v>0</v>
      </c>
      <c r="S66" s="67">
        <v>255.90175</v>
      </c>
      <c r="T66" s="67">
        <v>99.753</v>
      </c>
      <c r="U66" s="343">
        <v>0.3898097609727171</v>
      </c>
      <c r="V66" s="47"/>
      <c r="AD66" s="71"/>
      <c r="AE66" s="71"/>
      <c r="AF66" s="71"/>
      <c r="AG66" s="71"/>
      <c r="AH66" s="71"/>
      <c r="AI66" s="71"/>
    </row>
    <row r="67" spans="1:35" ht="13.5" customHeight="1">
      <c r="A67" s="51" t="e">
        <f t="shared" si="1"/>
        <v>#REF!</v>
      </c>
      <c r="B67" s="22" t="s">
        <v>96</v>
      </c>
      <c r="C67" s="52"/>
      <c r="D67" s="62"/>
      <c r="E67" s="178">
        <v>5181</v>
      </c>
      <c r="F67" s="249"/>
      <c r="G67" s="614" t="s">
        <v>391</v>
      </c>
      <c r="H67" s="614"/>
      <c r="I67" s="65"/>
      <c r="J67" s="250">
        <v>0</v>
      </c>
      <c r="K67" s="67">
        <v>0</v>
      </c>
      <c r="L67" s="67">
        <v>0</v>
      </c>
      <c r="M67" s="343" t="s">
        <v>199</v>
      </c>
      <c r="N67" s="250">
        <v>0</v>
      </c>
      <c r="O67" s="67">
        <v>0</v>
      </c>
      <c r="P67" s="67">
        <v>0</v>
      </c>
      <c r="Q67" s="343" t="s">
        <v>199</v>
      </c>
      <c r="R67" s="250">
        <v>0</v>
      </c>
      <c r="S67" s="67">
        <v>0</v>
      </c>
      <c r="T67" s="67">
        <v>0</v>
      </c>
      <c r="U67" s="343" t="s">
        <v>199</v>
      </c>
      <c r="V67" s="47"/>
      <c r="AD67" s="71"/>
      <c r="AE67" s="71"/>
      <c r="AF67" s="71"/>
      <c r="AG67" s="71"/>
      <c r="AH67" s="71"/>
      <c r="AI67" s="71"/>
    </row>
    <row r="68" spans="1:35" ht="13.5" customHeight="1">
      <c r="A68" s="51" t="e">
        <f t="shared" si="1"/>
        <v>#REF!</v>
      </c>
      <c r="B68" s="22" t="s">
        <v>96</v>
      </c>
      <c r="C68" s="52"/>
      <c r="D68" s="62"/>
      <c r="E68" s="178">
        <v>5183</v>
      </c>
      <c r="F68" s="249"/>
      <c r="G68" s="614" t="s">
        <v>509</v>
      </c>
      <c r="H68" s="614"/>
      <c r="I68" s="65"/>
      <c r="J68" s="250">
        <v>0</v>
      </c>
      <c r="K68" s="67">
        <v>250</v>
      </c>
      <c r="L68" s="67">
        <v>250</v>
      </c>
      <c r="M68" s="343">
        <v>1</v>
      </c>
      <c r="N68" s="250">
        <v>0</v>
      </c>
      <c r="O68" s="67">
        <v>250</v>
      </c>
      <c r="P68" s="67">
        <v>250</v>
      </c>
      <c r="Q68" s="343">
        <v>1</v>
      </c>
      <c r="R68" s="250">
        <v>0</v>
      </c>
      <c r="S68" s="67">
        <v>0</v>
      </c>
      <c r="T68" s="67">
        <v>0</v>
      </c>
      <c r="U68" s="343" t="s">
        <v>199</v>
      </c>
      <c r="V68" s="47"/>
      <c r="AD68" s="71"/>
      <c r="AE68" s="71"/>
      <c r="AF68" s="71"/>
      <c r="AG68" s="71"/>
      <c r="AH68" s="71"/>
      <c r="AI68" s="71"/>
    </row>
    <row r="69" spans="1:35" ht="13.5" customHeight="1">
      <c r="A69" s="51" t="e">
        <f t="shared" si="1"/>
        <v>#REF!</v>
      </c>
      <c r="B69" s="22" t="s">
        <v>96</v>
      </c>
      <c r="C69" s="52"/>
      <c r="D69" s="62"/>
      <c r="E69" s="178">
        <v>5189</v>
      </c>
      <c r="F69" s="249"/>
      <c r="G69" s="614" t="s">
        <v>323</v>
      </c>
      <c r="H69" s="614"/>
      <c r="I69" s="65"/>
      <c r="J69" s="250">
        <v>1670</v>
      </c>
      <c r="K69" s="67">
        <v>1209</v>
      </c>
      <c r="L69" s="67">
        <v>1095.4674</v>
      </c>
      <c r="M69" s="343">
        <v>0.9060937965260546</v>
      </c>
      <c r="N69" s="250">
        <v>1670</v>
      </c>
      <c r="O69" s="67">
        <v>1209</v>
      </c>
      <c r="P69" s="67">
        <v>1095.4674</v>
      </c>
      <c r="Q69" s="343">
        <v>0.9060937965260546</v>
      </c>
      <c r="R69" s="250">
        <v>0</v>
      </c>
      <c r="S69" s="67">
        <v>0</v>
      </c>
      <c r="T69" s="67">
        <v>0</v>
      </c>
      <c r="U69" s="343" t="s">
        <v>199</v>
      </c>
      <c r="V69" s="47"/>
      <c r="AD69" s="71"/>
      <c r="AE69" s="71"/>
      <c r="AF69" s="71"/>
      <c r="AG69" s="71"/>
      <c r="AH69" s="71"/>
      <c r="AI69" s="71"/>
    </row>
    <row r="70" spans="1:35" ht="13.5" customHeight="1">
      <c r="A70" s="51" t="e">
        <f t="shared" si="1"/>
        <v>#REF!</v>
      </c>
      <c r="B70" s="22" t="s">
        <v>96</v>
      </c>
      <c r="C70" s="52"/>
      <c r="D70" s="62"/>
      <c r="E70" s="178">
        <v>5191</v>
      </c>
      <c r="F70" s="249"/>
      <c r="G70" s="614" t="s">
        <v>324</v>
      </c>
      <c r="H70" s="614"/>
      <c r="I70" s="65"/>
      <c r="J70" s="250">
        <v>216.7</v>
      </c>
      <c r="K70" s="67">
        <v>3818.6950699999998</v>
      </c>
      <c r="L70" s="67">
        <v>2007.90518</v>
      </c>
      <c r="M70" s="343">
        <v>0.5258092471887262</v>
      </c>
      <c r="N70" s="250">
        <v>216.7</v>
      </c>
      <c r="O70" s="67">
        <v>2194.02007</v>
      </c>
      <c r="P70" s="67">
        <v>1973.56621</v>
      </c>
      <c r="Q70" s="343">
        <v>0.8995205818696088</v>
      </c>
      <c r="R70" s="250">
        <v>0</v>
      </c>
      <c r="S70" s="67">
        <v>1624.675</v>
      </c>
      <c r="T70" s="67">
        <v>34.33897</v>
      </c>
      <c r="U70" s="343">
        <v>0.021135901026359122</v>
      </c>
      <c r="V70" s="47"/>
      <c r="AD70" s="71"/>
      <c r="AE70" s="71"/>
      <c r="AF70" s="71"/>
      <c r="AG70" s="71"/>
      <c r="AH70" s="71"/>
      <c r="AI70" s="71"/>
    </row>
    <row r="71" spans="1:35" ht="13.5" customHeight="1">
      <c r="A71" s="51" t="e">
        <f t="shared" si="1"/>
        <v>#REF!</v>
      </c>
      <c r="B71" s="22" t="s">
        <v>96</v>
      </c>
      <c r="C71" s="52"/>
      <c r="D71" s="62"/>
      <c r="E71" s="178">
        <v>5192</v>
      </c>
      <c r="F71" s="249"/>
      <c r="G71" s="614" t="s">
        <v>325</v>
      </c>
      <c r="H71" s="614"/>
      <c r="I71" s="65"/>
      <c r="J71" s="250">
        <v>0</v>
      </c>
      <c r="K71" s="67">
        <v>0</v>
      </c>
      <c r="L71" s="67">
        <v>0</v>
      </c>
      <c r="M71" s="343" t="s">
        <v>199</v>
      </c>
      <c r="N71" s="250">
        <v>0</v>
      </c>
      <c r="O71" s="67">
        <v>0</v>
      </c>
      <c r="P71" s="67">
        <v>0</v>
      </c>
      <c r="Q71" s="343" t="s">
        <v>199</v>
      </c>
      <c r="R71" s="250">
        <v>0</v>
      </c>
      <c r="S71" s="67">
        <v>0</v>
      </c>
      <c r="T71" s="67">
        <v>0</v>
      </c>
      <c r="U71" s="343" t="s">
        <v>199</v>
      </c>
      <c r="V71" s="47"/>
      <c r="AD71" s="71"/>
      <c r="AE71" s="71"/>
      <c r="AF71" s="71"/>
      <c r="AG71" s="71"/>
      <c r="AH71" s="71"/>
      <c r="AI71" s="71"/>
    </row>
    <row r="72" spans="1:35" ht="13.5" customHeight="1">
      <c r="A72" s="51" t="e">
        <f t="shared" si="1"/>
        <v>#REF!</v>
      </c>
      <c r="B72" s="22" t="s">
        <v>96</v>
      </c>
      <c r="C72" s="52"/>
      <c r="D72" s="62"/>
      <c r="E72" s="178">
        <v>5193</v>
      </c>
      <c r="F72" s="249"/>
      <c r="G72" s="614" t="s">
        <v>392</v>
      </c>
      <c r="H72" s="614"/>
      <c r="I72" s="65"/>
      <c r="J72" s="250">
        <v>100</v>
      </c>
      <c r="K72" s="67">
        <v>0</v>
      </c>
      <c r="L72" s="67">
        <v>0</v>
      </c>
      <c r="M72" s="343" t="s">
        <v>199</v>
      </c>
      <c r="N72" s="250">
        <v>100</v>
      </c>
      <c r="O72" s="67">
        <v>0</v>
      </c>
      <c r="P72" s="67">
        <v>0</v>
      </c>
      <c r="Q72" s="343" t="s">
        <v>199</v>
      </c>
      <c r="R72" s="250">
        <v>0</v>
      </c>
      <c r="S72" s="67">
        <v>0</v>
      </c>
      <c r="T72" s="67">
        <v>0</v>
      </c>
      <c r="U72" s="343" t="s">
        <v>199</v>
      </c>
      <c r="V72" s="47"/>
      <c r="AD72" s="71"/>
      <c r="AE72" s="71"/>
      <c r="AF72" s="71"/>
      <c r="AG72" s="71"/>
      <c r="AH72" s="71"/>
      <c r="AI72" s="71"/>
    </row>
    <row r="73" spans="1:35" ht="15" customHeight="1">
      <c r="A73" s="51" t="e">
        <f t="shared" si="1"/>
        <v>#REF!</v>
      </c>
      <c r="B73" s="22" t="s">
        <v>96</v>
      </c>
      <c r="C73" s="52"/>
      <c r="D73" s="62"/>
      <c r="E73" s="178">
        <v>5194</v>
      </c>
      <c r="F73" s="249"/>
      <c r="G73" s="614" t="s">
        <v>326</v>
      </c>
      <c r="H73" s="614"/>
      <c r="I73" s="65"/>
      <c r="J73" s="250">
        <v>9863.225</v>
      </c>
      <c r="K73" s="67">
        <v>14904.426050000002</v>
      </c>
      <c r="L73" s="67">
        <v>12659.341479999997</v>
      </c>
      <c r="M73" s="343">
        <v>0.8493679285288545</v>
      </c>
      <c r="N73" s="250">
        <v>8728.225</v>
      </c>
      <c r="O73" s="67">
        <v>10311.496050000002</v>
      </c>
      <c r="P73" s="67">
        <v>8434.270979999998</v>
      </c>
      <c r="Q73" s="343">
        <v>0.8179483305916599</v>
      </c>
      <c r="R73" s="250">
        <v>1135</v>
      </c>
      <c r="S73" s="67">
        <v>4592.93</v>
      </c>
      <c r="T73" s="67">
        <v>4225.0705</v>
      </c>
      <c r="U73" s="343">
        <v>0.9199074447030544</v>
      </c>
      <c r="V73" s="47"/>
      <c r="AD73" s="71"/>
      <c r="AE73" s="71"/>
      <c r="AF73" s="71"/>
      <c r="AG73" s="71"/>
      <c r="AH73" s="71"/>
      <c r="AI73" s="71"/>
    </row>
    <row r="74" spans="1:35" ht="13.5" customHeight="1">
      <c r="A74" s="51" t="e">
        <f t="shared" si="1"/>
        <v>#REF!</v>
      </c>
      <c r="B74" s="22" t="s">
        <v>96</v>
      </c>
      <c r="C74" s="52"/>
      <c r="D74" s="62"/>
      <c r="E74" s="178">
        <v>5197</v>
      </c>
      <c r="F74" s="249"/>
      <c r="G74" s="613" t="s">
        <v>116</v>
      </c>
      <c r="H74" s="613"/>
      <c r="I74" s="65"/>
      <c r="J74" s="250">
        <v>0</v>
      </c>
      <c r="K74" s="67">
        <v>0</v>
      </c>
      <c r="L74" s="67">
        <v>0</v>
      </c>
      <c r="M74" s="343" t="s">
        <v>199</v>
      </c>
      <c r="N74" s="250">
        <v>0</v>
      </c>
      <c r="O74" s="67">
        <v>0</v>
      </c>
      <c r="P74" s="67">
        <v>0</v>
      </c>
      <c r="Q74" s="343" t="s">
        <v>199</v>
      </c>
      <c r="R74" s="250">
        <v>0</v>
      </c>
      <c r="S74" s="67">
        <v>0</v>
      </c>
      <c r="T74" s="67">
        <v>0</v>
      </c>
      <c r="U74" s="343" t="s">
        <v>199</v>
      </c>
      <c r="V74" s="47"/>
      <c r="AD74" s="71"/>
      <c r="AE74" s="71"/>
      <c r="AF74" s="71"/>
      <c r="AG74" s="71"/>
      <c r="AH74" s="71"/>
      <c r="AI74" s="71"/>
    </row>
    <row r="75" spans="1:35" ht="13.5" customHeight="1">
      <c r="A75" s="51" t="e">
        <f t="shared" si="1"/>
        <v>#REF!</v>
      </c>
      <c r="B75" s="22" t="s">
        <v>96</v>
      </c>
      <c r="C75" s="52"/>
      <c r="D75" s="72"/>
      <c r="E75" s="193">
        <v>5199</v>
      </c>
      <c r="F75" s="255"/>
      <c r="G75" s="612" t="s">
        <v>329</v>
      </c>
      <c r="H75" s="612"/>
      <c r="I75" s="75"/>
      <c r="J75" s="250">
        <v>9758</v>
      </c>
      <c r="K75" s="67">
        <v>727.646</v>
      </c>
      <c r="L75" s="67">
        <v>74.828</v>
      </c>
      <c r="M75" s="343">
        <v>0.10283571956693228</v>
      </c>
      <c r="N75" s="250">
        <v>1478</v>
      </c>
      <c r="O75" s="67">
        <v>85.5</v>
      </c>
      <c r="P75" s="67">
        <v>74.828</v>
      </c>
      <c r="Q75" s="343">
        <v>0.8751812865497076</v>
      </c>
      <c r="R75" s="250">
        <v>8280</v>
      </c>
      <c r="S75" s="67">
        <v>642.146</v>
      </c>
      <c r="T75" s="67">
        <v>0</v>
      </c>
      <c r="U75" s="343">
        <v>0</v>
      </c>
      <c r="V75" s="47"/>
      <c r="AD75" s="71"/>
      <c r="AE75" s="71"/>
      <c r="AF75" s="71"/>
      <c r="AG75" s="71"/>
      <c r="AH75" s="71"/>
      <c r="AI75" s="71"/>
    </row>
    <row r="76" spans="1:35" ht="13.5" customHeight="1">
      <c r="A76" s="51" t="e">
        <f t="shared" si="1"/>
        <v>#REF!</v>
      </c>
      <c r="B76" s="22" t="s">
        <v>96</v>
      </c>
      <c r="C76" s="52"/>
      <c r="D76" s="294"/>
      <c r="E76" s="295">
        <v>51</v>
      </c>
      <c r="F76" s="296"/>
      <c r="G76" s="640" t="s">
        <v>39</v>
      </c>
      <c r="H76" s="640"/>
      <c r="I76" s="298"/>
      <c r="J76" s="258">
        <v>2124106.52825</v>
      </c>
      <c r="K76" s="204">
        <v>2983708.4625699995</v>
      </c>
      <c r="L76" s="204">
        <v>2412550.7950100005</v>
      </c>
      <c r="M76" s="346">
        <v>0.8085745726417132</v>
      </c>
      <c r="N76" s="258">
        <v>1912588.3292500002</v>
      </c>
      <c r="O76" s="204">
        <v>2582707.6336299996</v>
      </c>
      <c r="P76" s="204">
        <v>2088190.5563200004</v>
      </c>
      <c r="Q76" s="346">
        <v>0.8085276587753161</v>
      </c>
      <c r="R76" s="258">
        <v>211518.199</v>
      </c>
      <c r="S76" s="204">
        <v>401000.8289399999</v>
      </c>
      <c r="T76" s="204">
        <v>324360.23868999997</v>
      </c>
      <c r="U76" s="347">
        <v>0.8088767286277422</v>
      </c>
      <c r="V76" s="47"/>
      <c r="AD76" s="71"/>
      <c r="AE76" s="71"/>
      <c r="AF76" s="71"/>
      <c r="AG76" s="71"/>
      <c r="AH76" s="71"/>
      <c r="AI76" s="71"/>
    </row>
    <row r="77" spans="1:35" ht="17.25" customHeight="1">
      <c r="A77" s="51" t="e">
        <f t="shared" si="1"/>
        <v>#REF!</v>
      </c>
      <c r="B77" s="22" t="s">
        <v>96</v>
      </c>
      <c r="C77" s="52"/>
      <c r="D77" s="90"/>
      <c r="E77" s="231">
        <v>5211</v>
      </c>
      <c r="F77" s="260"/>
      <c r="G77" s="620" t="s">
        <v>393</v>
      </c>
      <c r="H77" s="620"/>
      <c r="I77" s="93"/>
      <c r="J77" s="261">
        <v>0</v>
      </c>
      <c r="K77" s="95">
        <v>0</v>
      </c>
      <c r="L77" s="95">
        <v>0</v>
      </c>
      <c r="M77" s="348" t="s">
        <v>199</v>
      </c>
      <c r="N77" s="261">
        <v>0</v>
      </c>
      <c r="O77" s="95">
        <v>0</v>
      </c>
      <c r="P77" s="95">
        <v>0</v>
      </c>
      <c r="Q77" s="348" t="s">
        <v>199</v>
      </c>
      <c r="R77" s="261">
        <v>0</v>
      </c>
      <c r="S77" s="95">
        <v>0</v>
      </c>
      <c r="T77" s="95">
        <v>0</v>
      </c>
      <c r="U77" s="348" t="s">
        <v>199</v>
      </c>
      <c r="V77" s="47"/>
      <c r="AD77" s="71"/>
      <c r="AE77" s="71"/>
      <c r="AF77" s="71"/>
      <c r="AG77" s="71"/>
      <c r="AH77" s="71"/>
      <c r="AI77" s="71"/>
    </row>
    <row r="78" spans="1:35" ht="27" customHeight="1">
      <c r="A78" s="51" t="e">
        <f aca="true" t="shared" si="2" ref="A78:A97">IF(COUNTBLANK(C78:IV78)=254,"odstr",IF(AND($A$1="TISK",SUM(J78:U78)=0),"odstr","OK"))</f>
        <v>#REF!</v>
      </c>
      <c r="B78" s="22" t="s">
        <v>96</v>
      </c>
      <c r="C78" s="52"/>
      <c r="D78" s="62"/>
      <c r="E78" s="178">
        <v>5212</v>
      </c>
      <c r="F78" s="249"/>
      <c r="G78" s="613" t="s">
        <v>330</v>
      </c>
      <c r="H78" s="613"/>
      <c r="I78" s="65"/>
      <c r="J78" s="250">
        <v>1040.5</v>
      </c>
      <c r="K78" s="67">
        <v>64042.847</v>
      </c>
      <c r="L78" s="67">
        <v>63827.4965</v>
      </c>
      <c r="M78" s="343">
        <v>0.9966373996458965</v>
      </c>
      <c r="N78" s="250">
        <v>1040.5</v>
      </c>
      <c r="O78" s="67">
        <v>6687.262</v>
      </c>
      <c r="P78" s="67">
        <v>6514.17</v>
      </c>
      <c r="Q78" s="343">
        <v>0.9741161629378362</v>
      </c>
      <c r="R78" s="250">
        <v>0</v>
      </c>
      <c r="S78" s="67">
        <v>57355.585</v>
      </c>
      <c r="T78" s="67">
        <v>57313.3265</v>
      </c>
      <c r="U78" s="343">
        <v>0.9992632190919158</v>
      </c>
      <c r="V78" s="47"/>
      <c r="AD78" s="71"/>
      <c r="AE78" s="71"/>
      <c r="AF78" s="71"/>
      <c r="AG78" s="71"/>
      <c r="AH78" s="71"/>
      <c r="AI78" s="71"/>
    </row>
    <row r="79" spans="1:35" ht="30.75" customHeight="1">
      <c r="A79" s="51" t="e">
        <f t="shared" si="2"/>
        <v>#REF!</v>
      </c>
      <c r="B79" s="22" t="s">
        <v>96</v>
      </c>
      <c r="C79" s="52"/>
      <c r="D79" s="62"/>
      <c r="E79" s="178">
        <v>5213</v>
      </c>
      <c r="F79" s="249"/>
      <c r="G79" s="613" t="s">
        <v>331</v>
      </c>
      <c r="H79" s="613"/>
      <c r="I79" s="65"/>
      <c r="J79" s="250">
        <v>810396.216</v>
      </c>
      <c r="K79" s="67">
        <v>3692594.6419200003</v>
      </c>
      <c r="L79" s="67">
        <v>3656054.15428</v>
      </c>
      <c r="M79" s="343">
        <v>0.9901043869735453</v>
      </c>
      <c r="N79" s="250">
        <v>16175.304</v>
      </c>
      <c r="O79" s="67">
        <v>1022044.137</v>
      </c>
      <c r="P79" s="67">
        <v>1009965.09088</v>
      </c>
      <c r="Q79" s="343">
        <v>0.988181482890303</v>
      </c>
      <c r="R79" s="250">
        <v>794220.912</v>
      </c>
      <c r="S79" s="67">
        <v>2670550.50492</v>
      </c>
      <c r="T79" s="67">
        <v>2646089.0634</v>
      </c>
      <c r="U79" s="343">
        <v>0.990840299977501</v>
      </c>
      <c r="V79" s="47"/>
      <c r="AD79" s="71"/>
      <c r="AE79" s="71"/>
      <c r="AF79" s="71"/>
      <c r="AG79" s="71"/>
      <c r="AH79" s="71"/>
      <c r="AI79" s="71"/>
    </row>
    <row r="80" spans="1:35" ht="26.25" customHeight="1">
      <c r="A80" s="51" t="e">
        <f t="shared" si="2"/>
        <v>#REF!</v>
      </c>
      <c r="B80" s="22" t="s">
        <v>96</v>
      </c>
      <c r="C80" s="52"/>
      <c r="D80" s="62"/>
      <c r="E80" s="178">
        <v>5215</v>
      </c>
      <c r="F80" s="249"/>
      <c r="G80" s="613"/>
      <c r="H80" s="613"/>
      <c r="I80" s="65"/>
      <c r="J80" s="250">
        <v>0</v>
      </c>
      <c r="K80" s="67">
        <v>32</v>
      </c>
      <c r="L80" s="67">
        <v>32</v>
      </c>
      <c r="M80" s="343">
        <v>1</v>
      </c>
      <c r="N80" s="250">
        <v>0</v>
      </c>
      <c r="O80" s="67">
        <v>32</v>
      </c>
      <c r="P80" s="67">
        <v>32</v>
      </c>
      <c r="Q80" s="343">
        <v>1</v>
      </c>
      <c r="R80" s="250">
        <v>0</v>
      </c>
      <c r="S80" s="67">
        <v>0</v>
      </c>
      <c r="T80" s="67">
        <v>0</v>
      </c>
      <c r="U80" s="343" t="s">
        <v>199</v>
      </c>
      <c r="V80" s="47"/>
      <c r="AD80" s="71"/>
      <c r="AE80" s="71"/>
      <c r="AF80" s="71"/>
      <c r="AG80" s="71"/>
      <c r="AH80" s="71"/>
      <c r="AI80" s="71"/>
    </row>
    <row r="81" spans="1:35" ht="13.5" customHeight="1">
      <c r="A81" s="51" t="e">
        <f t="shared" si="2"/>
        <v>#REF!</v>
      </c>
      <c r="B81" s="22" t="s">
        <v>96</v>
      </c>
      <c r="C81" s="52"/>
      <c r="D81" s="62"/>
      <c r="E81" s="178">
        <v>5219</v>
      </c>
      <c r="F81" s="249"/>
      <c r="G81" s="613" t="s">
        <v>394</v>
      </c>
      <c r="H81" s="613"/>
      <c r="I81" s="65"/>
      <c r="J81" s="250">
        <v>223</v>
      </c>
      <c r="K81" s="67">
        <v>1109.7</v>
      </c>
      <c r="L81" s="67">
        <v>1109.6748799999998</v>
      </c>
      <c r="M81" s="343">
        <v>0.999977363251329</v>
      </c>
      <c r="N81" s="250">
        <v>223</v>
      </c>
      <c r="O81" s="67">
        <v>40</v>
      </c>
      <c r="P81" s="67">
        <v>40</v>
      </c>
      <c r="Q81" s="343">
        <v>1</v>
      </c>
      <c r="R81" s="250">
        <v>0</v>
      </c>
      <c r="S81" s="67">
        <v>1069.7</v>
      </c>
      <c r="T81" s="67">
        <v>1069.6748799999998</v>
      </c>
      <c r="U81" s="343">
        <v>0.9999765167804054</v>
      </c>
      <c r="V81" s="47"/>
      <c r="AD81" s="71"/>
      <c r="AE81" s="71"/>
      <c r="AF81" s="71"/>
      <c r="AG81" s="71"/>
      <c r="AH81" s="71"/>
      <c r="AI81" s="71"/>
    </row>
    <row r="82" spans="1:35" ht="27" customHeight="1">
      <c r="A82" s="51" t="e">
        <f t="shared" si="2"/>
        <v>#REF!</v>
      </c>
      <c r="B82" s="22" t="s">
        <v>96</v>
      </c>
      <c r="C82" s="52"/>
      <c r="D82" s="62"/>
      <c r="E82" s="178">
        <v>5221</v>
      </c>
      <c r="F82" s="249"/>
      <c r="G82" s="613" t="s">
        <v>332</v>
      </c>
      <c r="H82" s="613"/>
      <c r="I82" s="65"/>
      <c r="J82" s="250">
        <v>274553.47177</v>
      </c>
      <c r="K82" s="67">
        <v>816528.13743</v>
      </c>
      <c r="L82" s="67">
        <v>802447.3920999999</v>
      </c>
      <c r="M82" s="343">
        <v>0.9827553458545607</v>
      </c>
      <c r="N82" s="250">
        <v>20181.531769999998</v>
      </c>
      <c r="O82" s="67">
        <v>194637.57175</v>
      </c>
      <c r="P82" s="67">
        <v>192936.9538</v>
      </c>
      <c r="Q82" s="343">
        <v>0.9912626429999633</v>
      </c>
      <c r="R82" s="250">
        <v>254371.94</v>
      </c>
      <c r="S82" s="67">
        <v>621890.56568</v>
      </c>
      <c r="T82" s="67">
        <v>609510.4382999999</v>
      </c>
      <c r="U82" s="343">
        <v>0.9800927557624819</v>
      </c>
      <c r="V82" s="47"/>
      <c r="AD82" s="71"/>
      <c r="AE82" s="71"/>
      <c r="AF82" s="71"/>
      <c r="AG82" s="71"/>
      <c r="AH82" s="71"/>
      <c r="AI82" s="71"/>
    </row>
    <row r="83" spans="1:35" ht="27" customHeight="1">
      <c r="A83" s="51" t="e">
        <f t="shared" si="2"/>
        <v>#REF!</v>
      </c>
      <c r="B83" s="22"/>
      <c r="C83" s="52"/>
      <c r="D83" s="62"/>
      <c r="E83" s="178">
        <v>5222</v>
      </c>
      <c r="F83" s="249"/>
      <c r="G83" s="614" t="s">
        <v>333</v>
      </c>
      <c r="H83" s="614"/>
      <c r="I83" s="65"/>
      <c r="J83" s="250">
        <v>205503.81600000002</v>
      </c>
      <c r="K83" s="67">
        <v>343209.46637000004</v>
      </c>
      <c r="L83" s="67">
        <v>317413.22849999997</v>
      </c>
      <c r="M83" s="343">
        <v>0.9248382099047635</v>
      </c>
      <c r="N83" s="250">
        <v>149156.814</v>
      </c>
      <c r="O83" s="67">
        <v>184462.11291</v>
      </c>
      <c r="P83" s="67">
        <v>172760.82762999999</v>
      </c>
      <c r="Q83" s="343">
        <v>0.9365653732606374</v>
      </c>
      <c r="R83" s="250">
        <v>56347.002</v>
      </c>
      <c r="S83" s="67">
        <v>158747.35346</v>
      </c>
      <c r="T83" s="67">
        <v>144652.40087</v>
      </c>
      <c r="U83" s="343">
        <v>0.9112114168659099</v>
      </c>
      <c r="V83" s="47"/>
      <c r="AD83" s="71"/>
      <c r="AE83" s="71"/>
      <c r="AF83" s="71"/>
      <c r="AG83" s="71"/>
      <c r="AH83" s="71"/>
      <c r="AI83" s="71"/>
    </row>
    <row r="84" spans="1:35" ht="27" customHeight="1">
      <c r="A84" s="51" t="e">
        <f t="shared" si="2"/>
        <v>#REF!</v>
      </c>
      <c r="B84" s="22" t="s">
        <v>96</v>
      </c>
      <c r="C84" s="52"/>
      <c r="D84" s="350"/>
      <c r="E84" s="351">
        <v>5223</v>
      </c>
      <c r="F84" s="352"/>
      <c r="G84" s="613" t="s">
        <v>334</v>
      </c>
      <c r="H84" s="613"/>
      <c r="I84" s="353"/>
      <c r="J84" s="250">
        <v>2562.5</v>
      </c>
      <c r="K84" s="67">
        <v>15845.021259999998</v>
      </c>
      <c r="L84" s="67">
        <v>13896.363820000002</v>
      </c>
      <c r="M84" s="343">
        <v>0.8770176822091562</v>
      </c>
      <c r="N84" s="250">
        <v>1017</v>
      </c>
      <c r="O84" s="67">
        <v>4101.565</v>
      </c>
      <c r="P84" s="67">
        <v>3717.92806</v>
      </c>
      <c r="Q84" s="343">
        <v>0.9064657173542295</v>
      </c>
      <c r="R84" s="250">
        <v>1545.5</v>
      </c>
      <c r="S84" s="67">
        <v>11743.456259999999</v>
      </c>
      <c r="T84" s="67">
        <v>10178.435760000002</v>
      </c>
      <c r="U84" s="354">
        <v>0.866732547441702</v>
      </c>
      <c r="V84" s="47"/>
      <c r="AD84" s="71"/>
      <c r="AE84" s="71"/>
      <c r="AF84" s="71"/>
      <c r="AG84" s="71"/>
      <c r="AH84" s="71"/>
      <c r="AI84" s="71"/>
    </row>
    <row r="85" spans="1:35" ht="27" customHeight="1">
      <c r="A85" s="51" t="e">
        <f t="shared" si="2"/>
        <v>#REF!</v>
      </c>
      <c r="B85" s="22" t="s">
        <v>96</v>
      </c>
      <c r="C85" s="52"/>
      <c r="D85" s="350"/>
      <c r="E85" s="351">
        <v>5224</v>
      </c>
      <c r="F85" s="352"/>
      <c r="G85" s="613" t="s">
        <v>117</v>
      </c>
      <c r="H85" s="613"/>
      <c r="I85" s="353"/>
      <c r="J85" s="250">
        <v>2</v>
      </c>
      <c r="K85" s="67">
        <v>2</v>
      </c>
      <c r="L85" s="67">
        <v>0</v>
      </c>
      <c r="M85" s="343">
        <v>0</v>
      </c>
      <c r="N85" s="250">
        <v>2</v>
      </c>
      <c r="O85" s="67">
        <v>2</v>
      </c>
      <c r="P85" s="67">
        <v>0</v>
      </c>
      <c r="Q85" s="343">
        <v>0</v>
      </c>
      <c r="R85" s="250">
        <v>0</v>
      </c>
      <c r="S85" s="67">
        <v>0</v>
      </c>
      <c r="T85" s="67">
        <v>0</v>
      </c>
      <c r="U85" s="354" t="s">
        <v>199</v>
      </c>
      <c r="V85" s="47"/>
      <c r="AD85" s="71"/>
      <c r="AE85" s="71"/>
      <c r="AF85" s="71"/>
      <c r="AG85" s="71"/>
      <c r="AH85" s="71"/>
      <c r="AI85" s="71"/>
    </row>
    <row r="86" spans="1:35" ht="27" customHeight="1">
      <c r="A86" s="51" t="e">
        <f t="shared" si="2"/>
        <v>#REF!</v>
      </c>
      <c r="B86" s="22" t="s">
        <v>96</v>
      </c>
      <c r="C86" s="52"/>
      <c r="D86" s="350"/>
      <c r="E86" s="351">
        <v>5229</v>
      </c>
      <c r="F86" s="352"/>
      <c r="G86" s="613" t="s">
        <v>335</v>
      </c>
      <c r="H86" s="613"/>
      <c r="I86" s="353"/>
      <c r="J86" s="250">
        <v>108653.21880999999</v>
      </c>
      <c r="K86" s="67">
        <v>130624.10213</v>
      </c>
      <c r="L86" s="67">
        <v>126044.86275</v>
      </c>
      <c r="M86" s="343">
        <v>0.9649433810045053</v>
      </c>
      <c r="N86" s="250">
        <v>91763.18281</v>
      </c>
      <c r="O86" s="67">
        <v>89031.56077</v>
      </c>
      <c r="P86" s="67">
        <v>86591.04595</v>
      </c>
      <c r="Q86" s="343">
        <v>0.972588205812715</v>
      </c>
      <c r="R86" s="250">
        <v>16890.036</v>
      </c>
      <c r="S86" s="67">
        <v>41592.54136</v>
      </c>
      <c r="T86" s="67">
        <v>39453.8168</v>
      </c>
      <c r="U86" s="354">
        <v>0.9485791324581855</v>
      </c>
      <c r="V86" s="47"/>
      <c r="AD86" s="71"/>
      <c r="AE86" s="71"/>
      <c r="AF86" s="71"/>
      <c r="AG86" s="71"/>
      <c r="AH86" s="71"/>
      <c r="AI86" s="71"/>
    </row>
    <row r="87" spans="1:35" ht="32.25" customHeight="1">
      <c r="A87" s="51" t="e">
        <f t="shared" si="2"/>
        <v>#REF!</v>
      </c>
      <c r="B87" s="22" t="s">
        <v>96</v>
      </c>
      <c r="C87" s="52"/>
      <c r="D87" s="355"/>
      <c r="E87" s="356">
        <v>5230</v>
      </c>
      <c r="F87" s="357"/>
      <c r="G87" s="613" t="s">
        <v>336</v>
      </c>
      <c r="H87" s="613"/>
      <c r="I87" s="358"/>
      <c r="J87" s="254">
        <v>0</v>
      </c>
      <c r="K87" s="215">
        <v>51.1</v>
      </c>
      <c r="L87" s="215">
        <v>51.1</v>
      </c>
      <c r="M87" s="344">
        <v>1</v>
      </c>
      <c r="N87" s="254">
        <v>0</v>
      </c>
      <c r="O87" s="215">
        <v>51.1</v>
      </c>
      <c r="P87" s="215">
        <v>51.1</v>
      </c>
      <c r="Q87" s="344">
        <v>1</v>
      </c>
      <c r="R87" s="254">
        <v>0</v>
      </c>
      <c r="S87" s="215">
        <v>0</v>
      </c>
      <c r="T87" s="215">
        <v>0</v>
      </c>
      <c r="U87" s="359" t="s">
        <v>199</v>
      </c>
      <c r="V87" s="47"/>
      <c r="AD87" s="71"/>
      <c r="AE87" s="71"/>
      <c r="AF87" s="71"/>
      <c r="AG87" s="71"/>
      <c r="AH87" s="71"/>
      <c r="AI87" s="71"/>
    </row>
    <row r="88" spans="1:35" ht="13.5" customHeight="1">
      <c r="A88" s="51" t="e">
        <f t="shared" si="2"/>
        <v>#REF!</v>
      </c>
      <c r="B88" s="22" t="s">
        <v>96</v>
      </c>
      <c r="C88" s="52"/>
      <c r="D88" s="72"/>
      <c r="E88" s="193">
        <v>5240</v>
      </c>
      <c r="F88" s="255"/>
      <c r="G88" s="611" t="s">
        <v>337</v>
      </c>
      <c r="H88" s="611"/>
      <c r="I88" s="75"/>
      <c r="J88" s="256">
        <v>447.3</v>
      </c>
      <c r="K88" s="77">
        <v>1182.794</v>
      </c>
      <c r="L88" s="77">
        <v>1058.982</v>
      </c>
      <c r="M88" s="345">
        <v>0.8953224314631287</v>
      </c>
      <c r="N88" s="256">
        <v>447.3</v>
      </c>
      <c r="O88" s="77">
        <v>1182.794</v>
      </c>
      <c r="P88" s="77">
        <v>1058.982</v>
      </c>
      <c r="Q88" s="345">
        <v>0.8953224314631287</v>
      </c>
      <c r="R88" s="256">
        <v>0</v>
      </c>
      <c r="S88" s="77">
        <v>0</v>
      </c>
      <c r="T88" s="77">
        <v>0</v>
      </c>
      <c r="U88" s="345" t="s">
        <v>199</v>
      </c>
      <c r="V88" s="47"/>
      <c r="AD88" s="71"/>
      <c r="AE88" s="71"/>
      <c r="AF88" s="71"/>
      <c r="AG88" s="71"/>
      <c r="AH88" s="71"/>
      <c r="AI88" s="71"/>
    </row>
    <row r="89" spans="1:35" ht="13.5" customHeight="1">
      <c r="A89" s="51" t="e">
        <f t="shared" si="2"/>
        <v>#REF!</v>
      </c>
      <c r="B89" s="22" t="s">
        <v>96</v>
      </c>
      <c r="C89" s="52"/>
      <c r="D89" s="294"/>
      <c r="E89" s="295">
        <v>52</v>
      </c>
      <c r="F89" s="296"/>
      <c r="G89" s="594" t="s">
        <v>40</v>
      </c>
      <c r="H89" s="594"/>
      <c r="I89" s="298"/>
      <c r="J89" s="258">
        <v>1403382.02258</v>
      </c>
      <c r="K89" s="204">
        <v>5065221.81011</v>
      </c>
      <c r="L89" s="204">
        <v>4981935.25483</v>
      </c>
      <c r="M89" s="346">
        <v>0.9835571751046</v>
      </c>
      <c r="N89" s="258">
        <v>280006.63258000003</v>
      </c>
      <c r="O89" s="204">
        <v>1502272.10343</v>
      </c>
      <c r="P89" s="204">
        <v>1473668.09832</v>
      </c>
      <c r="Q89" s="346">
        <v>0.9809595045766404</v>
      </c>
      <c r="R89" s="258">
        <v>1123375.39</v>
      </c>
      <c r="S89" s="204">
        <v>3562949.7066800003</v>
      </c>
      <c r="T89" s="204">
        <v>3508267.1565099997</v>
      </c>
      <c r="U89" s="347">
        <v>0.9846524496072794</v>
      </c>
      <c r="V89" s="47"/>
      <c r="AD89" s="71"/>
      <c r="AE89" s="71"/>
      <c r="AF89" s="71"/>
      <c r="AG89" s="71"/>
      <c r="AH89" s="71"/>
      <c r="AI89" s="71"/>
    </row>
    <row r="90" spans="1:35" ht="13.5" customHeight="1">
      <c r="A90" s="51" t="e">
        <f t="shared" si="2"/>
        <v>#REF!</v>
      </c>
      <c r="B90" s="22" t="s">
        <v>96</v>
      </c>
      <c r="C90" s="52"/>
      <c r="D90" s="90"/>
      <c r="E90" s="231">
        <v>5311</v>
      </c>
      <c r="F90" s="260"/>
      <c r="G90" s="620" t="s">
        <v>395</v>
      </c>
      <c r="H90" s="620"/>
      <c r="I90" s="93"/>
      <c r="J90" s="261">
        <v>200</v>
      </c>
      <c r="K90" s="95">
        <v>1176.487</v>
      </c>
      <c r="L90" s="95">
        <v>836.3594499999999</v>
      </c>
      <c r="M90" s="348">
        <v>0.7108956155061635</v>
      </c>
      <c r="N90" s="261">
        <v>0</v>
      </c>
      <c r="O90" s="95">
        <v>0</v>
      </c>
      <c r="P90" s="95">
        <v>0</v>
      </c>
      <c r="Q90" s="348" t="s">
        <v>199</v>
      </c>
      <c r="R90" s="261">
        <v>200</v>
      </c>
      <c r="S90" s="95">
        <v>1176.487</v>
      </c>
      <c r="T90" s="95">
        <v>836.3594499999999</v>
      </c>
      <c r="U90" s="348">
        <v>0.7108956155061635</v>
      </c>
      <c r="V90" s="47"/>
      <c r="AD90" s="71"/>
      <c r="AE90" s="71"/>
      <c r="AF90" s="71"/>
      <c r="AG90" s="71"/>
      <c r="AH90" s="71"/>
      <c r="AI90" s="71"/>
    </row>
    <row r="91" spans="1:35" ht="27" customHeight="1">
      <c r="A91" s="51" t="e">
        <f t="shared" si="2"/>
        <v>#REF!</v>
      </c>
      <c r="B91" s="22" t="s">
        <v>96</v>
      </c>
      <c r="C91" s="52"/>
      <c r="D91" s="62"/>
      <c r="E91" s="178">
        <v>5313</v>
      </c>
      <c r="F91" s="249"/>
      <c r="G91" s="614" t="s">
        <v>118</v>
      </c>
      <c r="H91" s="614"/>
      <c r="I91" s="65"/>
      <c r="J91" s="250">
        <v>0</v>
      </c>
      <c r="K91" s="67">
        <v>0</v>
      </c>
      <c r="L91" s="67">
        <v>0</v>
      </c>
      <c r="M91" s="343" t="s">
        <v>199</v>
      </c>
      <c r="N91" s="250">
        <v>0</v>
      </c>
      <c r="O91" s="67">
        <v>0</v>
      </c>
      <c r="P91" s="67">
        <v>0</v>
      </c>
      <c r="Q91" s="343" t="s">
        <v>199</v>
      </c>
      <c r="R91" s="250">
        <v>0</v>
      </c>
      <c r="S91" s="67">
        <v>0</v>
      </c>
      <c r="T91" s="67">
        <v>0</v>
      </c>
      <c r="U91" s="343" t="s">
        <v>199</v>
      </c>
      <c r="V91" s="47"/>
      <c r="AD91" s="71"/>
      <c r="AE91" s="71"/>
      <c r="AF91" s="71"/>
      <c r="AG91" s="71"/>
      <c r="AH91" s="71"/>
      <c r="AI91" s="71"/>
    </row>
    <row r="92" spans="1:35" ht="27" customHeight="1">
      <c r="A92" s="51" t="e">
        <f t="shared" si="2"/>
        <v>#REF!</v>
      </c>
      <c r="B92" s="22" t="s">
        <v>96</v>
      </c>
      <c r="C92" s="52"/>
      <c r="D92" s="62"/>
      <c r="E92" s="178">
        <v>5319</v>
      </c>
      <c r="F92" s="249"/>
      <c r="G92" s="614" t="s">
        <v>396</v>
      </c>
      <c r="H92" s="614"/>
      <c r="I92" s="65"/>
      <c r="J92" s="250">
        <v>0</v>
      </c>
      <c r="K92" s="67">
        <v>49</v>
      </c>
      <c r="L92" s="67">
        <v>0</v>
      </c>
      <c r="M92" s="343">
        <v>0</v>
      </c>
      <c r="N92" s="250">
        <v>0</v>
      </c>
      <c r="O92" s="67">
        <v>49</v>
      </c>
      <c r="P92" s="67">
        <v>0</v>
      </c>
      <c r="Q92" s="343">
        <v>0</v>
      </c>
      <c r="R92" s="250">
        <v>0</v>
      </c>
      <c r="S92" s="67">
        <v>0</v>
      </c>
      <c r="T92" s="67">
        <v>0</v>
      </c>
      <c r="U92" s="343" t="s">
        <v>199</v>
      </c>
      <c r="V92" s="47"/>
      <c r="AD92" s="71"/>
      <c r="AE92" s="71"/>
      <c r="AF92" s="71"/>
      <c r="AG92" s="71"/>
      <c r="AH92" s="71"/>
      <c r="AI92" s="71"/>
    </row>
    <row r="93" spans="1:35" ht="27" customHeight="1">
      <c r="A93" s="51" t="e">
        <f t="shared" si="2"/>
        <v>#REF!</v>
      </c>
      <c r="B93" s="22" t="s">
        <v>96</v>
      </c>
      <c r="C93" s="52"/>
      <c r="D93" s="62"/>
      <c r="E93" s="178">
        <v>5322</v>
      </c>
      <c r="F93" s="249"/>
      <c r="G93" s="613" t="s">
        <v>397</v>
      </c>
      <c r="H93" s="613"/>
      <c r="I93" s="65"/>
      <c r="J93" s="250">
        <v>0</v>
      </c>
      <c r="K93" s="67">
        <v>0</v>
      </c>
      <c r="L93" s="67">
        <v>0</v>
      </c>
      <c r="M93" s="343" t="s">
        <v>199</v>
      </c>
      <c r="N93" s="250">
        <v>0</v>
      </c>
      <c r="O93" s="67">
        <v>0</v>
      </c>
      <c r="P93" s="67">
        <v>0</v>
      </c>
      <c r="Q93" s="343" t="s">
        <v>199</v>
      </c>
      <c r="R93" s="250">
        <v>0</v>
      </c>
      <c r="S93" s="67">
        <v>0</v>
      </c>
      <c r="T93" s="67">
        <v>0</v>
      </c>
      <c r="U93" s="343" t="s">
        <v>199</v>
      </c>
      <c r="V93" s="47"/>
      <c r="AD93" s="71"/>
      <c r="AE93" s="71"/>
      <c r="AF93" s="71"/>
      <c r="AG93" s="71"/>
      <c r="AH93" s="71"/>
      <c r="AI93" s="71"/>
    </row>
    <row r="94" spans="1:35" ht="13.5" customHeight="1">
      <c r="A94" s="51" t="e">
        <f t="shared" si="2"/>
        <v>#REF!</v>
      </c>
      <c r="B94" s="22" t="s">
        <v>96</v>
      </c>
      <c r="C94" s="52"/>
      <c r="D94" s="62"/>
      <c r="E94" s="178">
        <v>5324</v>
      </c>
      <c r="F94" s="249"/>
      <c r="G94" s="613" t="s">
        <v>119</v>
      </c>
      <c r="H94" s="613"/>
      <c r="I94" s="65"/>
      <c r="J94" s="250">
        <v>0</v>
      </c>
      <c r="K94" s="67">
        <v>0</v>
      </c>
      <c r="L94" s="67">
        <v>0</v>
      </c>
      <c r="M94" s="343" t="s">
        <v>199</v>
      </c>
      <c r="N94" s="250">
        <v>0</v>
      </c>
      <c r="O94" s="67">
        <v>0</v>
      </c>
      <c r="P94" s="67">
        <v>0</v>
      </c>
      <c r="Q94" s="343" t="s">
        <v>199</v>
      </c>
      <c r="R94" s="250">
        <v>0</v>
      </c>
      <c r="S94" s="67">
        <v>0</v>
      </c>
      <c r="T94" s="67">
        <v>0</v>
      </c>
      <c r="U94" s="343" t="s">
        <v>199</v>
      </c>
      <c r="V94" s="47"/>
      <c r="AD94" s="71"/>
      <c r="AE94" s="71"/>
      <c r="AF94" s="71"/>
      <c r="AG94" s="71"/>
      <c r="AH94" s="71"/>
      <c r="AI94" s="71"/>
    </row>
    <row r="95" spans="1:35" ht="27" customHeight="1">
      <c r="A95" s="51" t="e">
        <f t="shared" si="2"/>
        <v>#REF!</v>
      </c>
      <c r="B95" s="22" t="s">
        <v>96</v>
      </c>
      <c r="C95" s="52"/>
      <c r="D95" s="62"/>
      <c r="E95" s="178">
        <v>5331</v>
      </c>
      <c r="F95" s="249"/>
      <c r="G95" s="613" t="s">
        <v>340</v>
      </c>
      <c r="H95" s="613"/>
      <c r="I95" s="65"/>
      <c r="J95" s="250">
        <v>18263830.976850003</v>
      </c>
      <c r="K95" s="67">
        <v>19676843.478099994</v>
      </c>
      <c r="L95" s="67">
        <v>19584859.537649997</v>
      </c>
      <c r="M95" s="343">
        <v>0.9953252694949587</v>
      </c>
      <c r="N95" s="250">
        <v>12920394.566850001</v>
      </c>
      <c r="O95" s="67">
        <v>13893910.011889998</v>
      </c>
      <c r="P95" s="67">
        <v>13844179.147469997</v>
      </c>
      <c r="Q95" s="343">
        <v>0.9964206717635682</v>
      </c>
      <c r="R95" s="250">
        <v>5343436.41</v>
      </c>
      <c r="S95" s="67">
        <v>5782933.466209998</v>
      </c>
      <c r="T95" s="67">
        <v>5740680.390179998</v>
      </c>
      <c r="U95" s="343">
        <v>0.9926934874355918</v>
      </c>
      <c r="V95" s="47"/>
      <c r="AD95" s="71"/>
      <c r="AE95" s="71"/>
      <c r="AF95" s="71"/>
      <c r="AG95" s="71"/>
      <c r="AH95" s="71"/>
      <c r="AI95" s="71"/>
    </row>
    <row r="96" spans="1:35" ht="13.5" customHeight="1">
      <c r="A96" s="51" t="e">
        <f t="shared" si="2"/>
        <v>#REF!</v>
      </c>
      <c r="B96" s="22" t="s">
        <v>96</v>
      </c>
      <c r="C96" s="52"/>
      <c r="D96" s="62"/>
      <c r="E96" s="178">
        <v>5332</v>
      </c>
      <c r="F96" s="249"/>
      <c r="G96" s="614" t="s">
        <v>341</v>
      </c>
      <c r="H96" s="614"/>
      <c r="I96" s="65"/>
      <c r="J96" s="250">
        <v>15598.6</v>
      </c>
      <c r="K96" s="67">
        <v>58618.33537</v>
      </c>
      <c r="L96" s="67">
        <v>49703.92147</v>
      </c>
      <c r="M96" s="343">
        <v>0.84792447885577</v>
      </c>
      <c r="N96" s="250">
        <v>12848.6</v>
      </c>
      <c r="O96" s="67">
        <v>14991.4</v>
      </c>
      <c r="P96" s="67">
        <v>14514.222689999999</v>
      </c>
      <c r="Q96" s="343">
        <v>0.9681699300932534</v>
      </c>
      <c r="R96" s="250">
        <v>2750</v>
      </c>
      <c r="S96" s="67">
        <v>43626.93537</v>
      </c>
      <c r="T96" s="67">
        <v>35189.69878</v>
      </c>
      <c r="U96" s="343">
        <v>0.8066048756704132</v>
      </c>
      <c r="V96" s="47"/>
      <c r="AD96" s="71"/>
      <c r="AE96" s="71"/>
      <c r="AF96" s="71"/>
      <c r="AG96" s="71"/>
      <c r="AH96" s="71"/>
      <c r="AI96" s="71"/>
    </row>
    <row r="97" spans="1:35" ht="27" customHeight="1">
      <c r="A97" s="51" t="e">
        <f t="shared" si="2"/>
        <v>#REF!</v>
      </c>
      <c r="B97" s="22" t="s">
        <v>96</v>
      </c>
      <c r="C97" s="52"/>
      <c r="D97" s="62"/>
      <c r="E97" s="178">
        <v>5333</v>
      </c>
      <c r="F97" s="249"/>
      <c r="G97" s="613" t="s">
        <v>398</v>
      </c>
      <c r="H97" s="613"/>
      <c r="I97" s="65"/>
      <c r="J97" s="250">
        <v>78896.4</v>
      </c>
      <c r="K97" s="67">
        <v>118255.96135</v>
      </c>
      <c r="L97" s="67">
        <v>117794.58643000001</v>
      </c>
      <c r="M97" s="343">
        <v>0.9960985060310451</v>
      </c>
      <c r="N97" s="250">
        <v>59796.4</v>
      </c>
      <c r="O97" s="67">
        <v>72293.07450999999</v>
      </c>
      <c r="P97" s="67">
        <v>71831.69959</v>
      </c>
      <c r="Q97" s="343">
        <v>0.9936179928281212</v>
      </c>
      <c r="R97" s="250">
        <v>19100</v>
      </c>
      <c r="S97" s="67">
        <v>45962.88684000001</v>
      </c>
      <c r="T97" s="67">
        <v>45962.88684000001</v>
      </c>
      <c r="U97" s="343">
        <v>1</v>
      </c>
      <c r="V97" s="47"/>
      <c r="AD97" s="71"/>
      <c r="AE97" s="71"/>
      <c r="AF97" s="71"/>
      <c r="AG97" s="71"/>
      <c r="AH97" s="71"/>
      <c r="AI97" s="71"/>
    </row>
    <row r="98" spans="1:35" ht="27" customHeight="1">
      <c r="A98" s="51"/>
      <c r="B98" s="22"/>
      <c r="C98" s="52"/>
      <c r="D98" s="62"/>
      <c r="E98" s="178">
        <v>5334</v>
      </c>
      <c r="F98" s="249"/>
      <c r="G98" s="614" t="s">
        <v>342</v>
      </c>
      <c r="H98" s="614"/>
      <c r="I98" s="65"/>
      <c r="J98" s="250">
        <v>0</v>
      </c>
      <c r="K98" s="67">
        <v>3595.73336</v>
      </c>
      <c r="L98" s="67">
        <v>3136.74071</v>
      </c>
      <c r="M98" s="343">
        <v>0.8723507546176894</v>
      </c>
      <c r="N98" s="250">
        <v>0</v>
      </c>
      <c r="O98" s="67">
        <v>1983.4</v>
      </c>
      <c r="P98" s="67">
        <v>1524.4073500000002</v>
      </c>
      <c r="Q98" s="343">
        <v>0.768582913179389</v>
      </c>
      <c r="R98" s="250">
        <v>0</v>
      </c>
      <c r="S98" s="67">
        <v>1612.33336</v>
      </c>
      <c r="T98" s="67">
        <v>1612.33336</v>
      </c>
      <c r="U98" s="343">
        <v>1</v>
      </c>
      <c r="V98" s="47"/>
      <c r="AD98" s="71"/>
      <c r="AE98" s="71"/>
      <c r="AF98" s="71"/>
      <c r="AG98" s="71"/>
      <c r="AH98" s="71"/>
      <c r="AI98" s="71"/>
    </row>
    <row r="99" spans="1:35" ht="27" customHeight="1">
      <c r="A99" s="51" t="e">
        <f aca="true" t="shared" si="3" ref="A99:A130">IF(COUNTBLANK(C99:IV99)=254,"odstr",IF(AND($A$1="TISK",SUM(J99:U99)=0),"odstr","OK"))</f>
        <v>#REF!</v>
      </c>
      <c r="B99" s="22" t="s">
        <v>96</v>
      </c>
      <c r="C99" s="52"/>
      <c r="D99" s="62"/>
      <c r="E99" s="178">
        <v>5335</v>
      </c>
      <c r="F99" s="249"/>
      <c r="G99" s="613" t="s">
        <v>399</v>
      </c>
      <c r="H99" s="613"/>
      <c r="I99" s="65"/>
      <c r="J99" s="250">
        <v>0</v>
      </c>
      <c r="K99" s="67">
        <v>0</v>
      </c>
      <c r="L99" s="67">
        <v>0</v>
      </c>
      <c r="M99" s="343" t="s">
        <v>199</v>
      </c>
      <c r="N99" s="250">
        <v>0</v>
      </c>
      <c r="O99" s="67">
        <v>0</v>
      </c>
      <c r="P99" s="67">
        <v>0</v>
      </c>
      <c r="Q99" s="343" t="s">
        <v>199</v>
      </c>
      <c r="R99" s="250">
        <v>0</v>
      </c>
      <c r="S99" s="67">
        <v>0</v>
      </c>
      <c r="T99" s="67">
        <v>0</v>
      </c>
      <c r="U99" s="343" t="s">
        <v>199</v>
      </c>
      <c r="V99" s="47"/>
      <c r="AD99" s="71"/>
      <c r="AE99" s="71"/>
      <c r="AF99" s="71"/>
      <c r="AG99" s="71"/>
      <c r="AH99" s="71"/>
      <c r="AI99" s="71"/>
    </row>
    <row r="100" spans="1:35" ht="27" customHeight="1">
      <c r="A100" s="51" t="e">
        <f t="shared" si="3"/>
        <v>#REF!</v>
      </c>
      <c r="B100" s="22" t="s">
        <v>96</v>
      </c>
      <c r="C100" s="52"/>
      <c r="D100" s="62"/>
      <c r="E100" s="178">
        <v>5336</v>
      </c>
      <c r="F100" s="249"/>
      <c r="G100" s="613" t="s">
        <v>343</v>
      </c>
      <c r="H100" s="613"/>
      <c r="I100" s="65"/>
      <c r="J100" s="250">
        <v>13483194.26523</v>
      </c>
      <c r="K100" s="67">
        <v>31017559.52762</v>
      </c>
      <c r="L100" s="67">
        <v>30960942.66456001</v>
      </c>
      <c r="M100" s="343">
        <v>0.9981746835043687</v>
      </c>
      <c r="N100" s="250">
        <v>3616667.82823</v>
      </c>
      <c r="O100" s="67">
        <v>5384705.354549999</v>
      </c>
      <c r="P100" s="67">
        <v>5373446.60099</v>
      </c>
      <c r="Q100" s="343">
        <v>0.9979091235604032</v>
      </c>
      <c r="R100" s="250">
        <v>9866526.437</v>
      </c>
      <c r="S100" s="67">
        <v>25632854.17307</v>
      </c>
      <c r="T100" s="67">
        <v>25587496.063570008</v>
      </c>
      <c r="U100" s="343">
        <v>0.9982304698027875</v>
      </c>
      <c r="V100" s="47"/>
      <c r="AD100" s="71"/>
      <c r="AE100" s="71"/>
      <c r="AF100" s="71"/>
      <c r="AG100" s="71"/>
      <c r="AH100" s="71"/>
      <c r="AI100" s="71"/>
    </row>
    <row r="101" spans="1:35" ht="27" customHeight="1">
      <c r="A101" s="51" t="e">
        <f t="shared" si="3"/>
        <v>#REF!</v>
      </c>
      <c r="B101" s="22" t="s">
        <v>96</v>
      </c>
      <c r="C101" s="52"/>
      <c r="D101" s="62"/>
      <c r="E101" s="178">
        <v>5339</v>
      </c>
      <c r="F101" s="249"/>
      <c r="G101" s="613" t="s">
        <v>344</v>
      </c>
      <c r="H101" s="613"/>
      <c r="I101" s="65"/>
      <c r="J101" s="250">
        <v>22979649.71456</v>
      </c>
      <c r="K101" s="67">
        <v>54063871.94588</v>
      </c>
      <c r="L101" s="67">
        <v>54052919.75580999</v>
      </c>
      <c r="M101" s="343">
        <v>0.9997974212782803</v>
      </c>
      <c r="N101" s="250">
        <v>4803567.81256</v>
      </c>
      <c r="O101" s="67">
        <v>5272747.10716</v>
      </c>
      <c r="P101" s="67">
        <v>5265431.035569999</v>
      </c>
      <c r="Q101" s="343">
        <v>0.9986124744006656</v>
      </c>
      <c r="R101" s="250">
        <v>18176081.902</v>
      </c>
      <c r="S101" s="67">
        <v>48791124.83872</v>
      </c>
      <c r="T101" s="67">
        <v>48787488.72024</v>
      </c>
      <c r="U101" s="343">
        <v>0.9999254758218421</v>
      </c>
      <c r="V101" s="47"/>
      <c r="AD101" s="71"/>
      <c r="AE101" s="71"/>
      <c r="AF101" s="71"/>
      <c r="AG101" s="71"/>
      <c r="AH101" s="71"/>
      <c r="AI101" s="71"/>
    </row>
    <row r="102" spans="1:35" ht="27" customHeight="1">
      <c r="A102" s="51" t="e">
        <f t="shared" si="3"/>
        <v>#REF!</v>
      </c>
      <c r="B102" s="22" t="s">
        <v>96</v>
      </c>
      <c r="C102" s="52"/>
      <c r="D102" s="62"/>
      <c r="E102" s="178">
        <v>5341</v>
      </c>
      <c r="F102" s="249"/>
      <c r="G102" s="613" t="s">
        <v>400</v>
      </c>
      <c r="H102" s="613"/>
      <c r="I102" s="65"/>
      <c r="J102" s="250">
        <v>0</v>
      </c>
      <c r="K102" s="67">
        <v>0</v>
      </c>
      <c r="L102" s="67">
        <v>0</v>
      </c>
      <c r="M102" s="343" t="s">
        <v>199</v>
      </c>
      <c r="N102" s="250">
        <v>0</v>
      </c>
      <c r="O102" s="67">
        <v>0</v>
      </c>
      <c r="P102" s="67">
        <v>0</v>
      </c>
      <c r="Q102" s="343" t="s">
        <v>199</v>
      </c>
      <c r="R102" s="250">
        <v>0</v>
      </c>
      <c r="S102" s="67">
        <v>0</v>
      </c>
      <c r="T102" s="67">
        <v>0</v>
      </c>
      <c r="U102" s="343" t="s">
        <v>199</v>
      </c>
      <c r="V102" s="47"/>
      <c r="AD102" s="71"/>
      <c r="AE102" s="71"/>
      <c r="AF102" s="71"/>
      <c r="AG102" s="71"/>
      <c r="AH102" s="71"/>
      <c r="AI102" s="71"/>
    </row>
    <row r="103" spans="1:35" ht="13.5" customHeight="1">
      <c r="A103" s="51" t="e">
        <f t="shared" si="3"/>
        <v>#REF!</v>
      </c>
      <c r="B103" s="22" t="s">
        <v>96</v>
      </c>
      <c r="C103" s="52"/>
      <c r="D103" s="62"/>
      <c r="E103" s="178">
        <v>5342</v>
      </c>
      <c r="F103" s="249"/>
      <c r="G103" s="613" t="s">
        <v>345</v>
      </c>
      <c r="H103" s="613"/>
      <c r="I103" s="65"/>
      <c r="J103" s="250">
        <v>0</v>
      </c>
      <c r="K103" s="67">
        <v>0</v>
      </c>
      <c r="L103" s="67">
        <v>0</v>
      </c>
      <c r="M103" s="343" t="s">
        <v>199</v>
      </c>
      <c r="N103" s="250">
        <v>0</v>
      </c>
      <c r="O103" s="67">
        <v>0</v>
      </c>
      <c r="P103" s="67">
        <v>0</v>
      </c>
      <c r="Q103" s="343" t="s">
        <v>199</v>
      </c>
      <c r="R103" s="250">
        <v>0</v>
      </c>
      <c r="S103" s="67">
        <v>0</v>
      </c>
      <c r="T103" s="67">
        <v>0</v>
      </c>
      <c r="U103" s="343" t="s">
        <v>199</v>
      </c>
      <c r="V103" s="47"/>
      <c r="AD103" s="71"/>
      <c r="AE103" s="71"/>
      <c r="AF103" s="71"/>
      <c r="AG103" s="71"/>
      <c r="AH103" s="71"/>
      <c r="AI103" s="71"/>
    </row>
    <row r="104" spans="1:35" ht="13.5" customHeight="1">
      <c r="A104" s="51" t="e">
        <f t="shared" si="3"/>
        <v>#REF!</v>
      </c>
      <c r="B104" s="22" t="s">
        <v>96</v>
      </c>
      <c r="C104" s="52"/>
      <c r="D104" s="62"/>
      <c r="E104" s="178">
        <v>5343</v>
      </c>
      <c r="F104" s="249"/>
      <c r="G104" s="613" t="s">
        <v>401</v>
      </c>
      <c r="H104" s="613"/>
      <c r="I104" s="65"/>
      <c r="J104" s="250">
        <v>0</v>
      </c>
      <c r="K104" s="67">
        <v>0</v>
      </c>
      <c r="L104" s="67">
        <v>0</v>
      </c>
      <c r="M104" s="343" t="s">
        <v>199</v>
      </c>
      <c r="N104" s="250">
        <v>0</v>
      </c>
      <c r="O104" s="67">
        <v>0</v>
      </c>
      <c r="P104" s="67">
        <v>0</v>
      </c>
      <c r="Q104" s="343" t="s">
        <v>199</v>
      </c>
      <c r="R104" s="250">
        <v>0</v>
      </c>
      <c r="S104" s="67">
        <v>0</v>
      </c>
      <c r="T104" s="67">
        <v>0</v>
      </c>
      <c r="U104" s="343" t="s">
        <v>199</v>
      </c>
      <c r="V104" s="47"/>
      <c r="AD104" s="71"/>
      <c r="AE104" s="71"/>
      <c r="AF104" s="71"/>
      <c r="AG104" s="71"/>
      <c r="AH104" s="71"/>
      <c r="AI104" s="71"/>
    </row>
    <row r="105" spans="1:35" ht="13.5" customHeight="1">
      <c r="A105" s="51" t="e">
        <f t="shared" si="3"/>
        <v>#REF!</v>
      </c>
      <c r="B105" s="22" t="s">
        <v>96</v>
      </c>
      <c r="C105" s="52"/>
      <c r="D105" s="62"/>
      <c r="E105" s="178">
        <v>5361</v>
      </c>
      <c r="F105" s="249"/>
      <c r="G105" s="614" t="s">
        <v>346</v>
      </c>
      <c r="H105" s="614"/>
      <c r="I105" s="65"/>
      <c r="J105" s="250">
        <v>81.4</v>
      </c>
      <c r="K105" s="67">
        <v>81.45</v>
      </c>
      <c r="L105" s="67">
        <v>43.35</v>
      </c>
      <c r="M105" s="343">
        <v>0.5322283609576426</v>
      </c>
      <c r="N105" s="250">
        <v>81.4</v>
      </c>
      <c r="O105" s="67">
        <v>76.45</v>
      </c>
      <c r="P105" s="67">
        <v>41.55</v>
      </c>
      <c r="Q105" s="343">
        <v>0.5434924787442772</v>
      </c>
      <c r="R105" s="250">
        <v>0</v>
      </c>
      <c r="S105" s="67">
        <v>5</v>
      </c>
      <c r="T105" s="67">
        <v>1.8</v>
      </c>
      <c r="U105" s="343">
        <v>0.36</v>
      </c>
      <c r="V105" s="47"/>
      <c r="AD105" s="71"/>
      <c r="AE105" s="71"/>
      <c r="AF105" s="71"/>
      <c r="AG105" s="71"/>
      <c r="AH105" s="71"/>
      <c r="AI105" s="71"/>
    </row>
    <row r="106" spans="1:35" ht="27" customHeight="1">
      <c r="A106" s="51" t="e">
        <f t="shared" si="3"/>
        <v>#REF!</v>
      </c>
      <c r="B106" s="22" t="s">
        <v>96</v>
      </c>
      <c r="C106" s="52"/>
      <c r="D106" s="350"/>
      <c r="E106" s="351">
        <v>5362</v>
      </c>
      <c r="F106" s="352"/>
      <c r="G106" s="614" t="s">
        <v>347</v>
      </c>
      <c r="H106" s="614"/>
      <c r="I106" s="353"/>
      <c r="J106" s="250">
        <v>190.1</v>
      </c>
      <c r="K106" s="67">
        <v>1202.0710000000001</v>
      </c>
      <c r="L106" s="67">
        <v>1164.21856</v>
      </c>
      <c r="M106" s="343">
        <v>0.9685106453778519</v>
      </c>
      <c r="N106" s="250">
        <v>90.1</v>
      </c>
      <c r="O106" s="67">
        <v>1147.371</v>
      </c>
      <c r="P106" s="67">
        <v>1114.5025600000001</v>
      </c>
      <c r="Q106" s="343">
        <v>0.9713532588848769</v>
      </c>
      <c r="R106" s="250">
        <v>100</v>
      </c>
      <c r="S106" s="67">
        <v>54.7</v>
      </c>
      <c r="T106" s="67">
        <v>49.716</v>
      </c>
      <c r="U106" s="343">
        <v>0.9088848263254113</v>
      </c>
      <c r="V106" s="47"/>
      <c r="AD106" s="71"/>
      <c r="AE106" s="71"/>
      <c r="AF106" s="71"/>
      <c r="AG106" s="71"/>
      <c r="AH106" s="71"/>
      <c r="AI106" s="71"/>
    </row>
    <row r="107" spans="1:35" ht="26.25" customHeight="1">
      <c r="A107" s="51" t="e">
        <f t="shared" si="3"/>
        <v>#REF!</v>
      </c>
      <c r="B107" s="22" t="s">
        <v>96</v>
      </c>
      <c r="C107" s="52"/>
      <c r="D107" s="350"/>
      <c r="E107" s="351">
        <v>5363</v>
      </c>
      <c r="F107" s="352"/>
      <c r="G107" s="614" t="s">
        <v>348</v>
      </c>
      <c r="H107" s="614"/>
      <c r="I107" s="353"/>
      <c r="J107" s="250">
        <v>6203</v>
      </c>
      <c r="K107" s="67">
        <v>40794.43218999999</v>
      </c>
      <c r="L107" s="67">
        <v>32896.33392</v>
      </c>
      <c r="M107" s="343">
        <v>0.8063927392538615</v>
      </c>
      <c r="N107" s="250">
        <v>203</v>
      </c>
      <c r="O107" s="67">
        <v>11707.213</v>
      </c>
      <c r="P107" s="67">
        <v>10758.312629999999</v>
      </c>
      <c r="Q107" s="343">
        <v>0.91894737287175</v>
      </c>
      <c r="R107" s="250">
        <v>6000</v>
      </c>
      <c r="S107" s="67">
        <v>29087.219189999996</v>
      </c>
      <c r="T107" s="67">
        <v>22138.02129</v>
      </c>
      <c r="U107" s="343">
        <v>0.7610910188902112</v>
      </c>
      <c r="V107" s="47"/>
      <c r="AD107" s="71"/>
      <c r="AE107" s="71"/>
      <c r="AF107" s="71"/>
      <c r="AG107" s="71"/>
      <c r="AH107" s="71"/>
      <c r="AI107" s="71"/>
    </row>
    <row r="108" spans="1:35" ht="13.5" customHeight="1">
      <c r="A108" s="51" t="e">
        <f t="shared" si="3"/>
        <v>#REF!</v>
      </c>
      <c r="B108" s="22" t="s">
        <v>96</v>
      </c>
      <c r="C108" s="52"/>
      <c r="D108" s="350"/>
      <c r="E108" s="351">
        <v>5364</v>
      </c>
      <c r="F108" s="352"/>
      <c r="G108" s="613" t="s">
        <v>402</v>
      </c>
      <c r="H108" s="613"/>
      <c r="I108" s="353"/>
      <c r="J108" s="250">
        <v>181</v>
      </c>
      <c r="K108" s="67">
        <v>44541.1008</v>
      </c>
      <c r="L108" s="67">
        <v>34250.648400000005</v>
      </c>
      <c r="M108" s="343">
        <v>0.7689672636020708</v>
      </c>
      <c r="N108" s="250">
        <v>181</v>
      </c>
      <c r="O108" s="67">
        <v>703.7108199999999</v>
      </c>
      <c r="P108" s="67">
        <v>703.7108199999999</v>
      </c>
      <c r="Q108" s="343">
        <v>1</v>
      </c>
      <c r="R108" s="250">
        <v>0</v>
      </c>
      <c r="S108" s="67">
        <v>43837.38998</v>
      </c>
      <c r="T108" s="67">
        <v>33546.937580000005</v>
      </c>
      <c r="U108" s="343">
        <v>0.7652585520101716</v>
      </c>
      <c r="V108" s="47"/>
      <c r="AD108" s="71"/>
      <c r="AE108" s="71"/>
      <c r="AF108" s="71"/>
      <c r="AG108" s="71"/>
      <c r="AH108" s="71"/>
      <c r="AI108" s="71"/>
    </row>
    <row r="109" spans="1:35" ht="27" customHeight="1">
      <c r="A109" s="51" t="e">
        <f t="shared" si="3"/>
        <v>#REF!</v>
      </c>
      <c r="B109" s="22" t="s">
        <v>96</v>
      </c>
      <c r="C109" s="52"/>
      <c r="D109" s="350"/>
      <c r="E109" s="351">
        <v>5365</v>
      </c>
      <c r="F109" s="352"/>
      <c r="G109" s="613" t="s">
        <v>403</v>
      </c>
      <c r="H109" s="613"/>
      <c r="I109" s="353"/>
      <c r="J109" s="250">
        <v>33.5</v>
      </c>
      <c r="K109" s="67">
        <v>251.37874</v>
      </c>
      <c r="L109" s="67">
        <v>250.26873999999998</v>
      </c>
      <c r="M109" s="343">
        <v>0.9955843521214244</v>
      </c>
      <c r="N109" s="250">
        <v>33.5</v>
      </c>
      <c r="O109" s="67">
        <v>223.37874</v>
      </c>
      <c r="P109" s="67">
        <v>222.26873999999998</v>
      </c>
      <c r="Q109" s="343">
        <v>0.995030861038969</v>
      </c>
      <c r="R109" s="250">
        <v>0</v>
      </c>
      <c r="S109" s="67">
        <v>28</v>
      </c>
      <c r="T109" s="67">
        <v>28</v>
      </c>
      <c r="U109" s="343">
        <v>1</v>
      </c>
      <c r="V109" s="47"/>
      <c r="AD109" s="71"/>
      <c r="AE109" s="71"/>
      <c r="AF109" s="71"/>
      <c r="AG109" s="71"/>
      <c r="AH109" s="71"/>
      <c r="AI109" s="71"/>
    </row>
    <row r="110" spans="1:35" ht="13.5" customHeight="1">
      <c r="A110" s="51" t="e">
        <f t="shared" si="3"/>
        <v>#REF!</v>
      </c>
      <c r="B110" s="22" t="s">
        <v>96</v>
      </c>
      <c r="C110" s="52"/>
      <c r="D110" s="72"/>
      <c r="E110" s="193">
        <v>5369</v>
      </c>
      <c r="F110" s="255"/>
      <c r="G110" s="612" t="s">
        <v>396</v>
      </c>
      <c r="H110" s="612"/>
      <c r="I110" s="75"/>
      <c r="J110" s="256">
        <v>0</v>
      </c>
      <c r="K110" s="77">
        <v>148</v>
      </c>
      <c r="L110" s="77">
        <v>148</v>
      </c>
      <c r="M110" s="345">
        <v>1</v>
      </c>
      <c r="N110" s="256">
        <v>0</v>
      </c>
      <c r="O110" s="77">
        <v>148</v>
      </c>
      <c r="P110" s="77">
        <v>148</v>
      </c>
      <c r="Q110" s="345">
        <v>1</v>
      </c>
      <c r="R110" s="256">
        <v>0</v>
      </c>
      <c r="S110" s="77">
        <v>0</v>
      </c>
      <c r="T110" s="77">
        <v>0</v>
      </c>
      <c r="U110" s="345" t="s">
        <v>199</v>
      </c>
      <c r="V110" s="47"/>
      <c r="AD110" s="71"/>
      <c r="AE110" s="71"/>
      <c r="AF110" s="71"/>
      <c r="AG110" s="71"/>
      <c r="AH110" s="71"/>
      <c r="AI110" s="71"/>
    </row>
    <row r="111" spans="1:35" ht="13.5" customHeight="1">
      <c r="A111" s="51" t="e">
        <f t="shared" si="3"/>
        <v>#REF!</v>
      </c>
      <c r="B111" s="22" t="s">
        <v>96</v>
      </c>
      <c r="C111" s="52"/>
      <c r="D111" s="294"/>
      <c r="E111" s="295">
        <v>53</v>
      </c>
      <c r="F111" s="296"/>
      <c r="G111" s="594" t="s">
        <v>41</v>
      </c>
      <c r="H111" s="594"/>
      <c r="I111" s="298"/>
      <c r="J111" s="258">
        <v>54828058.95664</v>
      </c>
      <c r="K111" s="204">
        <v>105026988.90141001</v>
      </c>
      <c r="L111" s="204">
        <v>104838946.3857</v>
      </c>
      <c r="M111" s="346">
        <v>0.9982095791026959</v>
      </c>
      <c r="N111" s="258">
        <v>21413864.20764</v>
      </c>
      <c r="O111" s="204">
        <v>24654685.471669998</v>
      </c>
      <c r="P111" s="204">
        <v>24583915.45841</v>
      </c>
      <c r="Q111" s="346">
        <v>0.9971295511621383</v>
      </c>
      <c r="R111" s="258">
        <v>33414194.748999998</v>
      </c>
      <c r="S111" s="204">
        <v>80372303.42974001</v>
      </c>
      <c r="T111" s="204">
        <v>80255030.92729001</v>
      </c>
      <c r="U111" s="347">
        <v>0.9985408841423523</v>
      </c>
      <c r="V111" s="47"/>
      <c r="AD111" s="71"/>
      <c r="AE111" s="71"/>
      <c r="AF111" s="71"/>
      <c r="AG111" s="71"/>
      <c r="AH111" s="71"/>
      <c r="AI111" s="71"/>
    </row>
    <row r="112" spans="1:35" ht="13.5" customHeight="1">
      <c r="A112" s="51" t="e">
        <f t="shared" si="3"/>
        <v>#REF!</v>
      </c>
      <c r="B112" s="22" t="s">
        <v>96</v>
      </c>
      <c r="C112" s="52"/>
      <c r="D112" s="90"/>
      <c r="E112" s="231">
        <v>5421</v>
      </c>
      <c r="F112" s="260"/>
      <c r="G112" s="620" t="s">
        <v>404</v>
      </c>
      <c r="H112" s="620"/>
      <c r="I112" s="93"/>
      <c r="J112" s="261">
        <v>0</v>
      </c>
      <c r="K112" s="95">
        <v>2.5</v>
      </c>
      <c r="L112" s="95">
        <v>2.5</v>
      </c>
      <c r="M112" s="348">
        <v>1</v>
      </c>
      <c r="N112" s="261">
        <v>0</v>
      </c>
      <c r="O112" s="95">
        <v>2.5</v>
      </c>
      <c r="P112" s="95">
        <v>2.5</v>
      </c>
      <c r="Q112" s="348">
        <v>1</v>
      </c>
      <c r="R112" s="360">
        <v>0</v>
      </c>
      <c r="S112" s="361">
        <v>0</v>
      </c>
      <c r="T112" s="361">
        <v>0</v>
      </c>
      <c r="U112" s="348" t="s">
        <v>199</v>
      </c>
      <c r="V112" s="47"/>
      <c r="AD112" s="71"/>
      <c r="AE112" s="71"/>
      <c r="AF112" s="71"/>
      <c r="AG112" s="71"/>
      <c r="AH112" s="71"/>
      <c r="AI112" s="71"/>
    </row>
    <row r="113" spans="1:35" ht="13.5" customHeight="1">
      <c r="A113" s="51" t="e">
        <f t="shared" si="3"/>
        <v>#REF!</v>
      </c>
      <c r="B113" s="22" t="s">
        <v>96</v>
      </c>
      <c r="C113" s="52"/>
      <c r="D113" s="62"/>
      <c r="E113" s="178">
        <v>5424</v>
      </c>
      <c r="F113" s="249"/>
      <c r="G113" s="614" t="s">
        <v>350</v>
      </c>
      <c r="H113" s="614"/>
      <c r="I113" s="65"/>
      <c r="J113" s="250">
        <v>58.19</v>
      </c>
      <c r="K113" s="67">
        <v>396.023</v>
      </c>
      <c r="L113" s="67">
        <v>232.22375</v>
      </c>
      <c r="M113" s="343">
        <v>0.586389553132015</v>
      </c>
      <c r="N113" s="250">
        <v>52.19</v>
      </c>
      <c r="O113" s="67">
        <v>119.918</v>
      </c>
      <c r="P113" s="67">
        <v>85.61175</v>
      </c>
      <c r="Q113" s="343">
        <v>0.7139190947147217</v>
      </c>
      <c r="R113" s="250">
        <v>6</v>
      </c>
      <c r="S113" s="67">
        <v>276.105</v>
      </c>
      <c r="T113" s="68">
        <v>146.612</v>
      </c>
      <c r="U113" s="343">
        <v>0.531000887343583</v>
      </c>
      <c r="V113" s="47"/>
      <c r="AD113" s="71"/>
      <c r="AE113" s="71"/>
      <c r="AF113" s="71"/>
      <c r="AG113" s="71"/>
      <c r="AH113" s="71"/>
      <c r="AI113" s="71"/>
    </row>
    <row r="114" spans="1:35" ht="13.5" customHeight="1">
      <c r="A114" s="51" t="e">
        <f t="shared" si="3"/>
        <v>#REF!</v>
      </c>
      <c r="B114" s="22" t="s">
        <v>96</v>
      </c>
      <c r="C114" s="52"/>
      <c r="D114" s="62"/>
      <c r="E114" s="178">
        <v>5429</v>
      </c>
      <c r="F114" s="249"/>
      <c r="G114" s="614" t="s">
        <v>351</v>
      </c>
      <c r="H114" s="614"/>
      <c r="I114" s="65"/>
      <c r="J114" s="250">
        <v>0</v>
      </c>
      <c r="K114" s="67">
        <v>24.653</v>
      </c>
      <c r="L114" s="67">
        <v>12.253</v>
      </c>
      <c r="M114" s="343">
        <v>0.4970186184237213</v>
      </c>
      <c r="N114" s="250">
        <v>0</v>
      </c>
      <c r="O114" s="67">
        <v>24.653</v>
      </c>
      <c r="P114" s="67">
        <v>12.253</v>
      </c>
      <c r="Q114" s="343">
        <v>0.4970186184237213</v>
      </c>
      <c r="R114" s="266">
        <v>0</v>
      </c>
      <c r="S114" s="184">
        <v>0</v>
      </c>
      <c r="T114" s="184">
        <v>0</v>
      </c>
      <c r="U114" s="343" t="s">
        <v>199</v>
      </c>
      <c r="V114" s="47"/>
      <c r="AD114" s="71"/>
      <c r="AE114" s="71"/>
      <c r="AF114" s="71"/>
      <c r="AG114" s="71"/>
      <c r="AH114" s="71"/>
      <c r="AI114" s="71"/>
    </row>
    <row r="115" spans="1:35" ht="17.25" customHeight="1">
      <c r="A115" s="51" t="e">
        <f t="shared" si="3"/>
        <v>#REF!</v>
      </c>
      <c r="B115" s="22" t="s">
        <v>96</v>
      </c>
      <c r="C115" s="52"/>
      <c r="D115" s="62"/>
      <c r="E115" s="178">
        <v>5491</v>
      </c>
      <c r="F115" s="249"/>
      <c r="G115" s="614" t="s">
        <v>352</v>
      </c>
      <c r="H115" s="614"/>
      <c r="I115" s="65"/>
      <c r="J115" s="250">
        <v>16703</v>
      </c>
      <c r="K115" s="67">
        <v>7427</v>
      </c>
      <c r="L115" s="67">
        <v>7002.96</v>
      </c>
      <c r="M115" s="343">
        <v>0.9429056146492527</v>
      </c>
      <c r="N115" s="250">
        <v>1563</v>
      </c>
      <c r="O115" s="67">
        <v>1543</v>
      </c>
      <c r="P115" s="67">
        <v>1432.46</v>
      </c>
      <c r="Q115" s="343">
        <v>0.9283603370058329</v>
      </c>
      <c r="R115" s="250">
        <v>15140</v>
      </c>
      <c r="S115" s="67">
        <v>5884</v>
      </c>
      <c r="T115" s="67">
        <v>5570.5</v>
      </c>
      <c r="U115" s="343">
        <v>0.9467199184228416</v>
      </c>
      <c r="V115" s="47"/>
      <c r="AD115" s="71"/>
      <c r="AE115" s="71"/>
      <c r="AF115" s="71"/>
      <c r="AG115" s="71"/>
      <c r="AH115" s="71"/>
      <c r="AI115" s="71"/>
    </row>
    <row r="116" spans="1:35" ht="17.25" customHeight="1">
      <c r="A116" s="51" t="e">
        <f t="shared" si="3"/>
        <v>#REF!</v>
      </c>
      <c r="B116" s="22" t="s">
        <v>96</v>
      </c>
      <c r="C116" s="52"/>
      <c r="D116" s="62"/>
      <c r="E116" s="178">
        <v>5492</v>
      </c>
      <c r="F116" s="249"/>
      <c r="G116" s="614" t="s">
        <v>353</v>
      </c>
      <c r="H116" s="614"/>
      <c r="I116" s="65"/>
      <c r="J116" s="250">
        <v>9286.3</v>
      </c>
      <c r="K116" s="67">
        <v>10988.704</v>
      </c>
      <c r="L116" s="67">
        <v>10121.242</v>
      </c>
      <c r="M116" s="343">
        <v>0.9210587526973154</v>
      </c>
      <c r="N116" s="250">
        <v>8836.3</v>
      </c>
      <c r="O116" s="67">
        <v>10363.604</v>
      </c>
      <c r="P116" s="67">
        <v>9603.857</v>
      </c>
      <c r="Q116" s="343">
        <v>0.9266908500170404</v>
      </c>
      <c r="R116" s="250">
        <v>450</v>
      </c>
      <c r="S116" s="67">
        <v>625.1</v>
      </c>
      <c r="T116" s="67">
        <v>517.385</v>
      </c>
      <c r="U116" s="343">
        <v>0.8276835706286993</v>
      </c>
      <c r="V116" s="47"/>
      <c r="AD116" s="71"/>
      <c r="AE116" s="71"/>
      <c r="AF116" s="71"/>
      <c r="AG116" s="71"/>
      <c r="AH116" s="71"/>
      <c r="AI116" s="71"/>
    </row>
    <row r="117" spans="1:35" ht="13.5" customHeight="1">
      <c r="A117" s="51" t="e">
        <f t="shared" si="3"/>
        <v>#REF!</v>
      </c>
      <c r="B117" s="22" t="s">
        <v>96</v>
      </c>
      <c r="C117" s="52"/>
      <c r="D117" s="350"/>
      <c r="E117" s="351">
        <v>5493</v>
      </c>
      <c r="F117" s="352"/>
      <c r="G117" s="613" t="s">
        <v>405</v>
      </c>
      <c r="H117" s="613"/>
      <c r="I117" s="353"/>
      <c r="J117" s="250">
        <v>3315</v>
      </c>
      <c r="K117" s="67">
        <v>3302.331</v>
      </c>
      <c r="L117" s="67">
        <v>3165.6414000000004</v>
      </c>
      <c r="M117" s="343">
        <v>0.9586081467908578</v>
      </c>
      <c r="N117" s="250">
        <v>1580</v>
      </c>
      <c r="O117" s="67">
        <v>1869.701</v>
      </c>
      <c r="P117" s="67">
        <v>1755.2096000000001</v>
      </c>
      <c r="Q117" s="343">
        <v>0.9387648613334432</v>
      </c>
      <c r="R117" s="250">
        <v>1735</v>
      </c>
      <c r="S117" s="67">
        <v>1432.63</v>
      </c>
      <c r="T117" s="67">
        <v>1410.4318</v>
      </c>
      <c r="U117" s="354">
        <v>0.9845052804981048</v>
      </c>
      <c r="V117" s="47"/>
      <c r="AD117" s="71"/>
      <c r="AE117" s="71"/>
      <c r="AF117" s="71"/>
      <c r="AG117" s="71"/>
      <c r="AH117" s="71"/>
      <c r="AI117" s="71"/>
    </row>
    <row r="118" spans="1:35" ht="13.5" customHeight="1">
      <c r="A118" s="51" t="e">
        <f t="shared" si="3"/>
        <v>#REF!</v>
      </c>
      <c r="B118" s="22" t="s">
        <v>96</v>
      </c>
      <c r="C118" s="52"/>
      <c r="D118" s="62"/>
      <c r="E118" s="178">
        <v>5494</v>
      </c>
      <c r="F118" s="249"/>
      <c r="G118" s="613" t="s">
        <v>354</v>
      </c>
      <c r="H118" s="613"/>
      <c r="I118" s="65"/>
      <c r="J118" s="250">
        <v>866</v>
      </c>
      <c r="K118" s="67">
        <v>1244.05</v>
      </c>
      <c r="L118" s="67">
        <v>1123.58719</v>
      </c>
      <c r="M118" s="343">
        <v>0.9031688356577308</v>
      </c>
      <c r="N118" s="250">
        <v>511</v>
      </c>
      <c r="O118" s="67">
        <v>594.05</v>
      </c>
      <c r="P118" s="67">
        <v>488.65119</v>
      </c>
      <c r="Q118" s="343">
        <v>0.8225758606177932</v>
      </c>
      <c r="R118" s="250">
        <v>355</v>
      </c>
      <c r="S118" s="67">
        <v>650</v>
      </c>
      <c r="T118" s="67">
        <v>634.936</v>
      </c>
      <c r="U118" s="343">
        <v>0.9768246153846154</v>
      </c>
      <c r="V118" s="47"/>
      <c r="AD118" s="71"/>
      <c r="AE118" s="71"/>
      <c r="AF118" s="71"/>
      <c r="AG118" s="71"/>
      <c r="AH118" s="71"/>
      <c r="AI118" s="71"/>
    </row>
    <row r="119" spans="1:35" ht="13.5" customHeight="1">
      <c r="A119" s="51" t="e">
        <f t="shared" si="3"/>
        <v>#REF!</v>
      </c>
      <c r="B119" s="22" t="s">
        <v>96</v>
      </c>
      <c r="C119" s="52"/>
      <c r="D119" s="72"/>
      <c r="E119" s="193">
        <v>5499</v>
      </c>
      <c r="F119" s="255"/>
      <c r="G119" s="612" t="s">
        <v>406</v>
      </c>
      <c r="H119" s="612"/>
      <c r="I119" s="75"/>
      <c r="J119" s="256">
        <v>4233.45</v>
      </c>
      <c r="K119" s="77">
        <v>8274.91963</v>
      </c>
      <c r="L119" s="77">
        <v>6803.35218</v>
      </c>
      <c r="M119" s="345">
        <v>0.8221653483297939</v>
      </c>
      <c r="N119" s="256">
        <v>4198.45</v>
      </c>
      <c r="O119" s="77">
        <v>5719.91963</v>
      </c>
      <c r="P119" s="77">
        <v>4265.67218</v>
      </c>
      <c r="Q119" s="345">
        <v>0.7457573630278437</v>
      </c>
      <c r="R119" s="256">
        <v>35</v>
      </c>
      <c r="S119" s="77">
        <v>2555</v>
      </c>
      <c r="T119" s="77">
        <v>2537.68</v>
      </c>
      <c r="U119" s="345">
        <v>0.9932211350293542</v>
      </c>
      <c r="V119" s="47"/>
      <c r="AD119" s="71"/>
      <c r="AE119" s="71"/>
      <c r="AF119" s="71"/>
      <c r="AG119" s="71"/>
      <c r="AH119" s="71"/>
      <c r="AI119" s="71"/>
    </row>
    <row r="120" spans="1:35" ht="13.5" customHeight="1">
      <c r="A120" s="51" t="e">
        <f t="shared" si="3"/>
        <v>#REF!</v>
      </c>
      <c r="B120" s="22"/>
      <c r="C120" s="52"/>
      <c r="D120" s="321"/>
      <c r="E120" s="295">
        <v>54</v>
      </c>
      <c r="F120" s="296"/>
      <c r="G120" s="640" t="s">
        <v>42</v>
      </c>
      <c r="H120" s="640"/>
      <c r="I120" s="298"/>
      <c r="J120" s="258">
        <v>34461.94</v>
      </c>
      <c r="K120" s="204">
        <v>31660.18063</v>
      </c>
      <c r="L120" s="204">
        <v>28463.75952</v>
      </c>
      <c r="M120" s="346">
        <v>0.8990397070896308</v>
      </c>
      <c r="N120" s="258">
        <v>16740.94</v>
      </c>
      <c r="O120" s="204">
        <v>20237.34563</v>
      </c>
      <c r="P120" s="204">
        <v>17646.21472</v>
      </c>
      <c r="Q120" s="346">
        <v>0.871962906728297</v>
      </c>
      <c r="R120" s="258">
        <v>17721</v>
      </c>
      <c r="S120" s="204">
        <v>11422.835</v>
      </c>
      <c r="T120" s="204">
        <v>10817.544800000001</v>
      </c>
      <c r="U120" s="347">
        <v>0.9470105100879075</v>
      </c>
      <c r="V120" s="47"/>
      <c r="AD120" s="71"/>
      <c r="AE120" s="71"/>
      <c r="AF120" s="71"/>
      <c r="AG120" s="71"/>
      <c r="AH120" s="71"/>
      <c r="AI120" s="71"/>
    </row>
    <row r="121" spans="1:35" ht="13.5" customHeight="1">
      <c r="A121" s="51" t="e">
        <f t="shared" si="3"/>
        <v>#REF!</v>
      </c>
      <c r="B121" s="22" t="s">
        <v>96</v>
      </c>
      <c r="C121" s="52"/>
      <c r="D121" s="90"/>
      <c r="E121" s="231">
        <v>5511</v>
      </c>
      <c r="F121" s="260"/>
      <c r="G121" s="620" t="s">
        <v>355</v>
      </c>
      <c r="H121" s="620"/>
      <c r="I121" s="93"/>
      <c r="J121" s="261">
        <v>56</v>
      </c>
      <c r="K121" s="95">
        <v>98</v>
      </c>
      <c r="L121" s="95">
        <v>97.234</v>
      </c>
      <c r="M121" s="348">
        <v>0.9921836734693877</v>
      </c>
      <c r="N121" s="261">
        <v>56</v>
      </c>
      <c r="O121" s="95">
        <v>98</v>
      </c>
      <c r="P121" s="95">
        <v>97.234</v>
      </c>
      <c r="Q121" s="348">
        <v>0.9921836734693877</v>
      </c>
      <c r="R121" s="261">
        <v>0</v>
      </c>
      <c r="S121" s="95">
        <v>0</v>
      </c>
      <c r="T121" s="95">
        <v>0</v>
      </c>
      <c r="U121" s="348" t="s">
        <v>199</v>
      </c>
      <c r="V121" s="47"/>
      <c r="AD121" s="71"/>
      <c r="AE121" s="71"/>
      <c r="AF121" s="71"/>
      <c r="AG121" s="71"/>
      <c r="AH121" s="71"/>
      <c r="AI121" s="71"/>
    </row>
    <row r="122" spans="1:35" ht="13.5" customHeight="1">
      <c r="A122" s="51" t="e">
        <f t="shared" si="3"/>
        <v>#REF!</v>
      </c>
      <c r="B122" s="22" t="s">
        <v>96</v>
      </c>
      <c r="C122" s="52"/>
      <c r="D122" s="263"/>
      <c r="E122" s="206">
        <v>5513</v>
      </c>
      <c r="F122" s="264"/>
      <c r="G122" s="362" t="s">
        <v>121</v>
      </c>
      <c r="H122" s="362"/>
      <c r="I122" s="265"/>
      <c r="J122" s="266">
        <v>0</v>
      </c>
      <c r="K122" s="184">
        <v>0</v>
      </c>
      <c r="L122" s="184">
        <v>0</v>
      </c>
      <c r="M122" s="363" t="s">
        <v>199</v>
      </c>
      <c r="N122" s="266">
        <v>0</v>
      </c>
      <c r="O122" s="184">
        <v>0</v>
      </c>
      <c r="P122" s="184">
        <v>0</v>
      </c>
      <c r="Q122" s="343" t="s">
        <v>199</v>
      </c>
      <c r="R122" s="266">
        <v>0</v>
      </c>
      <c r="S122" s="184">
        <v>0</v>
      </c>
      <c r="T122" s="184">
        <v>0</v>
      </c>
      <c r="U122" s="363" t="s">
        <v>199</v>
      </c>
      <c r="V122" s="47"/>
      <c r="AD122" s="71"/>
      <c r="AE122" s="71"/>
      <c r="AF122" s="71"/>
      <c r="AG122" s="71"/>
      <c r="AH122" s="71"/>
      <c r="AI122" s="71"/>
    </row>
    <row r="123" spans="1:35" ht="13.5" customHeight="1">
      <c r="A123" s="51" t="e">
        <f t="shared" si="3"/>
        <v>#REF!</v>
      </c>
      <c r="B123" s="22" t="s">
        <v>96</v>
      </c>
      <c r="C123" s="52"/>
      <c r="D123" s="62"/>
      <c r="E123" s="178">
        <v>5531</v>
      </c>
      <c r="F123" s="249"/>
      <c r="G123" s="614" t="s">
        <v>407</v>
      </c>
      <c r="H123" s="614"/>
      <c r="I123" s="65"/>
      <c r="J123" s="250">
        <v>0</v>
      </c>
      <c r="K123" s="67">
        <v>0</v>
      </c>
      <c r="L123" s="67">
        <v>0</v>
      </c>
      <c r="M123" s="343" t="s">
        <v>199</v>
      </c>
      <c r="N123" s="250">
        <v>0</v>
      </c>
      <c r="O123" s="67">
        <v>0</v>
      </c>
      <c r="P123" s="67">
        <v>0</v>
      </c>
      <c r="Q123" s="343" t="s">
        <v>199</v>
      </c>
      <c r="R123" s="250">
        <v>0</v>
      </c>
      <c r="S123" s="67">
        <v>0</v>
      </c>
      <c r="T123" s="67">
        <v>0</v>
      </c>
      <c r="U123" s="343" t="s">
        <v>199</v>
      </c>
      <c r="V123" s="47"/>
      <c r="AD123" s="71"/>
      <c r="AE123" s="71"/>
      <c r="AF123" s="71"/>
      <c r="AG123" s="71"/>
      <c r="AH123" s="71"/>
      <c r="AI123" s="71"/>
    </row>
    <row r="124" spans="1:35" ht="27" customHeight="1">
      <c r="A124" s="51" t="e">
        <f t="shared" si="3"/>
        <v>#REF!</v>
      </c>
      <c r="B124" s="22" t="s">
        <v>96</v>
      </c>
      <c r="C124" s="52"/>
      <c r="D124" s="72"/>
      <c r="E124" s="193">
        <v>5532</v>
      </c>
      <c r="F124" s="255"/>
      <c r="G124" s="612" t="s">
        <v>408</v>
      </c>
      <c r="H124" s="612"/>
      <c r="I124" s="75"/>
      <c r="J124" s="250">
        <v>0</v>
      </c>
      <c r="K124" s="67">
        <v>4939.35</v>
      </c>
      <c r="L124" s="67">
        <v>3499.2549000000004</v>
      </c>
      <c r="M124" s="345">
        <v>0.708444410701813</v>
      </c>
      <c r="N124" s="250">
        <v>0</v>
      </c>
      <c r="O124" s="67">
        <v>41.09</v>
      </c>
      <c r="P124" s="67">
        <v>41.08938</v>
      </c>
      <c r="Q124" s="345">
        <v>0.999984911170601</v>
      </c>
      <c r="R124" s="256">
        <v>0</v>
      </c>
      <c r="S124" s="77">
        <v>4898.26</v>
      </c>
      <c r="T124" s="77">
        <v>3458.1655200000005</v>
      </c>
      <c r="U124" s="345">
        <v>0.7059987669090657</v>
      </c>
      <c r="V124" s="47"/>
      <c r="AD124" s="71"/>
      <c r="AE124" s="71"/>
      <c r="AF124" s="71"/>
      <c r="AG124" s="71"/>
      <c r="AH124" s="71"/>
      <c r="AI124" s="71"/>
    </row>
    <row r="125" spans="1:35" ht="27" customHeight="1">
      <c r="A125" s="51" t="e">
        <f t="shared" si="3"/>
        <v>#REF!</v>
      </c>
      <c r="B125" s="22" t="s">
        <v>96</v>
      </c>
      <c r="C125" s="52"/>
      <c r="D125" s="321"/>
      <c r="E125" s="200">
        <v>55</v>
      </c>
      <c r="F125" s="322"/>
      <c r="G125" s="640" t="s">
        <v>43</v>
      </c>
      <c r="H125" s="640"/>
      <c r="I125" s="324"/>
      <c r="J125" s="258">
        <v>56</v>
      </c>
      <c r="K125" s="204">
        <v>5037.35</v>
      </c>
      <c r="L125" s="204">
        <v>3596.4889000000003</v>
      </c>
      <c r="M125" s="346">
        <v>0.7139644654431397</v>
      </c>
      <c r="N125" s="258">
        <v>56</v>
      </c>
      <c r="O125" s="204">
        <v>139.09</v>
      </c>
      <c r="P125" s="204">
        <v>138.32338</v>
      </c>
      <c r="Q125" s="346">
        <v>0.9944883169171039</v>
      </c>
      <c r="R125" s="258">
        <v>0</v>
      </c>
      <c r="S125" s="204">
        <v>4898.26</v>
      </c>
      <c r="T125" s="204">
        <v>3458.1655200000005</v>
      </c>
      <c r="U125" s="364">
        <v>0.7059987669090657</v>
      </c>
      <c r="V125" s="47"/>
      <c r="AD125" s="71"/>
      <c r="AE125" s="71"/>
      <c r="AF125" s="71"/>
      <c r="AG125" s="71"/>
      <c r="AH125" s="71"/>
      <c r="AI125" s="71"/>
    </row>
    <row r="126" spans="1:35" ht="27" customHeight="1">
      <c r="A126" s="51" t="e">
        <f t="shared" si="3"/>
        <v>#REF!</v>
      </c>
      <c r="B126" s="22" t="s">
        <v>96</v>
      </c>
      <c r="C126" s="52"/>
      <c r="D126" s="90"/>
      <c r="E126" s="231">
        <v>5612</v>
      </c>
      <c r="F126" s="260"/>
      <c r="G126" s="619" t="s">
        <v>409</v>
      </c>
      <c r="H126" s="619"/>
      <c r="I126" s="93"/>
      <c r="J126" s="261">
        <v>0</v>
      </c>
      <c r="K126" s="95">
        <v>0</v>
      </c>
      <c r="L126" s="95">
        <v>0</v>
      </c>
      <c r="M126" s="348" t="s">
        <v>199</v>
      </c>
      <c r="N126" s="261">
        <v>0</v>
      </c>
      <c r="O126" s="95">
        <v>0</v>
      </c>
      <c r="P126" s="95">
        <v>0</v>
      </c>
      <c r="Q126" s="348" t="s">
        <v>199</v>
      </c>
      <c r="R126" s="261">
        <v>0</v>
      </c>
      <c r="S126" s="95">
        <v>0</v>
      </c>
      <c r="T126" s="95">
        <v>0</v>
      </c>
      <c r="U126" s="348" t="s">
        <v>199</v>
      </c>
      <c r="V126" s="47"/>
      <c r="AD126" s="71"/>
      <c r="AE126" s="71"/>
      <c r="AF126" s="71"/>
      <c r="AG126" s="71"/>
      <c r="AH126" s="71"/>
      <c r="AI126" s="71"/>
    </row>
    <row r="127" spans="1:35" ht="27" customHeight="1">
      <c r="A127" s="51" t="e">
        <f t="shared" si="3"/>
        <v>#REF!</v>
      </c>
      <c r="B127" s="22" t="s">
        <v>96</v>
      </c>
      <c r="C127" s="52"/>
      <c r="D127" s="62"/>
      <c r="E127" s="178">
        <v>5613</v>
      </c>
      <c r="F127" s="249"/>
      <c r="G127" s="613" t="s">
        <v>410</v>
      </c>
      <c r="H127" s="613"/>
      <c r="I127" s="65"/>
      <c r="J127" s="250">
        <v>0</v>
      </c>
      <c r="K127" s="67">
        <v>13</v>
      </c>
      <c r="L127" s="67">
        <v>11</v>
      </c>
      <c r="M127" s="343">
        <v>0.8461538461538461</v>
      </c>
      <c r="N127" s="250">
        <v>0</v>
      </c>
      <c r="O127" s="67">
        <v>13</v>
      </c>
      <c r="P127" s="67">
        <v>11</v>
      </c>
      <c r="Q127" s="343">
        <v>0.8461538461538461</v>
      </c>
      <c r="R127" s="250">
        <v>0</v>
      </c>
      <c r="S127" s="67">
        <v>0</v>
      </c>
      <c r="T127" s="67">
        <v>0</v>
      </c>
      <c r="U127" s="343" t="s">
        <v>199</v>
      </c>
      <c r="V127" s="47"/>
      <c r="AD127" s="71"/>
      <c r="AE127" s="71"/>
      <c r="AF127" s="71"/>
      <c r="AG127" s="71"/>
      <c r="AH127" s="71"/>
      <c r="AI127" s="71"/>
    </row>
    <row r="128" spans="1:35" ht="27" customHeight="1">
      <c r="A128" s="51" t="e">
        <f t="shared" si="3"/>
        <v>#REF!</v>
      </c>
      <c r="B128" s="22" t="s">
        <v>96</v>
      </c>
      <c r="C128" s="52"/>
      <c r="D128" s="62"/>
      <c r="E128" s="178">
        <v>5615</v>
      </c>
      <c r="F128" s="249"/>
      <c r="G128" s="613" t="s">
        <v>411</v>
      </c>
      <c r="H128" s="613"/>
      <c r="I128" s="65"/>
      <c r="J128" s="250">
        <v>0</v>
      </c>
      <c r="K128" s="67">
        <v>0</v>
      </c>
      <c r="L128" s="67">
        <v>0</v>
      </c>
      <c r="M128" s="343" t="s">
        <v>199</v>
      </c>
      <c r="N128" s="250">
        <v>0</v>
      </c>
      <c r="O128" s="67">
        <v>0</v>
      </c>
      <c r="P128" s="67">
        <v>0</v>
      </c>
      <c r="Q128" s="343" t="s">
        <v>199</v>
      </c>
      <c r="R128" s="250">
        <v>0</v>
      </c>
      <c r="S128" s="67">
        <v>0</v>
      </c>
      <c r="T128" s="67">
        <v>0</v>
      </c>
      <c r="U128" s="343" t="s">
        <v>199</v>
      </c>
      <c r="V128" s="47"/>
      <c r="AD128" s="71"/>
      <c r="AE128" s="71"/>
      <c r="AF128" s="71"/>
      <c r="AG128" s="71"/>
      <c r="AH128" s="71"/>
      <c r="AI128" s="71"/>
    </row>
    <row r="129" spans="1:35" ht="13.5" customHeight="1">
      <c r="A129" s="51" t="e">
        <f t="shared" si="3"/>
        <v>#REF!</v>
      </c>
      <c r="B129" s="22" t="s">
        <v>96</v>
      </c>
      <c r="C129" s="52"/>
      <c r="D129" s="62"/>
      <c r="E129" s="178">
        <v>5619</v>
      </c>
      <c r="F129" s="249"/>
      <c r="G129" s="613" t="s">
        <v>412</v>
      </c>
      <c r="H129" s="613"/>
      <c r="I129" s="65"/>
      <c r="J129" s="250">
        <v>0</v>
      </c>
      <c r="K129" s="67">
        <v>6578</v>
      </c>
      <c r="L129" s="67">
        <v>6577.6642</v>
      </c>
      <c r="M129" s="343">
        <v>0.9999489510489511</v>
      </c>
      <c r="N129" s="250">
        <v>0</v>
      </c>
      <c r="O129" s="67">
        <v>1406</v>
      </c>
      <c r="P129" s="67">
        <v>1405.6642</v>
      </c>
      <c r="Q129" s="343">
        <v>0.9997611664295875</v>
      </c>
      <c r="R129" s="250">
        <v>0</v>
      </c>
      <c r="S129" s="67">
        <v>5172</v>
      </c>
      <c r="T129" s="67">
        <v>5172</v>
      </c>
      <c r="U129" s="343">
        <v>1</v>
      </c>
      <c r="V129" s="47"/>
      <c r="AD129" s="71"/>
      <c r="AE129" s="71"/>
      <c r="AF129" s="71"/>
      <c r="AG129" s="71"/>
      <c r="AH129" s="71"/>
      <c r="AI129" s="71"/>
    </row>
    <row r="130" spans="1:35" ht="18.75" customHeight="1">
      <c r="A130" s="51" t="e">
        <f t="shared" si="3"/>
        <v>#REF!</v>
      </c>
      <c r="B130" s="22"/>
      <c r="C130" s="52"/>
      <c r="D130" s="62"/>
      <c r="E130" s="178">
        <v>5622</v>
      </c>
      <c r="F130" s="249"/>
      <c r="G130" s="613" t="s">
        <v>413</v>
      </c>
      <c r="H130" s="613"/>
      <c r="I130" s="65"/>
      <c r="J130" s="250">
        <v>500</v>
      </c>
      <c r="K130" s="67">
        <v>1730</v>
      </c>
      <c r="L130" s="67">
        <v>1030</v>
      </c>
      <c r="M130" s="343">
        <v>0.5953757225433526</v>
      </c>
      <c r="N130" s="250">
        <v>500</v>
      </c>
      <c r="O130" s="67">
        <v>1730</v>
      </c>
      <c r="P130" s="67">
        <v>1030</v>
      </c>
      <c r="Q130" s="343">
        <v>0.5953757225433526</v>
      </c>
      <c r="R130" s="250">
        <v>0</v>
      </c>
      <c r="S130" s="67">
        <v>0</v>
      </c>
      <c r="T130" s="67">
        <v>0</v>
      </c>
      <c r="U130" s="343" t="s">
        <v>199</v>
      </c>
      <c r="V130" s="47"/>
      <c r="AD130" s="71"/>
      <c r="AE130" s="71"/>
      <c r="AF130" s="71"/>
      <c r="AG130" s="71"/>
      <c r="AH130" s="71"/>
      <c r="AI130" s="71"/>
    </row>
    <row r="131" spans="1:35" ht="18" customHeight="1">
      <c r="A131" s="51" t="e">
        <f aca="true" t="shared" si="4" ref="A131:A162">IF(COUNTBLANK(C131:IV131)=254,"odstr",IF(AND($A$1="TISK",SUM(J131:U131)=0),"odstr","OK"))</f>
        <v>#REF!</v>
      </c>
      <c r="B131" s="22" t="s">
        <v>96</v>
      </c>
      <c r="C131" s="52"/>
      <c r="D131" s="62"/>
      <c r="E131" s="178">
        <v>5623</v>
      </c>
      <c r="F131" s="249"/>
      <c r="G131" s="614" t="s">
        <v>122</v>
      </c>
      <c r="H131" s="614"/>
      <c r="I131" s="65"/>
      <c r="J131" s="250">
        <v>0</v>
      </c>
      <c r="K131" s="67">
        <v>830</v>
      </c>
      <c r="L131" s="67">
        <v>830</v>
      </c>
      <c r="M131" s="343">
        <v>1</v>
      </c>
      <c r="N131" s="250">
        <v>0</v>
      </c>
      <c r="O131" s="67">
        <v>830</v>
      </c>
      <c r="P131" s="67">
        <v>830</v>
      </c>
      <c r="Q131" s="343">
        <v>1</v>
      </c>
      <c r="R131" s="250">
        <v>0</v>
      </c>
      <c r="S131" s="67">
        <v>0</v>
      </c>
      <c r="T131" s="67">
        <v>0</v>
      </c>
      <c r="U131" s="343" t="s">
        <v>199</v>
      </c>
      <c r="V131" s="47"/>
      <c r="AD131" s="71"/>
      <c r="AE131" s="71"/>
      <c r="AF131" s="71"/>
      <c r="AG131" s="71"/>
      <c r="AH131" s="71"/>
      <c r="AI131" s="71"/>
    </row>
    <row r="132" spans="1:35" ht="27" customHeight="1">
      <c r="A132" s="51" t="e">
        <f t="shared" si="4"/>
        <v>#REF!</v>
      </c>
      <c r="B132" s="22" t="s">
        <v>96</v>
      </c>
      <c r="C132" s="52"/>
      <c r="D132" s="62"/>
      <c r="E132" s="178">
        <v>5629</v>
      </c>
      <c r="F132" s="249"/>
      <c r="G132" s="613" t="s">
        <v>504</v>
      </c>
      <c r="H132" s="613"/>
      <c r="I132" s="65"/>
      <c r="J132" s="250">
        <v>0</v>
      </c>
      <c r="K132" s="67">
        <v>74.0005</v>
      </c>
      <c r="L132" s="67">
        <v>74.0005</v>
      </c>
      <c r="M132" s="343">
        <v>1</v>
      </c>
      <c r="N132" s="250">
        <v>0</v>
      </c>
      <c r="O132" s="67">
        <v>74.0005</v>
      </c>
      <c r="P132" s="67">
        <v>74.0005</v>
      </c>
      <c r="Q132" s="343">
        <v>1</v>
      </c>
      <c r="R132" s="250">
        <v>0</v>
      </c>
      <c r="S132" s="67">
        <v>0</v>
      </c>
      <c r="T132" s="67">
        <v>0</v>
      </c>
      <c r="U132" s="343" t="s">
        <v>199</v>
      </c>
      <c r="V132" s="47"/>
      <c r="AD132" s="71"/>
      <c r="AE132" s="71"/>
      <c r="AF132" s="71"/>
      <c r="AG132" s="71"/>
      <c r="AH132" s="71"/>
      <c r="AI132" s="71"/>
    </row>
    <row r="133" spans="1:35" ht="27" customHeight="1">
      <c r="A133" s="51" t="e">
        <f t="shared" si="4"/>
        <v>#REF!</v>
      </c>
      <c r="B133" s="22" t="s">
        <v>96</v>
      </c>
      <c r="C133" s="52"/>
      <c r="D133" s="62"/>
      <c r="E133" s="178">
        <v>5651</v>
      </c>
      <c r="F133" s="249"/>
      <c r="G133" s="613" t="s">
        <v>414</v>
      </c>
      <c r="H133" s="613"/>
      <c r="I133" s="65"/>
      <c r="J133" s="250">
        <v>14180.21</v>
      </c>
      <c r="K133" s="67">
        <v>54431.84734</v>
      </c>
      <c r="L133" s="67">
        <v>50275.354069999994</v>
      </c>
      <c r="M133" s="343">
        <v>0.9236385779075782</v>
      </c>
      <c r="N133" s="250">
        <v>13093.64</v>
      </c>
      <c r="O133" s="67">
        <v>48525.7699</v>
      </c>
      <c r="P133" s="67">
        <v>44369.276229999996</v>
      </c>
      <c r="Q133" s="343">
        <v>0.9143446115627729</v>
      </c>
      <c r="R133" s="250">
        <v>1086.57</v>
      </c>
      <c r="S133" s="67">
        <v>5906.077439999999</v>
      </c>
      <c r="T133" s="67">
        <v>5906.07784</v>
      </c>
      <c r="U133" s="343">
        <v>1.0000000677268466</v>
      </c>
      <c r="V133" s="47"/>
      <c r="AD133" s="71"/>
      <c r="AE133" s="71"/>
      <c r="AF133" s="71"/>
      <c r="AG133" s="71"/>
      <c r="AH133" s="71"/>
      <c r="AI133" s="71"/>
    </row>
    <row r="134" spans="1:35" ht="13.5" customHeight="1">
      <c r="A134" s="51" t="e">
        <f t="shared" si="4"/>
        <v>#REF!</v>
      </c>
      <c r="B134" s="22" t="s">
        <v>96</v>
      </c>
      <c r="C134" s="52"/>
      <c r="D134" s="365"/>
      <c r="E134" s="237">
        <v>5659</v>
      </c>
      <c r="F134" s="366"/>
      <c r="G134" s="613" t="s">
        <v>415</v>
      </c>
      <c r="H134" s="613"/>
      <c r="I134" s="367"/>
      <c r="J134" s="250">
        <v>0</v>
      </c>
      <c r="K134" s="67">
        <v>0</v>
      </c>
      <c r="L134" s="67">
        <v>0</v>
      </c>
      <c r="M134" s="343" t="s">
        <v>199</v>
      </c>
      <c r="N134" s="250">
        <v>0</v>
      </c>
      <c r="O134" s="67">
        <v>0</v>
      </c>
      <c r="P134" s="67">
        <v>0</v>
      </c>
      <c r="Q134" s="343" t="s">
        <v>199</v>
      </c>
      <c r="R134" s="368">
        <v>0</v>
      </c>
      <c r="S134" s="369">
        <v>0</v>
      </c>
      <c r="T134" s="369">
        <v>0</v>
      </c>
      <c r="U134" s="343" t="s">
        <v>199</v>
      </c>
      <c r="V134" s="47"/>
      <c r="AD134" s="71"/>
      <c r="AE134" s="71"/>
      <c r="AF134" s="71"/>
      <c r="AG134" s="71"/>
      <c r="AH134" s="71"/>
      <c r="AI134" s="71"/>
    </row>
    <row r="135" spans="1:35" ht="13.5" customHeight="1">
      <c r="A135" s="51" t="e">
        <f t="shared" si="4"/>
        <v>#REF!</v>
      </c>
      <c r="B135" s="22" t="s">
        <v>96</v>
      </c>
      <c r="C135" s="52"/>
      <c r="D135" s="72"/>
      <c r="E135" s="193">
        <v>5660</v>
      </c>
      <c r="F135" s="255"/>
      <c r="G135" s="611" t="s">
        <v>416</v>
      </c>
      <c r="H135" s="611"/>
      <c r="I135" s="75"/>
      <c r="J135" s="250">
        <v>0</v>
      </c>
      <c r="K135" s="67">
        <v>0</v>
      </c>
      <c r="L135" s="67">
        <v>0</v>
      </c>
      <c r="M135" s="345" t="s">
        <v>199</v>
      </c>
      <c r="N135" s="250">
        <v>0</v>
      </c>
      <c r="O135" s="67">
        <v>0</v>
      </c>
      <c r="P135" s="67">
        <v>0</v>
      </c>
      <c r="Q135" s="345" t="s">
        <v>199</v>
      </c>
      <c r="R135" s="256">
        <v>0</v>
      </c>
      <c r="S135" s="77">
        <v>0</v>
      </c>
      <c r="T135" s="77">
        <v>0</v>
      </c>
      <c r="U135" s="345" t="s">
        <v>199</v>
      </c>
      <c r="V135" s="47"/>
      <c r="AD135" s="71"/>
      <c r="AE135" s="71"/>
      <c r="AF135" s="71"/>
      <c r="AG135" s="71"/>
      <c r="AH135" s="71"/>
      <c r="AI135" s="71"/>
    </row>
    <row r="136" spans="1:35" ht="13.5" customHeight="1">
      <c r="A136" s="51" t="e">
        <f t="shared" si="4"/>
        <v>#REF!</v>
      </c>
      <c r="B136" s="22" t="s">
        <v>96</v>
      </c>
      <c r="C136" s="52"/>
      <c r="D136" s="294"/>
      <c r="E136" s="295">
        <v>56</v>
      </c>
      <c r="F136" s="296"/>
      <c r="G136" s="640" t="s">
        <v>44</v>
      </c>
      <c r="H136" s="640"/>
      <c r="I136" s="298"/>
      <c r="J136" s="258">
        <v>14680.21</v>
      </c>
      <c r="K136" s="204">
        <v>63656.84784</v>
      </c>
      <c r="L136" s="204">
        <v>58798.018769999995</v>
      </c>
      <c r="M136" s="346">
        <v>0.9236715414779482</v>
      </c>
      <c r="N136" s="258">
        <v>13593.64</v>
      </c>
      <c r="O136" s="204">
        <v>52578.7704</v>
      </c>
      <c r="P136" s="204">
        <v>47719.94093</v>
      </c>
      <c r="Q136" s="346">
        <v>0.907589518867866</v>
      </c>
      <c r="R136" s="258">
        <v>1086.57</v>
      </c>
      <c r="S136" s="204">
        <v>11078.07744</v>
      </c>
      <c r="T136" s="204">
        <v>11078.07784</v>
      </c>
      <c r="U136" s="347">
        <v>1.0000000361073482</v>
      </c>
      <c r="V136" s="47"/>
      <c r="AD136" s="71"/>
      <c r="AE136" s="71"/>
      <c r="AF136" s="71"/>
      <c r="AG136" s="71"/>
      <c r="AH136" s="71"/>
      <c r="AI136" s="71"/>
    </row>
    <row r="137" spans="1:35" ht="13.5" customHeight="1">
      <c r="A137" s="51" t="e">
        <f t="shared" si="4"/>
        <v>#REF!</v>
      </c>
      <c r="B137" s="22" t="s">
        <v>96</v>
      </c>
      <c r="C137" s="52"/>
      <c r="D137" s="370"/>
      <c r="E137" s="371">
        <v>5901</v>
      </c>
      <c r="F137" s="372"/>
      <c r="G137" s="620" t="s">
        <v>417</v>
      </c>
      <c r="H137" s="620"/>
      <c r="I137" s="373"/>
      <c r="J137" s="94">
        <v>4281207.6984</v>
      </c>
      <c r="K137" s="95">
        <v>364524.29351000005</v>
      </c>
      <c r="L137" s="95">
        <v>42.76</v>
      </c>
      <c r="M137" s="348">
        <v>0.00011730356731032785</v>
      </c>
      <c r="N137" s="261">
        <v>142144.0884</v>
      </c>
      <c r="O137" s="95">
        <v>39022.25237</v>
      </c>
      <c r="P137" s="95">
        <v>42.76</v>
      </c>
      <c r="Q137" s="348">
        <v>0.001095785030411867</v>
      </c>
      <c r="R137" s="261">
        <v>4139063.61</v>
      </c>
      <c r="S137" s="95">
        <v>325502.04114000004</v>
      </c>
      <c r="T137" s="95">
        <v>0</v>
      </c>
      <c r="U137" s="374">
        <v>0</v>
      </c>
      <c r="V137" s="47"/>
      <c r="AD137" s="71"/>
      <c r="AE137" s="71"/>
      <c r="AF137" s="71"/>
      <c r="AG137" s="71"/>
      <c r="AH137" s="71"/>
      <c r="AI137" s="71"/>
    </row>
    <row r="138" spans="1:35" ht="13.5" customHeight="1">
      <c r="A138" s="51" t="e">
        <f t="shared" si="4"/>
        <v>#REF!</v>
      </c>
      <c r="B138" s="22" t="s">
        <v>96</v>
      </c>
      <c r="C138" s="52"/>
      <c r="D138" s="350"/>
      <c r="E138" s="351">
        <v>5902</v>
      </c>
      <c r="F138" s="352"/>
      <c r="G138" s="614" t="s">
        <v>418</v>
      </c>
      <c r="H138" s="614"/>
      <c r="I138" s="353"/>
      <c r="J138" s="66">
        <v>10.788290000000002</v>
      </c>
      <c r="K138" s="67">
        <v>12.206290000000001</v>
      </c>
      <c r="L138" s="67">
        <v>10.945440000000001</v>
      </c>
      <c r="M138" s="343">
        <v>0.896704895590716</v>
      </c>
      <c r="N138" s="250">
        <v>10.788290000000002</v>
      </c>
      <c r="O138" s="67">
        <v>12.206290000000001</v>
      </c>
      <c r="P138" s="67">
        <v>10.945440000000001</v>
      </c>
      <c r="Q138" s="343">
        <v>0.896704895590716</v>
      </c>
      <c r="R138" s="250">
        <v>0</v>
      </c>
      <c r="S138" s="67">
        <v>0</v>
      </c>
      <c r="T138" s="67">
        <v>0</v>
      </c>
      <c r="U138" s="354" t="s">
        <v>199</v>
      </c>
      <c r="V138" s="47"/>
      <c r="AD138" s="71"/>
      <c r="AE138" s="71"/>
      <c r="AF138" s="71"/>
      <c r="AG138" s="71"/>
      <c r="AH138" s="71"/>
      <c r="AI138" s="71"/>
    </row>
    <row r="139" spans="1:35" ht="13.5" customHeight="1">
      <c r="A139" s="51" t="e">
        <f t="shared" si="4"/>
        <v>#REF!</v>
      </c>
      <c r="B139" s="22" t="s">
        <v>96</v>
      </c>
      <c r="C139" s="52"/>
      <c r="D139" s="72"/>
      <c r="E139" s="193">
        <v>5909</v>
      </c>
      <c r="F139" s="255"/>
      <c r="G139" s="612" t="s">
        <v>356</v>
      </c>
      <c r="H139" s="612"/>
      <c r="I139" s="75"/>
      <c r="J139" s="214">
        <v>867310</v>
      </c>
      <c r="K139" s="215">
        <v>81117.42295000001</v>
      </c>
      <c r="L139" s="215">
        <v>5603.34987</v>
      </c>
      <c r="M139" s="344">
        <v>0.06907702027779963</v>
      </c>
      <c r="N139" s="254">
        <v>668821.8</v>
      </c>
      <c r="O139" s="215">
        <v>13033.3718</v>
      </c>
      <c r="P139" s="215">
        <v>1996.34339</v>
      </c>
      <c r="Q139" s="344">
        <v>0.15317167503807416</v>
      </c>
      <c r="R139" s="254">
        <v>198488.2</v>
      </c>
      <c r="S139" s="215">
        <v>68084.05115</v>
      </c>
      <c r="T139" s="215">
        <v>3607.00648</v>
      </c>
      <c r="U139" s="344">
        <v>0.05297872877824486</v>
      </c>
      <c r="V139" s="47"/>
      <c r="AD139" s="71"/>
      <c r="AE139" s="71"/>
      <c r="AF139" s="71"/>
      <c r="AG139" s="71"/>
      <c r="AH139" s="71"/>
      <c r="AI139" s="71"/>
    </row>
    <row r="140" spans="1:35" ht="13.5" customHeight="1">
      <c r="A140" s="51" t="e">
        <f t="shared" si="4"/>
        <v>#REF!</v>
      </c>
      <c r="B140" s="22" t="s">
        <v>96</v>
      </c>
      <c r="C140" s="52"/>
      <c r="D140" s="294"/>
      <c r="E140" s="295">
        <v>59</v>
      </c>
      <c r="F140" s="296"/>
      <c r="G140" s="640" t="s">
        <v>45</v>
      </c>
      <c r="H140" s="640"/>
      <c r="I140" s="298"/>
      <c r="J140" s="203">
        <v>5148528.48669</v>
      </c>
      <c r="K140" s="204">
        <v>445653.9227500001</v>
      </c>
      <c r="L140" s="204">
        <v>5657.05531</v>
      </c>
      <c r="M140" s="346">
        <v>0.012693830394427957</v>
      </c>
      <c r="N140" s="258">
        <v>810976.6766900001</v>
      </c>
      <c r="O140" s="204">
        <v>52067.830460000005</v>
      </c>
      <c r="P140" s="204">
        <v>2050.04883</v>
      </c>
      <c r="Q140" s="346">
        <v>0.03937265701083717</v>
      </c>
      <c r="R140" s="258">
        <v>4337551.81</v>
      </c>
      <c r="S140" s="204">
        <v>393586.09229000006</v>
      </c>
      <c r="T140" s="204">
        <v>3607.00648</v>
      </c>
      <c r="U140" s="347">
        <v>0.00916446630269218</v>
      </c>
      <c r="V140" s="47"/>
      <c r="AD140" s="71"/>
      <c r="AE140" s="71"/>
      <c r="AF140" s="71"/>
      <c r="AG140" s="71"/>
      <c r="AH140" s="71"/>
      <c r="AI140" s="71"/>
    </row>
    <row r="141" spans="1:35" ht="13.5" customHeight="1">
      <c r="A141" s="51" t="e">
        <f t="shared" si="4"/>
        <v>#REF!</v>
      </c>
      <c r="B141" s="22" t="s">
        <v>96</v>
      </c>
      <c r="C141" s="52"/>
      <c r="D141" s="294"/>
      <c r="E141" s="295">
        <v>5</v>
      </c>
      <c r="F141" s="296"/>
      <c r="G141" s="640" t="s">
        <v>210</v>
      </c>
      <c r="H141" s="640"/>
      <c r="I141" s="298"/>
      <c r="J141" s="203">
        <v>63669596.49216</v>
      </c>
      <c r="K141" s="204">
        <v>113886588.31526</v>
      </c>
      <c r="L141" s="204">
        <v>112563833.42509</v>
      </c>
      <c r="M141" s="346">
        <v>0.9883853321998869</v>
      </c>
      <c r="N141" s="258">
        <v>24557789.12516</v>
      </c>
      <c r="O141" s="204">
        <v>29026444.90787</v>
      </c>
      <c r="P141" s="204">
        <v>28355649.5579</v>
      </c>
      <c r="Q141" s="346">
        <v>0.9768901995370393</v>
      </c>
      <c r="R141" s="258">
        <v>39111807.367</v>
      </c>
      <c r="S141" s="204">
        <v>84860143.40739</v>
      </c>
      <c r="T141" s="204">
        <v>84208183.86719</v>
      </c>
      <c r="U141" s="347">
        <v>0.9923172467777939</v>
      </c>
      <c r="V141" s="47"/>
      <c r="AD141" s="71"/>
      <c r="AE141" s="71"/>
      <c r="AF141" s="71"/>
      <c r="AG141" s="71"/>
      <c r="AH141" s="71"/>
      <c r="AI141" s="71"/>
    </row>
    <row r="142" spans="1:35" ht="13.5" customHeight="1">
      <c r="A142" s="51" t="e">
        <f t="shared" si="4"/>
        <v>#REF!</v>
      </c>
      <c r="B142" s="22" t="s">
        <v>96</v>
      </c>
      <c r="C142" s="52"/>
      <c r="D142" s="90"/>
      <c r="E142" s="231">
        <v>6111</v>
      </c>
      <c r="F142" s="260"/>
      <c r="G142" s="620" t="s">
        <v>318</v>
      </c>
      <c r="H142" s="620"/>
      <c r="I142" s="93"/>
      <c r="J142" s="183">
        <v>2555</v>
      </c>
      <c r="K142" s="184">
        <v>7520.87336</v>
      </c>
      <c r="L142" s="184">
        <v>7075.56713</v>
      </c>
      <c r="M142" s="363">
        <v>0.9407906224869609</v>
      </c>
      <c r="N142" s="266">
        <v>350</v>
      </c>
      <c r="O142" s="184">
        <v>1334.3833599999998</v>
      </c>
      <c r="P142" s="184">
        <v>1131.83417</v>
      </c>
      <c r="Q142" s="363">
        <v>0.8482076470138239</v>
      </c>
      <c r="R142" s="266">
        <v>2205</v>
      </c>
      <c r="S142" s="184">
        <v>6186.49</v>
      </c>
      <c r="T142" s="184">
        <v>5943.73296</v>
      </c>
      <c r="U142" s="363">
        <v>0.960760133775372</v>
      </c>
      <c r="V142" s="47"/>
      <c r="AD142" s="71"/>
      <c r="AE142" s="71"/>
      <c r="AF142" s="71"/>
      <c r="AG142" s="71"/>
      <c r="AH142" s="71"/>
      <c r="AI142" s="71"/>
    </row>
    <row r="143" spans="1:35" ht="13.5" customHeight="1">
      <c r="A143" s="51" t="e">
        <f t="shared" si="4"/>
        <v>#REF!</v>
      </c>
      <c r="B143" s="22" t="s">
        <v>96</v>
      </c>
      <c r="C143" s="52"/>
      <c r="D143" s="62"/>
      <c r="E143" s="178">
        <v>6112</v>
      </c>
      <c r="F143" s="249"/>
      <c r="G143" s="614" t="s">
        <v>357</v>
      </c>
      <c r="H143" s="614"/>
      <c r="I143" s="65"/>
      <c r="J143" s="66">
        <v>0</v>
      </c>
      <c r="K143" s="67">
        <v>0</v>
      </c>
      <c r="L143" s="67">
        <v>0</v>
      </c>
      <c r="M143" s="343" t="s">
        <v>199</v>
      </c>
      <c r="N143" s="250">
        <v>0</v>
      </c>
      <c r="O143" s="67">
        <v>0</v>
      </c>
      <c r="P143" s="67">
        <v>0</v>
      </c>
      <c r="Q143" s="343" t="s">
        <v>199</v>
      </c>
      <c r="R143" s="250">
        <v>0</v>
      </c>
      <c r="S143" s="67">
        <v>0</v>
      </c>
      <c r="T143" s="67">
        <v>0</v>
      </c>
      <c r="U143" s="343" t="s">
        <v>199</v>
      </c>
      <c r="V143" s="47"/>
      <c r="AD143" s="71"/>
      <c r="AE143" s="71"/>
      <c r="AF143" s="71"/>
      <c r="AG143" s="71"/>
      <c r="AH143" s="71"/>
      <c r="AI143" s="71"/>
    </row>
    <row r="144" spans="1:35" ht="13.5" customHeight="1">
      <c r="A144" s="51" t="e">
        <f t="shared" si="4"/>
        <v>#REF!</v>
      </c>
      <c r="B144" s="22" t="s">
        <v>96</v>
      </c>
      <c r="C144" s="52"/>
      <c r="D144" s="62"/>
      <c r="E144" s="178">
        <v>6113</v>
      </c>
      <c r="F144" s="249"/>
      <c r="G144" s="614" t="s">
        <v>419</v>
      </c>
      <c r="H144" s="614"/>
      <c r="I144" s="65"/>
      <c r="J144" s="66">
        <v>0</v>
      </c>
      <c r="K144" s="67">
        <v>0</v>
      </c>
      <c r="L144" s="67">
        <v>0</v>
      </c>
      <c r="M144" s="343" t="s">
        <v>199</v>
      </c>
      <c r="N144" s="250">
        <v>0</v>
      </c>
      <c r="O144" s="67">
        <v>0</v>
      </c>
      <c r="P144" s="67">
        <v>0</v>
      </c>
      <c r="Q144" s="343" t="s">
        <v>199</v>
      </c>
      <c r="R144" s="250">
        <v>0</v>
      </c>
      <c r="S144" s="67">
        <v>0</v>
      </c>
      <c r="T144" s="67">
        <v>0</v>
      </c>
      <c r="U144" s="343" t="s">
        <v>199</v>
      </c>
      <c r="V144" s="47"/>
      <c r="AD144" s="71"/>
      <c r="AE144" s="71"/>
      <c r="AF144" s="71"/>
      <c r="AG144" s="71"/>
      <c r="AH144" s="71"/>
      <c r="AI144" s="71"/>
    </row>
    <row r="145" spans="1:35" ht="13.5" customHeight="1">
      <c r="A145" s="51" t="e">
        <f t="shared" si="4"/>
        <v>#REF!</v>
      </c>
      <c r="B145" s="22" t="s">
        <v>96</v>
      </c>
      <c r="C145" s="52"/>
      <c r="D145" s="62"/>
      <c r="E145" s="178">
        <v>6119</v>
      </c>
      <c r="F145" s="249"/>
      <c r="G145" s="614" t="s">
        <v>358</v>
      </c>
      <c r="H145" s="614"/>
      <c r="I145" s="65"/>
      <c r="J145" s="66">
        <v>1702</v>
      </c>
      <c r="K145" s="67">
        <v>3271.08</v>
      </c>
      <c r="L145" s="67">
        <v>2177.5132999999996</v>
      </c>
      <c r="M145" s="343">
        <v>0.6656863482397251</v>
      </c>
      <c r="N145" s="250">
        <v>1702</v>
      </c>
      <c r="O145" s="67">
        <v>2912.08</v>
      </c>
      <c r="P145" s="67">
        <v>2177.5132999999996</v>
      </c>
      <c r="Q145" s="343">
        <v>0.7477518818164335</v>
      </c>
      <c r="R145" s="250">
        <v>0</v>
      </c>
      <c r="S145" s="67">
        <v>359</v>
      </c>
      <c r="T145" s="67">
        <v>0</v>
      </c>
      <c r="U145" s="343">
        <v>0</v>
      </c>
      <c r="V145" s="47"/>
      <c r="AD145" s="71"/>
      <c r="AE145" s="71"/>
      <c r="AF145" s="71"/>
      <c r="AG145" s="71"/>
      <c r="AH145" s="71"/>
      <c r="AI145" s="71"/>
    </row>
    <row r="146" spans="1:35" ht="13.5" customHeight="1">
      <c r="A146" s="51" t="e">
        <f t="shared" si="4"/>
        <v>#REF!</v>
      </c>
      <c r="B146" s="22" t="s">
        <v>96</v>
      </c>
      <c r="C146" s="52"/>
      <c r="D146" s="62"/>
      <c r="E146" s="178">
        <v>6121</v>
      </c>
      <c r="F146" s="249"/>
      <c r="G146" s="614" t="s">
        <v>359</v>
      </c>
      <c r="H146" s="614"/>
      <c r="I146" s="65"/>
      <c r="J146" s="66">
        <v>8377269.039689999</v>
      </c>
      <c r="K146" s="67">
        <v>13872112.974609999</v>
      </c>
      <c r="L146" s="67">
        <v>11431302.645899998</v>
      </c>
      <c r="M146" s="343">
        <v>0.8240491312911455</v>
      </c>
      <c r="N146" s="250">
        <v>7046456.075689999</v>
      </c>
      <c r="O146" s="67">
        <v>11928087.386939999</v>
      </c>
      <c r="P146" s="67">
        <v>9856592.031229999</v>
      </c>
      <c r="Q146" s="343">
        <v>0.826334659655657</v>
      </c>
      <c r="R146" s="250">
        <v>1330812.964</v>
      </c>
      <c r="S146" s="67">
        <v>1944025.58767</v>
      </c>
      <c r="T146" s="67">
        <v>1574710.6146699998</v>
      </c>
      <c r="U146" s="343">
        <v>0.8100256625517772</v>
      </c>
      <c r="V146" s="47"/>
      <c r="AD146" s="71"/>
      <c r="AE146" s="71"/>
      <c r="AF146" s="71"/>
      <c r="AG146" s="71"/>
      <c r="AH146" s="71"/>
      <c r="AI146" s="71"/>
    </row>
    <row r="147" spans="1:35" ht="13.5" customHeight="1">
      <c r="A147" s="51" t="e">
        <f t="shared" si="4"/>
        <v>#REF!</v>
      </c>
      <c r="B147" s="22" t="s">
        <v>96</v>
      </c>
      <c r="C147" s="52"/>
      <c r="D147" s="62"/>
      <c r="E147" s="178">
        <v>6122</v>
      </c>
      <c r="F147" s="249"/>
      <c r="G147" s="614" t="s">
        <v>360</v>
      </c>
      <c r="H147" s="614"/>
      <c r="I147" s="65"/>
      <c r="J147" s="66">
        <v>176769.52715</v>
      </c>
      <c r="K147" s="67">
        <v>609303.01651</v>
      </c>
      <c r="L147" s="67">
        <v>519889.46945999993</v>
      </c>
      <c r="M147" s="343">
        <v>0.8532527418588078</v>
      </c>
      <c r="N147" s="250">
        <v>110536.52715000001</v>
      </c>
      <c r="O147" s="67">
        <v>311296.66386999993</v>
      </c>
      <c r="P147" s="67">
        <v>269456.89199999993</v>
      </c>
      <c r="Q147" s="343">
        <v>0.8655951806554771</v>
      </c>
      <c r="R147" s="250">
        <v>66233</v>
      </c>
      <c r="S147" s="67">
        <v>298006.35264000006</v>
      </c>
      <c r="T147" s="67">
        <v>250432.57745999997</v>
      </c>
      <c r="U147" s="343">
        <v>0.8403598622695452</v>
      </c>
      <c r="V147" s="47"/>
      <c r="AD147" s="71"/>
      <c r="AE147" s="71"/>
      <c r="AF147" s="71"/>
      <c r="AG147" s="71"/>
      <c r="AH147" s="71"/>
      <c r="AI147" s="71"/>
    </row>
    <row r="148" spans="1:35" ht="13.5" customHeight="1">
      <c r="A148" s="51" t="e">
        <f t="shared" si="4"/>
        <v>#REF!</v>
      </c>
      <c r="B148" s="22" t="s">
        <v>96</v>
      </c>
      <c r="C148" s="52"/>
      <c r="D148" s="62"/>
      <c r="E148" s="178">
        <v>6123</v>
      </c>
      <c r="F148" s="249"/>
      <c r="G148" s="614" t="s">
        <v>361</v>
      </c>
      <c r="H148" s="614"/>
      <c r="I148" s="65"/>
      <c r="J148" s="66">
        <v>1447</v>
      </c>
      <c r="K148" s="67">
        <v>1585.378</v>
      </c>
      <c r="L148" s="67">
        <v>1514.603</v>
      </c>
      <c r="M148" s="343">
        <v>0.9553576497213915</v>
      </c>
      <c r="N148" s="250">
        <v>1447</v>
      </c>
      <c r="O148" s="67">
        <v>1585.378</v>
      </c>
      <c r="P148" s="67">
        <v>1514.603</v>
      </c>
      <c r="Q148" s="343">
        <v>0.9553576497213915</v>
      </c>
      <c r="R148" s="250">
        <v>0</v>
      </c>
      <c r="S148" s="67">
        <v>0</v>
      </c>
      <c r="T148" s="67">
        <v>0</v>
      </c>
      <c r="U148" s="343" t="s">
        <v>199</v>
      </c>
      <c r="V148" s="47"/>
      <c r="AD148" s="71"/>
      <c r="AE148" s="71"/>
      <c r="AF148" s="71"/>
      <c r="AG148" s="71"/>
      <c r="AH148" s="71"/>
      <c r="AI148" s="71"/>
    </row>
    <row r="149" spans="1:35" ht="13.5" customHeight="1">
      <c r="A149" s="51" t="e">
        <f t="shared" si="4"/>
        <v>#REF!</v>
      </c>
      <c r="B149" s="22" t="s">
        <v>96</v>
      </c>
      <c r="C149" s="52"/>
      <c r="D149" s="62"/>
      <c r="E149" s="178">
        <v>6124</v>
      </c>
      <c r="F149" s="249"/>
      <c r="G149" s="614" t="s">
        <v>420</v>
      </c>
      <c r="H149" s="614"/>
      <c r="I149" s="65"/>
      <c r="J149" s="66">
        <v>260</v>
      </c>
      <c r="K149" s="67">
        <v>0</v>
      </c>
      <c r="L149" s="67">
        <v>0</v>
      </c>
      <c r="M149" s="343" t="s">
        <v>199</v>
      </c>
      <c r="N149" s="250">
        <v>260</v>
      </c>
      <c r="O149" s="67">
        <v>0</v>
      </c>
      <c r="P149" s="67">
        <v>0</v>
      </c>
      <c r="Q149" s="343" t="s">
        <v>199</v>
      </c>
      <c r="R149" s="250">
        <v>0</v>
      </c>
      <c r="S149" s="67">
        <v>0</v>
      </c>
      <c r="T149" s="67">
        <v>0</v>
      </c>
      <c r="U149" s="343" t="s">
        <v>199</v>
      </c>
      <c r="V149" s="47"/>
      <c r="AD149" s="71"/>
      <c r="AE149" s="71"/>
      <c r="AF149" s="71"/>
      <c r="AG149" s="71"/>
      <c r="AH149" s="71"/>
      <c r="AI149" s="71"/>
    </row>
    <row r="150" spans="1:35" ht="13.5" customHeight="1">
      <c r="A150" s="51" t="e">
        <f t="shared" si="4"/>
        <v>#REF!</v>
      </c>
      <c r="B150" s="22" t="s">
        <v>96</v>
      </c>
      <c r="C150" s="52"/>
      <c r="D150" s="62"/>
      <c r="E150" s="178">
        <v>6125</v>
      </c>
      <c r="F150" s="249"/>
      <c r="G150" s="614" t="s">
        <v>362</v>
      </c>
      <c r="H150" s="614"/>
      <c r="I150" s="65"/>
      <c r="J150" s="66">
        <v>140</v>
      </c>
      <c r="K150" s="67">
        <v>10478.6733</v>
      </c>
      <c r="L150" s="67">
        <v>10451.49219</v>
      </c>
      <c r="M150" s="343">
        <v>0.9974060542568877</v>
      </c>
      <c r="N150" s="250">
        <v>140</v>
      </c>
      <c r="O150" s="67">
        <v>9483.066</v>
      </c>
      <c r="P150" s="67">
        <v>9455.88089</v>
      </c>
      <c r="Q150" s="343">
        <v>0.9971332995046116</v>
      </c>
      <c r="R150" s="250">
        <v>0</v>
      </c>
      <c r="S150" s="67">
        <v>995.6073</v>
      </c>
      <c r="T150" s="67">
        <v>995.6113</v>
      </c>
      <c r="U150" s="343">
        <v>1.0000040176483238</v>
      </c>
      <c r="V150" s="47"/>
      <c r="AD150" s="71"/>
      <c r="AE150" s="71"/>
      <c r="AF150" s="71"/>
      <c r="AG150" s="71"/>
      <c r="AH150" s="71"/>
      <c r="AI150" s="71"/>
    </row>
    <row r="151" spans="1:35" ht="13.5" customHeight="1">
      <c r="A151" s="51" t="e">
        <f t="shared" si="4"/>
        <v>#REF!</v>
      </c>
      <c r="B151" s="22" t="s">
        <v>96</v>
      </c>
      <c r="C151" s="52"/>
      <c r="D151" s="62"/>
      <c r="E151" s="178">
        <v>6127</v>
      </c>
      <c r="F151" s="249"/>
      <c r="G151" s="614" t="s">
        <v>363</v>
      </c>
      <c r="H151" s="614"/>
      <c r="I151" s="65"/>
      <c r="J151" s="66">
        <v>50</v>
      </c>
      <c r="K151" s="67">
        <v>620.6</v>
      </c>
      <c r="L151" s="67">
        <v>570.6</v>
      </c>
      <c r="M151" s="343">
        <v>0.9194328069610055</v>
      </c>
      <c r="N151" s="250">
        <v>50</v>
      </c>
      <c r="O151" s="67">
        <v>123.6</v>
      </c>
      <c r="P151" s="67">
        <v>73.6</v>
      </c>
      <c r="Q151" s="343">
        <v>0.5954692556634305</v>
      </c>
      <c r="R151" s="250">
        <v>0</v>
      </c>
      <c r="S151" s="67">
        <v>497</v>
      </c>
      <c r="T151" s="67">
        <v>497</v>
      </c>
      <c r="U151" s="343">
        <v>1</v>
      </c>
      <c r="V151" s="47"/>
      <c r="AD151" s="71"/>
      <c r="AE151" s="71"/>
      <c r="AF151" s="71"/>
      <c r="AG151" s="71"/>
      <c r="AH151" s="71"/>
      <c r="AI151" s="71"/>
    </row>
    <row r="152" spans="1:35" ht="13.5" customHeight="1">
      <c r="A152" s="51" t="e">
        <f t="shared" si="4"/>
        <v>#REF!</v>
      </c>
      <c r="B152" s="22" t="s">
        <v>96</v>
      </c>
      <c r="C152" s="52"/>
      <c r="D152" s="375"/>
      <c r="E152" s="178">
        <v>6129</v>
      </c>
      <c r="F152" s="376"/>
      <c r="G152" s="614" t="s">
        <v>364</v>
      </c>
      <c r="H152" s="614"/>
      <c r="I152" s="377"/>
      <c r="J152" s="66">
        <v>3872.7008100000003</v>
      </c>
      <c r="K152" s="67">
        <v>16421.050769999998</v>
      </c>
      <c r="L152" s="67">
        <v>17207.982449999996</v>
      </c>
      <c r="M152" s="343">
        <v>1.0479221269711718</v>
      </c>
      <c r="N152" s="250">
        <v>3872.7008100000003</v>
      </c>
      <c r="O152" s="67">
        <v>16421.050769999998</v>
      </c>
      <c r="P152" s="67">
        <v>17207.982449999996</v>
      </c>
      <c r="Q152" s="343">
        <v>1.0479221269711718</v>
      </c>
      <c r="R152" s="250">
        <v>0</v>
      </c>
      <c r="S152" s="67">
        <v>0</v>
      </c>
      <c r="T152" s="67">
        <v>0</v>
      </c>
      <c r="U152" s="343" t="s">
        <v>199</v>
      </c>
      <c r="V152" s="47"/>
      <c r="AD152" s="71"/>
      <c r="AE152" s="71"/>
      <c r="AF152" s="71"/>
      <c r="AG152" s="71"/>
      <c r="AH152" s="71"/>
      <c r="AI152" s="71"/>
    </row>
    <row r="153" spans="1:35" ht="13.5" customHeight="1">
      <c r="A153" s="51" t="e">
        <f t="shared" si="4"/>
        <v>#REF!</v>
      </c>
      <c r="B153" s="22" t="s">
        <v>96</v>
      </c>
      <c r="C153" s="52"/>
      <c r="D153" s="72"/>
      <c r="E153" s="193">
        <v>6130</v>
      </c>
      <c r="F153" s="255"/>
      <c r="G153" s="612" t="s">
        <v>365</v>
      </c>
      <c r="H153" s="612"/>
      <c r="I153" s="75"/>
      <c r="J153" s="76">
        <v>9195</v>
      </c>
      <c r="K153" s="77">
        <v>18909.631</v>
      </c>
      <c r="L153" s="77">
        <v>18893.3898</v>
      </c>
      <c r="M153" s="345">
        <v>0.9991411149165206</v>
      </c>
      <c r="N153" s="256">
        <v>8195</v>
      </c>
      <c r="O153" s="77">
        <v>15358.516</v>
      </c>
      <c r="P153" s="77">
        <v>15346.274800000001</v>
      </c>
      <c r="Q153" s="345">
        <v>0.9992029698702662</v>
      </c>
      <c r="R153" s="256">
        <v>1000</v>
      </c>
      <c r="S153" s="77">
        <v>3551.115</v>
      </c>
      <c r="T153" s="77">
        <v>3547.115</v>
      </c>
      <c r="U153" s="345">
        <v>0.9988735932235369</v>
      </c>
      <c r="V153" s="47"/>
      <c r="AD153" s="71"/>
      <c r="AE153" s="71"/>
      <c r="AF153" s="71"/>
      <c r="AG153" s="71"/>
      <c r="AH153" s="71"/>
      <c r="AI153" s="71"/>
    </row>
    <row r="154" spans="1:35" ht="13.5" customHeight="1">
      <c r="A154" s="51" t="e">
        <f t="shared" si="4"/>
        <v>#REF!</v>
      </c>
      <c r="B154" s="22" t="s">
        <v>96</v>
      </c>
      <c r="C154" s="52"/>
      <c r="D154" s="294"/>
      <c r="E154" s="295">
        <v>61</v>
      </c>
      <c r="F154" s="296"/>
      <c r="G154" s="640" t="s">
        <v>46</v>
      </c>
      <c r="H154" s="640"/>
      <c r="I154" s="298"/>
      <c r="J154" s="258">
        <v>8573260.26765</v>
      </c>
      <c r="K154" s="204">
        <v>14540223.277549999</v>
      </c>
      <c r="L154" s="204">
        <v>12009083.263229998</v>
      </c>
      <c r="M154" s="346">
        <v>0.8259215167467158</v>
      </c>
      <c r="N154" s="258">
        <v>7173009.30365</v>
      </c>
      <c r="O154" s="204">
        <v>12286602.124939999</v>
      </c>
      <c r="P154" s="204">
        <v>10172956.611839999</v>
      </c>
      <c r="Q154" s="346">
        <v>0.8279715179504665</v>
      </c>
      <c r="R154" s="258">
        <v>1400250.964</v>
      </c>
      <c r="S154" s="204">
        <v>2253621.15261</v>
      </c>
      <c r="T154" s="204">
        <v>1836126.6513899998</v>
      </c>
      <c r="U154" s="347">
        <v>0.8147450378975699</v>
      </c>
      <c r="V154" s="47"/>
      <c r="AD154" s="71"/>
      <c r="AE154" s="71"/>
      <c r="AF154" s="71"/>
      <c r="AG154" s="71"/>
      <c r="AH154" s="71"/>
      <c r="AI154" s="71"/>
    </row>
    <row r="155" spans="1:35" ht="27" customHeight="1">
      <c r="A155" s="51" t="e">
        <f t="shared" si="4"/>
        <v>#REF!</v>
      </c>
      <c r="B155" s="22" t="s">
        <v>96</v>
      </c>
      <c r="C155" s="52"/>
      <c r="D155" s="378"/>
      <c r="E155" s="379">
        <v>6202</v>
      </c>
      <c r="F155" s="380"/>
      <c r="G155" s="642" t="s">
        <v>421</v>
      </c>
      <c r="H155" s="642"/>
      <c r="I155" s="381"/>
      <c r="J155" s="382">
        <v>0</v>
      </c>
      <c r="K155" s="221">
        <v>0</v>
      </c>
      <c r="L155" s="221">
        <v>0</v>
      </c>
      <c r="M155" s="364" t="s">
        <v>199</v>
      </c>
      <c r="N155" s="382">
        <v>0</v>
      </c>
      <c r="O155" s="221">
        <v>0</v>
      </c>
      <c r="P155" s="221">
        <v>0</v>
      </c>
      <c r="Q155" s="364" t="s">
        <v>199</v>
      </c>
      <c r="R155" s="382">
        <v>0</v>
      </c>
      <c r="S155" s="221">
        <v>0</v>
      </c>
      <c r="T155" s="221">
        <v>0</v>
      </c>
      <c r="U155" s="383" t="s">
        <v>199</v>
      </c>
      <c r="V155" s="47"/>
      <c r="AD155" s="71"/>
      <c r="AE155" s="71"/>
      <c r="AF155" s="71"/>
      <c r="AG155" s="71"/>
      <c r="AH155" s="71"/>
      <c r="AI155" s="71"/>
    </row>
    <row r="156" spans="1:35" ht="27" customHeight="1">
      <c r="A156" s="51" t="e">
        <f t="shared" si="4"/>
        <v>#REF!</v>
      </c>
      <c r="B156" s="22" t="s">
        <v>96</v>
      </c>
      <c r="C156" s="52"/>
      <c r="D156" s="294"/>
      <c r="E156" s="295">
        <v>62</v>
      </c>
      <c r="F156" s="296"/>
      <c r="G156" s="640" t="s">
        <v>47</v>
      </c>
      <c r="H156" s="640"/>
      <c r="I156" s="298"/>
      <c r="J156" s="258">
        <v>0</v>
      </c>
      <c r="K156" s="204">
        <v>0</v>
      </c>
      <c r="L156" s="204">
        <v>0</v>
      </c>
      <c r="M156" s="346" t="s">
        <v>199</v>
      </c>
      <c r="N156" s="258">
        <v>0</v>
      </c>
      <c r="O156" s="204">
        <v>0</v>
      </c>
      <c r="P156" s="204">
        <v>0</v>
      </c>
      <c r="Q156" s="346" t="s">
        <v>199</v>
      </c>
      <c r="R156" s="258">
        <v>0</v>
      </c>
      <c r="S156" s="204">
        <v>0</v>
      </c>
      <c r="T156" s="204">
        <v>0</v>
      </c>
      <c r="U156" s="347" t="s">
        <v>199</v>
      </c>
      <c r="V156" s="47"/>
      <c r="AD156" s="71"/>
      <c r="AE156" s="71"/>
      <c r="AF156" s="71"/>
      <c r="AG156" s="71"/>
      <c r="AH156" s="71"/>
      <c r="AI156" s="71"/>
    </row>
    <row r="157" spans="1:35" ht="27" customHeight="1">
      <c r="A157" s="51" t="e">
        <f t="shared" si="4"/>
        <v>#REF!</v>
      </c>
      <c r="B157" s="22" t="s">
        <v>96</v>
      </c>
      <c r="C157" s="52"/>
      <c r="D157" s="384"/>
      <c r="E157" s="385">
        <v>6312</v>
      </c>
      <c r="F157" s="386"/>
      <c r="G157" s="619" t="s">
        <v>422</v>
      </c>
      <c r="H157" s="619"/>
      <c r="I157" s="387"/>
      <c r="J157" s="360">
        <v>0</v>
      </c>
      <c r="K157" s="361">
        <v>132</v>
      </c>
      <c r="L157" s="361">
        <v>132</v>
      </c>
      <c r="M157" s="348">
        <v>1</v>
      </c>
      <c r="N157" s="360">
        <v>0</v>
      </c>
      <c r="O157" s="361">
        <v>0</v>
      </c>
      <c r="P157" s="95">
        <v>0</v>
      </c>
      <c r="Q157" s="348" t="s">
        <v>199</v>
      </c>
      <c r="R157" s="360">
        <v>0</v>
      </c>
      <c r="S157" s="361">
        <v>132</v>
      </c>
      <c r="T157" s="95">
        <v>132</v>
      </c>
      <c r="U157" s="374">
        <v>1</v>
      </c>
      <c r="V157" s="47"/>
      <c r="AD157" s="71"/>
      <c r="AE157" s="71"/>
      <c r="AF157" s="71"/>
      <c r="AG157" s="71"/>
      <c r="AH157" s="71"/>
      <c r="AI157" s="71"/>
    </row>
    <row r="158" spans="1:35" ht="13.5" customHeight="1">
      <c r="A158" s="51" t="e">
        <f t="shared" si="4"/>
        <v>#REF!</v>
      </c>
      <c r="B158" s="22" t="s">
        <v>96</v>
      </c>
      <c r="C158" s="52"/>
      <c r="D158" s="350"/>
      <c r="E158" s="178">
        <v>6313</v>
      </c>
      <c r="F158" s="249"/>
      <c r="G158" s="613" t="s">
        <v>366</v>
      </c>
      <c r="H158" s="613"/>
      <c r="I158" s="353"/>
      <c r="J158" s="250">
        <v>55</v>
      </c>
      <c r="K158" s="67">
        <v>24349.00076</v>
      </c>
      <c r="L158" s="67">
        <v>23774.96389</v>
      </c>
      <c r="M158" s="343">
        <v>0.9764246231022747</v>
      </c>
      <c r="N158" s="250">
        <v>55</v>
      </c>
      <c r="O158" s="67">
        <v>20534</v>
      </c>
      <c r="P158" s="67">
        <v>20882.188899999997</v>
      </c>
      <c r="Q158" s="343">
        <v>1.0169567010811336</v>
      </c>
      <c r="R158" s="250">
        <v>0</v>
      </c>
      <c r="S158" s="67">
        <v>3815.00076</v>
      </c>
      <c r="T158" s="67">
        <v>2892.77499</v>
      </c>
      <c r="U158" s="354">
        <v>0.7582632801362797</v>
      </c>
      <c r="V158" s="47"/>
      <c r="AD158" s="71"/>
      <c r="AE158" s="71"/>
      <c r="AF158" s="71"/>
      <c r="AG158" s="71"/>
      <c r="AH158" s="71"/>
      <c r="AI158" s="71"/>
    </row>
    <row r="159" spans="1:35" ht="13.5" customHeight="1">
      <c r="A159" s="51" t="e">
        <f t="shared" si="4"/>
        <v>#REF!</v>
      </c>
      <c r="B159" s="22" t="s">
        <v>96</v>
      </c>
      <c r="C159" s="52"/>
      <c r="D159" s="62"/>
      <c r="E159" s="178">
        <v>6315</v>
      </c>
      <c r="F159" s="249"/>
      <c r="G159" s="613" t="s">
        <v>423</v>
      </c>
      <c r="H159" s="613"/>
      <c r="I159" s="65"/>
      <c r="J159" s="250">
        <v>0</v>
      </c>
      <c r="K159" s="67">
        <v>0</v>
      </c>
      <c r="L159" s="67">
        <v>0</v>
      </c>
      <c r="M159" s="343" t="s">
        <v>199</v>
      </c>
      <c r="N159" s="250">
        <v>0</v>
      </c>
      <c r="O159" s="67">
        <v>0</v>
      </c>
      <c r="P159" s="67">
        <v>0</v>
      </c>
      <c r="Q159" s="343" t="s">
        <v>199</v>
      </c>
      <c r="R159" s="250">
        <v>0</v>
      </c>
      <c r="S159" s="67">
        <v>0</v>
      </c>
      <c r="T159" s="67">
        <v>0</v>
      </c>
      <c r="U159" s="354" t="s">
        <v>199</v>
      </c>
      <c r="V159" s="47"/>
      <c r="AD159" s="71"/>
      <c r="AE159" s="71"/>
      <c r="AF159" s="71"/>
      <c r="AG159" s="71"/>
      <c r="AH159" s="71"/>
      <c r="AI159" s="71"/>
    </row>
    <row r="160" spans="1:35" ht="13.5" customHeight="1">
      <c r="A160" s="51" t="e">
        <f t="shared" si="4"/>
        <v>#REF!</v>
      </c>
      <c r="B160" s="22" t="s">
        <v>96</v>
      </c>
      <c r="C160" s="52"/>
      <c r="D160" s="62"/>
      <c r="E160" s="178">
        <v>6319</v>
      </c>
      <c r="F160" s="249"/>
      <c r="G160" s="614" t="s">
        <v>367</v>
      </c>
      <c r="H160" s="614"/>
      <c r="I160" s="65"/>
      <c r="J160" s="250">
        <v>0</v>
      </c>
      <c r="K160" s="67">
        <v>0</v>
      </c>
      <c r="L160" s="67">
        <v>0</v>
      </c>
      <c r="M160" s="343" t="s">
        <v>199</v>
      </c>
      <c r="N160" s="250">
        <v>0</v>
      </c>
      <c r="O160" s="67">
        <v>0</v>
      </c>
      <c r="P160" s="67">
        <v>0</v>
      </c>
      <c r="Q160" s="343" t="s">
        <v>199</v>
      </c>
      <c r="R160" s="250">
        <v>0</v>
      </c>
      <c r="S160" s="67">
        <v>0</v>
      </c>
      <c r="T160" s="67">
        <v>0</v>
      </c>
      <c r="U160" s="354" t="s">
        <v>199</v>
      </c>
      <c r="V160" s="47"/>
      <c r="AD160" s="71"/>
      <c r="AE160" s="71"/>
      <c r="AF160" s="71"/>
      <c r="AG160" s="71"/>
      <c r="AH160" s="71"/>
      <c r="AI160" s="71"/>
    </row>
    <row r="161" spans="1:35" ht="27" customHeight="1">
      <c r="A161" s="51" t="e">
        <f t="shared" si="4"/>
        <v>#REF!</v>
      </c>
      <c r="B161" s="22" t="s">
        <v>96</v>
      </c>
      <c r="C161" s="52"/>
      <c r="D161" s="62"/>
      <c r="E161" s="178">
        <v>6321</v>
      </c>
      <c r="F161" s="249"/>
      <c r="G161" s="614" t="s">
        <v>368</v>
      </c>
      <c r="H161" s="614"/>
      <c r="I161" s="65"/>
      <c r="J161" s="250">
        <v>2526.9</v>
      </c>
      <c r="K161" s="67">
        <v>1312.79</v>
      </c>
      <c r="L161" s="67">
        <v>1337.09</v>
      </c>
      <c r="M161" s="343">
        <v>1.0185101958424423</v>
      </c>
      <c r="N161" s="250">
        <v>2526.9</v>
      </c>
      <c r="O161" s="67">
        <v>802</v>
      </c>
      <c r="P161" s="67">
        <v>861.8</v>
      </c>
      <c r="Q161" s="343">
        <v>1.0745635910224438</v>
      </c>
      <c r="R161" s="250">
        <v>0</v>
      </c>
      <c r="S161" s="67">
        <v>510.79</v>
      </c>
      <c r="T161" s="67">
        <v>475.29</v>
      </c>
      <c r="U161" s="354">
        <v>0.9304998140135868</v>
      </c>
      <c r="V161" s="47"/>
      <c r="AD161" s="71"/>
      <c r="AE161" s="71"/>
      <c r="AF161" s="71"/>
      <c r="AG161" s="71"/>
      <c r="AH161" s="71"/>
      <c r="AI161" s="71"/>
    </row>
    <row r="162" spans="1:35" ht="27" customHeight="1">
      <c r="A162" s="51" t="e">
        <f t="shared" si="4"/>
        <v>#REF!</v>
      </c>
      <c r="B162" s="22" t="s">
        <v>96</v>
      </c>
      <c r="C162" s="52"/>
      <c r="D162" s="62"/>
      <c r="E162" s="178">
        <v>6322</v>
      </c>
      <c r="F162" s="249"/>
      <c r="G162" s="614" t="s">
        <v>369</v>
      </c>
      <c r="H162" s="614"/>
      <c r="I162" s="65"/>
      <c r="J162" s="250">
        <v>854</v>
      </c>
      <c r="K162" s="67">
        <v>9454.15</v>
      </c>
      <c r="L162" s="67">
        <v>8842.062160000001</v>
      </c>
      <c r="M162" s="343">
        <v>0.9352572320092235</v>
      </c>
      <c r="N162" s="250">
        <v>854</v>
      </c>
      <c r="O162" s="67">
        <v>3438.3</v>
      </c>
      <c r="P162" s="67">
        <v>3233.688</v>
      </c>
      <c r="Q162" s="343">
        <v>0.9404903586074513</v>
      </c>
      <c r="R162" s="250">
        <v>0</v>
      </c>
      <c r="S162" s="67">
        <v>6015.85</v>
      </c>
      <c r="T162" s="67">
        <v>5608.37416</v>
      </c>
      <c r="U162" s="354">
        <v>0.9322662898842226</v>
      </c>
      <c r="V162" s="47"/>
      <c r="AD162" s="71"/>
      <c r="AE162" s="71"/>
      <c r="AF162" s="71"/>
      <c r="AG162" s="71"/>
      <c r="AH162" s="71"/>
      <c r="AI162" s="71"/>
    </row>
    <row r="163" spans="1:35" ht="13.5" customHeight="1">
      <c r="A163" s="51" t="e">
        <f aca="true" t="shared" si="5" ref="A163:A183">IF(COUNTBLANK(C163:IV163)=254,"odstr",IF(AND($A$1="TISK",SUM(J163:U163)=0),"odstr","OK"))</f>
        <v>#REF!</v>
      </c>
      <c r="B163" s="22" t="s">
        <v>96</v>
      </c>
      <c r="C163" s="52"/>
      <c r="D163" s="62"/>
      <c r="E163" s="178">
        <v>6323</v>
      </c>
      <c r="F163" s="249"/>
      <c r="G163" s="613" t="s">
        <v>370</v>
      </c>
      <c r="H163" s="613"/>
      <c r="I163" s="65"/>
      <c r="J163" s="250">
        <v>0</v>
      </c>
      <c r="K163" s="67">
        <v>4848.40144</v>
      </c>
      <c r="L163" s="67">
        <v>4771.1990000000005</v>
      </c>
      <c r="M163" s="343">
        <v>0.9840767228218629</v>
      </c>
      <c r="N163" s="250">
        <v>0</v>
      </c>
      <c r="O163" s="67">
        <v>1700</v>
      </c>
      <c r="P163" s="67">
        <v>1700</v>
      </c>
      <c r="Q163" s="343">
        <v>1</v>
      </c>
      <c r="R163" s="250">
        <v>0</v>
      </c>
      <c r="S163" s="67">
        <v>3148.40144</v>
      </c>
      <c r="T163" s="67">
        <v>3071.199</v>
      </c>
      <c r="U163" s="354">
        <v>0.9754788449086721</v>
      </c>
      <c r="V163" s="47"/>
      <c r="AD163" s="71"/>
      <c r="AE163" s="71"/>
      <c r="AF163" s="71"/>
      <c r="AG163" s="71"/>
      <c r="AH163" s="71"/>
      <c r="AI163" s="71"/>
    </row>
    <row r="164" spans="1:35" ht="13.5" customHeight="1">
      <c r="A164" s="51" t="e">
        <f t="shared" si="5"/>
        <v>#REF!</v>
      </c>
      <c r="B164" s="22" t="s">
        <v>96</v>
      </c>
      <c r="C164" s="52"/>
      <c r="D164" s="62"/>
      <c r="E164" s="178">
        <v>6329</v>
      </c>
      <c r="F164" s="249"/>
      <c r="G164" s="613" t="s">
        <v>371</v>
      </c>
      <c r="H164" s="613"/>
      <c r="I164" s="65"/>
      <c r="J164" s="250">
        <v>118</v>
      </c>
      <c r="K164" s="67">
        <v>4433.896</v>
      </c>
      <c r="L164" s="67">
        <v>4200.64125</v>
      </c>
      <c r="M164" s="343">
        <v>0.9473928233770029</v>
      </c>
      <c r="N164" s="250">
        <v>118</v>
      </c>
      <c r="O164" s="67">
        <v>4167.896</v>
      </c>
      <c r="P164" s="67">
        <v>4106.11</v>
      </c>
      <c r="Q164" s="343">
        <v>0.9851757337515139</v>
      </c>
      <c r="R164" s="250">
        <v>0</v>
      </c>
      <c r="S164" s="67">
        <v>266</v>
      </c>
      <c r="T164" s="67">
        <v>94.53125</v>
      </c>
      <c r="U164" s="354">
        <v>0.35538063909774437</v>
      </c>
      <c r="V164" s="47"/>
      <c r="AD164" s="71"/>
      <c r="AE164" s="71"/>
      <c r="AF164" s="71"/>
      <c r="AG164" s="71"/>
      <c r="AH164" s="71"/>
      <c r="AI164" s="71"/>
    </row>
    <row r="165" spans="1:35" ht="27" customHeight="1">
      <c r="A165" s="51" t="e">
        <f t="shared" si="5"/>
        <v>#REF!</v>
      </c>
      <c r="B165" s="22" t="s">
        <v>96</v>
      </c>
      <c r="C165" s="52"/>
      <c r="D165" s="62"/>
      <c r="E165" s="178">
        <v>6331</v>
      </c>
      <c r="F165" s="249"/>
      <c r="G165" s="614" t="s">
        <v>424</v>
      </c>
      <c r="H165" s="614"/>
      <c r="I165" s="65"/>
      <c r="J165" s="250">
        <v>0</v>
      </c>
      <c r="K165" s="67">
        <v>80</v>
      </c>
      <c r="L165" s="67">
        <v>80</v>
      </c>
      <c r="M165" s="343">
        <v>1</v>
      </c>
      <c r="N165" s="250">
        <v>0</v>
      </c>
      <c r="O165" s="67">
        <v>80</v>
      </c>
      <c r="P165" s="67">
        <v>80</v>
      </c>
      <c r="Q165" s="343">
        <v>1</v>
      </c>
      <c r="R165" s="250">
        <v>0</v>
      </c>
      <c r="S165" s="67">
        <v>0</v>
      </c>
      <c r="T165" s="67">
        <v>0</v>
      </c>
      <c r="U165" s="354" t="s">
        <v>199</v>
      </c>
      <c r="V165" s="47"/>
      <c r="AD165" s="71"/>
      <c r="AE165" s="71"/>
      <c r="AF165" s="71"/>
      <c r="AG165" s="71"/>
      <c r="AH165" s="71"/>
      <c r="AI165" s="71"/>
    </row>
    <row r="166" spans="1:35" ht="13.5" customHeight="1">
      <c r="A166" s="51" t="e">
        <f t="shared" si="5"/>
        <v>#REF!</v>
      </c>
      <c r="B166" s="22" t="s">
        <v>96</v>
      </c>
      <c r="C166" s="52"/>
      <c r="D166" s="62"/>
      <c r="E166" s="178">
        <v>6339</v>
      </c>
      <c r="F166" s="249"/>
      <c r="G166" s="614" t="s">
        <v>425</v>
      </c>
      <c r="H166" s="614"/>
      <c r="I166" s="65"/>
      <c r="J166" s="250">
        <v>0</v>
      </c>
      <c r="K166" s="67">
        <v>0</v>
      </c>
      <c r="L166" s="67">
        <v>0</v>
      </c>
      <c r="M166" s="343" t="s">
        <v>199</v>
      </c>
      <c r="N166" s="250">
        <v>0</v>
      </c>
      <c r="O166" s="67">
        <v>0</v>
      </c>
      <c r="P166" s="67">
        <v>0</v>
      </c>
      <c r="Q166" s="343" t="s">
        <v>199</v>
      </c>
      <c r="R166" s="250">
        <v>0</v>
      </c>
      <c r="S166" s="67">
        <v>0</v>
      </c>
      <c r="T166" s="67">
        <v>0</v>
      </c>
      <c r="U166" s="354" t="s">
        <v>199</v>
      </c>
      <c r="V166" s="47"/>
      <c r="AD166" s="71"/>
      <c r="AE166" s="71"/>
      <c r="AF166" s="71"/>
      <c r="AG166" s="71"/>
      <c r="AH166" s="71"/>
      <c r="AI166" s="71"/>
    </row>
    <row r="167" spans="1:35" ht="27" customHeight="1">
      <c r="A167" s="51" t="e">
        <f t="shared" si="5"/>
        <v>#REF!</v>
      </c>
      <c r="B167" s="22" t="s">
        <v>96</v>
      </c>
      <c r="C167" s="52"/>
      <c r="D167" s="62"/>
      <c r="E167" s="178">
        <v>6351</v>
      </c>
      <c r="F167" s="249"/>
      <c r="G167" s="613" t="s">
        <v>374</v>
      </c>
      <c r="H167" s="613"/>
      <c r="I167" s="65"/>
      <c r="J167" s="250">
        <v>634029.7402</v>
      </c>
      <c r="K167" s="67">
        <v>1526606.42284</v>
      </c>
      <c r="L167" s="67">
        <v>1415920.8876</v>
      </c>
      <c r="M167" s="343">
        <v>0.9274956966091576</v>
      </c>
      <c r="N167" s="250">
        <v>269873.1302</v>
      </c>
      <c r="O167" s="67">
        <v>626426.3079599998</v>
      </c>
      <c r="P167" s="67">
        <v>576706.1296799998</v>
      </c>
      <c r="Q167" s="343">
        <v>0.9206288470835187</v>
      </c>
      <c r="R167" s="250">
        <v>364156.61</v>
      </c>
      <c r="S167" s="67">
        <v>900180.1148800001</v>
      </c>
      <c r="T167" s="67">
        <v>839214.7579200002</v>
      </c>
      <c r="U167" s="354">
        <v>0.9322742682800464</v>
      </c>
      <c r="V167" s="47"/>
      <c r="AD167" s="71"/>
      <c r="AE167" s="71"/>
      <c r="AF167" s="71"/>
      <c r="AG167" s="71"/>
      <c r="AH167" s="71"/>
      <c r="AI167" s="71"/>
    </row>
    <row r="168" spans="1:35" ht="15.75" customHeight="1">
      <c r="A168" s="51" t="e">
        <f t="shared" si="5"/>
        <v>#REF!</v>
      </c>
      <c r="B168" s="22"/>
      <c r="C168" s="52"/>
      <c r="D168" s="62"/>
      <c r="E168" s="178">
        <v>6352</v>
      </c>
      <c r="F168" s="249"/>
      <c r="G168" s="614" t="s">
        <v>375</v>
      </c>
      <c r="H168" s="614"/>
      <c r="I168" s="65"/>
      <c r="J168" s="250">
        <v>0</v>
      </c>
      <c r="K168" s="67">
        <v>36490.924999999996</v>
      </c>
      <c r="L168" s="67">
        <v>36169.8063</v>
      </c>
      <c r="M168" s="343">
        <v>0.9912000394618662</v>
      </c>
      <c r="N168" s="250">
        <v>0</v>
      </c>
      <c r="O168" s="67">
        <v>34509.7</v>
      </c>
      <c r="P168" s="67">
        <v>34189.5813</v>
      </c>
      <c r="Q168" s="343">
        <v>0.9907238051910043</v>
      </c>
      <c r="R168" s="250">
        <v>0</v>
      </c>
      <c r="S168" s="67">
        <v>1981.225</v>
      </c>
      <c r="T168" s="67">
        <v>1980.225</v>
      </c>
      <c r="U168" s="354">
        <v>0.9994952617698646</v>
      </c>
      <c r="V168" s="47"/>
      <c r="AD168" s="71"/>
      <c r="AE168" s="71"/>
      <c r="AF168" s="71"/>
      <c r="AG168" s="71"/>
      <c r="AH168" s="71"/>
      <c r="AI168" s="71"/>
    </row>
    <row r="169" spans="1:35" ht="27" customHeight="1">
      <c r="A169" s="51" t="e">
        <f t="shared" si="5"/>
        <v>#REF!</v>
      </c>
      <c r="B169" s="22" t="s">
        <v>96</v>
      </c>
      <c r="C169" s="52"/>
      <c r="D169" s="62"/>
      <c r="E169" s="178">
        <v>6353</v>
      </c>
      <c r="F169" s="249"/>
      <c r="G169" s="613" t="s">
        <v>426</v>
      </c>
      <c r="H169" s="613"/>
      <c r="I169" s="65"/>
      <c r="J169" s="250">
        <v>2092.31664</v>
      </c>
      <c r="K169" s="67">
        <v>2987.95875</v>
      </c>
      <c r="L169" s="67">
        <v>2786.76475</v>
      </c>
      <c r="M169" s="343">
        <v>0.9326650677490109</v>
      </c>
      <c r="N169" s="250">
        <v>2092.31664</v>
      </c>
      <c r="O169" s="67">
        <v>2987.95875</v>
      </c>
      <c r="P169" s="67">
        <v>2786.76475</v>
      </c>
      <c r="Q169" s="343">
        <v>0.9326650677490109</v>
      </c>
      <c r="R169" s="250">
        <v>0</v>
      </c>
      <c r="S169" s="67">
        <v>0</v>
      </c>
      <c r="T169" s="67">
        <v>0</v>
      </c>
      <c r="U169" s="354" t="s">
        <v>199</v>
      </c>
      <c r="V169" s="47"/>
      <c r="AD169" s="71"/>
      <c r="AE169" s="71"/>
      <c r="AF169" s="71"/>
      <c r="AG169" s="71"/>
      <c r="AH169" s="71"/>
      <c r="AI169" s="71"/>
    </row>
    <row r="170" spans="1:35" ht="13.5" customHeight="1">
      <c r="A170" s="51" t="e">
        <f t="shared" si="5"/>
        <v>#REF!</v>
      </c>
      <c r="B170" s="22" t="s">
        <v>96</v>
      </c>
      <c r="C170" s="52"/>
      <c r="D170" s="251"/>
      <c r="E170" s="210">
        <v>6354</v>
      </c>
      <c r="F170" s="252"/>
      <c r="G170" s="613" t="s">
        <v>376</v>
      </c>
      <c r="H170" s="613"/>
      <c r="I170" s="253"/>
      <c r="J170" s="250">
        <v>0</v>
      </c>
      <c r="K170" s="67">
        <v>209463.1</v>
      </c>
      <c r="L170" s="67">
        <v>202863.13483000002</v>
      </c>
      <c r="M170" s="343">
        <v>0.9684910365119204</v>
      </c>
      <c r="N170" s="250">
        <v>0</v>
      </c>
      <c r="O170" s="67">
        <v>209463.1</v>
      </c>
      <c r="P170" s="67">
        <v>202863.13483000002</v>
      </c>
      <c r="Q170" s="343">
        <v>0.9684910365119204</v>
      </c>
      <c r="R170" s="250">
        <v>0</v>
      </c>
      <c r="S170" s="67">
        <v>0</v>
      </c>
      <c r="T170" s="67">
        <v>0</v>
      </c>
      <c r="U170" s="354" t="s">
        <v>199</v>
      </c>
      <c r="V170" s="47"/>
      <c r="AD170" s="71"/>
      <c r="AE170" s="71"/>
      <c r="AF170" s="71"/>
      <c r="AG170" s="71"/>
      <c r="AH170" s="71"/>
      <c r="AI170" s="71"/>
    </row>
    <row r="171" spans="1:35" ht="13.5" customHeight="1">
      <c r="A171" s="51" t="e">
        <f t="shared" si="5"/>
        <v>#REF!</v>
      </c>
      <c r="B171" s="22"/>
      <c r="C171" s="52"/>
      <c r="D171" s="251"/>
      <c r="E171" s="210">
        <v>6356</v>
      </c>
      <c r="F171" s="252"/>
      <c r="G171" s="613" t="s">
        <v>123</v>
      </c>
      <c r="H171" s="613"/>
      <c r="I171" s="253"/>
      <c r="J171" s="250">
        <v>18647.492</v>
      </c>
      <c r="K171" s="67">
        <v>755266.7485000002</v>
      </c>
      <c r="L171" s="67">
        <v>752291.9004200002</v>
      </c>
      <c r="M171" s="343">
        <v>0.996061195483704</v>
      </c>
      <c r="N171" s="250">
        <v>1719.492</v>
      </c>
      <c r="O171" s="67">
        <v>76943.84507999998</v>
      </c>
      <c r="P171" s="67">
        <v>76105.55116999999</v>
      </c>
      <c r="Q171" s="343">
        <v>0.9891051206353361</v>
      </c>
      <c r="R171" s="250">
        <v>16928</v>
      </c>
      <c r="S171" s="67">
        <v>678322.9034200002</v>
      </c>
      <c r="T171" s="67">
        <v>676186.3492500002</v>
      </c>
      <c r="U171" s="354">
        <v>0.996850240262819</v>
      </c>
      <c r="V171" s="47"/>
      <c r="AD171" s="71"/>
      <c r="AE171" s="71"/>
      <c r="AF171" s="71"/>
      <c r="AG171" s="71"/>
      <c r="AH171" s="71"/>
      <c r="AI171" s="71"/>
    </row>
    <row r="172" spans="1:35" ht="13.5" customHeight="1">
      <c r="A172" s="51" t="e">
        <f t="shared" si="5"/>
        <v>#REF!</v>
      </c>
      <c r="B172" s="22" t="s">
        <v>96</v>
      </c>
      <c r="C172" s="52"/>
      <c r="D172" s="251"/>
      <c r="E172" s="210">
        <v>6359</v>
      </c>
      <c r="F172" s="252"/>
      <c r="G172" s="614" t="s">
        <v>377</v>
      </c>
      <c r="H172" s="614"/>
      <c r="I172" s="253"/>
      <c r="J172" s="250">
        <v>12601.5</v>
      </c>
      <c r="K172" s="67">
        <v>1140.9</v>
      </c>
      <c r="L172" s="67">
        <v>551.5076</v>
      </c>
      <c r="M172" s="343">
        <v>0.4833969673065124</v>
      </c>
      <c r="N172" s="250">
        <v>2301.5</v>
      </c>
      <c r="O172" s="67">
        <v>940.9</v>
      </c>
      <c r="P172" s="67">
        <v>437.1417</v>
      </c>
      <c r="Q172" s="343">
        <v>0.4645995323626316</v>
      </c>
      <c r="R172" s="250">
        <v>10300</v>
      </c>
      <c r="S172" s="67">
        <v>200</v>
      </c>
      <c r="T172" s="67">
        <v>114.3659</v>
      </c>
      <c r="U172" s="354">
        <v>0.5718295</v>
      </c>
      <c r="V172" s="47"/>
      <c r="AD172" s="71"/>
      <c r="AE172" s="71"/>
      <c r="AF172" s="71"/>
      <c r="AG172" s="71"/>
      <c r="AH172" s="71"/>
      <c r="AI172" s="71"/>
    </row>
    <row r="173" spans="1:35" ht="13.5" customHeight="1">
      <c r="A173" s="51"/>
      <c r="B173" s="22"/>
      <c r="C173" s="52"/>
      <c r="D173" s="251"/>
      <c r="E173" s="210">
        <v>6379</v>
      </c>
      <c r="F173" s="252"/>
      <c r="G173" s="529" t="s">
        <v>510</v>
      </c>
      <c r="H173" s="529"/>
      <c r="I173" s="253"/>
      <c r="J173" s="254">
        <v>0</v>
      </c>
      <c r="K173" s="215">
        <v>100</v>
      </c>
      <c r="L173" s="215">
        <v>100</v>
      </c>
      <c r="M173" s="344">
        <v>1</v>
      </c>
      <c r="N173" s="254">
        <v>0</v>
      </c>
      <c r="O173" s="215">
        <v>100</v>
      </c>
      <c r="P173" s="215">
        <v>100</v>
      </c>
      <c r="Q173" s="344">
        <v>1</v>
      </c>
      <c r="R173" s="254">
        <v>0</v>
      </c>
      <c r="S173" s="215">
        <v>0</v>
      </c>
      <c r="T173" s="215">
        <v>0</v>
      </c>
      <c r="U173" s="359" t="s">
        <v>199</v>
      </c>
      <c r="V173" s="47"/>
      <c r="AD173" s="71"/>
      <c r="AE173" s="71"/>
      <c r="AF173" s="71"/>
      <c r="AG173" s="71"/>
      <c r="AH173" s="71"/>
      <c r="AI173" s="71"/>
    </row>
    <row r="174" spans="1:35" ht="17.25" customHeight="1">
      <c r="A174" s="51" t="e">
        <f t="shared" si="5"/>
        <v>#REF!</v>
      </c>
      <c r="B174" s="22" t="s">
        <v>96</v>
      </c>
      <c r="C174" s="52"/>
      <c r="D174" s="72"/>
      <c r="E174" s="193">
        <v>6380</v>
      </c>
      <c r="F174" s="255"/>
      <c r="G174" s="612" t="s">
        <v>124</v>
      </c>
      <c r="H174" s="612"/>
      <c r="I174" s="75"/>
      <c r="J174" s="256">
        <v>0</v>
      </c>
      <c r="K174" s="77">
        <v>1984.1419099999998</v>
      </c>
      <c r="L174" s="77">
        <v>1982.11743</v>
      </c>
      <c r="M174" s="345">
        <v>0.9989796697555772</v>
      </c>
      <c r="N174" s="256">
        <v>0</v>
      </c>
      <c r="O174" s="77">
        <v>1984.1419099999998</v>
      </c>
      <c r="P174" s="77">
        <v>1982.11743</v>
      </c>
      <c r="Q174" s="345">
        <v>0.9989796697555772</v>
      </c>
      <c r="R174" s="256">
        <v>0</v>
      </c>
      <c r="S174" s="77">
        <v>0</v>
      </c>
      <c r="T174" s="77">
        <v>0</v>
      </c>
      <c r="U174" s="388" t="s">
        <v>199</v>
      </c>
      <c r="V174" s="47"/>
      <c r="AD174" s="71"/>
      <c r="AE174" s="71"/>
      <c r="AF174" s="71"/>
      <c r="AG174" s="71"/>
      <c r="AH174" s="71"/>
      <c r="AI174" s="71"/>
    </row>
    <row r="175" spans="1:35" ht="27" customHeight="1">
      <c r="A175" s="51" t="e">
        <f t="shared" si="5"/>
        <v>#REF!</v>
      </c>
      <c r="B175" s="22" t="s">
        <v>96</v>
      </c>
      <c r="C175" s="52"/>
      <c r="D175" s="294"/>
      <c r="E175" s="295">
        <v>63</v>
      </c>
      <c r="F175" s="296"/>
      <c r="G175" s="640" t="s">
        <v>48</v>
      </c>
      <c r="H175" s="640"/>
      <c r="I175" s="298"/>
      <c r="J175" s="258">
        <v>670924.94884</v>
      </c>
      <c r="K175" s="204">
        <v>2578650.4352</v>
      </c>
      <c r="L175" s="204">
        <v>2455804.07523</v>
      </c>
      <c r="M175" s="346">
        <v>0.952360212034528</v>
      </c>
      <c r="N175" s="258">
        <v>279540.33884000004</v>
      </c>
      <c r="O175" s="204">
        <v>984078.1496999997</v>
      </c>
      <c r="P175" s="204">
        <v>926034.2077599997</v>
      </c>
      <c r="Q175" s="346">
        <v>0.9410169385859294</v>
      </c>
      <c r="R175" s="258">
        <v>391384.61</v>
      </c>
      <c r="S175" s="204">
        <v>1594572.2855000002</v>
      </c>
      <c r="T175" s="204">
        <v>1529769.8674700004</v>
      </c>
      <c r="U175" s="347">
        <v>0.9593606269096292</v>
      </c>
      <c r="V175" s="47"/>
      <c r="AD175" s="71"/>
      <c r="AE175" s="71"/>
      <c r="AF175" s="71"/>
      <c r="AG175" s="71"/>
      <c r="AH175" s="71"/>
      <c r="AI175" s="71"/>
    </row>
    <row r="176" spans="1:35" ht="27" customHeight="1">
      <c r="A176" s="51" t="e">
        <f t="shared" si="5"/>
        <v>#REF!</v>
      </c>
      <c r="B176" s="22" t="s">
        <v>96</v>
      </c>
      <c r="C176" s="52"/>
      <c r="D176" s="90"/>
      <c r="E176" s="231">
        <v>6412</v>
      </c>
      <c r="F176" s="260"/>
      <c r="G176" s="619" t="s">
        <v>427</v>
      </c>
      <c r="H176" s="619"/>
      <c r="I176" s="93"/>
      <c r="J176" s="261">
        <v>0</v>
      </c>
      <c r="K176" s="95">
        <v>0</v>
      </c>
      <c r="L176" s="95">
        <v>0</v>
      </c>
      <c r="M176" s="348" t="s">
        <v>199</v>
      </c>
      <c r="N176" s="261">
        <v>0</v>
      </c>
      <c r="O176" s="95">
        <v>0</v>
      </c>
      <c r="P176" s="95">
        <v>0</v>
      </c>
      <c r="Q176" s="348" t="s">
        <v>199</v>
      </c>
      <c r="R176" s="261">
        <v>0</v>
      </c>
      <c r="S176" s="95">
        <v>0</v>
      </c>
      <c r="T176" s="95">
        <v>0</v>
      </c>
      <c r="U176" s="348" t="s">
        <v>199</v>
      </c>
      <c r="V176" s="47"/>
      <c r="AD176" s="71"/>
      <c r="AE176" s="71"/>
      <c r="AF176" s="71"/>
      <c r="AG176" s="71"/>
      <c r="AH176" s="71"/>
      <c r="AI176" s="71"/>
    </row>
    <row r="177" spans="1:35" ht="27" customHeight="1">
      <c r="A177" s="51" t="e">
        <f t="shared" si="5"/>
        <v>#REF!</v>
      </c>
      <c r="B177" s="22" t="s">
        <v>96</v>
      </c>
      <c r="C177" s="52"/>
      <c r="D177" s="350"/>
      <c r="E177" s="351">
        <v>6413</v>
      </c>
      <c r="F177" s="352"/>
      <c r="G177" s="613" t="s">
        <v>428</v>
      </c>
      <c r="H177" s="613"/>
      <c r="I177" s="353"/>
      <c r="J177" s="250">
        <v>0</v>
      </c>
      <c r="K177" s="67">
        <v>0</v>
      </c>
      <c r="L177" s="67">
        <v>0</v>
      </c>
      <c r="M177" s="343" t="s">
        <v>199</v>
      </c>
      <c r="N177" s="250">
        <v>0</v>
      </c>
      <c r="O177" s="67">
        <v>0</v>
      </c>
      <c r="P177" s="67">
        <v>0</v>
      </c>
      <c r="Q177" s="343" t="s">
        <v>199</v>
      </c>
      <c r="R177" s="250">
        <v>0</v>
      </c>
      <c r="S177" s="67">
        <v>0</v>
      </c>
      <c r="T177" s="67">
        <v>0</v>
      </c>
      <c r="U177" s="354" t="s">
        <v>199</v>
      </c>
      <c r="V177" s="47"/>
      <c r="AD177" s="71"/>
      <c r="AE177" s="71"/>
      <c r="AF177" s="71"/>
      <c r="AG177" s="71"/>
      <c r="AH177" s="71"/>
      <c r="AI177" s="71"/>
    </row>
    <row r="178" spans="1:35" ht="27" customHeight="1">
      <c r="A178" s="51" t="e">
        <f t="shared" si="5"/>
        <v>#REF!</v>
      </c>
      <c r="B178" s="22" t="s">
        <v>96</v>
      </c>
      <c r="C178" s="52"/>
      <c r="D178" s="350"/>
      <c r="E178" s="351">
        <v>6421</v>
      </c>
      <c r="F178" s="352"/>
      <c r="G178" s="613" t="s">
        <v>429</v>
      </c>
      <c r="H178" s="613"/>
      <c r="I178" s="353"/>
      <c r="J178" s="250">
        <v>0</v>
      </c>
      <c r="K178" s="67">
        <v>0</v>
      </c>
      <c r="L178" s="67">
        <v>0</v>
      </c>
      <c r="M178" s="343" t="s">
        <v>199</v>
      </c>
      <c r="N178" s="250">
        <v>0</v>
      </c>
      <c r="O178" s="67">
        <v>0</v>
      </c>
      <c r="P178" s="67">
        <v>0</v>
      </c>
      <c r="Q178" s="343" t="s">
        <v>199</v>
      </c>
      <c r="R178" s="250">
        <v>0</v>
      </c>
      <c r="S178" s="67">
        <v>0</v>
      </c>
      <c r="T178" s="67">
        <v>0</v>
      </c>
      <c r="U178" s="354" t="s">
        <v>199</v>
      </c>
      <c r="V178" s="47"/>
      <c r="AD178" s="71"/>
      <c r="AE178" s="71"/>
      <c r="AF178" s="71"/>
      <c r="AG178" s="71"/>
      <c r="AH178" s="71"/>
      <c r="AI178" s="71"/>
    </row>
    <row r="179" spans="1:35" ht="18" customHeight="1">
      <c r="A179" s="51" t="e">
        <f t="shared" si="5"/>
        <v>#REF!</v>
      </c>
      <c r="B179" s="22" t="s">
        <v>96</v>
      </c>
      <c r="C179" s="52"/>
      <c r="D179" s="350"/>
      <c r="E179" s="351">
        <v>6422</v>
      </c>
      <c r="F179" s="352"/>
      <c r="G179" s="613" t="s">
        <v>430</v>
      </c>
      <c r="H179" s="613"/>
      <c r="I179" s="353"/>
      <c r="J179" s="250">
        <v>0</v>
      </c>
      <c r="K179" s="67">
        <v>250</v>
      </c>
      <c r="L179" s="67">
        <v>250</v>
      </c>
      <c r="M179" s="343">
        <v>1</v>
      </c>
      <c r="N179" s="250">
        <v>0</v>
      </c>
      <c r="O179" s="67">
        <v>250</v>
      </c>
      <c r="P179" s="67">
        <v>250</v>
      </c>
      <c r="Q179" s="343">
        <v>1</v>
      </c>
      <c r="R179" s="250">
        <v>0</v>
      </c>
      <c r="S179" s="67">
        <v>0</v>
      </c>
      <c r="T179" s="67">
        <v>0</v>
      </c>
      <c r="U179" s="354" t="s">
        <v>199</v>
      </c>
      <c r="V179" s="47"/>
      <c r="AD179" s="71"/>
      <c r="AE179" s="71"/>
      <c r="AF179" s="71"/>
      <c r="AG179" s="71"/>
      <c r="AH179" s="71"/>
      <c r="AI179" s="71"/>
    </row>
    <row r="180" spans="1:35" ht="27" customHeight="1">
      <c r="A180" s="51" t="e">
        <f t="shared" si="5"/>
        <v>#REF!</v>
      </c>
      <c r="B180" s="22" t="s">
        <v>96</v>
      </c>
      <c r="C180" s="52"/>
      <c r="D180" s="350"/>
      <c r="E180" s="351">
        <v>6423</v>
      </c>
      <c r="F180" s="352"/>
      <c r="G180" s="613" t="s">
        <v>125</v>
      </c>
      <c r="H180" s="613"/>
      <c r="I180" s="353"/>
      <c r="J180" s="250">
        <v>0</v>
      </c>
      <c r="K180" s="67">
        <v>0</v>
      </c>
      <c r="L180" s="67">
        <v>0</v>
      </c>
      <c r="M180" s="343" t="s">
        <v>199</v>
      </c>
      <c r="N180" s="250">
        <v>0</v>
      </c>
      <c r="O180" s="67">
        <v>0</v>
      </c>
      <c r="P180" s="67">
        <v>0</v>
      </c>
      <c r="Q180" s="343" t="s">
        <v>199</v>
      </c>
      <c r="R180" s="250">
        <v>0</v>
      </c>
      <c r="S180" s="67">
        <v>0</v>
      </c>
      <c r="T180" s="67">
        <v>0</v>
      </c>
      <c r="U180" s="354" t="s">
        <v>199</v>
      </c>
      <c r="V180" s="47"/>
      <c r="AD180" s="71"/>
      <c r="AE180" s="71"/>
      <c r="AF180" s="71"/>
      <c r="AG180" s="71"/>
      <c r="AH180" s="71"/>
      <c r="AI180" s="71"/>
    </row>
    <row r="181" spans="1:35" ht="12.75" customHeight="1">
      <c r="A181" s="51" t="e">
        <f t="shared" si="5"/>
        <v>#REF!</v>
      </c>
      <c r="B181" s="22" t="s">
        <v>96</v>
      </c>
      <c r="C181" s="52"/>
      <c r="D181" s="350"/>
      <c r="E181" s="351">
        <v>6451</v>
      </c>
      <c r="F181" s="352"/>
      <c r="G181" s="613" t="s">
        <v>431</v>
      </c>
      <c r="H181" s="613"/>
      <c r="I181" s="353"/>
      <c r="J181" s="250">
        <v>193674.52779999998</v>
      </c>
      <c r="K181" s="67">
        <v>300266.21119</v>
      </c>
      <c r="L181" s="67">
        <v>291129.80032</v>
      </c>
      <c r="M181" s="343">
        <v>0.9695722977494169</v>
      </c>
      <c r="N181" s="250">
        <v>8292.8778</v>
      </c>
      <c r="O181" s="67">
        <v>17093.08346</v>
      </c>
      <c r="P181" s="67">
        <v>16983.701670000002</v>
      </c>
      <c r="Q181" s="343">
        <v>0.9936008157769798</v>
      </c>
      <c r="R181" s="250">
        <v>185381.65</v>
      </c>
      <c r="S181" s="67">
        <v>283173.12773</v>
      </c>
      <c r="T181" s="67">
        <v>274146.09865</v>
      </c>
      <c r="U181" s="354">
        <v>0.9681218724659244</v>
      </c>
      <c r="V181" s="47"/>
      <c r="AD181" s="71"/>
      <c r="AE181" s="71"/>
      <c r="AF181" s="71"/>
      <c r="AG181" s="71"/>
      <c r="AH181" s="71"/>
      <c r="AI181" s="71"/>
    </row>
    <row r="182" spans="1:35" ht="12.75" customHeight="1">
      <c r="A182" s="51" t="e">
        <f t="shared" si="5"/>
        <v>#REF!</v>
      </c>
      <c r="B182" s="22" t="s">
        <v>96</v>
      </c>
      <c r="C182" s="52"/>
      <c r="D182" s="315"/>
      <c r="E182" s="316">
        <v>6459</v>
      </c>
      <c r="F182" s="317"/>
      <c r="G182" s="611" t="s">
        <v>432</v>
      </c>
      <c r="H182" s="611"/>
      <c r="I182" s="319"/>
      <c r="J182" s="256">
        <v>0</v>
      </c>
      <c r="K182" s="77">
        <v>0</v>
      </c>
      <c r="L182" s="77">
        <v>0</v>
      </c>
      <c r="M182" s="345" t="s">
        <v>199</v>
      </c>
      <c r="N182" s="256">
        <v>0</v>
      </c>
      <c r="O182" s="77">
        <v>0</v>
      </c>
      <c r="P182" s="77">
        <v>0</v>
      </c>
      <c r="Q182" s="345" t="s">
        <v>199</v>
      </c>
      <c r="R182" s="256">
        <v>0</v>
      </c>
      <c r="S182" s="77">
        <v>0</v>
      </c>
      <c r="T182" s="77">
        <v>0</v>
      </c>
      <c r="U182" s="388" t="s">
        <v>199</v>
      </c>
      <c r="V182" s="47"/>
      <c r="AD182" s="71"/>
      <c r="AE182" s="71"/>
      <c r="AF182" s="71"/>
      <c r="AG182" s="71"/>
      <c r="AH182" s="71"/>
      <c r="AI182" s="71"/>
    </row>
    <row r="183" spans="1:35" ht="12.75">
      <c r="A183" s="51" t="e">
        <f t="shared" si="5"/>
        <v>#REF!</v>
      </c>
      <c r="B183" s="22" t="s">
        <v>96</v>
      </c>
      <c r="C183" s="52"/>
      <c r="D183" s="294"/>
      <c r="E183" s="295">
        <v>64</v>
      </c>
      <c r="F183" s="296"/>
      <c r="G183" s="640" t="s">
        <v>49</v>
      </c>
      <c r="H183" s="640"/>
      <c r="I183" s="298"/>
      <c r="J183" s="258">
        <v>193674.52779999998</v>
      </c>
      <c r="K183" s="204">
        <v>300516.21119</v>
      </c>
      <c r="L183" s="204">
        <v>291379.80032</v>
      </c>
      <c r="M183" s="346">
        <v>0.969597610612016</v>
      </c>
      <c r="N183" s="258">
        <v>8292.8778</v>
      </c>
      <c r="O183" s="204">
        <v>17343.08346</v>
      </c>
      <c r="P183" s="204">
        <v>17233.701670000002</v>
      </c>
      <c r="Q183" s="346">
        <v>0.9936930598153277</v>
      </c>
      <c r="R183" s="258">
        <v>185381.65</v>
      </c>
      <c r="S183" s="204">
        <v>283173.12773</v>
      </c>
      <c r="T183" s="204">
        <v>274146.09865</v>
      </c>
      <c r="U183" s="347">
        <v>0.9681218724659244</v>
      </c>
      <c r="V183" s="47"/>
      <c r="AD183" s="71"/>
      <c r="AE183" s="71"/>
      <c r="AF183" s="71"/>
      <c r="AG183" s="71"/>
      <c r="AH183" s="71"/>
      <c r="AI183" s="71"/>
    </row>
    <row r="184" spans="1:35" ht="12.75">
      <c r="A184" s="51"/>
      <c r="B184" s="22"/>
      <c r="C184" s="52"/>
      <c r="D184" s="370"/>
      <c r="E184" s="371">
        <v>6901</v>
      </c>
      <c r="F184" s="372"/>
      <c r="G184" s="620" t="s">
        <v>433</v>
      </c>
      <c r="H184" s="620"/>
      <c r="I184" s="373"/>
      <c r="J184" s="261">
        <v>246695.7</v>
      </c>
      <c r="K184" s="95">
        <v>152319.33347</v>
      </c>
      <c r="L184" s="95">
        <v>0</v>
      </c>
      <c r="M184" s="348">
        <v>0</v>
      </c>
      <c r="N184" s="261">
        <v>245695.7</v>
      </c>
      <c r="O184" s="95">
        <v>943.344</v>
      </c>
      <c r="P184" s="95">
        <v>0</v>
      </c>
      <c r="Q184" s="348">
        <v>0</v>
      </c>
      <c r="R184" s="261">
        <v>1000</v>
      </c>
      <c r="S184" s="95">
        <v>151375.98947</v>
      </c>
      <c r="T184" s="95">
        <v>0</v>
      </c>
      <c r="U184" s="374">
        <v>0</v>
      </c>
      <c r="V184" s="47"/>
      <c r="AD184" s="71"/>
      <c r="AE184" s="71"/>
      <c r="AF184" s="71"/>
      <c r="AG184" s="71"/>
      <c r="AH184" s="71"/>
      <c r="AI184" s="71"/>
    </row>
    <row r="185" spans="1:35" ht="12.75">
      <c r="A185" s="51"/>
      <c r="B185" s="22"/>
      <c r="C185" s="52"/>
      <c r="D185" s="389"/>
      <c r="E185" s="193">
        <v>6909</v>
      </c>
      <c r="F185" s="390"/>
      <c r="G185" s="612" t="s">
        <v>434</v>
      </c>
      <c r="H185" s="612"/>
      <c r="I185" s="391"/>
      <c r="J185" s="256">
        <v>0</v>
      </c>
      <c r="K185" s="77">
        <v>50903.11245</v>
      </c>
      <c r="L185" s="77">
        <v>0</v>
      </c>
      <c r="M185" s="345">
        <v>0</v>
      </c>
      <c r="N185" s="256">
        <v>0</v>
      </c>
      <c r="O185" s="77">
        <v>8405.6</v>
      </c>
      <c r="P185" s="77">
        <v>0</v>
      </c>
      <c r="Q185" s="345">
        <v>0</v>
      </c>
      <c r="R185" s="256">
        <v>0</v>
      </c>
      <c r="S185" s="77">
        <v>42497.51245</v>
      </c>
      <c r="T185" s="77">
        <v>0</v>
      </c>
      <c r="U185" s="388">
        <v>0</v>
      </c>
      <c r="V185" s="47"/>
      <c r="AD185" s="71"/>
      <c r="AE185" s="71"/>
      <c r="AF185" s="71"/>
      <c r="AG185" s="71"/>
      <c r="AH185" s="71"/>
      <c r="AI185" s="71"/>
    </row>
    <row r="186" spans="1:35" ht="12.75">
      <c r="A186" s="51" t="e">
        <f>IF(COUNTBLANK(C186:IV186)=254,"odstr",IF(AND($A$1="TISK",SUM(J186:U186)=0),"odstr","OK"))</f>
        <v>#REF!</v>
      </c>
      <c r="B186" s="22" t="s">
        <v>96</v>
      </c>
      <c r="C186" s="52"/>
      <c r="D186" s="321"/>
      <c r="E186" s="200">
        <v>69</v>
      </c>
      <c r="F186" s="322"/>
      <c r="G186" s="640" t="s">
        <v>50</v>
      </c>
      <c r="H186" s="640"/>
      <c r="I186" s="324"/>
      <c r="J186" s="258">
        <v>246695.7</v>
      </c>
      <c r="K186" s="204">
        <v>203222.44592</v>
      </c>
      <c r="L186" s="204">
        <v>0</v>
      </c>
      <c r="M186" s="346">
        <v>0</v>
      </c>
      <c r="N186" s="258">
        <v>245695.7</v>
      </c>
      <c r="O186" s="204">
        <v>9348.944</v>
      </c>
      <c r="P186" s="204">
        <v>0</v>
      </c>
      <c r="Q186" s="346">
        <v>0</v>
      </c>
      <c r="R186" s="258">
        <v>1000</v>
      </c>
      <c r="S186" s="204">
        <v>193873.50192</v>
      </c>
      <c r="T186" s="204">
        <v>0</v>
      </c>
      <c r="U186" s="364">
        <v>0</v>
      </c>
      <c r="V186" s="47"/>
      <c r="AD186" s="71"/>
      <c r="AE186" s="71"/>
      <c r="AF186" s="71"/>
      <c r="AG186" s="71"/>
      <c r="AH186" s="71"/>
      <c r="AI186" s="71"/>
    </row>
    <row r="187" spans="1:35" ht="13.5" thickBot="1">
      <c r="A187" s="51" t="e">
        <f>IF(COUNTBLANK(C187:IV187)=254,"odstr",IF(AND($A$1="TISK",SUM(J187:U187)=0),"odstr","OK"))</f>
        <v>#REF!</v>
      </c>
      <c r="B187" s="22" t="s">
        <v>96</v>
      </c>
      <c r="C187" s="52"/>
      <c r="D187" s="309"/>
      <c r="E187" s="329">
        <v>6</v>
      </c>
      <c r="F187" s="327"/>
      <c r="G187" s="643" t="s">
        <v>211</v>
      </c>
      <c r="H187" s="643"/>
      <c r="I187" s="328"/>
      <c r="J187" s="392">
        <v>9684555.444290001</v>
      </c>
      <c r="K187" s="393">
        <v>17622612.369859997</v>
      </c>
      <c r="L187" s="393">
        <v>14756267.138779998</v>
      </c>
      <c r="M187" s="277">
        <v>0.8373484492014182</v>
      </c>
      <c r="N187" s="392">
        <v>7706538.220290001</v>
      </c>
      <c r="O187" s="393">
        <v>13297372.302099997</v>
      </c>
      <c r="P187" s="393">
        <v>11116224.521269998</v>
      </c>
      <c r="Q187" s="277">
        <v>0.8359715189379529</v>
      </c>
      <c r="R187" s="392">
        <v>1978017.224</v>
      </c>
      <c r="S187" s="393">
        <v>4325240.06776</v>
      </c>
      <c r="T187" s="393">
        <v>3640042.6175100002</v>
      </c>
      <c r="U187" s="277">
        <v>0.841581637200347</v>
      </c>
      <c r="V187" s="47"/>
      <c r="AD187" s="71"/>
      <c r="AE187" s="71"/>
      <c r="AF187" s="71"/>
      <c r="AG187" s="71"/>
      <c r="AH187" s="71"/>
      <c r="AI187" s="71"/>
    </row>
    <row r="188" spans="1:35" ht="13.5" thickBot="1">
      <c r="A188" s="51" t="e">
        <f>IF(COUNTBLANK(C188:IV188)=254,"odstr",IF(AND($A$1="TISK",SUM(J188:U188)=0),"odstr","OK"))</f>
        <v>#REF!</v>
      </c>
      <c r="B188" s="22" t="s">
        <v>96</v>
      </c>
      <c r="C188" s="52"/>
      <c r="D188" s="108"/>
      <c r="E188" s="109" t="s">
        <v>435</v>
      </c>
      <c r="F188" s="109"/>
      <c r="G188" s="109"/>
      <c r="H188" s="110"/>
      <c r="I188" s="111"/>
      <c r="J188" s="394">
        <v>73354151.93645</v>
      </c>
      <c r="K188" s="113">
        <v>131509200.68512</v>
      </c>
      <c r="L188" s="113">
        <v>127320100.56387001</v>
      </c>
      <c r="M188" s="395">
        <v>0.968145954051685</v>
      </c>
      <c r="N188" s="394">
        <v>32264327.345450003</v>
      </c>
      <c r="O188" s="113">
        <v>42323817.20997</v>
      </c>
      <c r="P188" s="113">
        <v>39471874.079169996</v>
      </c>
      <c r="Q188" s="395">
        <v>0.932616117382527</v>
      </c>
      <c r="R188" s="394">
        <v>41089824.591</v>
      </c>
      <c r="S188" s="113">
        <v>89185383.47515</v>
      </c>
      <c r="T188" s="113">
        <v>87848226.48470001</v>
      </c>
      <c r="U188" s="395">
        <v>0.9850069939899673</v>
      </c>
      <c r="V188" s="47"/>
      <c r="AD188" s="71"/>
      <c r="AE188" s="71"/>
      <c r="AF188" s="71"/>
      <c r="AG188" s="71"/>
      <c r="AH188" s="71"/>
      <c r="AI188" s="71"/>
    </row>
    <row r="189" spans="1:21" ht="13.5">
      <c r="A189" s="51" t="s">
        <v>92</v>
      </c>
      <c r="B189" s="51" t="s">
        <v>97</v>
      </c>
      <c r="D189" s="117" t="s">
        <v>51</v>
      </c>
      <c r="E189" s="118"/>
      <c r="F189" s="118"/>
      <c r="G189" s="118"/>
      <c r="H189" s="118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9" t="s">
        <v>54</v>
      </c>
    </row>
    <row r="190" spans="1:35" ht="12.75" customHeight="1">
      <c r="A190" s="51" t="str">
        <f>IF(COUNTBLANK(D190:E190)=2,"odstr","OK")</f>
        <v>OK</v>
      </c>
      <c r="B190" s="51"/>
      <c r="D190" s="120" t="s">
        <v>202</v>
      </c>
      <c r="E190" s="569" t="s">
        <v>89</v>
      </c>
      <c r="F190" s="569"/>
      <c r="G190" s="569"/>
      <c r="H190" s="569"/>
      <c r="I190" s="569"/>
      <c r="J190" s="569"/>
      <c r="K190" s="569"/>
      <c r="L190" s="569"/>
      <c r="M190" s="569"/>
      <c r="N190" s="569"/>
      <c r="O190" s="569"/>
      <c r="P190" s="569"/>
      <c r="Q190" s="569"/>
      <c r="R190" s="569"/>
      <c r="S190" s="569"/>
      <c r="T190" s="569"/>
      <c r="U190" s="569"/>
      <c r="AD190" s="71"/>
      <c r="AE190" s="71"/>
      <c r="AF190" s="71"/>
      <c r="AG190" s="71"/>
      <c r="AH190" s="71"/>
      <c r="AI190" s="71"/>
    </row>
    <row r="191" spans="1:21" ht="12.75">
      <c r="A191" s="51" t="str">
        <f>IF(COUNTBLANK(D191:E191)=2,"odstr","OK")</f>
        <v>odstr</v>
      </c>
      <c r="B191" s="51"/>
      <c r="D191" s="120"/>
      <c r="E191" s="569"/>
      <c r="F191" s="569"/>
      <c r="G191" s="569"/>
      <c r="H191" s="569"/>
      <c r="I191" s="569"/>
      <c r="J191" s="569"/>
      <c r="K191" s="569"/>
      <c r="L191" s="569"/>
      <c r="M191" s="569"/>
      <c r="N191" s="569"/>
      <c r="O191" s="569"/>
      <c r="P191" s="569"/>
      <c r="Q191" s="569"/>
      <c r="R191" s="569"/>
      <c r="S191" s="569"/>
      <c r="T191" s="569"/>
      <c r="U191" s="569"/>
    </row>
    <row r="192" spans="1:20" ht="12.75">
      <c r="A192" s="51" t="s">
        <v>97</v>
      </c>
      <c r="B192" s="51"/>
      <c r="N192" s="337"/>
      <c r="O192" s="337"/>
      <c r="P192" s="337"/>
      <c r="R192" s="337"/>
      <c r="S192" s="337"/>
      <c r="T192" s="337"/>
    </row>
    <row r="193" spans="1:20" ht="12.75">
      <c r="A193" s="51"/>
      <c r="B193" s="51"/>
      <c r="J193" s="283"/>
      <c r="K193" s="283"/>
      <c r="L193" s="283"/>
      <c r="N193" s="283"/>
      <c r="O193" s="283"/>
      <c r="P193" s="283"/>
      <c r="R193" s="396"/>
      <c r="S193" s="396"/>
      <c r="T193" s="396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  <row r="212" spans="1:2" ht="12.75">
      <c r="A212" s="51"/>
      <c r="B212" s="51"/>
    </row>
    <row r="213" spans="1:2" ht="12.75">
      <c r="A213" s="51"/>
      <c r="B213" s="51"/>
    </row>
    <row r="214" spans="1:2" ht="12.75">
      <c r="A214" s="51"/>
      <c r="B214" s="51"/>
    </row>
    <row r="215" spans="1:2" ht="12.75">
      <c r="A215" s="51"/>
      <c r="B215" s="51"/>
    </row>
    <row r="216" spans="1:2" ht="12.75">
      <c r="A216" s="51"/>
      <c r="B216" s="51"/>
    </row>
    <row r="217" spans="1:2" ht="12.75">
      <c r="A217" s="51"/>
      <c r="B217" s="51"/>
    </row>
    <row r="218" spans="1:2" ht="12.75">
      <c r="A218" s="51"/>
      <c r="B218" s="51"/>
    </row>
    <row r="219" spans="1:2" ht="12.75">
      <c r="A219" s="51"/>
      <c r="B219" s="51"/>
    </row>
    <row r="220" spans="1:2" ht="12.75">
      <c r="A220" s="51"/>
      <c r="B220" s="51"/>
    </row>
    <row r="221" spans="1:2" ht="12.75">
      <c r="A221" s="51"/>
      <c r="B221" s="51"/>
    </row>
    <row r="222" spans="1:2" ht="12.75">
      <c r="A222" s="51"/>
      <c r="B222" s="51"/>
    </row>
    <row r="223" spans="1:2" ht="12.75">
      <c r="A223" s="51"/>
      <c r="B223" s="51"/>
    </row>
    <row r="224" spans="1:2" ht="12.75">
      <c r="A224" s="51"/>
      <c r="B224" s="51"/>
    </row>
    <row r="225" spans="1:2" ht="12.75">
      <c r="A225" s="51"/>
      <c r="B225" s="51"/>
    </row>
    <row r="226" spans="1:2" ht="12.75">
      <c r="A226" s="51"/>
      <c r="B226" s="51"/>
    </row>
    <row r="227" spans="1:2" ht="12.75">
      <c r="A227" s="51"/>
      <c r="B227" s="51"/>
    </row>
    <row r="228" spans="1:2" ht="12.75">
      <c r="A228" s="51"/>
      <c r="B228" s="51"/>
    </row>
    <row r="229" spans="1:2" ht="12.75">
      <c r="A229" s="51"/>
      <c r="B229" s="51"/>
    </row>
    <row r="230" spans="1:2" ht="12.75">
      <c r="A230" s="51"/>
      <c r="B230" s="51"/>
    </row>
    <row r="231" spans="1:2" ht="12.75">
      <c r="A231" s="51"/>
      <c r="B231" s="51"/>
    </row>
    <row r="232" spans="1:2" ht="12.75">
      <c r="A232" s="51"/>
      <c r="B232" s="51"/>
    </row>
    <row r="233" spans="1:2" ht="12.75">
      <c r="A233" s="51"/>
      <c r="B233" s="51"/>
    </row>
    <row r="234" spans="1:2" ht="12.75">
      <c r="A234" s="51"/>
      <c r="B234" s="51"/>
    </row>
    <row r="235" spans="1:2" ht="12.75">
      <c r="A235" s="51"/>
      <c r="B235" s="51"/>
    </row>
    <row r="236" spans="1:2" ht="12.75">
      <c r="A236" s="51"/>
      <c r="B236" s="51"/>
    </row>
    <row r="237" spans="1:2" ht="12.75">
      <c r="A237" s="51"/>
      <c r="B237" s="51"/>
    </row>
    <row r="238" spans="1:2" ht="12.75">
      <c r="A238" s="51"/>
      <c r="B238" s="51"/>
    </row>
    <row r="239" spans="1:2" ht="12.75">
      <c r="A239" s="51"/>
      <c r="B239" s="51"/>
    </row>
    <row r="240" spans="1:2" ht="12.75">
      <c r="A240" s="51"/>
      <c r="B240" s="51"/>
    </row>
    <row r="241" spans="1:2" ht="12.75">
      <c r="A241" s="51"/>
      <c r="B241" s="51"/>
    </row>
    <row r="242" spans="1:2" ht="12.75">
      <c r="A242" s="51"/>
      <c r="B242" s="51"/>
    </row>
    <row r="243" spans="1:2" ht="12.75">
      <c r="A243" s="51"/>
      <c r="B243" s="51"/>
    </row>
  </sheetData>
  <sheetProtection/>
  <mergeCells count="178">
    <mergeCell ref="M11:M13"/>
    <mergeCell ref="G183:H183"/>
    <mergeCell ref="G118:H118"/>
    <mergeCell ref="G119:H119"/>
    <mergeCell ref="G121:H121"/>
    <mergeCell ref="G123:H123"/>
    <mergeCell ref="G124:H124"/>
    <mergeCell ref="G114:H114"/>
    <mergeCell ref="G115:H115"/>
    <mergeCell ref="G116:H116"/>
    <mergeCell ref="N11:N13"/>
    <mergeCell ref="O11:O13"/>
    <mergeCell ref="P11:P13"/>
    <mergeCell ref="U11:U13"/>
    <mergeCell ref="Q11:Q13"/>
    <mergeCell ref="R11:R13"/>
    <mergeCell ref="S11:S13"/>
    <mergeCell ref="T11:T13"/>
    <mergeCell ref="E190:U190"/>
    <mergeCell ref="E191:U191"/>
    <mergeCell ref="D9:E13"/>
    <mergeCell ref="G9:H13"/>
    <mergeCell ref="J9:M10"/>
    <mergeCell ref="N9:Q10"/>
    <mergeCell ref="R9:U10"/>
    <mergeCell ref="J11:J13"/>
    <mergeCell ref="K11:K13"/>
    <mergeCell ref="L11:L13"/>
    <mergeCell ref="G187:H187"/>
    <mergeCell ref="G174:H174"/>
    <mergeCell ref="G179:H179"/>
    <mergeCell ref="G180:H180"/>
    <mergeCell ref="G181:H181"/>
    <mergeCell ref="G176:H176"/>
    <mergeCell ref="G177:H177"/>
    <mergeCell ref="G178:H178"/>
    <mergeCell ref="G182:H182"/>
    <mergeCell ref="G184:H184"/>
    <mergeCell ref="G120:H120"/>
    <mergeCell ref="G185:H185"/>
    <mergeCell ref="G109:H109"/>
    <mergeCell ref="G110:H110"/>
    <mergeCell ref="G112:H112"/>
    <mergeCell ref="G113:H113"/>
    <mergeCell ref="G117:H117"/>
    <mergeCell ref="G129:H129"/>
    <mergeCell ref="G132:H132"/>
    <mergeCell ref="G125:H125"/>
    <mergeCell ref="G131:H131"/>
    <mergeCell ref="G133:H133"/>
    <mergeCell ref="G138:H138"/>
    <mergeCell ref="G139:H139"/>
    <mergeCell ref="G136:H136"/>
    <mergeCell ref="G137:H137"/>
    <mergeCell ref="G186:H186"/>
    <mergeCell ref="G135:H135"/>
    <mergeCell ref="G140:H140"/>
    <mergeCell ref="G141:H141"/>
    <mergeCell ref="G149:H149"/>
    <mergeCell ref="G165:H165"/>
    <mergeCell ref="G128:H128"/>
    <mergeCell ref="G127:H127"/>
    <mergeCell ref="G147:H147"/>
    <mergeCell ref="G148:H148"/>
    <mergeCell ref="G142:H142"/>
    <mergeCell ref="G143:H143"/>
    <mergeCell ref="G144:H144"/>
    <mergeCell ref="G145:H145"/>
    <mergeCell ref="G130:H130"/>
    <mergeCell ref="G134:H134"/>
    <mergeCell ref="G160:H160"/>
    <mergeCell ref="G161:H161"/>
    <mergeCell ref="G158:H158"/>
    <mergeCell ref="G159:H159"/>
    <mergeCell ref="G170:H170"/>
    <mergeCell ref="G172:H172"/>
    <mergeCell ref="G171:H171"/>
    <mergeCell ref="G169:H169"/>
    <mergeCell ref="G168:H168"/>
    <mergeCell ref="G162:H162"/>
    <mergeCell ref="G163:H163"/>
    <mergeCell ref="G164:H164"/>
    <mergeCell ref="G166:H166"/>
    <mergeCell ref="G167:H167"/>
    <mergeCell ref="G31:H31"/>
    <mergeCell ref="G32:H32"/>
    <mergeCell ref="G33:H33"/>
    <mergeCell ref="G34:H34"/>
    <mergeCell ref="G154:H154"/>
    <mergeCell ref="G156:H156"/>
    <mergeCell ref="G155:H155"/>
    <mergeCell ref="G146:H146"/>
    <mergeCell ref="G150:H150"/>
    <mergeCell ref="G151:H151"/>
    <mergeCell ref="G152:H152"/>
    <mergeCell ref="G153:H153"/>
    <mergeCell ref="G42:H42"/>
    <mergeCell ref="G43:H43"/>
    <mergeCell ref="G44:H44"/>
    <mergeCell ref="G45:H45"/>
    <mergeCell ref="G35:H35"/>
    <mergeCell ref="G36:H36"/>
    <mergeCell ref="G40:H40"/>
    <mergeCell ref="G41:H41"/>
    <mergeCell ref="G37:H37"/>
    <mergeCell ref="G39:H39"/>
    <mergeCell ref="G50:H50"/>
    <mergeCell ref="G51:H51"/>
    <mergeCell ref="G52:H52"/>
    <mergeCell ref="G53:H53"/>
    <mergeCell ref="G46:H46"/>
    <mergeCell ref="G47:H47"/>
    <mergeCell ref="G48:H48"/>
    <mergeCell ref="G49:H49"/>
    <mergeCell ref="G65:H65"/>
    <mergeCell ref="G66:H66"/>
    <mergeCell ref="G63:H63"/>
    <mergeCell ref="G54:H54"/>
    <mergeCell ref="G55:H55"/>
    <mergeCell ref="G56:H56"/>
    <mergeCell ref="G57:H57"/>
    <mergeCell ref="G68:H68"/>
    <mergeCell ref="G69:H69"/>
    <mergeCell ref="G70:H70"/>
    <mergeCell ref="G71:H71"/>
    <mergeCell ref="G30:H30"/>
    <mergeCell ref="G72:H72"/>
    <mergeCell ref="G74:H74"/>
    <mergeCell ref="G20:H20"/>
    <mergeCell ref="G67:H67"/>
    <mergeCell ref="G58:H58"/>
    <mergeCell ref="G59:H59"/>
    <mergeCell ref="G60:H60"/>
    <mergeCell ref="G61:H61"/>
    <mergeCell ref="G62:H62"/>
    <mergeCell ref="G26:H26"/>
    <mergeCell ref="G27:H27"/>
    <mergeCell ref="G28:H28"/>
    <mergeCell ref="G29:H29"/>
    <mergeCell ref="G77:H77"/>
    <mergeCell ref="G76:H76"/>
    <mergeCell ref="G75:H75"/>
    <mergeCell ref="G93:H93"/>
    <mergeCell ref="G91:H91"/>
    <mergeCell ref="G90:H90"/>
    <mergeCell ref="G89:H89"/>
    <mergeCell ref="G88:H88"/>
    <mergeCell ref="G87:H87"/>
    <mergeCell ref="G86:H86"/>
    <mergeCell ref="G108:H108"/>
    <mergeCell ref="G107:H107"/>
    <mergeCell ref="G106:H106"/>
    <mergeCell ref="G97:H97"/>
    <mergeCell ref="G105:H105"/>
    <mergeCell ref="G104:H104"/>
    <mergeCell ref="G103:H103"/>
    <mergeCell ref="G102:H102"/>
    <mergeCell ref="G98:H98"/>
    <mergeCell ref="G96:H96"/>
    <mergeCell ref="G79:H79"/>
    <mergeCell ref="G78:H78"/>
    <mergeCell ref="G84:H84"/>
    <mergeCell ref="G82:H82"/>
    <mergeCell ref="G81:H81"/>
    <mergeCell ref="G80:H80"/>
    <mergeCell ref="G85:H85"/>
    <mergeCell ref="G83:H83"/>
    <mergeCell ref="G92:H92"/>
    <mergeCell ref="G157:H157"/>
    <mergeCell ref="G175:H175"/>
    <mergeCell ref="G73:H73"/>
    <mergeCell ref="G100:H100"/>
    <mergeCell ref="G111:H111"/>
    <mergeCell ref="G126:H126"/>
    <mergeCell ref="G95:H95"/>
    <mergeCell ref="G94:H94"/>
    <mergeCell ref="G101:H101"/>
    <mergeCell ref="G99:H99"/>
  </mergeCells>
  <conditionalFormatting sqref="G8">
    <cfRule type="expression" priority="1" dxfId="0" stopIfTrue="1">
      <formula>V8=" "</formula>
    </cfRule>
  </conditionalFormatting>
  <conditionalFormatting sqref="U189">
    <cfRule type="expression" priority="2" dxfId="0" stopIfTrue="1">
      <formula>V189=" "</formula>
    </cfRule>
  </conditionalFormatting>
  <conditionalFormatting sqref="A179:A191 B179:B188 B14:B15 A2:A15 A16:B178">
    <cfRule type="cellIs" priority="3" dxfId="3" operator="equal" stopIfTrue="1">
      <formula>"odstr"</formula>
    </cfRule>
  </conditionalFormatting>
  <conditionalFormatting sqref="C1:E1">
    <cfRule type="cellIs" priority="4" dxfId="4" operator="equal" stopIfTrue="1">
      <formula>"nezadána"</formula>
    </cfRule>
  </conditionalFormatting>
  <conditionalFormatting sqref="B1">
    <cfRule type="cellIs" priority="5" dxfId="0" operator="equal" stopIfTrue="1">
      <formula>"FUNKCE"</formula>
    </cfRule>
  </conditionalFormatting>
  <conditionalFormatting sqref="U1 F1:I1">
    <cfRule type="cellIs" priority="6" dxfId="5" operator="notEqual" stopIfTrue="1">
      <formula>""</formula>
    </cfRule>
  </conditionalFormatting>
  <conditionalFormatting sqref="B4">
    <cfRule type="expression" priority="7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U1">
      <formula1>"a,b,c,d,e,f,g,h,i,j,k,l,m,a,o,p"</formula1>
    </dataValidation>
  </dataValidations>
  <printOptions horizontalCentered="1"/>
  <pageMargins left="0.3937007874015748" right="0.3937007874015748" top="0.7086614173228347" bottom="0.708661417322834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2"/>
  <dimension ref="A1:M195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6.75390625" style="26" customWidth="1"/>
    <col min="6" max="6" width="1.12109375" style="26" customWidth="1"/>
    <col min="7" max="7" width="11.375" style="26" customWidth="1"/>
    <col min="8" max="8" width="40.00390625" style="26" customWidth="1"/>
    <col min="9" max="9" width="1.12109375" style="26" customWidth="1"/>
    <col min="10" max="10" width="13.00390625" style="26" customWidth="1"/>
    <col min="11" max="11" width="10.75390625" style="26" customWidth="1"/>
    <col min="12" max="12" width="12.125" style="26" customWidth="1"/>
    <col min="13" max="36" width="1.75390625" style="26" customWidth="1"/>
    <col min="37" max="16384" width="9.125" style="26" customWidth="1"/>
  </cols>
  <sheetData>
    <row r="1" spans="1:13" s="20" customFormat="1" ht="13.5" hidden="1">
      <c r="A1" s="15" t="e">
        <v>#REF!</v>
      </c>
      <c r="B1" s="15">
        <v>0</v>
      </c>
      <c r="C1" s="16" t="e">
        <v>#REF!</v>
      </c>
      <c r="D1" s="17" t="e">
        <v>#REF!</v>
      </c>
      <c r="E1" s="17" t="e">
        <v>#REF!</v>
      </c>
      <c r="F1" s="18">
        <v>8</v>
      </c>
      <c r="G1" s="19"/>
      <c r="H1" s="19"/>
      <c r="I1" s="19"/>
      <c r="K1" s="21"/>
      <c r="L1" s="22"/>
      <c r="M1" s="23"/>
    </row>
    <row r="2" spans="1:3" ht="12.75">
      <c r="A2" s="20" t="s">
        <v>92</v>
      </c>
      <c r="B2" s="24"/>
      <c r="C2" s="25"/>
    </row>
    <row r="3" spans="1:12" s="28" customFormat="1" ht="15.75">
      <c r="A3" s="20" t="s">
        <v>92</v>
      </c>
      <c r="B3" s="27" t="s">
        <v>105</v>
      </c>
      <c r="D3" s="29" t="s">
        <v>69</v>
      </c>
      <c r="E3" s="29"/>
      <c r="F3" s="29"/>
      <c r="G3" s="30"/>
      <c r="H3" s="30" t="s">
        <v>437</v>
      </c>
      <c r="I3" s="31"/>
      <c r="J3" s="29"/>
      <c r="K3" s="29"/>
      <c r="L3" s="29"/>
    </row>
    <row r="4" spans="1:12" s="28" customFormat="1" ht="15.75" hidden="1">
      <c r="A4" s="20" t="s">
        <v>92</v>
      </c>
      <c r="B4" s="33">
        <v>169</v>
      </c>
      <c r="D4" s="34" t="e">
        <v>#REF!</v>
      </c>
      <c r="E4" s="29"/>
      <c r="F4" s="29"/>
      <c r="G4" s="34"/>
      <c r="H4" s="34" t="s">
        <v>437</v>
      </c>
      <c r="I4" s="31"/>
      <c r="J4" s="29"/>
      <c r="K4" s="29"/>
      <c r="L4" s="29"/>
    </row>
    <row r="5" spans="1:12" s="28" customFormat="1" ht="15.75">
      <c r="A5" s="20" t="s">
        <v>503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</row>
    <row r="6" spans="1:12" s="28" customFormat="1" ht="21" customHeight="1" hidden="1">
      <c r="A6" s="20" t="s">
        <v>503</v>
      </c>
      <c r="B6" s="38" t="s">
        <v>94</v>
      </c>
      <c r="D6" s="39"/>
      <c r="E6" s="39"/>
      <c r="F6" s="39"/>
      <c r="G6" s="39"/>
      <c r="H6" s="39"/>
      <c r="I6" s="39"/>
      <c r="J6" s="39"/>
      <c r="K6" s="39"/>
      <c r="L6" s="39"/>
    </row>
    <row r="7" spans="1:12" s="28" customFormat="1" ht="21" customHeight="1" hidden="1">
      <c r="A7" s="20" t="s">
        <v>503</v>
      </c>
      <c r="B7" s="38" t="s">
        <v>95</v>
      </c>
      <c r="D7" s="40"/>
      <c r="E7" s="40"/>
      <c r="F7" s="40"/>
      <c r="G7" s="40"/>
      <c r="H7" s="40"/>
      <c r="I7" s="40"/>
      <c r="J7" s="40"/>
      <c r="K7" s="40"/>
      <c r="L7" s="40"/>
    </row>
    <row r="8" spans="1:13" s="41" customFormat="1" ht="21" customHeight="1" thickBot="1">
      <c r="A8" s="20" t="s">
        <v>92</v>
      </c>
      <c r="B8" s="20"/>
      <c r="D8" s="42" t="s">
        <v>506</v>
      </c>
      <c r="E8" s="43"/>
      <c r="F8" s="43"/>
      <c r="G8" s="43"/>
      <c r="H8" s="43"/>
      <c r="I8" s="44"/>
      <c r="J8" s="44"/>
      <c r="K8" s="44"/>
      <c r="L8" s="45" t="s">
        <v>185</v>
      </c>
      <c r="M8" s="20"/>
    </row>
    <row r="9" spans="1:13" ht="6" customHeight="1">
      <c r="A9" s="20" t="s">
        <v>92</v>
      </c>
      <c r="C9" s="46"/>
      <c r="D9" s="598" t="s">
        <v>438</v>
      </c>
      <c r="E9" s="578"/>
      <c r="F9" s="138"/>
      <c r="G9" s="602" t="s">
        <v>439</v>
      </c>
      <c r="H9" s="602"/>
      <c r="I9" s="141"/>
      <c r="J9" s="605" t="s">
        <v>210</v>
      </c>
      <c r="K9" s="595" t="s">
        <v>211</v>
      </c>
      <c r="L9" s="573" t="s">
        <v>440</v>
      </c>
      <c r="M9" s="47"/>
    </row>
    <row r="10" spans="1:13" ht="6" customHeight="1">
      <c r="A10" s="20" t="s">
        <v>92</v>
      </c>
      <c r="C10" s="46"/>
      <c r="D10" s="599"/>
      <c r="E10" s="581"/>
      <c r="F10" s="142"/>
      <c r="G10" s="603"/>
      <c r="H10" s="603"/>
      <c r="I10" s="145"/>
      <c r="J10" s="606"/>
      <c r="K10" s="596"/>
      <c r="L10" s="574"/>
      <c r="M10" s="47"/>
    </row>
    <row r="11" spans="1:13" ht="6" customHeight="1">
      <c r="A11" s="20" t="s">
        <v>92</v>
      </c>
      <c r="C11" s="46"/>
      <c r="D11" s="599"/>
      <c r="E11" s="581"/>
      <c r="F11" s="142"/>
      <c r="G11" s="603"/>
      <c r="H11" s="603"/>
      <c r="I11" s="145"/>
      <c r="J11" s="606"/>
      <c r="K11" s="596"/>
      <c r="L11" s="574"/>
      <c r="M11" s="47"/>
    </row>
    <row r="12" spans="1:13" ht="6" customHeight="1">
      <c r="A12" s="20" t="s">
        <v>92</v>
      </c>
      <c r="C12" s="46"/>
      <c r="D12" s="599"/>
      <c r="E12" s="581"/>
      <c r="F12" s="142"/>
      <c r="G12" s="603"/>
      <c r="H12" s="603"/>
      <c r="I12" s="145"/>
      <c r="J12" s="606"/>
      <c r="K12" s="596"/>
      <c r="L12" s="574"/>
      <c r="M12" s="47"/>
    </row>
    <row r="13" spans="1:13" ht="6" customHeight="1" thickBot="1">
      <c r="A13" s="20" t="s">
        <v>92</v>
      </c>
      <c r="C13" s="46"/>
      <c r="D13" s="600"/>
      <c r="E13" s="601"/>
      <c r="F13" s="146"/>
      <c r="G13" s="604"/>
      <c r="H13" s="604"/>
      <c r="I13" s="149"/>
      <c r="J13" s="607"/>
      <c r="K13" s="597"/>
      <c r="L13" s="575"/>
      <c r="M13" s="47"/>
    </row>
    <row r="14" spans="1:13" ht="14.25" thickBot="1" thickTop="1">
      <c r="A14" s="51" t="e">
        <v>#REF!</v>
      </c>
      <c r="B14" s="22" t="s">
        <v>96</v>
      </c>
      <c r="C14" s="52"/>
      <c r="D14" s="397"/>
      <c r="E14" s="398" t="s">
        <v>441</v>
      </c>
      <c r="F14" s="398"/>
      <c r="G14" s="398"/>
      <c r="H14" s="399"/>
      <c r="I14" s="400"/>
      <c r="J14" s="401">
        <v>131074884.12559998</v>
      </c>
      <c r="K14" s="402">
        <v>12475230.70496</v>
      </c>
      <c r="L14" s="403">
        <v>143550114.83056</v>
      </c>
      <c r="M14" s="47"/>
    </row>
    <row r="15" spans="1:13" ht="12.75" customHeight="1">
      <c r="A15" s="51" t="e">
        <v>#REF!</v>
      </c>
      <c r="B15" s="22" t="s">
        <v>96</v>
      </c>
      <c r="C15" s="52"/>
      <c r="D15" s="404"/>
      <c r="E15" s="405"/>
      <c r="F15" s="405"/>
      <c r="G15" s="405" t="s">
        <v>442</v>
      </c>
      <c r="H15" s="406"/>
      <c r="I15" s="407"/>
      <c r="J15" s="408">
        <v>123145194.16534999</v>
      </c>
      <c r="K15" s="409">
        <v>5150613.41569</v>
      </c>
      <c r="L15" s="410">
        <v>128295807.58104</v>
      </c>
      <c r="M15" s="47"/>
    </row>
    <row r="16" spans="1:13" ht="13.5" customHeight="1">
      <c r="A16" s="51" t="e">
        <v>#REF!</v>
      </c>
      <c r="B16" s="22" t="s">
        <v>96</v>
      </c>
      <c r="C16" s="52"/>
      <c r="D16" s="62"/>
      <c r="E16" s="178">
        <v>3111</v>
      </c>
      <c r="F16" s="249"/>
      <c r="G16" s="411" t="s">
        <v>511</v>
      </c>
      <c r="H16" s="411"/>
      <c r="I16" s="65"/>
      <c r="J16" s="66">
        <v>70941.01419</v>
      </c>
      <c r="K16" s="68">
        <v>0</v>
      </c>
      <c r="L16" s="70">
        <v>70941.01419</v>
      </c>
      <c r="M16" s="47"/>
    </row>
    <row r="17" spans="1:13" ht="12.75">
      <c r="A17" s="51" t="e">
        <v>#REF!</v>
      </c>
      <c r="B17" s="22" t="s">
        <v>96</v>
      </c>
      <c r="C17" s="52"/>
      <c r="D17" s="62"/>
      <c r="E17" s="178">
        <v>3112</v>
      </c>
      <c r="F17" s="249"/>
      <c r="G17" s="411" t="s">
        <v>512</v>
      </c>
      <c r="H17" s="411"/>
      <c r="I17" s="65"/>
      <c r="J17" s="66">
        <v>26061</v>
      </c>
      <c r="K17" s="68">
        <v>0</v>
      </c>
      <c r="L17" s="70">
        <v>26061</v>
      </c>
      <c r="M17" s="47"/>
    </row>
    <row r="18" spans="1:13" ht="12.75">
      <c r="A18" s="51" t="e">
        <v>#REF!</v>
      </c>
      <c r="B18" s="22" t="s">
        <v>96</v>
      </c>
      <c r="C18" s="52"/>
      <c r="D18" s="62"/>
      <c r="E18" s="178">
        <v>3113</v>
      </c>
      <c r="F18" s="249"/>
      <c r="G18" s="411" t="s">
        <v>513</v>
      </c>
      <c r="H18" s="411"/>
      <c r="I18" s="65"/>
      <c r="J18" s="66">
        <v>1643834.32688</v>
      </c>
      <c r="K18" s="68">
        <v>0</v>
      </c>
      <c r="L18" s="70">
        <v>1643834.32688</v>
      </c>
      <c r="M18" s="47"/>
    </row>
    <row r="19" spans="1:13" ht="12.75">
      <c r="A19" s="51" t="e">
        <v>#REF!</v>
      </c>
      <c r="B19" s="22" t="s">
        <v>96</v>
      </c>
      <c r="C19" s="52"/>
      <c r="D19" s="62"/>
      <c r="E19" s="178">
        <v>3114</v>
      </c>
      <c r="F19" s="249"/>
      <c r="G19" s="411" t="s">
        <v>514</v>
      </c>
      <c r="H19" s="411"/>
      <c r="I19" s="65"/>
      <c r="J19" s="66">
        <v>369039.102</v>
      </c>
      <c r="K19" s="68">
        <v>19899.092920000003</v>
      </c>
      <c r="L19" s="70">
        <v>388938.19492000004</v>
      </c>
      <c r="M19" s="47"/>
    </row>
    <row r="20" spans="1:13" ht="12.75">
      <c r="A20" s="51" t="e">
        <v>#REF!</v>
      </c>
      <c r="B20" s="22" t="s">
        <v>96</v>
      </c>
      <c r="C20" s="52"/>
      <c r="D20" s="62"/>
      <c r="E20" s="178">
        <v>3121</v>
      </c>
      <c r="F20" s="249"/>
      <c r="G20" s="411" t="s">
        <v>515</v>
      </c>
      <c r="H20" s="411"/>
      <c r="I20" s="65"/>
      <c r="J20" s="66">
        <v>532792.05</v>
      </c>
      <c r="K20" s="68">
        <v>0</v>
      </c>
      <c r="L20" s="70">
        <v>532792.05</v>
      </c>
      <c r="M20" s="47"/>
    </row>
    <row r="21" spans="1:13" ht="12.75">
      <c r="A21" s="51" t="e">
        <v>#REF!</v>
      </c>
      <c r="B21" s="22" t="s">
        <v>96</v>
      </c>
      <c r="C21" s="52"/>
      <c r="D21" s="62"/>
      <c r="E21" s="178">
        <v>3122</v>
      </c>
      <c r="F21" s="249"/>
      <c r="G21" s="411" t="s">
        <v>516</v>
      </c>
      <c r="H21" s="411"/>
      <c r="I21" s="65"/>
      <c r="J21" s="66">
        <v>511848.39773</v>
      </c>
      <c r="K21" s="68">
        <v>0</v>
      </c>
      <c r="L21" s="70">
        <v>511848.39773</v>
      </c>
      <c r="M21" s="47"/>
    </row>
    <row r="22" spans="1:13" ht="12.75">
      <c r="A22" s="51" t="e">
        <v>#REF!</v>
      </c>
      <c r="B22" s="22" t="s">
        <v>96</v>
      </c>
      <c r="C22" s="52"/>
      <c r="D22" s="62"/>
      <c r="E22" s="178">
        <v>3123</v>
      </c>
      <c r="F22" s="249"/>
      <c r="G22" s="411" t="s">
        <v>517</v>
      </c>
      <c r="H22" s="411"/>
      <c r="I22" s="65"/>
      <c r="J22" s="66">
        <v>31865.73525</v>
      </c>
      <c r="K22" s="68">
        <v>0</v>
      </c>
      <c r="L22" s="70">
        <v>31865.73525</v>
      </c>
      <c r="M22" s="47"/>
    </row>
    <row r="23" spans="1:13" ht="12.75">
      <c r="A23" s="51" t="e">
        <v>#REF!</v>
      </c>
      <c r="B23" s="22" t="s">
        <v>96</v>
      </c>
      <c r="C23" s="52"/>
      <c r="D23" s="62"/>
      <c r="E23" s="178">
        <v>3124</v>
      </c>
      <c r="F23" s="249"/>
      <c r="G23" s="411" t="s">
        <v>518</v>
      </c>
      <c r="H23" s="411"/>
      <c r="I23" s="65"/>
      <c r="J23" s="66">
        <v>244883.862</v>
      </c>
      <c r="K23" s="68">
        <v>6908.205650000001</v>
      </c>
      <c r="L23" s="70">
        <v>251792.06764999998</v>
      </c>
      <c r="M23" s="47"/>
    </row>
    <row r="24" spans="1:13" ht="12.75">
      <c r="A24" s="51" t="e">
        <v>#REF!</v>
      </c>
      <c r="B24" s="22" t="s">
        <v>96</v>
      </c>
      <c r="C24" s="52"/>
      <c r="D24" s="62"/>
      <c r="E24" s="178">
        <v>3126</v>
      </c>
      <c r="F24" s="249"/>
      <c r="G24" s="411" t="s">
        <v>519</v>
      </c>
      <c r="H24" s="411"/>
      <c r="I24" s="65"/>
      <c r="J24" s="66">
        <v>42301.908</v>
      </c>
      <c r="K24" s="68">
        <v>0</v>
      </c>
      <c r="L24" s="70">
        <v>42301.908</v>
      </c>
      <c r="M24" s="47"/>
    </row>
    <row r="25" spans="1:13" ht="12.75">
      <c r="A25" s="51" t="e">
        <v>#REF!</v>
      </c>
      <c r="B25" s="22" t="s">
        <v>96</v>
      </c>
      <c r="C25" s="52"/>
      <c r="D25" s="62"/>
      <c r="E25" s="178">
        <v>3128</v>
      </c>
      <c r="F25" s="249"/>
      <c r="G25" s="411" t="s">
        <v>520</v>
      </c>
      <c r="H25" s="411"/>
      <c r="I25" s="65"/>
      <c r="J25" s="66">
        <v>72214.88</v>
      </c>
      <c r="K25" s="68">
        <v>0</v>
      </c>
      <c r="L25" s="70">
        <v>72214.88</v>
      </c>
      <c r="M25" s="47"/>
    </row>
    <row r="26" spans="1:13" ht="12.75">
      <c r="A26" s="51" t="e">
        <v>#REF!</v>
      </c>
      <c r="B26" s="22" t="s">
        <v>96</v>
      </c>
      <c r="C26" s="52"/>
      <c r="D26" s="62"/>
      <c r="E26" s="178">
        <v>3131</v>
      </c>
      <c r="F26" s="249"/>
      <c r="G26" s="411" t="s">
        <v>521</v>
      </c>
      <c r="H26" s="411"/>
      <c r="I26" s="65"/>
      <c r="J26" s="66">
        <v>797964.8810599999</v>
      </c>
      <c r="K26" s="68">
        <v>45854.240770000004</v>
      </c>
      <c r="L26" s="70">
        <v>843819.12183</v>
      </c>
      <c r="M26" s="47"/>
    </row>
    <row r="27" spans="1:13" ht="12.75">
      <c r="A27" s="51" t="e">
        <v>#REF!</v>
      </c>
      <c r="B27" s="22" t="s">
        <v>96</v>
      </c>
      <c r="C27" s="52"/>
      <c r="D27" s="62"/>
      <c r="E27" s="178">
        <v>3132</v>
      </c>
      <c r="F27" s="249"/>
      <c r="G27" s="411" t="s">
        <v>522</v>
      </c>
      <c r="H27" s="411"/>
      <c r="I27" s="65"/>
      <c r="J27" s="66">
        <v>287831</v>
      </c>
      <c r="K27" s="68">
        <v>25714.76832</v>
      </c>
      <c r="L27" s="70">
        <v>313545.76832</v>
      </c>
      <c r="M27" s="47"/>
    </row>
    <row r="28" spans="1:13" ht="12.75">
      <c r="A28" s="51" t="e">
        <v>#REF!</v>
      </c>
      <c r="B28" s="22" t="s">
        <v>96</v>
      </c>
      <c r="C28" s="52"/>
      <c r="D28" s="62"/>
      <c r="E28" s="178">
        <v>3133</v>
      </c>
      <c r="F28" s="249"/>
      <c r="G28" s="411" t="s">
        <v>523</v>
      </c>
      <c r="H28" s="411"/>
      <c r="I28" s="65"/>
      <c r="J28" s="66">
        <v>29567</v>
      </c>
      <c r="K28" s="68">
        <v>0</v>
      </c>
      <c r="L28" s="70">
        <v>29567</v>
      </c>
      <c r="M28" s="47"/>
    </row>
    <row r="29" spans="1:13" ht="12.75">
      <c r="A29" s="51" t="e">
        <v>#REF!</v>
      </c>
      <c r="B29" s="22" t="s">
        <v>96</v>
      </c>
      <c r="C29" s="52"/>
      <c r="D29" s="62"/>
      <c r="E29" s="178">
        <v>3139</v>
      </c>
      <c r="F29" s="249"/>
      <c r="G29" s="411" t="s">
        <v>524</v>
      </c>
      <c r="H29" s="411"/>
      <c r="I29" s="65"/>
      <c r="J29" s="66">
        <v>122136</v>
      </c>
      <c r="K29" s="68">
        <v>0</v>
      </c>
      <c r="L29" s="70">
        <v>122136</v>
      </c>
      <c r="M29" s="47"/>
    </row>
    <row r="30" spans="1:13" ht="12.75">
      <c r="A30" s="51" t="e">
        <v>#REF!</v>
      </c>
      <c r="B30" s="22" t="s">
        <v>96</v>
      </c>
      <c r="C30" s="52"/>
      <c r="D30" s="62"/>
      <c r="E30" s="178">
        <v>3141</v>
      </c>
      <c r="F30" s="249"/>
      <c r="G30" s="411" t="s">
        <v>525</v>
      </c>
      <c r="H30" s="411"/>
      <c r="I30" s="65"/>
      <c r="J30" s="66">
        <v>178823</v>
      </c>
      <c r="K30" s="68">
        <v>0</v>
      </c>
      <c r="L30" s="70">
        <v>178823</v>
      </c>
      <c r="M30" s="47"/>
    </row>
    <row r="31" spans="1:13" ht="12.75">
      <c r="A31" s="51" t="e">
        <v>#REF!</v>
      </c>
      <c r="B31" s="22" t="s">
        <v>96</v>
      </c>
      <c r="C31" s="52"/>
      <c r="D31" s="62"/>
      <c r="E31" s="178">
        <v>3142</v>
      </c>
      <c r="F31" s="249"/>
      <c r="G31" s="411" t="s">
        <v>526</v>
      </c>
      <c r="H31" s="411"/>
      <c r="I31" s="65"/>
      <c r="J31" s="66">
        <v>0</v>
      </c>
      <c r="K31" s="68">
        <v>0</v>
      </c>
      <c r="L31" s="70">
        <v>0</v>
      </c>
      <c r="M31" s="47"/>
    </row>
    <row r="32" spans="1:13" ht="12.75">
      <c r="A32" s="51" t="e">
        <v>#REF!</v>
      </c>
      <c r="B32" s="22" t="s">
        <v>96</v>
      </c>
      <c r="C32" s="52"/>
      <c r="D32" s="62"/>
      <c r="E32" s="178">
        <v>3143</v>
      </c>
      <c r="F32" s="249"/>
      <c r="G32" s="411" t="s">
        <v>527</v>
      </c>
      <c r="H32" s="411"/>
      <c r="I32" s="65"/>
      <c r="J32" s="66">
        <v>87165</v>
      </c>
      <c r="K32" s="68">
        <v>0</v>
      </c>
      <c r="L32" s="70">
        <v>87165</v>
      </c>
      <c r="M32" s="47"/>
    </row>
    <row r="33" spans="1:13" ht="12.75" customHeight="1">
      <c r="A33" s="51" t="e">
        <v>#REF!</v>
      </c>
      <c r="B33" s="22" t="s">
        <v>96</v>
      </c>
      <c r="C33" s="52"/>
      <c r="D33" s="62"/>
      <c r="E33" s="178">
        <v>3145</v>
      </c>
      <c r="F33" s="249"/>
      <c r="G33" s="411" t="s">
        <v>528</v>
      </c>
      <c r="H33" s="412"/>
      <c r="I33" s="65"/>
      <c r="J33" s="66">
        <v>60983</v>
      </c>
      <c r="K33" s="68">
        <v>0</v>
      </c>
      <c r="L33" s="70">
        <v>60983</v>
      </c>
      <c r="M33" s="47"/>
    </row>
    <row r="34" spans="1:13" ht="12.75">
      <c r="A34" s="51" t="e">
        <v>#REF!</v>
      </c>
      <c r="B34" s="22" t="s">
        <v>503</v>
      </c>
      <c r="C34" s="52"/>
      <c r="D34" s="62"/>
      <c r="E34" s="178">
        <v>3146</v>
      </c>
      <c r="F34" s="249"/>
      <c r="G34" s="411" t="s">
        <v>529</v>
      </c>
      <c r="H34" s="411"/>
      <c r="I34" s="65"/>
      <c r="J34" s="66">
        <v>38190</v>
      </c>
      <c r="K34" s="68">
        <v>2356.1256000000003</v>
      </c>
      <c r="L34" s="70">
        <v>40546.1256</v>
      </c>
      <c r="M34" s="47"/>
    </row>
    <row r="35" spans="1:13" ht="12.75">
      <c r="A35" s="51" t="e">
        <v>#REF!</v>
      </c>
      <c r="B35" s="22" t="s">
        <v>96</v>
      </c>
      <c r="C35" s="52"/>
      <c r="D35" s="62"/>
      <c r="E35" s="178">
        <v>3147</v>
      </c>
      <c r="F35" s="249"/>
      <c r="G35" s="411" t="s">
        <v>530</v>
      </c>
      <c r="H35" s="411"/>
      <c r="I35" s="65"/>
      <c r="J35" s="66">
        <v>46578</v>
      </c>
      <c r="K35" s="68">
        <v>0</v>
      </c>
      <c r="L35" s="70">
        <v>46578</v>
      </c>
      <c r="M35" s="47"/>
    </row>
    <row r="36" spans="1:13" ht="12.75">
      <c r="A36" s="51" t="e">
        <v>#REF!</v>
      </c>
      <c r="B36" s="22" t="s">
        <v>96</v>
      </c>
      <c r="C36" s="52"/>
      <c r="D36" s="62"/>
      <c r="E36" s="178">
        <v>3148</v>
      </c>
      <c r="F36" s="249"/>
      <c r="G36" s="411" t="s">
        <v>531</v>
      </c>
      <c r="H36" s="411"/>
      <c r="I36" s="65"/>
      <c r="J36" s="66">
        <v>194143</v>
      </c>
      <c r="K36" s="68">
        <v>0</v>
      </c>
      <c r="L36" s="70">
        <v>194143</v>
      </c>
      <c r="M36" s="47"/>
    </row>
    <row r="37" spans="1:13" ht="12.75">
      <c r="A37" s="51" t="e">
        <v>#REF!</v>
      </c>
      <c r="B37" s="22" t="s">
        <v>96</v>
      </c>
      <c r="C37" s="52"/>
      <c r="D37" s="62"/>
      <c r="E37" s="178">
        <v>3150</v>
      </c>
      <c r="F37" s="249"/>
      <c r="G37" s="411" t="s">
        <v>532</v>
      </c>
      <c r="H37" s="411"/>
      <c r="I37" s="65"/>
      <c r="J37" s="66">
        <v>61123</v>
      </c>
      <c r="K37" s="68">
        <v>0</v>
      </c>
      <c r="L37" s="70">
        <v>61123</v>
      </c>
      <c r="M37" s="47"/>
    </row>
    <row r="38" spans="1:13" ht="12.75">
      <c r="A38" s="51" t="e">
        <v>#REF!</v>
      </c>
      <c r="B38" s="22" t="s">
        <v>96</v>
      </c>
      <c r="C38" s="52"/>
      <c r="D38" s="62"/>
      <c r="E38" s="178">
        <v>3211</v>
      </c>
      <c r="F38" s="249"/>
      <c r="G38" s="411" t="s">
        <v>533</v>
      </c>
      <c r="H38" s="411"/>
      <c r="I38" s="65"/>
      <c r="J38" s="66">
        <v>19686029.97445</v>
      </c>
      <c r="K38" s="68">
        <v>3060872.61123</v>
      </c>
      <c r="L38" s="70">
        <v>22746902.58568</v>
      </c>
      <c r="M38" s="47"/>
    </row>
    <row r="39" spans="1:13" ht="12.75">
      <c r="A39" s="51" t="e">
        <v>#REF!</v>
      </c>
      <c r="B39" s="22" t="s">
        <v>96</v>
      </c>
      <c r="C39" s="52"/>
      <c r="D39" s="62"/>
      <c r="E39" s="178">
        <v>3212</v>
      </c>
      <c r="F39" s="249"/>
      <c r="G39" s="411" t="s">
        <v>534</v>
      </c>
      <c r="H39" s="411"/>
      <c r="I39" s="65"/>
      <c r="J39" s="66">
        <v>7900629.92161</v>
      </c>
      <c r="K39" s="68">
        <v>1738500.22233</v>
      </c>
      <c r="L39" s="70">
        <v>9639130.14394</v>
      </c>
      <c r="M39" s="47"/>
    </row>
    <row r="40" spans="1:13" ht="12.75">
      <c r="A40" s="51" t="e">
        <v>#REF!</v>
      </c>
      <c r="B40" s="22" t="s">
        <v>96</v>
      </c>
      <c r="C40" s="52"/>
      <c r="D40" s="62"/>
      <c r="E40" s="178">
        <v>3221</v>
      </c>
      <c r="F40" s="249"/>
      <c r="G40" s="411" t="s">
        <v>535</v>
      </c>
      <c r="H40" s="411"/>
      <c r="I40" s="65"/>
      <c r="J40" s="66">
        <v>147527</v>
      </c>
      <c r="K40" s="68">
        <v>0</v>
      </c>
      <c r="L40" s="70">
        <v>147527</v>
      </c>
      <c r="M40" s="47"/>
    </row>
    <row r="41" spans="1:13" ht="12.75">
      <c r="A41" s="51" t="e">
        <v>#REF!</v>
      </c>
      <c r="B41" s="22" t="s">
        <v>96</v>
      </c>
      <c r="C41" s="52"/>
      <c r="D41" s="62"/>
      <c r="E41" s="178">
        <v>3131</v>
      </c>
      <c r="F41" s="249"/>
      <c r="G41" s="411" t="s">
        <v>536</v>
      </c>
      <c r="H41" s="411"/>
      <c r="I41" s="65"/>
      <c r="J41" s="66">
        <v>14508</v>
      </c>
      <c r="K41" s="68">
        <v>0</v>
      </c>
      <c r="L41" s="70">
        <v>14508</v>
      </c>
      <c r="M41" s="47"/>
    </row>
    <row r="42" spans="1:13" ht="12.75">
      <c r="A42" s="51" t="e">
        <v>#REF!</v>
      </c>
      <c r="B42" s="22" t="s">
        <v>96</v>
      </c>
      <c r="C42" s="52"/>
      <c r="D42" s="62"/>
      <c r="E42" s="178">
        <v>3233</v>
      </c>
      <c r="F42" s="249"/>
      <c r="G42" s="411" t="s">
        <v>537</v>
      </c>
      <c r="H42" s="411"/>
      <c r="I42" s="65"/>
      <c r="J42" s="66">
        <v>91647</v>
      </c>
      <c r="K42" s="68">
        <v>0</v>
      </c>
      <c r="L42" s="70">
        <v>91647</v>
      </c>
      <c r="M42" s="47"/>
    </row>
    <row r="43" spans="1:13" ht="12.75">
      <c r="A43" s="51" t="e">
        <v>#REF!</v>
      </c>
      <c r="B43" s="22" t="s">
        <v>96</v>
      </c>
      <c r="C43" s="52"/>
      <c r="D43" s="62"/>
      <c r="E43" s="178">
        <v>3261</v>
      </c>
      <c r="F43" s="249"/>
      <c r="G43" s="411" t="s">
        <v>538</v>
      </c>
      <c r="H43" s="411"/>
      <c r="I43" s="65"/>
      <c r="J43" s="66">
        <v>365350.53841</v>
      </c>
      <c r="K43" s="68">
        <v>5770.9582</v>
      </c>
      <c r="L43" s="70">
        <v>371121.49661</v>
      </c>
      <c r="M43" s="47"/>
    </row>
    <row r="44" spans="1:13" ht="12.75">
      <c r="A44" s="51" t="e">
        <v>#REF!</v>
      </c>
      <c r="B44" s="22" t="s">
        <v>96</v>
      </c>
      <c r="C44" s="52"/>
      <c r="D44" s="62"/>
      <c r="E44" s="178">
        <v>3262</v>
      </c>
      <c r="F44" s="249"/>
      <c r="G44" s="411" t="s">
        <v>539</v>
      </c>
      <c r="H44" s="411"/>
      <c r="I44" s="65"/>
      <c r="J44" s="66">
        <v>367873.25232999993</v>
      </c>
      <c r="K44" s="68">
        <v>11214.04452</v>
      </c>
      <c r="L44" s="70">
        <v>379087.2968499999</v>
      </c>
      <c r="M44" s="47"/>
    </row>
    <row r="45" spans="1:13" ht="12.75">
      <c r="A45" s="51" t="e">
        <v>#REF!</v>
      </c>
      <c r="B45" s="22" t="s">
        <v>96</v>
      </c>
      <c r="C45" s="52"/>
      <c r="D45" s="62"/>
      <c r="E45" s="178">
        <v>3269</v>
      </c>
      <c r="F45" s="249"/>
      <c r="G45" s="411" t="s">
        <v>540</v>
      </c>
      <c r="H45" s="411"/>
      <c r="I45" s="65"/>
      <c r="J45" s="66">
        <v>1246.02101</v>
      </c>
      <c r="K45" s="68">
        <v>0</v>
      </c>
      <c r="L45" s="70">
        <v>1246.02101</v>
      </c>
      <c r="M45" s="47"/>
    </row>
    <row r="46" spans="1:13" ht="12.75">
      <c r="A46" s="51"/>
      <c r="B46" s="22"/>
      <c r="C46" s="52"/>
      <c r="D46" s="62"/>
      <c r="E46" s="178">
        <v>3291</v>
      </c>
      <c r="F46" s="249"/>
      <c r="G46" s="411" t="s">
        <v>541</v>
      </c>
      <c r="H46" s="411"/>
      <c r="I46" s="65"/>
      <c r="J46" s="66">
        <v>14953.89093</v>
      </c>
      <c r="K46" s="68">
        <v>0</v>
      </c>
      <c r="L46" s="70">
        <v>14953.89093</v>
      </c>
      <c r="M46" s="47"/>
    </row>
    <row r="47" spans="1:13" ht="12.75">
      <c r="A47" s="51"/>
      <c r="B47" s="22"/>
      <c r="C47" s="52"/>
      <c r="D47" s="62"/>
      <c r="E47" s="178">
        <v>3292</v>
      </c>
      <c r="F47" s="249"/>
      <c r="G47" s="411" t="s">
        <v>542</v>
      </c>
      <c r="H47" s="411"/>
      <c r="I47" s="65"/>
      <c r="J47" s="66">
        <v>12923.22</v>
      </c>
      <c r="K47" s="68">
        <v>0</v>
      </c>
      <c r="L47" s="70">
        <v>12923.22</v>
      </c>
      <c r="M47" s="47"/>
    </row>
    <row r="48" spans="1:13" ht="12.75">
      <c r="A48" s="51"/>
      <c r="B48" s="22"/>
      <c r="C48" s="52"/>
      <c r="D48" s="62"/>
      <c r="E48" s="178">
        <v>3293</v>
      </c>
      <c r="F48" s="249"/>
      <c r="G48" s="411" t="s">
        <v>543</v>
      </c>
      <c r="H48" s="411"/>
      <c r="I48" s="65"/>
      <c r="J48" s="66">
        <v>16441.647</v>
      </c>
      <c r="K48" s="68">
        <v>0</v>
      </c>
      <c r="L48" s="70">
        <v>16441.647</v>
      </c>
      <c r="M48" s="47"/>
    </row>
    <row r="49" spans="1:13" ht="12.75">
      <c r="A49" s="51"/>
      <c r="B49" s="22"/>
      <c r="C49" s="52"/>
      <c r="D49" s="62"/>
      <c r="E49" s="178">
        <v>3294</v>
      </c>
      <c r="F49" s="249"/>
      <c r="G49" s="411" t="s">
        <v>544</v>
      </c>
      <c r="H49" s="411"/>
      <c r="I49" s="65"/>
      <c r="J49" s="66">
        <v>84857.20333</v>
      </c>
      <c r="K49" s="68">
        <v>0</v>
      </c>
      <c r="L49" s="70">
        <v>84857.20333</v>
      </c>
      <c r="M49" s="47"/>
    </row>
    <row r="50" spans="1:13" ht="12.75">
      <c r="A50" s="51" t="e">
        <v>#REF!</v>
      </c>
      <c r="B50" s="22" t="s">
        <v>96</v>
      </c>
      <c r="C50" s="52"/>
      <c r="D50" s="62"/>
      <c r="E50" s="178">
        <v>3269</v>
      </c>
      <c r="F50" s="249"/>
      <c r="G50" s="411" t="s">
        <v>545</v>
      </c>
      <c r="H50" s="411"/>
      <c r="I50" s="65"/>
      <c r="J50" s="66">
        <v>88990920.33917</v>
      </c>
      <c r="K50" s="68">
        <v>233523.14615000002</v>
      </c>
      <c r="L50" s="70">
        <v>89224443.48531999</v>
      </c>
      <c r="M50" s="47"/>
    </row>
    <row r="51" spans="1:13" ht="12.75">
      <c r="A51" s="51" t="e">
        <v>#REF!</v>
      </c>
      <c r="B51" s="22" t="s">
        <v>96</v>
      </c>
      <c r="C51" s="52"/>
      <c r="D51" s="81"/>
      <c r="E51" s="413"/>
      <c r="F51" s="82"/>
      <c r="G51" s="82" t="s">
        <v>474</v>
      </c>
      <c r="H51" s="83"/>
      <c r="I51" s="84"/>
      <c r="J51" s="203">
        <v>183679.117</v>
      </c>
      <c r="K51" s="87">
        <v>33589.52472</v>
      </c>
      <c r="L51" s="89">
        <v>217268.64172</v>
      </c>
      <c r="M51" s="47"/>
    </row>
    <row r="52" spans="1:13" ht="12.75">
      <c r="A52" s="51" t="e">
        <v>#REF!</v>
      </c>
      <c r="B52" s="22" t="s">
        <v>96</v>
      </c>
      <c r="C52" s="52"/>
      <c r="D52" s="62"/>
      <c r="E52" s="178">
        <v>3314</v>
      </c>
      <c r="F52" s="249"/>
      <c r="G52" s="63" t="s">
        <v>546</v>
      </c>
      <c r="H52" s="64"/>
      <c r="I52" s="65"/>
      <c r="J52" s="66">
        <v>153083.751</v>
      </c>
      <c r="K52" s="68">
        <v>0</v>
      </c>
      <c r="L52" s="70">
        <v>153083.751</v>
      </c>
      <c r="M52" s="47"/>
    </row>
    <row r="53" spans="1:13" ht="12.75">
      <c r="A53" s="51" t="e">
        <v>#REF!</v>
      </c>
      <c r="B53" s="22" t="s">
        <v>96</v>
      </c>
      <c r="C53" s="52"/>
      <c r="D53" s="62"/>
      <c r="E53" s="178">
        <v>3315</v>
      </c>
      <c r="F53" s="249"/>
      <c r="G53" s="63" t="s">
        <v>547</v>
      </c>
      <c r="H53" s="64"/>
      <c r="I53" s="65"/>
      <c r="J53" s="66">
        <v>30595.366</v>
      </c>
      <c r="K53" s="68">
        <v>33589.52472</v>
      </c>
      <c r="L53" s="70">
        <v>64184.89072</v>
      </c>
      <c r="M53" s="47"/>
    </row>
    <row r="54" spans="1:13" ht="12.75">
      <c r="A54" s="51" t="e">
        <v>#REF!</v>
      </c>
      <c r="B54" s="22" t="s">
        <v>96</v>
      </c>
      <c r="C54" s="52"/>
      <c r="D54" s="81"/>
      <c r="E54" s="413"/>
      <c r="F54" s="82"/>
      <c r="G54" s="82" t="s">
        <v>477</v>
      </c>
      <c r="H54" s="83"/>
      <c r="I54" s="84"/>
      <c r="J54" s="203">
        <v>2436103.66554</v>
      </c>
      <c r="K54" s="87">
        <v>541623.0262900001</v>
      </c>
      <c r="L54" s="89">
        <v>2977726.69183</v>
      </c>
      <c r="M54" s="47"/>
    </row>
    <row r="55" spans="1:13" ht="12.75">
      <c r="A55" s="51" t="e">
        <v>#REF!</v>
      </c>
      <c r="B55" s="22" t="s">
        <v>96</v>
      </c>
      <c r="C55" s="52"/>
      <c r="D55" s="62"/>
      <c r="E55" s="178">
        <v>3411</v>
      </c>
      <c r="F55" s="249"/>
      <c r="G55" s="63" t="s">
        <v>549</v>
      </c>
      <c r="H55" s="64"/>
      <c r="I55" s="65"/>
      <c r="J55" s="66">
        <v>749396.07172</v>
      </c>
      <c r="K55" s="68">
        <v>0</v>
      </c>
      <c r="L55" s="70">
        <v>749396.07172</v>
      </c>
      <c r="M55" s="47"/>
    </row>
    <row r="56" spans="1:13" ht="12.75">
      <c r="A56" s="51" t="e">
        <v>#REF!</v>
      </c>
      <c r="B56" s="22" t="s">
        <v>96</v>
      </c>
      <c r="C56" s="52"/>
      <c r="D56" s="62"/>
      <c r="E56" s="178">
        <v>3419</v>
      </c>
      <c r="F56" s="249"/>
      <c r="G56" s="63" t="s">
        <v>550</v>
      </c>
      <c r="H56" s="64"/>
      <c r="I56" s="65"/>
      <c r="J56" s="66">
        <v>1484202.85</v>
      </c>
      <c r="K56" s="68">
        <v>519739.29242</v>
      </c>
      <c r="L56" s="70">
        <v>2003942.1424200002</v>
      </c>
      <c r="M56" s="47"/>
    </row>
    <row r="57" spans="1:13" ht="12.75" customHeight="1">
      <c r="A57" s="51" t="e">
        <v>#REF!</v>
      </c>
      <c r="B57" s="22" t="s">
        <v>96</v>
      </c>
      <c r="C57" s="52"/>
      <c r="D57" s="62"/>
      <c r="E57" s="178">
        <v>3421</v>
      </c>
      <c r="F57" s="249"/>
      <c r="G57" s="63" t="s">
        <v>551</v>
      </c>
      <c r="H57" s="414"/>
      <c r="I57" s="65"/>
      <c r="J57" s="66">
        <v>202504.74382000003</v>
      </c>
      <c r="K57" s="68">
        <v>21883.73387</v>
      </c>
      <c r="L57" s="70">
        <v>224388.47769000003</v>
      </c>
      <c r="M57" s="47"/>
    </row>
    <row r="58" spans="1:13" ht="12.75">
      <c r="A58" s="51" t="e">
        <v>#REF!</v>
      </c>
      <c r="B58" s="22" t="s">
        <v>96</v>
      </c>
      <c r="C58" s="52"/>
      <c r="D58" s="81"/>
      <c r="E58" s="413"/>
      <c r="F58" s="82"/>
      <c r="G58" s="82" t="s">
        <v>481</v>
      </c>
      <c r="H58" s="83"/>
      <c r="I58" s="84"/>
      <c r="J58" s="203">
        <v>11653.935</v>
      </c>
      <c r="K58" s="87">
        <v>0</v>
      </c>
      <c r="L58" s="89">
        <v>11653.935</v>
      </c>
      <c r="M58" s="47"/>
    </row>
    <row r="59" spans="1:13" ht="12.75">
      <c r="A59" s="51" t="e">
        <v>#REF!</v>
      </c>
      <c r="B59" s="22" t="s">
        <v>96</v>
      </c>
      <c r="C59" s="52"/>
      <c r="D59" s="321"/>
      <c r="E59" s="226">
        <v>3541</v>
      </c>
      <c r="F59" s="322"/>
      <c r="G59" s="415" t="s">
        <v>552</v>
      </c>
      <c r="H59" s="323"/>
      <c r="I59" s="324"/>
      <c r="J59" s="220">
        <v>11653.935</v>
      </c>
      <c r="K59" s="222">
        <v>0</v>
      </c>
      <c r="L59" s="70">
        <v>11653.935</v>
      </c>
      <c r="M59" s="47"/>
    </row>
    <row r="60" spans="1:13" ht="12.75">
      <c r="A60" s="51" t="e">
        <v>#REF!</v>
      </c>
      <c r="B60" s="22" t="s">
        <v>96</v>
      </c>
      <c r="C60" s="52"/>
      <c r="D60" s="81"/>
      <c r="E60" s="413"/>
      <c r="F60" s="82"/>
      <c r="G60" s="82" t="s">
        <v>483</v>
      </c>
      <c r="H60" s="83"/>
      <c r="I60" s="84"/>
      <c r="J60" s="203">
        <v>5298253.24271</v>
      </c>
      <c r="K60" s="87">
        <v>6749404.73826</v>
      </c>
      <c r="L60" s="89">
        <v>12047657.980969999</v>
      </c>
      <c r="M60" s="47"/>
    </row>
    <row r="61" spans="1:13" ht="13.5" customHeight="1" thickBot="1">
      <c r="A61" s="51" t="e">
        <v>#REF!</v>
      </c>
      <c r="B61" s="22" t="s">
        <v>96</v>
      </c>
      <c r="C61" s="52"/>
      <c r="D61" s="416"/>
      <c r="E61" s="417">
        <v>3809</v>
      </c>
      <c r="F61" s="418"/>
      <c r="G61" s="658" t="s">
        <v>553</v>
      </c>
      <c r="H61" s="658" t="e">
        <v>#N/A</v>
      </c>
      <c r="I61" s="274"/>
      <c r="J61" s="419">
        <v>5298253.24271</v>
      </c>
      <c r="K61" s="420">
        <v>6749404.73826</v>
      </c>
      <c r="L61" s="421">
        <v>12047657.980969999</v>
      </c>
      <c r="M61" s="47"/>
    </row>
    <row r="62" spans="1:13" ht="13.5" thickBot="1">
      <c r="A62" s="51" t="e">
        <v>#REF!</v>
      </c>
      <c r="B62" s="22" t="s">
        <v>96</v>
      </c>
      <c r="C62" s="52"/>
      <c r="D62" s="108"/>
      <c r="E62" s="422" t="s">
        <v>485</v>
      </c>
      <c r="F62" s="109"/>
      <c r="G62" s="109"/>
      <c r="H62" s="110"/>
      <c r="I62" s="111"/>
      <c r="J62" s="112">
        <v>0</v>
      </c>
      <c r="K62" s="114">
        <v>0</v>
      </c>
      <c r="L62" s="116">
        <v>0</v>
      </c>
      <c r="M62" s="47"/>
    </row>
    <row r="63" spans="1:13" ht="25.5" customHeight="1">
      <c r="A63" s="51" t="e">
        <v>#REF!</v>
      </c>
      <c r="B63" s="22" t="s">
        <v>96</v>
      </c>
      <c r="C63" s="52"/>
      <c r="D63" s="404"/>
      <c r="E63" s="423"/>
      <c r="F63" s="405"/>
      <c r="G63" s="657" t="s">
        <v>486</v>
      </c>
      <c r="H63" s="657"/>
      <c r="I63" s="407"/>
      <c r="J63" s="408">
        <v>0</v>
      </c>
      <c r="K63" s="409">
        <v>0</v>
      </c>
      <c r="L63" s="410">
        <v>0</v>
      </c>
      <c r="M63" s="47"/>
    </row>
    <row r="64" spans="1:13" ht="13.5" thickBot="1">
      <c r="A64" s="51" t="e">
        <v>#REF!</v>
      </c>
      <c r="B64" s="22" t="s">
        <v>96</v>
      </c>
      <c r="C64" s="52"/>
      <c r="D64" s="99"/>
      <c r="E64" s="424">
        <v>4322</v>
      </c>
      <c r="F64" s="425"/>
      <c r="G64" s="426" t="s">
        <v>548</v>
      </c>
      <c r="H64" s="101"/>
      <c r="I64" s="102"/>
      <c r="J64" s="103">
        <v>0</v>
      </c>
      <c r="K64" s="105">
        <v>0</v>
      </c>
      <c r="L64" s="107">
        <v>0</v>
      </c>
      <c r="M64" s="47"/>
    </row>
    <row r="65" spans="1:13" ht="13.5" thickBot="1">
      <c r="A65" s="51" t="e">
        <v>#REF!</v>
      </c>
      <c r="B65" s="22" t="s">
        <v>96</v>
      </c>
      <c r="C65" s="52"/>
      <c r="D65" s="108"/>
      <c r="E65" s="422" t="s">
        <v>488</v>
      </c>
      <c r="F65" s="109"/>
      <c r="G65" s="109"/>
      <c r="H65" s="110"/>
      <c r="I65" s="111"/>
      <c r="J65" s="112">
        <v>8068.962</v>
      </c>
      <c r="K65" s="114">
        <v>0</v>
      </c>
      <c r="L65" s="116">
        <v>8068.962</v>
      </c>
      <c r="M65" s="47"/>
    </row>
    <row r="66" spans="1:13" ht="12.75">
      <c r="A66" s="51" t="e">
        <v>#REF!</v>
      </c>
      <c r="B66" s="22" t="s">
        <v>503</v>
      </c>
      <c r="C66" s="52"/>
      <c r="D66" s="404"/>
      <c r="E66" s="423"/>
      <c r="F66" s="405"/>
      <c r="G66" s="427" t="s">
        <v>489</v>
      </c>
      <c r="H66" s="406"/>
      <c r="I66" s="407"/>
      <c r="J66" s="408">
        <v>0</v>
      </c>
      <c r="K66" s="409">
        <v>0</v>
      </c>
      <c r="L66" s="410">
        <v>0</v>
      </c>
      <c r="M66" s="47"/>
    </row>
    <row r="67" spans="1:13" ht="12.75">
      <c r="A67" s="51" t="e">
        <v>#REF!</v>
      </c>
      <c r="B67" s="22" t="s">
        <v>503</v>
      </c>
      <c r="C67" s="52"/>
      <c r="D67" s="321"/>
      <c r="E67" s="226">
        <v>5299</v>
      </c>
      <c r="F67" s="322"/>
      <c r="G67" s="428" t="s">
        <v>554</v>
      </c>
      <c r="H67" s="323"/>
      <c r="I67" s="324"/>
      <c r="J67" s="220">
        <v>0</v>
      </c>
      <c r="K67" s="222">
        <v>0</v>
      </c>
      <c r="L67" s="70">
        <v>0</v>
      </c>
      <c r="M67" s="47"/>
    </row>
    <row r="68" spans="1:13" ht="12.75">
      <c r="A68" s="51" t="e">
        <v>#REF!</v>
      </c>
      <c r="B68" s="22" t="s">
        <v>96</v>
      </c>
      <c r="C68" s="52"/>
      <c r="D68" s="81"/>
      <c r="E68" s="413"/>
      <c r="F68" s="82"/>
      <c r="G68" s="311" t="s">
        <v>491</v>
      </c>
      <c r="H68" s="83"/>
      <c r="I68" s="84"/>
      <c r="J68" s="203">
        <v>8068.962</v>
      </c>
      <c r="K68" s="87">
        <v>0</v>
      </c>
      <c r="L68" s="89">
        <v>8068.962</v>
      </c>
      <c r="M68" s="47"/>
    </row>
    <row r="69" spans="1:13" ht="13.5" thickBot="1">
      <c r="A69" s="51" t="e">
        <v>#REF!</v>
      </c>
      <c r="B69" s="22" t="s">
        <v>96</v>
      </c>
      <c r="C69" s="52"/>
      <c r="D69" s="416"/>
      <c r="E69" s="417">
        <v>5399</v>
      </c>
      <c r="F69" s="418"/>
      <c r="G69" s="429" t="s">
        <v>555</v>
      </c>
      <c r="H69" s="430"/>
      <c r="I69" s="274"/>
      <c r="J69" s="419">
        <v>8068.962</v>
      </c>
      <c r="K69" s="420">
        <v>0</v>
      </c>
      <c r="L69" s="421">
        <v>8068.962</v>
      </c>
      <c r="M69" s="47"/>
    </row>
    <row r="70" spans="1:13" ht="13.5" thickBot="1">
      <c r="A70" s="51" t="e">
        <v>#REF!</v>
      </c>
      <c r="B70" s="22" t="s">
        <v>96</v>
      </c>
      <c r="C70" s="52"/>
      <c r="D70" s="108"/>
      <c r="E70" s="422" t="s">
        <v>493</v>
      </c>
      <c r="F70" s="109"/>
      <c r="G70" s="109"/>
      <c r="H70" s="110"/>
      <c r="I70" s="111"/>
      <c r="J70" s="112">
        <v>109390.92199999999</v>
      </c>
      <c r="K70" s="114">
        <v>0</v>
      </c>
      <c r="L70" s="116">
        <v>109390.92199999999</v>
      </c>
      <c r="M70" s="47"/>
    </row>
    <row r="71" spans="1:13" ht="12.75">
      <c r="A71" s="51" t="e">
        <v>#REF!</v>
      </c>
      <c r="B71" s="22" t="s">
        <v>96</v>
      </c>
      <c r="C71" s="52"/>
      <c r="D71" s="81"/>
      <c r="E71" s="413"/>
      <c r="F71" s="82"/>
      <c r="G71" s="82" t="s">
        <v>494</v>
      </c>
      <c r="H71" s="83"/>
      <c r="I71" s="84"/>
      <c r="J71" s="203">
        <v>109390.92199999999</v>
      </c>
      <c r="K71" s="87">
        <v>0</v>
      </c>
      <c r="L71" s="431">
        <v>9390.853</v>
      </c>
      <c r="M71" s="47"/>
    </row>
    <row r="72" spans="1:13" ht="12.75">
      <c r="A72" s="51" t="e">
        <v>#REF!</v>
      </c>
      <c r="B72" s="22" t="s">
        <v>96</v>
      </c>
      <c r="C72" s="52"/>
      <c r="D72" s="62"/>
      <c r="E72" s="178">
        <v>6221</v>
      </c>
      <c r="F72" s="249"/>
      <c r="G72" s="288" t="s">
        <v>556</v>
      </c>
      <c r="H72" s="64"/>
      <c r="I72" s="65"/>
      <c r="J72" s="66">
        <v>7877.218</v>
      </c>
      <c r="K72" s="68">
        <v>0</v>
      </c>
      <c r="L72" s="70">
        <v>7877.218</v>
      </c>
      <c r="M72" s="47"/>
    </row>
    <row r="73" spans="1:13" ht="12.75">
      <c r="A73" s="51" t="e">
        <v>#REF!</v>
      </c>
      <c r="B73" s="22" t="s">
        <v>96</v>
      </c>
      <c r="C73" s="52"/>
      <c r="D73" s="251"/>
      <c r="E73" s="210">
        <v>6222</v>
      </c>
      <c r="F73" s="252"/>
      <c r="G73" s="288" t="s">
        <v>557</v>
      </c>
      <c r="H73" s="289"/>
      <c r="I73" s="253"/>
      <c r="J73" s="214">
        <v>100000.069</v>
      </c>
      <c r="K73" s="216">
        <v>0</v>
      </c>
      <c r="L73" s="70"/>
      <c r="M73" s="47"/>
    </row>
    <row r="74" spans="1:13" ht="13.5" thickBot="1">
      <c r="A74" s="51" t="e">
        <v>#REF!</v>
      </c>
      <c r="B74" s="22" t="s">
        <v>96</v>
      </c>
      <c r="C74" s="52"/>
      <c r="D74" s="251"/>
      <c r="E74" s="210">
        <v>6229</v>
      </c>
      <c r="F74" s="252"/>
      <c r="G74" s="288" t="s">
        <v>558</v>
      </c>
      <c r="H74" s="289"/>
      <c r="I74" s="253"/>
      <c r="J74" s="214">
        <v>1513.635</v>
      </c>
      <c r="K74" s="216">
        <v>0</v>
      </c>
      <c r="L74" s="70">
        <v>1513.635</v>
      </c>
      <c r="M74" s="47"/>
    </row>
    <row r="75" spans="1:12" ht="13.5" thickBot="1">
      <c r="A75" s="51" t="s">
        <v>92</v>
      </c>
      <c r="B75" s="51" t="s">
        <v>97</v>
      </c>
      <c r="D75" s="108"/>
      <c r="E75" s="432" t="s">
        <v>497</v>
      </c>
      <c r="F75" s="433"/>
      <c r="G75" s="109"/>
      <c r="H75" s="110"/>
      <c r="I75" s="111"/>
      <c r="J75" s="112">
        <v>131192344.00959998</v>
      </c>
      <c r="K75" s="114">
        <v>12475230.70496</v>
      </c>
      <c r="L75" s="116">
        <v>143667574.71456</v>
      </c>
    </row>
    <row r="76" spans="1:12" ht="12.75" customHeight="1">
      <c r="A76" s="51" t="s">
        <v>503</v>
      </c>
      <c r="B76" s="51"/>
      <c r="D76" s="117" t="s">
        <v>86</v>
      </c>
      <c r="E76" s="118"/>
      <c r="F76" s="118"/>
      <c r="G76" s="118"/>
      <c r="H76" s="118"/>
      <c r="I76" s="117"/>
      <c r="J76" s="117"/>
      <c r="K76" s="117"/>
      <c r="L76" s="119" t="s">
        <v>55</v>
      </c>
    </row>
    <row r="77" spans="1:12" ht="12.75">
      <c r="A77" s="51" t="s">
        <v>503</v>
      </c>
      <c r="B77" s="51"/>
      <c r="D77" s="120"/>
      <c r="E77" s="569"/>
      <c r="F77" s="569"/>
      <c r="G77" s="569"/>
      <c r="H77" s="569"/>
      <c r="I77" s="569"/>
      <c r="J77" s="569"/>
      <c r="K77" s="569"/>
      <c r="L77" s="569"/>
    </row>
    <row r="78" spans="1:2" ht="12.75">
      <c r="A78" s="51" t="s">
        <v>97</v>
      </c>
      <c r="B78" s="51"/>
    </row>
    <row r="79" spans="1:11" ht="12.75">
      <c r="A79" s="51"/>
      <c r="B79" s="51"/>
      <c r="J79" s="71"/>
      <c r="K79" s="7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</sheetData>
  <sheetProtection/>
  <mergeCells count="8">
    <mergeCell ref="E77:L77"/>
    <mergeCell ref="L9:L13"/>
    <mergeCell ref="G9:H13"/>
    <mergeCell ref="D9:E13"/>
    <mergeCell ref="J9:J13"/>
    <mergeCell ref="K9:K13"/>
    <mergeCell ref="G63:H63"/>
    <mergeCell ref="G61:H61"/>
  </mergeCells>
  <conditionalFormatting sqref="G8">
    <cfRule type="expression" priority="2" dxfId="0" stopIfTrue="1">
      <formula>M8=" "</formula>
    </cfRule>
  </conditionalFormatting>
  <conditionalFormatting sqref="L76">
    <cfRule type="expression" priority="3" dxfId="0" stopIfTrue="1">
      <formula>M76=" "</formula>
    </cfRule>
  </conditionalFormatting>
  <conditionalFormatting sqref="A64:A77 B64:B74 B14:B19 A2:A19 A20:B63">
    <cfRule type="cellIs" priority="1" dxfId="3" operator="equal" stopIfTrue="1">
      <formula>"odstr"</formula>
    </cfRule>
  </conditionalFormatting>
  <conditionalFormatting sqref="C1:E1">
    <cfRule type="cellIs" priority="4" dxfId="4" operator="equal" stopIfTrue="1">
      <formula>"nezadána"</formula>
    </cfRule>
  </conditionalFormatting>
  <conditionalFormatting sqref="B1">
    <cfRule type="cellIs" priority="5" dxfId="0" operator="equal" stopIfTrue="1">
      <formula>"FUNKCE"</formula>
    </cfRule>
  </conditionalFormatting>
  <conditionalFormatting sqref="L1 F1:I1">
    <cfRule type="cellIs" priority="6" dxfId="5" operator="notEqual" stopIfTrue="1">
      <formula>""</formula>
    </cfRule>
  </conditionalFormatting>
  <conditionalFormatting sqref="B4">
    <cfRule type="expression" priority="7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L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2001-06-01T07:55:06Z</cp:lastPrinted>
  <dcterms:created xsi:type="dcterms:W3CDTF">2000-10-16T14:33:05Z</dcterms:created>
  <dcterms:modified xsi:type="dcterms:W3CDTF">2016-05-23T08:25:16Z</dcterms:modified>
  <cp:category/>
  <cp:version/>
  <cp:contentType/>
  <cp:contentStatus/>
</cp:coreProperties>
</file>