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685" tabRatio="602" firstSheet="1" activeTab="5"/>
  </bookViews>
  <sheets>
    <sheet name="Tabulka 1a" sheetId="1" r:id="rId1"/>
    <sheet name="Tabulka 1b " sheetId="2" r:id="rId2"/>
    <sheet name="Tabulka 2a " sheetId="3" r:id="rId3"/>
    <sheet name="Tabulka 2b " sheetId="4" r:id="rId4"/>
    <sheet name="Tabulka 2c" sheetId="5" r:id="rId5"/>
    <sheet name="Tabulka 2d" sheetId="6" r:id="rId6"/>
    <sheet name="Tabulka 3" sheetId="7" r:id="rId7"/>
    <sheet name="Tabulka 4" sheetId="8" r:id="rId8"/>
  </sheets>
  <definedNames>
    <definedName name="_xlnm.Print_Area" localSheetId="2">'Tabulka 2a '!$A$1:$N$552</definedName>
  </definedNames>
  <calcPr fullCalcOnLoad="1"/>
</workbook>
</file>

<file path=xl/comments7.xml><?xml version="1.0" encoding="utf-8"?>
<comments xmlns="http://schemas.openxmlformats.org/spreadsheetml/2006/main">
  <authors>
    <author>Hanke V?clav</author>
  </authors>
  <commentList>
    <comment ref="K19" authorId="0">
      <text>
        <r>
          <rPr>
            <b/>
            <sz val="8"/>
            <rFont val="Tahoma"/>
            <family val="0"/>
          </rPr>
          <t>Hanke Václav:</t>
        </r>
        <r>
          <rPr>
            <sz val="8"/>
            <rFont val="Tahoma"/>
            <family val="0"/>
          </rPr>
          <t xml:space="preserve">
hodnota 299825 je snížena na 299824, aby součet zaokrouhlených hodnot dal rozpočtovou částku 1044226 tis. kč</t>
        </r>
      </text>
    </comment>
  </commentList>
</comments>
</file>

<file path=xl/sharedStrings.xml><?xml version="1.0" encoding="utf-8"?>
<sst xmlns="http://schemas.openxmlformats.org/spreadsheetml/2006/main" count="1296" uniqueCount="326">
  <si>
    <t>Tabulka 1a</t>
  </si>
  <si>
    <t>(v tis. Kč)</t>
  </si>
  <si>
    <t>Ukazatel A normativní - vzdělávací činnost  - výchozí stav</t>
  </si>
  <si>
    <t>Vzdělávací činnost - korekce na stanovené procento</t>
  </si>
  <si>
    <t xml:space="preserve">Ukazatel A normativní - vzdělávací činnost </t>
  </si>
  <si>
    <t xml:space="preserve">Ukazatel A - umělecké vysoké školy </t>
  </si>
  <si>
    <t>Ukazatel B - další vzdělávání učitelů</t>
  </si>
  <si>
    <t>Ukazatel C - stipendia studentů doktorských stud. prog.</t>
  </si>
  <si>
    <t xml:space="preserve">         AKTION</t>
  </si>
  <si>
    <t xml:space="preserve">         CEEPUS</t>
  </si>
  <si>
    <t xml:space="preserve">         zahraniční studenti</t>
  </si>
  <si>
    <t>Ukazatel D celkem</t>
  </si>
  <si>
    <t>Ukazatel E - nezbytné NIV spojené s investiční výstavbou</t>
  </si>
  <si>
    <t>Ukazatel F - vzdělávací projekty, o jejichž podpoře rozhodne ministr:</t>
  </si>
  <si>
    <t xml:space="preserve">                    Fond vzdělávací politiky a)</t>
  </si>
  <si>
    <t xml:space="preserve">                          Fond vzdělávací politiky I.:</t>
  </si>
  <si>
    <t xml:space="preserve">                          Podpora rozvoje učitelských studijních programů</t>
  </si>
  <si>
    <t xml:space="preserve">                    Fond vzdělávací politiky a) celkem</t>
  </si>
  <si>
    <t xml:space="preserve">                    Fond vzdělávací politiky b):</t>
  </si>
  <si>
    <t xml:space="preserve">                          Fond vzdělávací politiky II</t>
  </si>
  <si>
    <t xml:space="preserve">                          Finační závazky</t>
  </si>
  <si>
    <t>Ukazatel F celkem</t>
  </si>
  <si>
    <t>Ukazatel G - projekty Fondu rozvoje vysokých škol</t>
  </si>
  <si>
    <t xml:space="preserve">                     havarijní situace a mimořádné události</t>
  </si>
  <si>
    <t xml:space="preserve">                     kompenzace dopadů zvoleného algoritmu</t>
  </si>
  <si>
    <t>Dotace na ubytování a stravování studentů</t>
  </si>
  <si>
    <t>Celkem</t>
  </si>
  <si>
    <t>Vzdělávací činnost</t>
  </si>
  <si>
    <t>Nespecifikované institucionální prostředky na VaV</t>
  </si>
  <si>
    <t>Umělecké vysoké školy</t>
  </si>
  <si>
    <t>Tabulka 1b</t>
  </si>
  <si>
    <t>kód SP</t>
  </si>
  <si>
    <t>název SP</t>
  </si>
  <si>
    <t>koef.</t>
  </si>
  <si>
    <t>Analytická chemie</t>
  </si>
  <si>
    <t>Anorganická chemie</t>
  </si>
  <si>
    <t>Antropologie</t>
  </si>
  <si>
    <t>Aplikace přírodních věd</t>
  </si>
  <si>
    <t>ČVUT</t>
  </si>
  <si>
    <t>Aplikovaná fyzika</t>
  </si>
  <si>
    <t>Aplikovaná geologie</t>
  </si>
  <si>
    <t>Aplikovaná informatika</t>
  </si>
  <si>
    <t>Aplikovaná matematika</t>
  </si>
  <si>
    <t>Aplikované vědy a informatika</t>
  </si>
  <si>
    <t>Aplikované vědy v inženýrství</t>
  </si>
  <si>
    <t>Architektura a urbanismus</t>
  </si>
  <si>
    <t>Biofyzika</t>
  </si>
  <si>
    <t>Biochemie</t>
  </si>
  <si>
    <t>Biochemie a biotechnologie</t>
  </si>
  <si>
    <t>Biologie</t>
  </si>
  <si>
    <t>Biomedicínské inženýrství - bionika</t>
  </si>
  <si>
    <t>Botanika</t>
  </si>
  <si>
    <t>Demografie</t>
  </si>
  <si>
    <t>Dopravní inženýrství a spoje</t>
  </si>
  <si>
    <t>Dopravní technologie a spoje</t>
  </si>
  <si>
    <t>Dramatická umění</t>
  </si>
  <si>
    <t>Dřevařské inženýrství</t>
  </si>
  <si>
    <t>Ekologie</t>
  </si>
  <si>
    <t>Ekologie a ochrana prostředí</t>
  </si>
  <si>
    <t>Ekonomické teorie</t>
  </si>
  <si>
    <t>Ekonomika a management</t>
  </si>
  <si>
    <t>Ekonomika a řízení zdravotnictví</t>
  </si>
  <si>
    <t>Elektrotechnika a informatika</t>
  </si>
  <si>
    <t>Farmacie</t>
  </si>
  <si>
    <t>Filmové, televizní a fotografické umění a nová média</t>
  </si>
  <si>
    <t>Filologie</t>
  </si>
  <si>
    <t>Filozofie</t>
  </si>
  <si>
    <t>Fytotechnika</t>
  </si>
  <si>
    <t>Fyzika</t>
  </si>
  <si>
    <t>Fyzikální a materiálové inženýrství</t>
  </si>
  <si>
    <t>Fyzikální chemie</t>
  </si>
  <si>
    <t>Fyziologie a imunologie</t>
  </si>
  <si>
    <t>Genetika</t>
  </si>
  <si>
    <t>Geodézie a kartografie</t>
  </si>
  <si>
    <t>Geografie</t>
  </si>
  <si>
    <t>Geologie</t>
  </si>
  <si>
    <t>Geomatika</t>
  </si>
  <si>
    <t>Historické vědy</t>
  </si>
  <si>
    <t>Hornictví a geologie</t>
  </si>
  <si>
    <t>Hospodářská politika a správa</t>
  </si>
  <si>
    <t>Hudební umění</t>
  </si>
  <si>
    <t>Humanitní studia</t>
  </si>
  <si>
    <t>Chemické a procesní inženýrství</t>
  </si>
  <si>
    <t>Chemie</t>
  </si>
  <si>
    <t>OU</t>
  </si>
  <si>
    <t>Chemie a chemické technologie</t>
  </si>
  <si>
    <t>Chemie a technická chemie</t>
  </si>
  <si>
    <t>Chemie a technologie materiálů</t>
  </si>
  <si>
    <t>Chemie a technologie ochrany životního prostředí</t>
  </si>
  <si>
    <t>Chemie a technologie paliv a prostředí</t>
  </si>
  <si>
    <t>Chemie a technologie potravin</t>
  </si>
  <si>
    <t>Informační studia a knihovnictví</t>
  </si>
  <si>
    <t>Informatika</t>
  </si>
  <si>
    <t>Inženýrská ekologie</t>
  </si>
  <si>
    <t>Inženýrská informatika</t>
  </si>
  <si>
    <t>Jaderná chemie</t>
  </si>
  <si>
    <t>Kartografie</t>
  </si>
  <si>
    <t>Kinantropologie</t>
  </si>
  <si>
    <t>Krajinné inženýrství</t>
  </si>
  <si>
    <t>Kvantitativní metody v ekonomice</t>
  </si>
  <si>
    <t>Kybernetika a řídicí technika</t>
  </si>
  <si>
    <t>Lesní inženýrství</t>
  </si>
  <si>
    <t>Lesnictví</t>
  </si>
  <si>
    <t>Makromolekulární chemie</t>
  </si>
  <si>
    <t>Matematika</t>
  </si>
  <si>
    <t>Materiálové vědy</t>
  </si>
  <si>
    <t>Mediální a komunikační studia</t>
  </si>
  <si>
    <t>Metalurgická technologie</t>
  </si>
  <si>
    <t>Metalurgické inženýrství</t>
  </si>
  <si>
    <t>Metalurgie</t>
  </si>
  <si>
    <t>Mezinárodní ekonomické vztahy</t>
  </si>
  <si>
    <t>Mezinárodní teritoriální studia</t>
  </si>
  <si>
    <t>Mikrobiologie</t>
  </si>
  <si>
    <t>Molekulární a buněčná biologie</t>
  </si>
  <si>
    <t>Nerostné suroviny</t>
  </si>
  <si>
    <t>Obecná teorie a dějiny umění a kultury</t>
  </si>
  <si>
    <t>Organická chemie</t>
  </si>
  <si>
    <t>Ošetřovatelství</t>
  </si>
  <si>
    <t>Pedagogika</t>
  </si>
  <si>
    <t>Politologie</t>
  </si>
  <si>
    <t>Polygrafie</t>
  </si>
  <si>
    <t>Pozemní stavby a architektura</t>
  </si>
  <si>
    <t>Požární ochrana a průmyslová bezpečnost</t>
  </si>
  <si>
    <t>Právní specializace</t>
  </si>
  <si>
    <t>Právo a právní věda</t>
  </si>
  <si>
    <t>Procesní inženýrství</t>
  </si>
  <si>
    <t>Předškolní a mimoškolní pedagogika</t>
  </si>
  <si>
    <t>Psychologie</t>
  </si>
  <si>
    <t>Rehabilitace</t>
  </si>
  <si>
    <t>Sociální péče</t>
  </si>
  <si>
    <t>Sociální politika a sociální práce</t>
  </si>
  <si>
    <t>Sociologie</t>
  </si>
  <si>
    <t>Soudní inženýrství</t>
  </si>
  <si>
    <t>Specializace v pedagogice</t>
  </si>
  <si>
    <t>Specializace ve zdravotnictví</t>
  </si>
  <si>
    <t>Speciální chemicko-biologické obory</t>
  </si>
  <si>
    <t>Speciální pedagogika</t>
  </si>
  <si>
    <t>Spotřební chemie</t>
  </si>
  <si>
    <t>Stavební inženýrství</t>
  </si>
  <si>
    <t>Stavebnictví</t>
  </si>
  <si>
    <t>Stomatologie</t>
  </si>
  <si>
    <t>Stroje a zařízení</t>
  </si>
  <si>
    <t>Strojírenská technologie</t>
  </si>
  <si>
    <t>Strojírenství</t>
  </si>
  <si>
    <t>Strojírenství se zaměřením na ekonomiku a řízení</t>
  </si>
  <si>
    <t xml:space="preserve">UJEP </t>
  </si>
  <si>
    <t>Strojní inženýrství</t>
  </si>
  <si>
    <t>Systémové inženýrství a informatika</t>
  </si>
  <si>
    <t>Taneční umění</t>
  </si>
  <si>
    <t>Technika a technologie v dopravě a spojích</t>
  </si>
  <si>
    <t>Tělesná výchova a sport</t>
  </si>
  <si>
    <t>Teologie</t>
  </si>
  <si>
    <t>Teoretické právní vědy</t>
  </si>
  <si>
    <t>Teorie a dějiny divadla, filmu a masmédií</t>
  </si>
  <si>
    <t>Teorie a dějiny hudebního umění</t>
  </si>
  <si>
    <t>Teorie a dějiny literatury</t>
  </si>
  <si>
    <t>Teorie a dějiny výtvarných umění</t>
  </si>
  <si>
    <t>Textil</t>
  </si>
  <si>
    <t>Textilní inženýrství</t>
  </si>
  <si>
    <t>Učitelství pro střední školy</t>
  </si>
  <si>
    <t>Učitelství pro základní školy</t>
  </si>
  <si>
    <t>Veterinární hygiena a ekologie</t>
  </si>
  <si>
    <t>Veterinární lékařství</t>
  </si>
  <si>
    <t>Všeobecné lékařství</t>
  </si>
  <si>
    <t>Vychovatelství</t>
  </si>
  <si>
    <t>Výtvarná umění</t>
  </si>
  <si>
    <t>UJEP,VUT,AVU,VŠUP</t>
  </si>
  <si>
    <t>Zahradní a krajinářská architektura</t>
  </si>
  <si>
    <t>Zahradnické inženýrství</t>
  </si>
  <si>
    <t>Zahradnictví</t>
  </si>
  <si>
    <t>Zdravotnická bioanalytika</t>
  </si>
  <si>
    <t>Zemědělská specializace</t>
  </si>
  <si>
    <t>Zemědělské inženýrství</t>
  </si>
  <si>
    <t>Zemědělství</t>
  </si>
  <si>
    <t>Zoologie</t>
  </si>
  <si>
    <t>Zootechnika</t>
  </si>
  <si>
    <t>rozpis 2000</t>
  </si>
  <si>
    <t>UK</t>
  </si>
  <si>
    <t>počet studentů k 31.10.</t>
  </si>
  <si>
    <t>nově přijatí</t>
  </si>
  <si>
    <t>k 31.10.</t>
  </si>
  <si>
    <t>pokračují</t>
  </si>
  <si>
    <t>studentů</t>
  </si>
  <si>
    <t>zvláštní</t>
  </si>
  <si>
    <t>ostatní</t>
  </si>
  <si>
    <t>celkem</t>
  </si>
  <si>
    <t>MU</t>
  </si>
  <si>
    <t>UP</t>
  </si>
  <si>
    <t>JU</t>
  </si>
  <si>
    <t>ZU</t>
  </si>
  <si>
    <t>UJEP</t>
  </si>
  <si>
    <t>SU</t>
  </si>
  <si>
    <t>VFU</t>
  </si>
  <si>
    <t>VŠP</t>
  </si>
  <si>
    <t>VŠE</t>
  </si>
  <si>
    <t>VUT</t>
  </si>
  <si>
    <t>VŠCHT</t>
  </si>
  <si>
    <t>UPAR</t>
  </si>
  <si>
    <t>TUO</t>
  </si>
  <si>
    <t>TUL</t>
  </si>
  <si>
    <t>ČZU</t>
  </si>
  <si>
    <t>MZLU</t>
  </si>
  <si>
    <t>AMU</t>
  </si>
  <si>
    <t>AVU</t>
  </si>
  <si>
    <t>VŠUP</t>
  </si>
  <si>
    <t>JAMU</t>
  </si>
  <si>
    <t>propad</t>
  </si>
  <si>
    <t>přepočtený</t>
  </si>
  <si>
    <t>počet</t>
  </si>
  <si>
    <t>vzdělávací</t>
  </si>
  <si>
    <t>činnost</t>
  </si>
  <si>
    <t>Tabulka 2a</t>
  </si>
  <si>
    <t xml:space="preserve">z toho </t>
  </si>
  <si>
    <t>p</t>
  </si>
  <si>
    <t>nárůst</t>
  </si>
  <si>
    <t>název studijního programu</t>
  </si>
  <si>
    <t>nár.</t>
  </si>
  <si>
    <t>nově</t>
  </si>
  <si>
    <t>%</t>
  </si>
  <si>
    <t>přijatí</t>
  </si>
  <si>
    <t>Celkem:</t>
  </si>
  <si>
    <t>CELKEM:</t>
  </si>
  <si>
    <t>Tabulka 2b</t>
  </si>
  <si>
    <t>referenční</t>
  </si>
  <si>
    <t>rozdíl</t>
  </si>
  <si>
    <t xml:space="preserve">Počet normativních studentů celkem =     </t>
  </si>
  <si>
    <t>v tis. Kč</t>
  </si>
  <si>
    <t>VŠ</t>
  </si>
  <si>
    <t>Odečet</t>
  </si>
  <si>
    <t>po odečtu</t>
  </si>
  <si>
    <t>Tabulka 2c</t>
  </si>
  <si>
    <t>CELKEM</t>
  </si>
  <si>
    <t>=</t>
  </si>
  <si>
    <t>Tabulka 4</t>
  </si>
  <si>
    <t>umělecké</t>
  </si>
  <si>
    <t>ubytování</t>
  </si>
  <si>
    <t>stip.</t>
  </si>
  <si>
    <t>základní</t>
  </si>
  <si>
    <t>a</t>
  </si>
  <si>
    <t>DSPSP</t>
  </si>
  <si>
    <t>rozpis</t>
  </si>
  <si>
    <t>stravování</t>
  </si>
  <si>
    <t>běžných NIV</t>
  </si>
  <si>
    <t>ukazatel A</t>
  </si>
  <si>
    <t>ukazatel C</t>
  </si>
  <si>
    <t>UHK</t>
  </si>
  <si>
    <t>R</t>
  </si>
  <si>
    <t>T</t>
  </si>
  <si>
    <t>V</t>
  </si>
  <si>
    <t>UTB</t>
  </si>
  <si>
    <t>Normativ pro rok 2001 =</t>
  </si>
  <si>
    <t>Dotace na vzdělávací činnost 2001 po odečtu</t>
  </si>
  <si>
    <t>VČ 2001</t>
  </si>
  <si>
    <t>Bakalářské studijní programy</t>
  </si>
  <si>
    <t>Magisterské studijní programy</t>
  </si>
  <si>
    <t>Doktorské studijní programy</t>
  </si>
  <si>
    <t>Teorie a dějiny tanečního umění</t>
  </si>
  <si>
    <t>přep.poč.stud.</t>
  </si>
  <si>
    <t>/</t>
  </si>
  <si>
    <t>a šestiprocentního nárůstu přepočteného počtu studentů u magisterských studijních programů</t>
  </si>
  <si>
    <t>Odečet dotace na vzdělávací činnost při překročení</t>
  </si>
  <si>
    <t xml:space="preserve">patnáctiprocentního nárůstu přepočteného počtu studentů u bakalářských studijních rogramů </t>
  </si>
  <si>
    <t>ve finančním roce 2001 oproti roku 1998</t>
  </si>
  <si>
    <t>ZU,UHK</t>
  </si>
  <si>
    <t>Koeficienty  náročnosti pro jednotlivé studijní programy pro rok 2001</t>
  </si>
  <si>
    <t xml:space="preserve">Rozpis dotace běžných NIV na činnost veřejných vysokých škol na rok 2001 </t>
  </si>
  <si>
    <t>Speciální technologie</t>
  </si>
  <si>
    <t>Energetika</t>
  </si>
  <si>
    <t>T nav. na R</t>
  </si>
  <si>
    <t>R - (T nav. na R)</t>
  </si>
  <si>
    <t>T + (T nav. na R)</t>
  </si>
  <si>
    <t>sl.5 - sl.2</t>
  </si>
  <si>
    <t>VČ 2000</t>
  </si>
  <si>
    <t>2001-2000</t>
  </si>
  <si>
    <t>VČ</t>
  </si>
  <si>
    <t>Tabulka 2d</t>
  </si>
  <si>
    <t>po vyrovnání</t>
  </si>
  <si>
    <t>Vzdělávací činnost 2001 ve srovnání s vzdělávací činností 2000</t>
  </si>
  <si>
    <t>návrh 2001</t>
  </si>
  <si>
    <t>index 2001/2000</t>
  </si>
  <si>
    <t>% rozpisu 2001</t>
  </si>
  <si>
    <t xml:space="preserve">                          Finanční závazky dle usnesení vlády č. 599 a 640/2000</t>
  </si>
  <si>
    <t>Poměr 2001/2000</t>
  </si>
  <si>
    <t>Bilance rozdělení dotací NIV veřejným vysokým školám na rok 2001</t>
  </si>
  <si>
    <t>Překročení:</t>
  </si>
  <si>
    <t>1.čtvrtletí</t>
  </si>
  <si>
    <t>Ukazatel I - rozvojové programy</t>
  </si>
  <si>
    <t>Ukazatel H - likvidace havarijních situací a mimořádných událostí:</t>
  </si>
  <si>
    <t>Ukazatel H - likvidace havarijních situací a mimořádných událostí celkem</t>
  </si>
  <si>
    <t xml:space="preserve">Normativ pro rok 2001 </t>
  </si>
  <si>
    <t xml:space="preserve">Počet normativních studentů celkem   </t>
  </si>
  <si>
    <t>R - = 0</t>
  </si>
  <si>
    <t>rozdíl celkem (sl.7) *</t>
  </si>
  <si>
    <t xml:space="preserve">Vstupní data pro normativní výpočet dotace na vzdělávací činnost na rok 2001 </t>
  </si>
  <si>
    <t xml:space="preserve"> </t>
  </si>
  <si>
    <t>kde</t>
  </si>
  <si>
    <t>I</t>
  </si>
  <si>
    <t>je výše institucionálních prostředků na nespecifikovaný výzkum dané veřejné vysoké školy,</t>
  </si>
  <si>
    <t xml:space="preserve">je výše finančních prostředků získaných jako účelové prostředky na podporu výzkumu a  </t>
  </si>
  <si>
    <t>vývoje v roce 1999 dané veřejné vysoké školy,</t>
  </si>
  <si>
    <t>je výše finančních prostředků získaných v r.2000 dle bodu 2.8 dané veřejné vysoké školy,</t>
  </si>
  <si>
    <t xml:space="preserve">P </t>
  </si>
  <si>
    <t>je přepočtený počet profesorů dané veřejné vysoké školy v roce 2000,</t>
  </si>
  <si>
    <t>D</t>
  </si>
  <si>
    <t xml:space="preserve">je přepočtený počet docentů dané veřejné vysoké školy v roce 2000, </t>
  </si>
  <si>
    <t>U</t>
  </si>
  <si>
    <t>je přepočtený počet všech akademických pracovníků dané školy v roce 2000,</t>
  </si>
  <si>
    <t xml:space="preserve">A </t>
  </si>
  <si>
    <t xml:space="preserve">počet absolventů doktorských studijních programů v roce 2000, </t>
  </si>
  <si>
    <t>S</t>
  </si>
  <si>
    <t>je přepočtený počet studentů dané školy v roce 2000,</t>
  </si>
  <si>
    <t>Id</t>
  </si>
  <si>
    <t xml:space="preserve">je výše disponibilních institucionálních prostředků na nespecifikovaný výzkum </t>
  </si>
  <si>
    <t>Id pro rok 2001 činí :</t>
  </si>
  <si>
    <t>P</t>
  </si>
  <si>
    <t>A</t>
  </si>
  <si>
    <t>round</t>
  </si>
  <si>
    <t xml:space="preserve">UP </t>
  </si>
  <si>
    <r>
      <t>G</t>
    </r>
    <r>
      <rPr>
        <vertAlign val="subscript"/>
        <sz val="10"/>
        <rFont val="Helv"/>
        <family val="0"/>
      </rPr>
      <t>1999</t>
    </r>
  </si>
  <si>
    <r>
      <t>G</t>
    </r>
    <r>
      <rPr>
        <vertAlign val="subscript"/>
        <sz val="10"/>
        <rFont val="Helv"/>
        <family val="0"/>
      </rPr>
      <t>2000</t>
    </r>
  </si>
  <si>
    <r>
      <t>G</t>
    </r>
    <r>
      <rPr>
        <b/>
        <vertAlign val="subscript"/>
        <sz val="10"/>
        <rFont val="Times New Roman CE"/>
        <family val="1"/>
      </rPr>
      <t>1999</t>
    </r>
  </si>
  <si>
    <r>
      <t>G</t>
    </r>
    <r>
      <rPr>
        <b/>
        <vertAlign val="subscript"/>
        <sz val="10"/>
        <rFont val="Times New Roman CE"/>
        <family val="1"/>
      </rPr>
      <t>2000</t>
    </r>
  </si>
  <si>
    <r>
      <t>I</t>
    </r>
    <r>
      <rPr>
        <b/>
        <vertAlign val="subscript"/>
        <sz val="10"/>
        <rFont val="Times New Roman CE"/>
        <family val="1"/>
      </rPr>
      <t>i</t>
    </r>
  </si>
  <si>
    <r>
      <t>Z</t>
    </r>
    <r>
      <rPr>
        <b/>
        <vertAlign val="subscript"/>
        <sz val="10"/>
        <rFont val="Times New Roman CE"/>
        <family val="1"/>
      </rPr>
      <t>2000</t>
    </r>
  </si>
  <si>
    <r>
      <t>T</t>
    </r>
    <r>
      <rPr>
        <b/>
        <vertAlign val="subscript"/>
        <sz val="10"/>
        <rFont val="Times New Roman CE"/>
        <family val="1"/>
      </rPr>
      <t>2000</t>
    </r>
  </si>
  <si>
    <t xml:space="preserve">                             z toho Český institut sociálně ekonomických strategií        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</si>
</sst>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000"/>
    <numFmt numFmtId="167" formatCode="0.0"/>
    <numFmt numFmtId="168" formatCode="#,##0.000"/>
    <numFmt numFmtId="169" formatCode="0.000%"/>
    <numFmt numFmtId="170" formatCode="0.00000"/>
    <numFmt numFmtId="171" formatCode="#,##0.00000000"/>
    <numFmt numFmtId="172" formatCode="#,##0.000000000000"/>
    <numFmt numFmtId="173" formatCode="#,##0.00000"/>
    <numFmt numFmtId="174" formatCode="0.000000000000"/>
    <numFmt numFmtId="175" formatCode="#,##0.0000"/>
    <numFmt numFmtId="176" formatCode="0.0%"/>
    <numFmt numFmtId="177" formatCode="#,##0.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\ ?/?"/>
    <numFmt numFmtId="183" formatCode="#\ ??/??"/>
    <numFmt numFmtId="184" formatCode="m/d/yy"/>
    <numFmt numFmtId="185" formatCode="d\-mmm\-yy"/>
    <numFmt numFmtId="186" formatCode="d\-mmm"/>
    <numFmt numFmtId="187" formatCode="mmm\-yy"/>
    <numFmt numFmtId="188" formatCode="m/d/yy\ h:mm"/>
    <numFmt numFmtId="189" formatCode="000\ 00"/>
  </numFmts>
  <fonts count="19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0"/>
    </font>
    <font>
      <b/>
      <sz val="14"/>
      <name val="Times New Roman CE"/>
      <family val="0"/>
    </font>
    <font>
      <u val="single"/>
      <sz val="11"/>
      <color indexed="12"/>
      <name val="Times New Roman CE"/>
      <family val="0"/>
    </font>
    <font>
      <sz val="10"/>
      <name val="Helv"/>
      <family val="0"/>
    </font>
    <font>
      <vertAlign val="subscript"/>
      <sz val="10"/>
      <name val="Helv"/>
      <family val="0"/>
    </font>
    <font>
      <b/>
      <sz val="10"/>
      <name val="Helv"/>
      <family val="0"/>
    </font>
    <font>
      <b/>
      <vertAlign val="subscript"/>
      <sz val="10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0" fillId="0" borderId="4" xfId="0" applyFont="1" applyBorder="1" applyAlignment="1">
      <alignment/>
    </xf>
    <xf numFmtId="167" fontId="0" fillId="0" borderId="1" xfId="0" applyNumberFormat="1" applyFont="1" applyBorder="1" applyAlignment="1">
      <alignment horizontal="centerContinuous"/>
    </xf>
    <xf numFmtId="3" fontId="0" fillId="0" borderId="1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7" fontId="0" fillId="0" borderId="0" xfId="0" applyNumberFormat="1" applyFont="1" applyAlignment="1">
      <alignment horizontal="centerContinuous"/>
    </xf>
    <xf numFmtId="3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7" fontId="0" fillId="0" borderId="8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5" xfId="0" applyNumberFormat="1" applyFont="1" applyBorder="1" applyAlignment="1">
      <alignment horizontal="centerContinuous"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3" xfId="0" applyNumberFormat="1" applyBorder="1" applyAlignment="1">
      <alignment horizontal="centerContinuous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5" fontId="0" fillId="0" borderId="9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Continuous"/>
    </xf>
    <xf numFmtId="3" fontId="0" fillId="0" borderId="8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Continuous"/>
    </xf>
    <xf numFmtId="3" fontId="0" fillId="0" borderId="5" xfId="0" applyNumberFormat="1" applyFon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Continuous"/>
    </xf>
    <xf numFmtId="1" fontId="0" fillId="0" borderId="8" xfId="0" applyNumberFormat="1" applyFont="1" applyBorder="1" applyAlignment="1">
      <alignment horizontal="centerContinuous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9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21" applyNumberFormat="1" applyFont="1" applyAlignment="1">
      <alignment horizontal="center"/>
      <protection/>
    </xf>
    <xf numFmtId="0" fontId="0" fillId="0" borderId="0" xfId="21" applyNumberFormat="1" applyFont="1">
      <alignment/>
      <protection/>
    </xf>
    <xf numFmtId="0" fontId="0" fillId="0" borderId="0" xfId="21" applyNumberFormat="1" applyFont="1" applyAlignment="1">
      <alignment horizontal="right"/>
      <protection/>
    </xf>
    <xf numFmtId="0" fontId="0" fillId="0" borderId="0" xfId="21" applyFont="1">
      <alignment/>
      <protection/>
    </xf>
    <xf numFmtId="0" fontId="0" fillId="0" borderId="0" xfId="21" applyNumberFormat="1" applyFont="1" applyAlignment="1">
      <alignment horizontal="left"/>
      <protection/>
    </xf>
    <xf numFmtId="0" fontId="0" fillId="0" borderId="9" xfId="21" applyFont="1" applyBorder="1" applyAlignment="1">
      <alignment horizontal="center"/>
      <protection/>
    </xf>
    <xf numFmtId="4" fontId="0" fillId="0" borderId="9" xfId="21" applyNumberFormat="1" applyFont="1" applyBorder="1" applyAlignment="1">
      <alignment horizontal="center"/>
      <protection/>
    </xf>
    <xf numFmtId="0" fontId="0" fillId="0" borderId="9" xfId="21" applyFont="1" applyBorder="1" applyAlignment="1">
      <alignment horizontal="left"/>
      <protection/>
    </xf>
    <xf numFmtId="0" fontId="0" fillId="0" borderId="9" xfId="21" applyFont="1" applyBorder="1">
      <alignment/>
      <protection/>
    </xf>
    <xf numFmtId="4" fontId="0" fillId="0" borderId="9" xfId="23" applyNumberFormat="1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9" xfId="22" applyFont="1" applyBorder="1">
      <alignment/>
      <protection/>
    </xf>
    <xf numFmtId="4" fontId="0" fillId="0" borderId="9" xfId="22" applyNumberFormat="1" applyFont="1" applyBorder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center"/>
      <protection/>
    </xf>
    <xf numFmtId="4" fontId="0" fillId="0" borderId="0" xfId="21" applyNumberFormat="1" applyFont="1" applyAlignment="1">
      <alignment horizontal="center"/>
      <protection/>
    </xf>
    <xf numFmtId="0" fontId="6" fillId="0" borderId="0" xfId="21" applyNumberFormat="1" applyFont="1" applyAlignment="1">
      <alignment horizontal="centerContinuous"/>
      <protection/>
    </xf>
    <xf numFmtId="165" fontId="0" fillId="0" borderId="0" xfId="0" applyNumberFormat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23" xfId="0" applyNumberFormat="1" applyFont="1" applyBorder="1" applyAlignment="1">
      <alignment horizontal="centerContinuous"/>
    </xf>
    <xf numFmtId="167" fontId="0" fillId="0" borderId="24" xfId="0" applyNumberFormat="1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8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17" xfId="0" applyFont="1" applyBorder="1" applyAlignment="1">
      <alignment horizontal="centerContinuous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Font="1" applyBorder="1" applyAlignment="1">
      <alignment/>
    </xf>
    <xf numFmtId="167" fontId="0" fillId="0" borderId="17" xfId="0" applyNumberFormat="1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165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3" fontId="0" fillId="0" borderId="27" xfId="0" applyNumberFormat="1" applyBorder="1" applyAlignment="1">
      <alignment/>
    </xf>
    <xf numFmtId="164" fontId="0" fillId="0" borderId="9" xfId="0" applyNumberFormat="1" applyBorder="1" applyAlignment="1">
      <alignment horizontal="center"/>
    </xf>
    <xf numFmtId="168" fontId="0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8" fillId="0" borderId="6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167" fontId="1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0" fontId="12" fillId="0" borderId="0" xfId="20">
      <alignment/>
      <protection/>
    </xf>
    <xf numFmtId="3" fontId="14" fillId="0" borderId="9" xfId="20" applyNumberFormat="1" applyFont="1" applyBorder="1">
      <alignment/>
      <protection/>
    </xf>
    <xf numFmtId="0" fontId="4" fillId="0" borderId="28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12" fillId="0" borderId="14" xfId="20" applyBorder="1">
      <alignment/>
      <protection/>
    </xf>
    <xf numFmtId="1" fontId="12" fillId="0" borderId="13" xfId="20" applyNumberFormat="1" applyBorder="1">
      <alignment/>
      <protection/>
    </xf>
    <xf numFmtId="0" fontId="12" fillId="0" borderId="13" xfId="20" applyBorder="1">
      <alignment/>
      <protection/>
    </xf>
    <xf numFmtId="164" fontId="12" fillId="0" borderId="13" xfId="20" applyNumberFormat="1" applyBorder="1">
      <alignment/>
      <protection/>
    </xf>
    <xf numFmtId="3" fontId="12" fillId="0" borderId="16" xfId="20" applyNumberFormat="1" applyBorder="1">
      <alignment/>
      <protection/>
    </xf>
    <xf numFmtId="0" fontId="12" fillId="0" borderId="12" xfId="20" applyBorder="1">
      <alignment/>
      <protection/>
    </xf>
    <xf numFmtId="1" fontId="12" fillId="0" borderId="9" xfId="20" applyNumberFormat="1" applyBorder="1">
      <alignment/>
      <protection/>
    </xf>
    <xf numFmtId="0" fontId="12" fillId="0" borderId="9" xfId="20" applyBorder="1">
      <alignment/>
      <protection/>
    </xf>
    <xf numFmtId="164" fontId="12" fillId="0" borderId="9" xfId="20" applyNumberFormat="1" applyBorder="1">
      <alignment/>
      <protection/>
    </xf>
    <xf numFmtId="3" fontId="12" fillId="0" borderId="18" xfId="20" applyNumberFormat="1" applyBorder="1">
      <alignment/>
      <protection/>
    </xf>
    <xf numFmtId="0" fontId="12" fillId="0" borderId="22" xfId="20" applyBorder="1">
      <alignment/>
      <protection/>
    </xf>
    <xf numFmtId="1" fontId="12" fillId="0" borderId="20" xfId="20" applyNumberFormat="1" applyBorder="1">
      <alignment/>
      <protection/>
    </xf>
    <xf numFmtId="0" fontId="12" fillId="0" borderId="20" xfId="20" applyBorder="1">
      <alignment/>
      <protection/>
    </xf>
    <xf numFmtId="164" fontId="12" fillId="0" borderId="20" xfId="20" applyNumberFormat="1" applyBorder="1">
      <alignment/>
      <protection/>
    </xf>
    <xf numFmtId="3" fontId="12" fillId="0" borderId="21" xfId="20" applyNumberFormat="1" applyBorder="1">
      <alignment/>
      <protection/>
    </xf>
    <xf numFmtId="0" fontId="12" fillId="0" borderId="11" xfId="20" applyBorder="1">
      <alignment/>
      <protection/>
    </xf>
    <xf numFmtId="1" fontId="12" fillId="0" borderId="11" xfId="20" applyNumberFormat="1" applyBorder="1">
      <alignment/>
      <protection/>
    </xf>
    <xf numFmtId="164" fontId="12" fillId="0" borderId="11" xfId="20" applyNumberFormat="1" applyBorder="1">
      <alignment/>
      <protection/>
    </xf>
    <xf numFmtId="3" fontId="12" fillId="0" borderId="11" xfId="20" applyNumberFormat="1" applyBorder="1">
      <alignment/>
      <protection/>
    </xf>
    <xf numFmtId="0" fontId="12" fillId="0" borderId="28" xfId="20" applyBorder="1">
      <alignment/>
      <protection/>
    </xf>
    <xf numFmtId="1" fontId="12" fillId="0" borderId="29" xfId="20" applyNumberFormat="1" applyBorder="1">
      <alignment/>
      <protection/>
    </xf>
    <xf numFmtId="0" fontId="12" fillId="0" borderId="29" xfId="20" applyBorder="1">
      <alignment/>
      <protection/>
    </xf>
    <xf numFmtId="164" fontId="12" fillId="0" borderId="29" xfId="20" applyNumberFormat="1" applyBorder="1">
      <alignment/>
      <protection/>
    </xf>
    <xf numFmtId="3" fontId="12" fillId="0" borderId="30" xfId="20" applyNumberFormat="1" applyBorder="1">
      <alignment/>
      <protection/>
    </xf>
    <xf numFmtId="167" fontId="12" fillId="0" borderId="13" xfId="20" applyNumberFormat="1" applyBorder="1">
      <alignment/>
      <protection/>
    </xf>
    <xf numFmtId="167" fontId="12" fillId="0" borderId="9" xfId="20" applyNumberFormat="1" applyBorder="1">
      <alignment/>
      <protection/>
    </xf>
    <xf numFmtId="167" fontId="12" fillId="0" borderId="20" xfId="20" applyNumberFormat="1" applyBorder="1">
      <alignment/>
      <protection/>
    </xf>
    <xf numFmtId="167" fontId="12" fillId="0" borderId="11" xfId="20" applyNumberFormat="1" applyBorder="1">
      <alignment/>
      <protection/>
    </xf>
    <xf numFmtId="167" fontId="12" fillId="0" borderId="29" xfId="20" applyNumberFormat="1" applyBorder="1">
      <alignment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VS00_vypocty" xfId="20"/>
    <cellStyle name="normální_List1_1" xfId="21"/>
    <cellStyle name="normální_VstupAMU" xfId="22"/>
    <cellStyle name="normální_VstupJU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workbookViewId="0" topLeftCell="A1">
      <selection activeCell="A1" sqref="A1:A2"/>
    </sheetView>
  </sheetViews>
  <sheetFormatPr defaultColWidth="8.796875" defaultRowHeight="14.25"/>
  <cols>
    <col min="1" max="1" width="62.296875" style="0" customWidth="1"/>
    <col min="2" max="2" width="16.59765625" style="0" customWidth="1"/>
    <col min="3" max="3" width="16.8984375" style="0" customWidth="1"/>
    <col min="4" max="5" width="16.69921875" style="0" customWidth="1"/>
    <col min="8" max="8" width="11.09765625" style="152" customWidth="1"/>
    <col min="9" max="9" width="9.09765625" style="230" customWidth="1"/>
    <col min="10" max="10" width="9.3984375" style="0" customWidth="1"/>
  </cols>
  <sheetData>
    <row r="1" spans="1:5" ht="15">
      <c r="A1" s="145"/>
      <c r="E1" s="124" t="s">
        <v>0</v>
      </c>
    </row>
    <row r="2" spans="1:5" ht="15.75">
      <c r="A2" s="125" t="s">
        <v>283</v>
      </c>
      <c r="B2" s="126"/>
      <c r="C2" s="126"/>
      <c r="D2" s="126"/>
      <c r="E2" s="125"/>
    </row>
    <row r="3" ht="15.75" thickBot="1"/>
    <row r="4" spans="1:5" ht="15">
      <c r="A4" s="127"/>
      <c r="B4" s="122" t="s">
        <v>176</v>
      </c>
      <c r="C4" s="217" t="s">
        <v>278</v>
      </c>
      <c r="D4" s="128" t="s">
        <v>279</v>
      </c>
      <c r="E4" s="129" t="s">
        <v>280</v>
      </c>
    </row>
    <row r="5" spans="1:5" ht="15">
      <c r="A5" s="130"/>
      <c r="B5" s="131" t="s">
        <v>1</v>
      </c>
      <c r="C5" s="131" t="s">
        <v>1</v>
      </c>
      <c r="D5" s="132"/>
      <c r="E5" s="133"/>
    </row>
    <row r="6" spans="1:5" ht="15">
      <c r="A6" s="134" t="s">
        <v>2</v>
      </c>
      <c r="B6" s="135">
        <v>7106941</v>
      </c>
      <c r="C6" s="218"/>
      <c r="D6" s="136"/>
      <c r="E6" s="137"/>
    </row>
    <row r="7" spans="1:9" ht="15">
      <c r="A7" s="134" t="s">
        <v>3</v>
      </c>
      <c r="B7" s="135">
        <v>-981</v>
      </c>
      <c r="C7" s="218"/>
      <c r="D7" s="136"/>
      <c r="E7" s="137"/>
      <c r="H7"/>
      <c r="I7"/>
    </row>
    <row r="8" spans="1:9" ht="15">
      <c r="A8" s="134" t="s">
        <v>4</v>
      </c>
      <c r="B8" s="135">
        <v>7105960</v>
      </c>
      <c r="C8" s="218">
        <v>7668772</v>
      </c>
      <c r="D8" s="136">
        <f aca="true" t="shared" si="0" ref="D8:D16">C8/B8</f>
        <v>1.0792028100355195</v>
      </c>
      <c r="E8" s="137">
        <f>C8/$C$36</f>
        <v>0.7700468214480262</v>
      </c>
      <c r="H8"/>
      <c r="I8"/>
    </row>
    <row r="9" spans="1:9" ht="15">
      <c r="A9" s="134" t="s">
        <v>5</v>
      </c>
      <c r="B9" s="135">
        <v>270446.40659120225</v>
      </c>
      <c r="C9" s="218">
        <v>292529.40815074515</v>
      </c>
      <c r="D9" s="136">
        <f t="shared" si="0"/>
        <v>1.0816538915709197</v>
      </c>
      <c r="E9" s="137">
        <f>C9/$C$36</f>
        <v>0.029373847719889656</v>
      </c>
      <c r="H9"/>
      <c r="I9"/>
    </row>
    <row r="10" spans="1:5" ht="15">
      <c r="A10" s="134" t="s">
        <v>6</v>
      </c>
      <c r="B10" s="135">
        <v>5090</v>
      </c>
      <c r="C10" s="218">
        <v>0</v>
      </c>
      <c r="D10" s="136">
        <f t="shared" si="0"/>
        <v>0</v>
      </c>
      <c r="E10" s="137">
        <f>C10/$C$36</f>
        <v>0</v>
      </c>
    </row>
    <row r="11" spans="1:5" ht="15">
      <c r="A11" s="134" t="s">
        <v>7</v>
      </c>
      <c r="B11" s="135">
        <v>300000</v>
      </c>
      <c r="C11" s="218">
        <v>300000</v>
      </c>
      <c r="D11" s="136">
        <f t="shared" si="0"/>
        <v>1</v>
      </c>
      <c r="E11" s="137">
        <f>C11/$C$36</f>
        <v>0.030123994615357957</v>
      </c>
    </row>
    <row r="12" spans="1:9" ht="15">
      <c r="A12" s="134" t="s">
        <v>8</v>
      </c>
      <c r="B12" s="135">
        <v>4200</v>
      </c>
      <c r="C12" s="218">
        <v>4500</v>
      </c>
      <c r="D12" s="136">
        <f t="shared" si="0"/>
        <v>1.0714285714285714</v>
      </c>
      <c r="E12" s="137"/>
      <c r="H12"/>
      <c r="I12"/>
    </row>
    <row r="13" spans="1:9" ht="15">
      <c r="A13" s="134" t="s">
        <v>9</v>
      </c>
      <c r="B13" s="135">
        <v>4000</v>
      </c>
      <c r="C13" s="218">
        <v>4300</v>
      </c>
      <c r="D13" s="136">
        <f t="shared" si="0"/>
        <v>1.075</v>
      </c>
      <c r="E13" s="137"/>
      <c r="H13"/>
      <c r="I13"/>
    </row>
    <row r="14" spans="1:9" ht="15">
      <c r="A14" s="134" t="s">
        <v>10</v>
      </c>
      <c r="B14" s="135">
        <v>15000</v>
      </c>
      <c r="C14" s="218">
        <v>19400</v>
      </c>
      <c r="D14" s="136">
        <f t="shared" si="0"/>
        <v>1.2933333333333332</v>
      </c>
      <c r="E14" s="137"/>
      <c r="H14"/>
      <c r="I14"/>
    </row>
    <row r="15" spans="1:9" ht="15">
      <c r="A15" s="134" t="s">
        <v>11</v>
      </c>
      <c r="B15" s="135">
        <f>SUM(B12:B14)</f>
        <v>23200</v>
      </c>
      <c r="C15" s="218">
        <f>SUM(C12:C14)</f>
        <v>28200</v>
      </c>
      <c r="D15" s="136">
        <f t="shared" si="0"/>
        <v>1.2155172413793103</v>
      </c>
      <c r="E15" s="137">
        <f>C15/$C$36</f>
        <v>0.002831655493843648</v>
      </c>
      <c r="H15"/>
      <c r="I15"/>
    </row>
    <row r="16" spans="1:9" ht="15">
      <c r="A16" s="134" t="s">
        <v>12</v>
      </c>
      <c r="B16" s="135">
        <v>169398</v>
      </c>
      <c r="C16" s="218">
        <v>202617</v>
      </c>
      <c r="D16" s="136">
        <f t="shared" si="0"/>
        <v>1.1961003081500372</v>
      </c>
      <c r="E16" s="137">
        <f>C16/$C$36</f>
        <v>0.02034544472326661</v>
      </c>
      <c r="H16"/>
      <c r="I16"/>
    </row>
    <row r="17" spans="1:9" ht="15">
      <c r="A17" s="134" t="s">
        <v>13</v>
      </c>
      <c r="B17" s="135"/>
      <c r="C17" s="218"/>
      <c r="D17" s="136"/>
      <c r="E17" s="137"/>
      <c r="H17"/>
      <c r="I17"/>
    </row>
    <row r="18" spans="1:9" ht="15">
      <c r="A18" s="134" t="s">
        <v>14</v>
      </c>
      <c r="B18" s="135"/>
      <c r="C18" s="218"/>
      <c r="D18" s="136"/>
      <c r="E18" s="137"/>
      <c r="H18"/>
      <c r="I18"/>
    </row>
    <row r="19" spans="1:9" ht="15">
      <c r="A19" s="134" t="s">
        <v>15</v>
      </c>
      <c r="B19" s="135">
        <v>30000</v>
      </c>
      <c r="C19" s="218">
        <v>30000</v>
      </c>
      <c r="D19" s="136"/>
      <c r="E19" s="137"/>
      <c r="H19"/>
      <c r="I19"/>
    </row>
    <row r="20" spans="1:9" ht="15">
      <c r="A20" s="134" t="s">
        <v>16</v>
      </c>
      <c r="B20" s="135">
        <v>70000</v>
      </c>
      <c r="C20" s="218">
        <v>70000</v>
      </c>
      <c r="D20" s="136"/>
      <c r="E20" s="137"/>
      <c r="H20"/>
      <c r="I20"/>
    </row>
    <row r="21" spans="1:9" ht="15">
      <c r="A21" s="219" t="s">
        <v>17</v>
      </c>
      <c r="B21" s="135">
        <v>100000</v>
      </c>
      <c r="C21" s="218">
        <f>SUM(C19:C20)</f>
        <v>100000</v>
      </c>
      <c r="D21" s="136"/>
      <c r="E21" s="137">
        <f>C21/$C$36</f>
        <v>0.010041331538452653</v>
      </c>
      <c r="H21"/>
      <c r="I21"/>
    </row>
    <row r="22" spans="1:5" ht="15">
      <c r="A22" s="134" t="s">
        <v>18</v>
      </c>
      <c r="B22" s="135"/>
      <c r="C22" s="218"/>
      <c r="D22" s="136"/>
      <c r="E22" s="137"/>
    </row>
    <row r="23" spans="1:5" ht="15">
      <c r="A23" s="219" t="s">
        <v>19</v>
      </c>
      <c r="B23" s="135">
        <v>25000</v>
      </c>
      <c r="C23" s="218">
        <v>25000</v>
      </c>
      <c r="D23" s="136"/>
      <c r="E23" s="137">
        <f>C23/$C$36</f>
        <v>0.002510332884613163</v>
      </c>
    </row>
    <row r="24" spans="1:5" ht="15">
      <c r="A24" s="60" t="s">
        <v>20</v>
      </c>
      <c r="B24" s="135">
        <v>45379</v>
      </c>
      <c r="C24" s="218">
        <v>47000</v>
      </c>
      <c r="D24" s="136"/>
      <c r="E24" s="137">
        <f>C24/$C$36</f>
        <v>0.004719425823072746</v>
      </c>
    </row>
    <row r="25" spans="1:5" ht="15">
      <c r="A25" s="134" t="s">
        <v>281</v>
      </c>
      <c r="B25" s="135"/>
      <c r="C25" s="218">
        <v>11300</v>
      </c>
      <c r="D25" s="136"/>
      <c r="E25" s="137"/>
    </row>
    <row r="26" spans="1:5" ht="15">
      <c r="A26" s="134" t="s">
        <v>325</v>
      </c>
      <c r="B26" s="135"/>
      <c r="C26" s="218">
        <v>8300</v>
      </c>
      <c r="D26" s="136"/>
      <c r="E26" s="137"/>
    </row>
    <row r="27" spans="1:5" ht="15">
      <c r="A27" s="134" t="s">
        <v>21</v>
      </c>
      <c r="B27" s="135">
        <v>170379</v>
      </c>
      <c r="C27" s="218">
        <f>C21+C23+C24+C25</f>
        <v>183300</v>
      </c>
      <c r="D27" s="136">
        <f>C27/B27</f>
        <v>1.0758368108745797</v>
      </c>
      <c r="E27" s="137">
        <f>C27/$C$36</f>
        <v>0.01840576070998371</v>
      </c>
    </row>
    <row r="28" spans="1:5" ht="15">
      <c r="A28" s="134" t="s">
        <v>22</v>
      </c>
      <c r="B28" s="135">
        <v>80000</v>
      </c>
      <c r="C28" s="218">
        <v>120000</v>
      </c>
      <c r="D28" s="136">
        <f>C28/B28</f>
        <v>1.5</v>
      </c>
      <c r="E28" s="137">
        <f>C28/$C$36</f>
        <v>0.012049597846143182</v>
      </c>
    </row>
    <row r="29" spans="1:5" ht="15">
      <c r="A29" s="219" t="s">
        <v>286</v>
      </c>
      <c r="B29" s="135"/>
      <c r="C29" s="152">
        <v>279284</v>
      </c>
      <c r="D29" s="136"/>
      <c r="E29" s="137">
        <f>C29/$C$36</f>
        <v>0.028043832373852103</v>
      </c>
    </row>
    <row r="30" spans="1:5" ht="15">
      <c r="A30" s="134" t="s">
        <v>287</v>
      </c>
      <c r="B30" s="135"/>
      <c r="C30" s="218"/>
      <c r="D30" s="136"/>
      <c r="E30" s="137"/>
    </row>
    <row r="31" spans="1:5" ht="15">
      <c r="A31" s="134" t="s">
        <v>23</v>
      </c>
      <c r="B31" s="135">
        <v>77568</v>
      </c>
      <c r="C31" s="218">
        <v>104137</v>
      </c>
      <c r="D31" s="136"/>
      <c r="E31" s="137"/>
    </row>
    <row r="32" spans="1:5" ht="15">
      <c r="A32" s="134" t="s">
        <v>24</v>
      </c>
      <c r="B32" s="135">
        <v>53449</v>
      </c>
      <c r="C32" s="218"/>
      <c r="D32" s="136"/>
      <c r="E32" s="137"/>
    </row>
    <row r="33" spans="1:5" ht="15">
      <c r="A33" s="134" t="s">
        <v>288</v>
      </c>
      <c r="B33" s="135">
        <v>131017</v>
      </c>
      <c r="C33" s="218">
        <f>C31+C32</f>
        <v>104137</v>
      </c>
      <c r="D33" s="136">
        <f>C33/B33</f>
        <v>0.794835784669165</v>
      </c>
      <c r="E33" s="137">
        <f>C33/$C$36</f>
        <v>0.010456741424198439</v>
      </c>
    </row>
    <row r="34" spans="1:5" ht="15">
      <c r="A34" s="134" t="s">
        <v>25</v>
      </c>
      <c r="B34" s="135">
        <v>780003</v>
      </c>
      <c r="C34" s="218">
        <v>780000</v>
      </c>
      <c r="D34" s="136">
        <f>C34/B34</f>
        <v>0.9999961538609466</v>
      </c>
      <c r="E34" s="137">
        <f>C34/$C$36</f>
        <v>0.07832238599993069</v>
      </c>
    </row>
    <row r="35" spans="1:5" ht="15">
      <c r="A35" s="134"/>
      <c r="B35" s="220"/>
      <c r="C35" s="221">
        <f>C8+C9+C10+C11+C15+C16+C27+C28+C29+C33+C34</f>
        <v>9958839.408150746</v>
      </c>
      <c r="D35" s="222"/>
      <c r="E35" s="223"/>
    </row>
    <row r="36" spans="1:5" ht="19.5" thickBot="1">
      <c r="A36" s="138" t="s">
        <v>26</v>
      </c>
      <c r="B36" s="139">
        <v>9035493.406591203</v>
      </c>
      <c r="C36" s="139">
        <v>9958838.58799565</v>
      </c>
      <c r="D36" s="224">
        <f>C36/B36</f>
        <v>1.1021908975918113</v>
      </c>
      <c r="E36" s="140">
        <v>1</v>
      </c>
    </row>
    <row r="37" spans="1:5" ht="15.75" thickBot="1">
      <c r="A37" s="141"/>
      <c r="B37" s="141"/>
      <c r="C37" s="141"/>
      <c r="D37" s="141"/>
      <c r="E37" s="141"/>
    </row>
    <row r="38" spans="1:4" ht="15">
      <c r="A38" s="142" t="s">
        <v>27</v>
      </c>
      <c r="B38" s="143">
        <v>7105960</v>
      </c>
      <c r="C38" s="144">
        <f>C8</f>
        <v>7668772</v>
      </c>
      <c r="D38" s="145"/>
    </row>
    <row r="39" spans="1:4" ht="15">
      <c r="A39" s="134" t="s">
        <v>28</v>
      </c>
      <c r="B39" s="135">
        <v>949296</v>
      </c>
      <c r="C39" s="146">
        <v>1044226</v>
      </c>
      <c r="D39" s="147"/>
    </row>
    <row r="40" spans="1:3" ht="15">
      <c r="A40" s="148" t="s">
        <v>26</v>
      </c>
      <c r="B40" s="110">
        <f>B38+B39</f>
        <v>8055256</v>
      </c>
      <c r="C40" s="225">
        <f>C38+C39</f>
        <v>8712998</v>
      </c>
    </row>
    <row r="41" spans="1:4" ht="15">
      <c r="A41" s="148" t="s">
        <v>282</v>
      </c>
      <c r="B41" s="226"/>
      <c r="C41" s="227">
        <f>C40/B40</f>
        <v>1.0816537674283722</v>
      </c>
      <c r="D41" s="149"/>
    </row>
    <row r="42" spans="1:3" ht="15.75" thickBot="1">
      <c r="A42" s="150" t="s">
        <v>29</v>
      </c>
      <c r="B42" s="228">
        <v>270446.40659120225</v>
      </c>
      <c r="C42" s="151">
        <f>B42*C41</f>
        <v>292529.37457683927</v>
      </c>
    </row>
    <row r="45" ht="15">
      <c r="B45" s="152"/>
    </row>
  </sheetData>
  <printOptions horizontalCentered="1"/>
  <pageMargins left="0" right="0" top="0" bottom="0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A1" sqref="A1"/>
    </sheetView>
  </sheetViews>
  <sheetFormatPr defaultColWidth="8.796875" defaultRowHeight="14.25"/>
  <cols>
    <col min="1" max="1" width="7.3984375" style="167" customWidth="1"/>
    <col min="2" max="2" width="43.59765625" style="156" customWidth="1"/>
    <col min="3" max="3" width="5.296875" style="168" customWidth="1"/>
    <col min="4" max="4" width="25.69921875" style="166" customWidth="1"/>
    <col min="5" max="16384" width="9.09765625" style="156" customWidth="1"/>
  </cols>
  <sheetData>
    <row r="1" spans="1:4" ht="15">
      <c r="A1" s="153"/>
      <c r="B1" s="154"/>
      <c r="C1" s="153"/>
      <c r="D1" s="155" t="s">
        <v>30</v>
      </c>
    </row>
    <row r="2" spans="1:4" ht="15.75">
      <c r="A2" s="169" t="s">
        <v>264</v>
      </c>
      <c r="B2" s="169"/>
      <c r="C2" s="169"/>
      <c r="D2" s="169"/>
    </row>
    <row r="3" spans="1:4" ht="15">
      <c r="A3" s="153"/>
      <c r="B3" s="154"/>
      <c r="C3" s="153"/>
      <c r="D3" s="157"/>
    </row>
    <row r="4" spans="1:4" ht="15">
      <c r="A4" s="158" t="s">
        <v>31</v>
      </c>
      <c r="B4" s="158" t="s">
        <v>32</v>
      </c>
      <c r="C4" s="159" t="s">
        <v>33</v>
      </c>
      <c r="D4" s="160"/>
    </row>
    <row r="5" spans="1:4" ht="15">
      <c r="A5" s="158">
        <v>1403</v>
      </c>
      <c r="B5" s="161" t="s">
        <v>34</v>
      </c>
      <c r="C5" s="159">
        <v>2.8</v>
      </c>
      <c r="D5" s="160"/>
    </row>
    <row r="6" spans="1:4" ht="15">
      <c r="A6" s="158">
        <v>1401</v>
      </c>
      <c r="B6" s="161" t="s">
        <v>35</v>
      </c>
      <c r="C6" s="159">
        <v>2.8</v>
      </c>
      <c r="D6" s="160"/>
    </row>
    <row r="7" spans="1:4" ht="15">
      <c r="A7" s="158">
        <v>1512</v>
      </c>
      <c r="B7" s="161" t="s">
        <v>36</v>
      </c>
      <c r="C7" s="159">
        <v>1.65</v>
      </c>
      <c r="D7" s="160"/>
    </row>
    <row r="8" spans="1:4" ht="15">
      <c r="A8" s="158">
        <v>3913</v>
      </c>
      <c r="B8" s="161" t="s">
        <v>37</v>
      </c>
      <c r="C8" s="159">
        <v>2.8</v>
      </c>
      <c r="D8" s="160" t="s">
        <v>38</v>
      </c>
    </row>
    <row r="9" spans="1:4" ht="15">
      <c r="A9" s="158">
        <v>3913</v>
      </c>
      <c r="B9" s="161" t="s">
        <v>37</v>
      </c>
      <c r="C9" s="159">
        <v>2.25</v>
      </c>
      <c r="D9" s="160"/>
    </row>
    <row r="10" spans="1:4" ht="15">
      <c r="A10" s="158">
        <v>1702</v>
      </c>
      <c r="B10" s="161" t="s">
        <v>39</v>
      </c>
      <c r="C10" s="159">
        <v>2.8</v>
      </c>
      <c r="D10" s="160"/>
    </row>
    <row r="11" spans="1:4" ht="15">
      <c r="A11" s="158">
        <v>1202</v>
      </c>
      <c r="B11" s="161" t="s">
        <v>40</v>
      </c>
      <c r="C11" s="159">
        <v>2.25</v>
      </c>
      <c r="D11" s="160"/>
    </row>
    <row r="12" spans="1:4" ht="15">
      <c r="A12" s="158">
        <v>1802</v>
      </c>
      <c r="B12" s="161" t="s">
        <v>41</v>
      </c>
      <c r="C12" s="159">
        <v>1.65</v>
      </c>
      <c r="D12" s="160"/>
    </row>
    <row r="13" spans="1:4" ht="15">
      <c r="A13" s="158">
        <v>1103</v>
      </c>
      <c r="B13" s="161" t="s">
        <v>42</v>
      </c>
      <c r="C13" s="159">
        <v>1.65</v>
      </c>
      <c r="D13" s="160"/>
    </row>
    <row r="14" spans="1:4" ht="15">
      <c r="A14" s="158">
        <v>3918</v>
      </c>
      <c r="B14" s="161" t="s">
        <v>43</v>
      </c>
      <c r="C14" s="159">
        <v>1.65</v>
      </c>
      <c r="D14" s="160"/>
    </row>
    <row r="15" spans="1:4" ht="15">
      <c r="A15" s="158">
        <v>3901</v>
      </c>
      <c r="B15" s="161" t="s">
        <v>44</v>
      </c>
      <c r="C15" s="159">
        <v>1.65</v>
      </c>
      <c r="D15" s="160"/>
    </row>
    <row r="16" spans="1:4" ht="15">
      <c r="A16" s="158">
        <v>3501</v>
      </c>
      <c r="B16" s="161" t="s">
        <v>45</v>
      </c>
      <c r="C16" s="159">
        <v>2.25</v>
      </c>
      <c r="D16" s="160"/>
    </row>
    <row r="17" spans="1:4" ht="15">
      <c r="A17" s="158">
        <v>1513</v>
      </c>
      <c r="B17" s="161" t="s">
        <v>46</v>
      </c>
      <c r="C17" s="159">
        <v>2.25</v>
      </c>
      <c r="D17" s="160"/>
    </row>
    <row r="18" spans="1:4" ht="15">
      <c r="A18" s="158">
        <v>1406</v>
      </c>
      <c r="B18" s="161" t="s">
        <v>47</v>
      </c>
      <c r="C18" s="159">
        <v>2.8</v>
      </c>
      <c r="D18" s="160"/>
    </row>
    <row r="19" spans="1:4" ht="15">
      <c r="A19" s="158">
        <v>2810</v>
      </c>
      <c r="B19" s="161" t="s">
        <v>48</v>
      </c>
      <c r="C19" s="159">
        <v>2.8</v>
      </c>
      <c r="D19" s="160"/>
    </row>
    <row r="20" spans="1:4" ht="15">
      <c r="A20" s="158">
        <v>1501</v>
      </c>
      <c r="B20" s="161" t="s">
        <v>49</v>
      </c>
      <c r="C20" s="159">
        <v>2.25</v>
      </c>
      <c r="D20" s="160"/>
    </row>
    <row r="21" spans="1:4" ht="15">
      <c r="A21" s="158">
        <v>3916</v>
      </c>
      <c r="B21" s="161" t="s">
        <v>50</v>
      </c>
      <c r="C21" s="159">
        <v>2.25</v>
      </c>
      <c r="D21" s="160"/>
    </row>
    <row r="22" spans="1:4" ht="15">
      <c r="A22" s="158">
        <v>1507</v>
      </c>
      <c r="B22" s="161" t="s">
        <v>51</v>
      </c>
      <c r="C22" s="162">
        <v>2.25</v>
      </c>
      <c r="D22" s="160"/>
    </row>
    <row r="23" spans="1:4" ht="15">
      <c r="A23" s="158">
        <v>1303</v>
      </c>
      <c r="B23" s="161" t="s">
        <v>52</v>
      </c>
      <c r="C23" s="159">
        <v>1.65</v>
      </c>
      <c r="D23" s="160"/>
    </row>
    <row r="24" spans="1:4" ht="15">
      <c r="A24" s="158">
        <v>3708</v>
      </c>
      <c r="B24" s="161" t="s">
        <v>53</v>
      </c>
      <c r="C24" s="159">
        <v>1.65</v>
      </c>
      <c r="D24" s="160"/>
    </row>
    <row r="25" spans="1:4" ht="15">
      <c r="A25" s="158">
        <v>3709</v>
      </c>
      <c r="B25" s="161" t="s">
        <v>54</v>
      </c>
      <c r="C25" s="159">
        <v>1.65</v>
      </c>
      <c r="D25" s="160"/>
    </row>
    <row r="26" spans="1:4" ht="15">
      <c r="A26" s="163">
        <v>8203</v>
      </c>
      <c r="B26" s="164" t="s">
        <v>55</v>
      </c>
      <c r="C26" s="165">
        <v>3.5</v>
      </c>
      <c r="D26" s="160"/>
    </row>
    <row r="27" spans="1:4" ht="15">
      <c r="A27" s="158">
        <v>3301</v>
      </c>
      <c r="B27" s="161" t="s">
        <v>56</v>
      </c>
      <c r="C27" s="159">
        <v>2.25</v>
      </c>
      <c r="D27" s="160"/>
    </row>
    <row r="28" spans="1:4" ht="15">
      <c r="A28" s="158">
        <v>1514</v>
      </c>
      <c r="B28" s="161" t="s">
        <v>57</v>
      </c>
      <c r="C28" s="159">
        <v>1.65</v>
      </c>
      <c r="D28" s="160"/>
    </row>
    <row r="29" spans="1:4" ht="15">
      <c r="A29" s="158">
        <v>1601</v>
      </c>
      <c r="B29" s="161" t="s">
        <v>58</v>
      </c>
      <c r="C29" s="159">
        <v>1.65</v>
      </c>
      <c r="D29" s="160"/>
    </row>
    <row r="30" spans="1:4" ht="15">
      <c r="A30" s="158">
        <v>6201</v>
      </c>
      <c r="B30" s="161" t="s">
        <v>59</v>
      </c>
      <c r="C30" s="159">
        <v>1</v>
      </c>
      <c r="D30" s="160"/>
    </row>
    <row r="31" spans="1:4" ht="15">
      <c r="A31" s="158">
        <v>6208</v>
      </c>
      <c r="B31" s="161" t="s">
        <v>60</v>
      </c>
      <c r="C31" s="159">
        <v>1</v>
      </c>
      <c r="D31" s="160"/>
    </row>
    <row r="32" spans="1:4" ht="15">
      <c r="A32" s="158">
        <v>5346</v>
      </c>
      <c r="B32" s="161" t="s">
        <v>61</v>
      </c>
      <c r="C32" s="159">
        <v>1</v>
      </c>
      <c r="D32" s="160"/>
    </row>
    <row r="33" spans="1:4" ht="15">
      <c r="A33" s="158">
        <v>2612</v>
      </c>
      <c r="B33" s="161" t="s">
        <v>62</v>
      </c>
      <c r="C33" s="159">
        <v>1.65</v>
      </c>
      <c r="D33" s="160"/>
    </row>
    <row r="34" spans="1:4" ht="15">
      <c r="A34" s="158">
        <v>5206</v>
      </c>
      <c r="B34" s="161" t="s">
        <v>63</v>
      </c>
      <c r="C34" s="159">
        <v>2.25</v>
      </c>
      <c r="D34" s="160"/>
    </row>
    <row r="35" spans="1:4" ht="15">
      <c r="A35" s="158">
        <v>8204</v>
      </c>
      <c r="B35" s="161" t="s">
        <v>64</v>
      </c>
      <c r="C35" s="159">
        <v>3.5</v>
      </c>
      <c r="D35" s="160"/>
    </row>
    <row r="36" spans="1:4" ht="15">
      <c r="A36" s="158">
        <v>7310</v>
      </c>
      <c r="B36" s="161" t="s">
        <v>65</v>
      </c>
      <c r="C36" s="159">
        <v>1.2</v>
      </c>
      <c r="D36" s="160"/>
    </row>
    <row r="37" spans="1:4" ht="15">
      <c r="A37" s="158">
        <v>6101</v>
      </c>
      <c r="B37" s="161" t="s">
        <v>66</v>
      </c>
      <c r="C37" s="159">
        <v>1</v>
      </c>
      <c r="D37" s="160"/>
    </row>
    <row r="38" spans="1:4" ht="15">
      <c r="A38" s="158">
        <v>4102</v>
      </c>
      <c r="B38" s="161" t="s">
        <v>67</v>
      </c>
      <c r="C38" s="162">
        <v>2.25</v>
      </c>
      <c r="D38" s="160"/>
    </row>
    <row r="39" spans="1:4" ht="15">
      <c r="A39" s="158">
        <v>1701</v>
      </c>
      <c r="B39" s="161" t="s">
        <v>68</v>
      </c>
      <c r="C39" s="159">
        <v>2.8</v>
      </c>
      <c r="D39" s="160"/>
    </row>
    <row r="40" spans="1:4" ht="15">
      <c r="A40" s="158">
        <v>3910</v>
      </c>
      <c r="B40" s="161" t="s">
        <v>69</v>
      </c>
      <c r="C40" s="159">
        <v>1.65</v>
      </c>
      <c r="D40" s="160"/>
    </row>
    <row r="41" spans="1:4" ht="15">
      <c r="A41" s="158">
        <v>1404</v>
      </c>
      <c r="B41" s="161" t="s">
        <v>70</v>
      </c>
      <c r="C41" s="159">
        <v>2.8</v>
      </c>
      <c r="D41" s="160"/>
    </row>
    <row r="42" spans="1:4" ht="15">
      <c r="A42" s="158">
        <v>1511</v>
      </c>
      <c r="B42" s="161" t="s">
        <v>71</v>
      </c>
      <c r="C42" s="162">
        <v>2.25</v>
      </c>
      <c r="D42" s="160"/>
    </row>
    <row r="43" spans="1:4" ht="15">
      <c r="A43" s="158">
        <v>1504</v>
      </c>
      <c r="B43" s="161" t="s">
        <v>72</v>
      </c>
      <c r="C43" s="162">
        <v>2.25</v>
      </c>
      <c r="D43" s="160"/>
    </row>
    <row r="44" spans="1:4" ht="15">
      <c r="A44" s="158">
        <v>3646</v>
      </c>
      <c r="B44" s="161" t="s">
        <v>73</v>
      </c>
      <c r="C44" s="159">
        <v>1.65</v>
      </c>
      <c r="D44" s="160"/>
    </row>
    <row r="45" spans="1:4" ht="15">
      <c r="A45" s="158">
        <v>1301</v>
      </c>
      <c r="B45" s="161" t="s">
        <v>74</v>
      </c>
      <c r="C45" s="159">
        <v>1.65</v>
      </c>
      <c r="D45" s="160"/>
    </row>
    <row r="46" spans="1:4" ht="15">
      <c r="A46" s="158">
        <v>1201</v>
      </c>
      <c r="B46" s="161" t="s">
        <v>75</v>
      </c>
      <c r="C46" s="159">
        <v>2.25</v>
      </c>
      <c r="D46" s="160"/>
    </row>
    <row r="47" spans="1:4" ht="15">
      <c r="A47" s="158">
        <v>3602</v>
      </c>
      <c r="B47" s="161" t="s">
        <v>76</v>
      </c>
      <c r="C47" s="159">
        <v>1.65</v>
      </c>
      <c r="D47" s="160"/>
    </row>
    <row r="48" spans="1:4" ht="15">
      <c r="A48" s="158">
        <v>7105</v>
      </c>
      <c r="B48" s="161" t="s">
        <v>77</v>
      </c>
      <c r="C48" s="159">
        <v>1</v>
      </c>
      <c r="D48" s="160"/>
    </row>
    <row r="49" spans="1:4" ht="15">
      <c r="A49" s="158">
        <v>2101</v>
      </c>
      <c r="B49" s="161" t="s">
        <v>78</v>
      </c>
      <c r="C49" s="159">
        <v>1.65</v>
      </c>
      <c r="D49" s="160"/>
    </row>
    <row r="50" spans="1:4" ht="15">
      <c r="A50" s="158">
        <v>6202</v>
      </c>
      <c r="B50" s="161" t="s">
        <v>79</v>
      </c>
      <c r="C50" s="159">
        <v>1</v>
      </c>
      <c r="D50" s="160"/>
    </row>
    <row r="51" spans="1:4" ht="15">
      <c r="A51" s="163">
        <v>8201</v>
      </c>
      <c r="B51" s="164" t="s">
        <v>80</v>
      </c>
      <c r="C51" s="165">
        <v>3.5</v>
      </c>
      <c r="D51" s="160"/>
    </row>
    <row r="52" spans="1:4" ht="15">
      <c r="A52" s="158">
        <v>6107</v>
      </c>
      <c r="B52" s="161" t="s">
        <v>81</v>
      </c>
      <c r="C52" s="159">
        <v>1</v>
      </c>
      <c r="D52" s="160"/>
    </row>
    <row r="53" spans="1:4" ht="15">
      <c r="A53" s="158">
        <v>2807</v>
      </c>
      <c r="B53" s="161" t="s">
        <v>82</v>
      </c>
      <c r="C53" s="159">
        <v>2.8</v>
      </c>
      <c r="D53" s="160"/>
    </row>
    <row r="54" spans="1:4" ht="15">
      <c r="A54" s="158">
        <v>1407</v>
      </c>
      <c r="B54" s="161" t="s">
        <v>83</v>
      </c>
      <c r="C54" s="159">
        <v>2.8</v>
      </c>
      <c r="D54" s="160"/>
    </row>
    <row r="55" spans="1:4" ht="15">
      <c r="A55" s="158">
        <v>2801</v>
      </c>
      <c r="B55" s="161" t="s">
        <v>85</v>
      </c>
      <c r="C55" s="159">
        <v>2.8</v>
      </c>
      <c r="D55" s="160"/>
    </row>
    <row r="56" spans="1:4" ht="15">
      <c r="A56" s="158">
        <v>2802</v>
      </c>
      <c r="B56" s="161" t="s">
        <v>86</v>
      </c>
      <c r="C56" s="159">
        <v>2.8</v>
      </c>
      <c r="D56" s="160"/>
    </row>
    <row r="57" spans="1:4" ht="15">
      <c r="A57" s="158">
        <v>2808</v>
      </c>
      <c r="B57" s="161" t="s">
        <v>87</v>
      </c>
      <c r="C57" s="159">
        <v>2.8</v>
      </c>
      <c r="D57" s="160"/>
    </row>
    <row r="58" spans="1:4" ht="15">
      <c r="A58" s="158">
        <v>2805</v>
      </c>
      <c r="B58" s="161" t="s">
        <v>88</v>
      </c>
      <c r="C58" s="159">
        <v>2.8</v>
      </c>
      <c r="D58" s="160"/>
    </row>
    <row r="59" spans="1:4" ht="15">
      <c r="A59" s="158">
        <v>2811</v>
      </c>
      <c r="B59" s="161" t="s">
        <v>89</v>
      </c>
      <c r="C59" s="159">
        <v>2.8</v>
      </c>
      <c r="D59" s="160"/>
    </row>
    <row r="60" spans="1:4" ht="15">
      <c r="A60" s="158">
        <v>2901</v>
      </c>
      <c r="B60" s="161" t="s">
        <v>90</v>
      </c>
      <c r="C60" s="159">
        <v>2.8</v>
      </c>
      <c r="D60" s="160"/>
    </row>
    <row r="61" spans="1:4" ht="15">
      <c r="A61" s="158">
        <v>7201</v>
      </c>
      <c r="B61" s="161" t="s">
        <v>91</v>
      </c>
      <c r="C61" s="159">
        <v>1</v>
      </c>
      <c r="D61" s="160"/>
    </row>
    <row r="62" spans="1:4" ht="15">
      <c r="A62" s="158">
        <v>1801</v>
      </c>
      <c r="B62" s="161" t="s">
        <v>92</v>
      </c>
      <c r="C62" s="159">
        <v>1.65</v>
      </c>
      <c r="D62" s="160"/>
    </row>
    <row r="63" spans="1:4" ht="15">
      <c r="A63" s="158">
        <v>3904</v>
      </c>
      <c r="B63" s="161" t="s">
        <v>93</v>
      </c>
      <c r="C63" s="159">
        <v>1.65</v>
      </c>
      <c r="D63" s="160"/>
    </row>
    <row r="64" spans="1:4" ht="15">
      <c r="A64" s="158">
        <v>3902</v>
      </c>
      <c r="B64" s="161" t="s">
        <v>94</v>
      </c>
      <c r="C64" s="159">
        <v>1.65</v>
      </c>
      <c r="D64" s="160"/>
    </row>
    <row r="65" spans="1:4" ht="15">
      <c r="A65" s="158">
        <v>1408</v>
      </c>
      <c r="B65" s="161" t="s">
        <v>95</v>
      </c>
      <c r="C65" s="159">
        <v>2.8</v>
      </c>
      <c r="D65" s="160"/>
    </row>
    <row r="66" spans="1:4" ht="15">
      <c r="A66" s="158">
        <v>1302</v>
      </c>
      <c r="B66" s="161" t="s">
        <v>96</v>
      </c>
      <c r="C66" s="159">
        <v>1.65</v>
      </c>
      <c r="D66" s="160"/>
    </row>
    <row r="67" spans="1:4" ht="15">
      <c r="A67" s="158">
        <v>7403</v>
      </c>
      <c r="B67" s="161" t="s">
        <v>97</v>
      </c>
      <c r="C67" s="159">
        <v>1.65</v>
      </c>
      <c r="D67" s="160"/>
    </row>
    <row r="68" spans="1:4" ht="15">
      <c r="A68" s="158">
        <v>3914</v>
      </c>
      <c r="B68" s="161" t="s">
        <v>98</v>
      </c>
      <c r="C68" s="159">
        <v>1.65</v>
      </c>
      <c r="D68" s="160"/>
    </row>
    <row r="69" spans="1:4" ht="15">
      <c r="A69" s="158">
        <v>6207</v>
      </c>
      <c r="B69" s="161" t="s">
        <v>99</v>
      </c>
      <c r="C69" s="159">
        <v>1</v>
      </c>
      <c r="D69" s="160"/>
    </row>
    <row r="70" spans="1:4" ht="15">
      <c r="A70" s="158">
        <v>3903</v>
      </c>
      <c r="B70" s="161" t="s">
        <v>100</v>
      </c>
      <c r="C70" s="159">
        <v>1.65</v>
      </c>
      <c r="D70" s="160"/>
    </row>
    <row r="71" spans="1:4" ht="15">
      <c r="A71" s="158">
        <v>4107</v>
      </c>
      <c r="B71" s="161" t="s">
        <v>101</v>
      </c>
      <c r="C71" s="159">
        <v>2.25</v>
      </c>
      <c r="D71" s="160"/>
    </row>
    <row r="72" spans="1:4" ht="15">
      <c r="A72" s="158">
        <v>4132</v>
      </c>
      <c r="B72" s="161" t="s">
        <v>102</v>
      </c>
      <c r="C72" s="159">
        <v>2.25</v>
      </c>
      <c r="D72" s="160"/>
    </row>
    <row r="73" spans="1:4" ht="15">
      <c r="A73" s="158">
        <v>1405</v>
      </c>
      <c r="B73" s="161" t="s">
        <v>103</v>
      </c>
      <c r="C73" s="159">
        <v>2.8</v>
      </c>
      <c r="D73" s="160"/>
    </row>
    <row r="74" spans="1:4" ht="15">
      <c r="A74" s="158">
        <v>1101</v>
      </c>
      <c r="B74" s="161" t="s">
        <v>104</v>
      </c>
      <c r="C74" s="159">
        <v>2.25</v>
      </c>
      <c r="D74" s="160"/>
    </row>
    <row r="75" spans="1:4" ht="15">
      <c r="A75" s="158">
        <v>3911</v>
      </c>
      <c r="B75" s="161" t="s">
        <v>105</v>
      </c>
      <c r="C75" s="159">
        <v>2.25</v>
      </c>
      <c r="D75" s="160"/>
    </row>
    <row r="76" spans="1:4" ht="15">
      <c r="A76" s="158">
        <v>7202</v>
      </c>
      <c r="B76" s="161" t="s">
        <v>106</v>
      </c>
      <c r="C76" s="159">
        <v>1.2</v>
      </c>
      <c r="D76" s="160"/>
    </row>
    <row r="77" spans="1:4" ht="15">
      <c r="A77" s="158">
        <v>2108</v>
      </c>
      <c r="B77" s="161" t="s">
        <v>107</v>
      </c>
      <c r="C77" s="159">
        <v>1.65</v>
      </c>
      <c r="D77" s="160"/>
    </row>
    <row r="78" spans="1:4" ht="15">
      <c r="A78" s="158">
        <v>2109</v>
      </c>
      <c r="B78" s="161" t="s">
        <v>108</v>
      </c>
      <c r="C78" s="159">
        <v>1.65</v>
      </c>
      <c r="D78" s="160"/>
    </row>
    <row r="79" spans="1:4" ht="15">
      <c r="A79" s="158">
        <v>2106</v>
      </c>
      <c r="B79" s="161" t="s">
        <v>109</v>
      </c>
      <c r="C79" s="159">
        <v>1.65</v>
      </c>
      <c r="D79" s="160"/>
    </row>
    <row r="80" spans="1:4" ht="15">
      <c r="A80" s="158">
        <v>6210</v>
      </c>
      <c r="B80" s="161" t="s">
        <v>110</v>
      </c>
      <c r="C80" s="159">
        <v>1</v>
      </c>
      <c r="D80" s="160"/>
    </row>
    <row r="81" spans="1:4" ht="15">
      <c r="A81" s="158">
        <v>6702</v>
      </c>
      <c r="B81" s="161" t="s">
        <v>111</v>
      </c>
      <c r="C81" s="159">
        <v>1</v>
      </c>
      <c r="D81" s="160"/>
    </row>
    <row r="82" spans="1:4" ht="15">
      <c r="A82" s="158">
        <v>1510</v>
      </c>
      <c r="B82" s="161" t="s">
        <v>112</v>
      </c>
      <c r="C82" s="159">
        <v>2.8</v>
      </c>
      <c r="D82" s="160"/>
    </row>
    <row r="83" spans="1:4" ht="15">
      <c r="A83" s="158">
        <v>1515</v>
      </c>
      <c r="B83" s="161" t="s">
        <v>113</v>
      </c>
      <c r="C83" s="159">
        <v>2.25</v>
      </c>
      <c r="D83" s="160"/>
    </row>
    <row r="84" spans="1:4" ht="15">
      <c r="A84" s="158">
        <v>2102</v>
      </c>
      <c r="B84" s="161" t="s">
        <v>114</v>
      </c>
      <c r="C84" s="159">
        <v>1.65</v>
      </c>
      <c r="D84" s="160"/>
    </row>
    <row r="85" spans="1:4" ht="15">
      <c r="A85" s="158">
        <v>8109</v>
      </c>
      <c r="B85" s="161" t="s">
        <v>115</v>
      </c>
      <c r="C85" s="159">
        <v>1</v>
      </c>
      <c r="D85" s="160"/>
    </row>
    <row r="86" spans="1:4" ht="15">
      <c r="A86" s="158">
        <v>1402</v>
      </c>
      <c r="B86" s="161" t="s">
        <v>116</v>
      </c>
      <c r="C86" s="159">
        <v>2.8</v>
      </c>
      <c r="D86" s="160"/>
    </row>
    <row r="87" spans="1:4" ht="15">
      <c r="A87" s="158">
        <v>5341</v>
      </c>
      <c r="B87" s="161" t="s">
        <v>117</v>
      </c>
      <c r="C87" s="159">
        <v>1.65</v>
      </c>
      <c r="D87" s="160"/>
    </row>
    <row r="88" spans="1:4" ht="15">
      <c r="A88" s="158">
        <v>7501</v>
      </c>
      <c r="B88" s="161" t="s">
        <v>118</v>
      </c>
      <c r="C88" s="159">
        <v>1</v>
      </c>
      <c r="D88" s="160"/>
    </row>
    <row r="89" spans="1:4" ht="15">
      <c r="A89" s="158">
        <v>6701</v>
      </c>
      <c r="B89" s="161" t="s">
        <v>119</v>
      </c>
      <c r="C89" s="159">
        <v>1</v>
      </c>
      <c r="D89" s="160"/>
    </row>
    <row r="90" spans="1:4" ht="15">
      <c r="A90" s="158">
        <v>3441</v>
      </c>
      <c r="B90" s="161" t="s">
        <v>120</v>
      </c>
      <c r="C90" s="159">
        <v>2.8</v>
      </c>
      <c r="D90" s="160"/>
    </row>
    <row r="91" spans="1:4" ht="15">
      <c r="A91" s="158">
        <v>3608</v>
      </c>
      <c r="B91" s="161" t="s">
        <v>121</v>
      </c>
      <c r="C91" s="159">
        <v>1.65</v>
      </c>
      <c r="D91" s="160"/>
    </row>
    <row r="92" spans="1:4" ht="15">
      <c r="A92" s="158">
        <v>3908</v>
      </c>
      <c r="B92" s="161" t="s">
        <v>122</v>
      </c>
      <c r="C92" s="159">
        <v>1.65</v>
      </c>
      <c r="D92" s="160"/>
    </row>
    <row r="93" spans="1:4" ht="15">
      <c r="A93" s="158">
        <v>6804</v>
      </c>
      <c r="B93" s="161" t="s">
        <v>123</v>
      </c>
      <c r="C93" s="159">
        <v>1</v>
      </c>
      <c r="D93" s="160"/>
    </row>
    <row r="94" spans="1:4" ht="15">
      <c r="A94" s="158">
        <v>6805</v>
      </c>
      <c r="B94" s="161" t="s">
        <v>124</v>
      </c>
      <c r="C94" s="159">
        <v>1</v>
      </c>
      <c r="D94" s="160"/>
    </row>
    <row r="95" spans="1:4" ht="15">
      <c r="A95" s="158">
        <v>3909</v>
      </c>
      <c r="B95" s="161" t="s">
        <v>125</v>
      </c>
      <c r="C95" s="159">
        <v>2.25</v>
      </c>
      <c r="D95" s="160"/>
    </row>
    <row r="96" spans="1:4" ht="15">
      <c r="A96" s="158">
        <v>7531</v>
      </c>
      <c r="B96" s="161" t="s">
        <v>126</v>
      </c>
      <c r="C96" s="159">
        <v>1.2</v>
      </c>
      <c r="D96" s="160"/>
    </row>
    <row r="97" spans="1:4" ht="15">
      <c r="A97" s="158">
        <v>7701</v>
      </c>
      <c r="B97" s="161" t="s">
        <v>127</v>
      </c>
      <c r="C97" s="159">
        <v>1</v>
      </c>
      <c r="D97" s="160"/>
    </row>
    <row r="98" spans="1:4" ht="15">
      <c r="A98" s="158">
        <v>5342</v>
      </c>
      <c r="B98" s="161" t="s">
        <v>128</v>
      </c>
      <c r="C98" s="159">
        <v>1.65</v>
      </c>
      <c r="D98" s="160"/>
    </row>
    <row r="99" spans="1:4" ht="15">
      <c r="A99" s="158">
        <v>7502</v>
      </c>
      <c r="B99" s="161" t="s">
        <v>129</v>
      </c>
      <c r="C99" s="159">
        <v>1</v>
      </c>
      <c r="D99" s="160"/>
    </row>
    <row r="100" spans="1:4" ht="15">
      <c r="A100" s="158">
        <v>6731</v>
      </c>
      <c r="B100" s="161" t="s">
        <v>130</v>
      </c>
      <c r="C100" s="159">
        <v>1</v>
      </c>
      <c r="D100" s="160"/>
    </row>
    <row r="101" spans="1:4" ht="15">
      <c r="A101" s="158">
        <v>6703</v>
      </c>
      <c r="B101" s="161" t="s">
        <v>131</v>
      </c>
      <c r="C101" s="159">
        <v>1</v>
      </c>
      <c r="D101" s="160"/>
    </row>
    <row r="102" spans="1:4" ht="15">
      <c r="A102" s="158">
        <v>3917</v>
      </c>
      <c r="B102" s="161" t="s">
        <v>132</v>
      </c>
      <c r="C102" s="159">
        <v>1.65</v>
      </c>
      <c r="D102" s="160"/>
    </row>
    <row r="103" spans="1:4" ht="15">
      <c r="A103" s="158">
        <v>7507</v>
      </c>
      <c r="B103" s="161" t="s">
        <v>133</v>
      </c>
      <c r="C103" s="159">
        <v>1.2</v>
      </c>
      <c r="D103" s="160"/>
    </row>
    <row r="104" spans="1:4" ht="15">
      <c r="A104" s="158">
        <v>5345</v>
      </c>
      <c r="B104" s="161" t="s">
        <v>134</v>
      </c>
      <c r="C104" s="159">
        <v>2.25</v>
      </c>
      <c r="D104" s="160"/>
    </row>
    <row r="105" spans="1:4" ht="15">
      <c r="A105" s="158">
        <v>3912</v>
      </c>
      <c r="B105" s="161" t="s">
        <v>135</v>
      </c>
      <c r="C105" s="159">
        <v>2.8</v>
      </c>
      <c r="D105" s="160"/>
    </row>
    <row r="106" spans="1:4" ht="15">
      <c r="A106" s="158">
        <v>7506</v>
      </c>
      <c r="B106" s="161" t="s">
        <v>136</v>
      </c>
      <c r="C106" s="159">
        <v>1.2</v>
      </c>
      <c r="D106" s="160"/>
    </row>
    <row r="107" spans="1:4" ht="15">
      <c r="A107" s="158">
        <v>2806</v>
      </c>
      <c r="B107" s="161" t="s">
        <v>137</v>
      </c>
      <c r="C107" s="159">
        <v>2.8</v>
      </c>
      <c r="D107" s="160"/>
    </row>
    <row r="108" spans="1:4" ht="15">
      <c r="A108" s="158">
        <v>3607</v>
      </c>
      <c r="B108" s="161" t="s">
        <v>138</v>
      </c>
      <c r="C108" s="159">
        <v>1.65</v>
      </c>
      <c r="D108" s="160"/>
    </row>
    <row r="109" spans="1:4" ht="15">
      <c r="A109" s="158">
        <v>3647</v>
      </c>
      <c r="B109" s="161" t="s">
        <v>139</v>
      </c>
      <c r="C109" s="159">
        <v>1.65</v>
      </c>
      <c r="D109" s="160"/>
    </row>
    <row r="110" spans="1:4" ht="15">
      <c r="A110" s="158">
        <v>5104</v>
      </c>
      <c r="B110" s="161" t="s">
        <v>140</v>
      </c>
      <c r="C110" s="159">
        <v>2.8</v>
      </c>
      <c r="D110" s="160"/>
    </row>
    <row r="111" spans="1:4" ht="15">
      <c r="A111" s="158">
        <v>2302</v>
      </c>
      <c r="B111" s="161" t="s">
        <v>141</v>
      </c>
      <c r="C111" s="159">
        <v>1.65</v>
      </c>
      <c r="D111" s="160"/>
    </row>
    <row r="112" spans="1:4" ht="15">
      <c r="A112" s="158">
        <v>2303</v>
      </c>
      <c r="B112" s="161" t="s">
        <v>142</v>
      </c>
      <c r="C112" s="159">
        <v>1.65</v>
      </c>
      <c r="D112" s="160"/>
    </row>
    <row r="113" spans="1:4" ht="15">
      <c r="A113" s="158">
        <v>2341</v>
      </c>
      <c r="B113" s="161" t="s">
        <v>143</v>
      </c>
      <c r="C113" s="159">
        <v>1.65</v>
      </c>
      <c r="D113" s="160"/>
    </row>
    <row r="114" spans="1:4" ht="15">
      <c r="A114" s="158">
        <v>2305</v>
      </c>
      <c r="B114" s="161" t="s">
        <v>144</v>
      </c>
      <c r="C114" s="159">
        <v>1.2</v>
      </c>
      <c r="D114" s="160"/>
    </row>
    <row r="115" spans="1:4" ht="15">
      <c r="A115" s="158">
        <v>2305</v>
      </c>
      <c r="B115" s="161" t="s">
        <v>144</v>
      </c>
      <c r="C115" s="159">
        <v>1.65</v>
      </c>
      <c r="D115" s="160" t="s">
        <v>145</v>
      </c>
    </row>
    <row r="116" spans="1:4" ht="15">
      <c r="A116" s="158">
        <v>2301</v>
      </c>
      <c r="B116" s="161" t="s">
        <v>146</v>
      </c>
      <c r="C116" s="159">
        <v>1.65</v>
      </c>
      <c r="D116" s="160"/>
    </row>
    <row r="117" spans="1:4" ht="15">
      <c r="A117" s="158">
        <v>6209</v>
      </c>
      <c r="B117" s="161" t="s">
        <v>147</v>
      </c>
      <c r="C117" s="159">
        <v>1.65</v>
      </c>
      <c r="D117" s="160"/>
    </row>
    <row r="118" spans="1:4" ht="15">
      <c r="A118" s="163">
        <v>8202</v>
      </c>
      <c r="B118" s="164" t="s">
        <v>148</v>
      </c>
      <c r="C118" s="165">
        <v>3.5</v>
      </c>
      <c r="D118" s="160"/>
    </row>
    <row r="119" spans="1:4" ht="15">
      <c r="A119" s="158">
        <v>3710</v>
      </c>
      <c r="B119" s="161" t="s">
        <v>149</v>
      </c>
      <c r="C119" s="159">
        <v>2.25</v>
      </c>
      <c r="D119" s="160" t="s">
        <v>38</v>
      </c>
    </row>
    <row r="120" spans="1:4" ht="15">
      <c r="A120" s="158">
        <v>3710</v>
      </c>
      <c r="B120" s="161" t="s">
        <v>149</v>
      </c>
      <c r="C120" s="159">
        <v>1.65</v>
      </c>
      <c r="D120" s="160"/>
    </row>
    <row r="121" spans="1:4" ht="15">
      <c r="A121" s="158">
        <v>7401</v>
      </c>
      <c r="B121" s="161" t="s">
        <v>150</v>
      </c>
      <c r="C121" s="159">
        <v>1.65</v>
      </c>
      <c r="D121" s="160"/>
    </row>
    <row r="122" spans="1:4" ht="15">
      <c r="A122" s="158">
        <v>6141</v>
      </c>
      <c r="B122" s="161" t="s">
        <v>151</v>
      </c>
      <c r="C122" s="159">
        <v>1</v>
      </c>
      <c r="D122" s="160"/>
    </row>
    <row r="123" spans="1:4" ht="15">
      <c r="A123" s="158">
        <v>6801</v>
      </c>
      <c r="B123" s="161" t="s">
        <v>152</v>
      </c>
      <c r="C123" s="159">
        <v>1</v>
      </c>
      <c r="D123" s="160"/>
    </row>
    <row r="124" spans="1:4" ht="15">
      <c r="A124" s="158">
        <v>8104</v>
      </c>
      <c r="B124" s="161" t="s">
        <v>153</v>
      </c>
      <c r="C124" s="159">
        <v>1</v>
      </c>
      <c r="D124" s="160"/>
    </row>
    <row r="125" spans="1:4" ht="15">
      <c r="A125" s="158">
        <v>8102</v>
      </c>
      <c r="B125" s="161" t="s">
        <v>154</v>
      </c>
      <c r="C125" s="159">
        <v>1</v>
      </c>
      <c r="D125" s="160"/>
    </row>
    <row r="126" spans="1:4" ht="15">
      <c r="A126" s="158">
        <v>8106</v>
      </c>
      <c r="B126" s="161" t="s">
        <v>155</v>
      </c>
      <c r="C126" s="159">
        <v>1</v>
      </c>
      <c r="D126" s="160"/>
    </row>
    <row r="127" spans="1:4" ht="15">
      <c r="A127" s="158">
        <v>8101</v>
      </c>
      <c r="B127" s="161" t="s">
        <v>156</v>
      </c>
      <c r="C127" s="159">
        <v>1</v>
      </c>
      <c r="D127" s="160"/>
    </row>
    <row r="128" spans="1:4" ht="15">
      <c r="A128" s="158">
        <v>3107</v>
      </c>
      <c r="B128" s="161" t="s">
        <v>157</v>
      </c>
      <c r="C128" s="159">
        <v>1.65</v>
      </c>
      <c r="D128" s="160"/>
    </row>
    <row r="129" spans="1:4" ht="15">
      <c r="A129" s="158">
        <v>3106</v>
      </c>
      <c r="B129" s="161" t="s">
        <v>158</v>
      </c>
      <c r="C129" s="159">
        <v>1.65</v>
      </c>
      <c r="D129" s="160"/>
    </row>
    <row r="130" spans="1:4" ht="15">
      <c r="A130" s="158">
        <v>7504</v>
      </c>
      <c r="B130" s="161" t="s">
        <v>159</v>
      </c>
      <c r="C130" s="159">
        <v>1.2</v>
      </c>
      <c r="D130" s="160"/>
    </row>
    <row r="131" spans="1:4" ht="15">
      <c r="A131" s="158">
        <v>7503</v>
      </c>
      <c r="B131" s="161" t="s">
        <v>160</v>
      </c>
      <c r="C131" s="159">
        <v>1.2</v>
      </c>
      <c r="D131" s="160"/>
    </row>
    <row r="132" spans="1:4" ht="15">
      <c r="A132" s="158">
        <v>4302</v>
      </c>
      <c r="B132" s="161" t="s">
        <v>161</v>
      </c>
      <c r="C132" s="159">
        <v>3.5</v>
      </c>
      <c r="D132" s="160"/>
    </row>
    <row r="133" spans="1:4" ht="15">
      <c r="A133" s="158">
        <v>4301</v>
      </c>
      <c r="B133" s="161" t="s">
        <v>162</v>
      </c>
      <c r="C133" s="159">
        <v>3.5</v>
      </c>
      <c r="D133" s="160"/>
    </row>
    <row r="134" spans="1:4" ht="15">
      <c r="A134" s="158">
        <v>5103</v>
      </c>
      <c r="B134" s="161" t="s">
        <v>163</v>
      </c>
      <c r="C134" s="159">
        <v>2.8</v>
      </c>
      <c r="D134" s="160"/>
    </row>
    <row r="135" spans="1:4" ht="15">
      <c r="A135" s="158">
        <v>7505</v>
      </c>
      <c r="B135" s="161" t="s">
        <v>164</v>
      </c>
      <c r="C135" s="159">
        <v>1.2</v>
      </c>
      <c r="D135" s="160"/>
    </row>
    <row r="136" spans="1:4" ht="15">
      <c r="A136" s="158">
        <v>8206</v>
      </c>
      <c r="B136" s="161" t="s">
        <v>165</v>
      </c>
      <c r="C136" s="159">
        <v>1.65</v>
      </c>
      <c r="D136" s="160" t="s">
        <v>263</v>
      </c>
    </row>
    <row r="137" spans="1:6" ht="15">
      <c r="A137" s="158">
        <v>8206</v>
      </c>
      <c r="B137" s="161" t="s">
        <v>165</v>
      </c>
      <c r="C137" s="159">
        <v>3.5</v>
      </c>
      <c r="D137" s="160" t="s">
        <v>166</v>
      </c>
      <c r="E137" s="166"/>
      <c r="F137" s="166"/>
    </row>
    <row r="138" spans="1:6" ht="15">
      <c r="A138" s="158">
        <v>4109</v>
      </c>
      <c r="B138" s="161" t="s">
        <v>167</v>
      </c>
      <c r="C138" s="158">
        <v>2.25</v>
      </c>
      <c r="D138" s="160"/>
      <c r="E138" s="166"/>
      <c r="F138" s="166"/>
    </row>
    <row r="139" spans="1:4" ht="15">
      <c r="A139" s="158">
        <v>4108</v>
      </c>
      <c r="B139" s="161" t="s">
        <v>168</v>
      </c>
      <c r="C139" s="159">
        <v>2.25</v>
      </c>
      <c r="D139" s="160"/>
    </row>
    <row r="140" spans="1:4" ht="15">
      <c r="A140" s="158">
        <v>4144</v>
      </c>
      <c r="B140" s="161" t="s">
        <v>169</v>
      </c>
      <c r="C140" s="159">
        <v>2.25</v>
      </c>
      <c r="D140" s="160"/>
    </row>
    <row r="141" spans="1:4" ht="15">
      <c r="A141" s="158">
        <v>5207</v>
      </c>
      <c r="B141" s="161" t="s">
        <v>170</v>
      </c>
      <c r="C141" s="159">
        <v>2.25</v>
      </c>
      <c r="D141" s="160"/>
    </row>
    <row r="142" spans="1:4" ht="15">
      <c r="A142" s="158">
        <v>4106</v>
      </c>
      <c r="B142" s="161" t="s">
        <v>171</v>
      </c>
      <c r="C142" s="159">
        <v>2.25</v>
      </c>
      <c r="D142" s="160"/>
    </row>
    <row r="143" spans="1:4" ht="15">
      <c r="A143" s="158">
        <v>4101</v>
      </c>
      <c r="B143" s="161" t="s">
        <v>172</v>
      </c>
      <c r="C143" s="162">
        <v>2.25</v>
      </c>
      <c r="D143" s="160"/>
    </row>
    <row r="144" spans="1:4" ht="15">
      <c r="A144" s="158">
        <v>4131</v>
      </c>
      <c r="B144" s="161" t="s">
        <v>173</v>
      </c>
      <c r="C144" s="162">
        <v>2.25</v>
      </c>
      <c r="D144" s="160"/>
    </row>
    <row r="145" spans="1:4" ht="15">
      <c r="A145" s="158">
        <v>1502</v>
      </c>
      <c r="B145" s="161" t="s">
        <v>174</v>
      </c>
      <c r="C145" s="159">
        <v>2.25</v>
      </c>
      <c r="D145" s="160"/>
    </row>
    <row r="146" spans="1:4" ht="15">
      <c r="A146" s="158">
        <v>4103</v>
      </c>
      <c r="B146" s="161" t="s">
        <v>175</v>
      </c>
      <c r="C146" s="162">
        <v>2.25</v>
      </c>
      <c r="D146" s="160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7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5.69921875" style="13" customWidth="1"/>
    <col min="2" max="2" width="6.3984375" style="44" customWidth="1"/>
    <col min="3" max="6" width="9.09765625" style="45" customWidth="1"/>
    <col min="7" max="7" width="11.59765625" style="45" customWidth="1"/>
    <col min="8" max="8" width="9.09765625" style="45" customWidth="1"/>
    <col min="9" max="9" width="9.09765625" style="63" customWidth="1"/>
    <col min="10" max="10" width="11.3984375" style="63" customWidth="1"/>
    <col min="11" max="11" width="10.296875" style="13" customWidth="1"/>
    <col min="12" max="12" width="5.59765625" style="13" customWidth="1"/>
    <col min="13" max="13" width="1.390625" style="13" customWidth="1"/>
    <col min="14" max="14" width="5.8984375" style="13" bestFit="1" customWidth="1"/>
    <col min="15" max="16384" width="9.09765625" style="13" customWidth="1"/>
  </cols>
  <sheetData>
    <row r="1" spans="12:14" ht="15.75">
      <c r="L1" s="116" t="s">
        <v>211</v>
      </c>
      <c r="M1" s="57"/>
      <c r="N1" s="57"/>
    </row>
    <row r="2" ht="15">
      <c r="L2" s="18"/>
    </row>
    <row r="3" spans="1:14" ht="15.75">
      <c r="A3" s="236" t="s">
        <v>293</v>
      </c>
      <c r="B3" s="237"/>
      <c r="C3" s="238"/>
      <c r="D3" s="236"/>
      <c r="E3" s="238"/>
      <c r="F3" s="238"/>
      <c r="G3" s="238"/>
      <c r="H3" s="238"/>
      <c r="I3" s="239"/>
      <c r="J3" s="239"/>
      <c r="K3" s="56"/>
      <c r="L3" s="22"/>
      <c r="M3" s="22"/>
      <c r="N3" s="56"/>
    </row>
    <row r="4" spans="1:14" ht="15">
      <c r="A4" s="89"/>
      <c r="B4" s="90"/>
      <c r="C4" s="91"/>
      <c r="D4" s="91"/>
      <c r="E4" s="91"/>
      <c r="F4" s="91"/>
      <c r="G4" s="91"/>
      <c r="H4" s="91"/>
      <c r="I4" s="92"/>
      <c r="J4" s="92"/>
      <c r="K4" s="89"/>
      <c r="L4" s="89"/>
      <c r="M4" s="89"/>
      <c r="N4" s="89"/>
    </row>
    <row r="5" spans="1:14" ht="15">
      <c r="A5" s="15"/>
      <c r="B5" s="48"/>
      <c r="C5" s="76" t="s">
        <v>178</v>
      </c>
      <c r="D5" s="76"/>
      <c r="E5" s="76"/>
      <c r="F5" s="80"/>
      <c r="G5" s="82" t="s">
        <v>179</v>
      </c>
      <c r="H5" s="82" t="s">
        <v>212</v>
      </c>
      <c r="I5" s="83" t="s">
        <v>213</v>
      </c>
      <c r="J5" s="117" t="s">
        <v>207</v>
      </c>
      <c r="K5" s="9" t="s">
        <v>207</v>
      </c>
      <c r="L5" s="8" t="s">
        <v>214</v>
      </c>
      <c r="M5" s="8"/>
      <c r="N5" s="9"/>
    </row>
    <row r="6" spans="1:14" ht="15">
      <c r="A6" s="17"/>
      <c r="B6" s="94" t="s">
        <v>33</v>
      </c>
      <c r="C6" s="87">
        <v>2000</v>
      </c>
      <c r="D6" s="77"/>
      <c r="E6" s="77"/>
      <c r="F6" s="81"/>
      <c r="G6" s="79" t="s">
        <v>180</v>
      </c>
      <c r="H6" s="79" t="s">
        <v>181</v>
      </c>
      <c r="I6" s="84" t="s">
        <v>206</v>
      </c>
      <c r="J6" s="86" t="s">
        <v>208</v>
      </c>
      <c r="K6" s="4" t="s">
        <v>208</v>
      </c>
      <c r="L6" s="22" t="s">
        <v>257</v>
      </c>
      <c r="M6" s="22"/>
      <c r="N6" s="4"/>
    </row>
    <row r="7" spans="1:14" ht="15">
      <c r="A7" s="93" t="s">
        <v>215</v>
      </c>
      <c r="B7" s="94" t="s">
        <v>216</v>
      </c>
      <c r="C7" s="78" t="s">
        <v>217</v>
      </c>
      <c r="D7" s="79" t="s">
        <v>183</v>
      </c>
      <c r="E7" s="79" t="s">
        <v>184</v>
      </c>
      <c r="F7" s="78" t="s">
        <v>185</v>
      </c>
      <c r="G7" s="95">
        <v>1999</v>
      </c>
      <c r="H7" s="79"/>
      <c r="I7" s="84" t="s">
        <v>218</v>
      </c>
      <c r="J7" s="86" t="s">
        <v>182</v>
      </c>
      <c r="K7" s="4" t="s">
        <v>182</v>
      </c>
      <c r="L7" s="23">
        <v>2001</v>
      </c>
      <c r="M7" s="24" t="s">
        <v>258</v>
      </c>
      <c r="N7" s="4">
        <v>2000</v>
      </c>
    </row>
    <row r="8" spans="1:14" ht="15">
      <c r="A8" s="17"/>
      <c r="B8" s="49"/>
      <c r="C8" s="78" t="s">
        <v>219</v>
      </c>
      <c r="D8" s="26"/>
      <c r="E8" s="26"/>
      <c r="F8" s="26"/>
      <c r="G8" s="26"/>
      <c r="H8" s="26"/>
      <c r="I8" s="27"/>
      <c r="J8" s="75">
        <v>2001</v>
      </c>
      <c r="K8" s="3">
        <v>2000</v>
      </c>
      <c r="L8" s="12" t="s">
        <v>218</v>
      </c>
      <c r="M8" s="12"/>
      <c r="N8" s="4"/>
    </row>
    <row r="9" spans="1:14" ht="15">
      <c r="A9" s="14"/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88">
        <v>8</v>
      </c>
      <c r="J9" s="88">
        <v>9</v>
      </c>
      <c r="K9" s="6">
        <v>10</v>
      </c>
      <c r="L9" s="11">
        <v>11</v>
      </c>
      <c r="M9" s="11"/>
      <c r="N9" s="11"/>
    </row>
    <row r="10" spans="1:14" ht="15.75">
      <c r="A10" s="2" t="s">
        <v>177</v>
      </c>
      <c r="B10" s="50"/>
      <c r="C10" s="35"/>
      <c r="D10" s="35"/>
      <c r="E10" s="35"/>
      <c r="F10" s="35"/>
      <c r="G10" s="35"/>
      <c r="H10" s="35"/>
      <c r="I10" s="36"/>
      <c r="J10" s="36"/>
      <c r="K10" s="7"/>
      <c r="L10" s="10"/>
      <c r="M10" s="10"/>
      <c r="N10" s="7"/>
    </row>
    <row r="11" spans="1:14" ht="15">
      <c r="A11" s="53" t="s">
        <v>104</v>
      </c>
      <c r="B11" s="188">
        <v>2.25</v>
      </c>
      <c r="C11" s="26">
        <v>137</v>
      </c>
      <c r="D11" s="26">
        <v>54</v>
      </c>
      <c r="E11" s="26">
        <v>614</v>
      </c>
      <c r="F11" s="26">
        <v>805</v>
      </c>
      <c r="G11" s="26">
        <v>95</v>
      </c>
      <c r="H11" s="26">
        <v>69</v>
      </c>
      <c r="I11" s="27">
        <v>27.368421052631582</v>
      </c>
      <c r="J11" s="27">
        <v>759.2526315789473</v>
      </c>
      <c r="K11" s="26"/>
      <c r="L11" s="28"/>
      <c r="M11" s="28"/>
      <c r="N11" s="4"/>
    </row>
    <row r="12" spans="1:14" ht="15">
      <c r="A12" s="53" t="s">
        <v>75</v>
      </c>
      <c r="B12" s="188">
        <v>2.25</v>
      </c>
      <c r="C12" s="26">
        <v>34</v>
      </c>
      <c r="D12" s="26">
        <v>26</v>
      </c>
      <c r="E12" s="26">
        <v>235</v>
      </c>
      <c r="F12" s="26">
        <v>295</v>
      </c>
      <c r="G12" s="26">
        <v>60</v>
      </c>
      <c r="H12" s="26">
        <v>40</v>
      </c>
      <c r="I12" s="27">
        <v>33.33333333333333</v>
      </c>
      <c r="J12" s="27">
        <v>276.3333333333333</v>
      </c>
      <c r="K12" s="26"/>
      <c r="L12" s="28"/>
      <c r="M12" s="28"/>
      <c r="N12" s="4"/>
    </row>
    <row r="13" spans="1:14" ht="15">
      <c r="A13" s="53" t="s">
        <v>40</v>
      </c>
      <c r="B13" s="188">
        <v>2.25</v>
      </c>
      <c r="C13" s="26">
        <v>19</v>
      </c>
      <c r="D13" s="26">
        <v>25</v>
      </c>
      <c r="E13" s="26">
        <v>120</v>
      </c>
      <c r="F13" s="26">
        <v>164</v>
      </c>
      <c r="G13" s="26">
        <v>26</v>
      </c>
      <c r="H13" s="26">
        <v>20</v>
      </c>
      <c r="I13" s="27">
        <v>23.076923076923077</v>
      </c>
      <c r="J13" s="27">
        <v>149.30769230769232</v>
      </c>
      <c r="K13" s="26"/>
      <c r="L13" s="28"/>
      <c r="M13" s="28"/>
      <c r="N13" s="4"/>
    </row>
    <row r="14" spans="1:14" ht="15">
      <c r="A14" s="53" t="s">
        <v>74</v>
      </c>
      <c r="B14" s="188">
        <v>1.65</v>
      </c>
      <c r="C14" s="26">
        <v>48</v>
      </c>
      <c r="D14" s="26">
        <v>64</v>
      </c>
      <c r="E14" s="26">
        <v>403</v>
      </c>
      <c r="F14" s="26">
        <v>515</v>
      </c>
      <c r="G14" s="26">
        <v>47</v>
      </c>
      <c r="H14" s="26">
        <v>37</v>
      </c>
      <c r="I14" s="27">
        <v>21.27659574468085</v>
      </c>
      <c r="J14" s="27">
        <v>477.8936170212766</v>
      </c>
      <c r="K14" s="26"/>
      <c r="L14" s="28"/>
      <c r="M14" s="28"/>
      <c r="N14" s="4"/>
    </row>
    <row r="15" spans="1:14" ht="15">
      <c r="A15" s="53" t="s">
        <v>96</v>
      </c>
      <c r="B15" s="188">
        <v>1.65</v>
      </c>
      <c r="C15" s="26">
        <v>19</v>
      </c>
      <c r="D15" s="26">
        <v>5</v>
      </c>
      <c r="E15" s="26">
        <v>59</v>
      </c>
      <c r="F15" s="26">
        <v>83</v>
      </c>
      <c r="G15" s="26">
        <v>8</v>
      </c>
      <c r="H15" s="26">
        <v>6</v>
      </c>
      <c r="I15" s="27">
        <v>25</v>
      </c>
      <c r="J15" s="27">
        <v>78.125</v>
      </c>
      <c r="K15" s="26"/>
      <c r="L15" s="28"/>
      <c r="M15" s="28"/>
      <c r="N15" s="4"/>
    </row>
    <row r="16" spans="1:14" ht="15">
      <c r="A16" s="53" t="s">
        <v>52</v>
      </c>
      <c r="B16" s="188">
        <v>1.65</v>
      </c>
      <c r="C16" s="26">
        <v>38</v>
      </c>
      <c r="D16" s="26">
        <v>20</v>
      </c>
      <c r="E16" s="26">
        <v>117</v>
      </c>
      <c r="F16" s="26">
        <v>175</v>
      </c>
      <c r="G16" s="26">
        <v>5</v>
      </c>
      <c r="H16" s="26">
        <v>4</v>
      </c>
      <c r="I16" s="27">
        <v>20</v>
      </c>
      <c r="J16" s="27">
        <v>161.2</v>
      </c>
      <c r="K16" s="26"/>
      <c r="L16" s="28"/>
      <c r="M16" s="28"/>
      <c r="N16" s="4"/>
    </row>
    <row r="17" spans="1:14" ht="15">
      <c r="A17" s="53" t="s">
        <v>35</v>
      </c>
      <c r="B17" s="188">
        <v>2.8</v>
      </c>
      <c r="C17" s="26">
        <v>5</v>
      </c>
      <c r="D17" s="26">
        <v>3</v>
      </c>
      <c r="E17" s="26">
        <v>40</v>
      </c>
      <c r="F17" s="26">
        <v>48</v>
      </c>
      <c r="G17" s="26">
        <v>6</v>
      </c>
      <c r="H17" s="26">
        <v>6</v>
      </c>
      <c r="I17" s="27">
        <v>0</v>
      </c>
      <c r="J17" s="27">
        <v>46.5</v>
      </c>
      <c r="K17" s="26"/>
      <c r="L17" s="28"/>
      <c r="M17" s="28"/>
      <c r="N17" s="4"/>
    </row>
    <row r="18" spans="1:14" ht="15">
      <c r="A18" s="53" t="s">
        <v>116</v>
      </c>
      <c r="B18" s="188">
        <v>2.8</v>
      </c>
      <c r="C18" s="26">
        <v>6</v>
      </c>
      <c r="D18" s="26">
        <v>11</v>
      </c>
      <c r="E18" s="26">
        <v>83</v>
      </c>
      <c r="F18" s="26">
        <v>100</v>
      </c>
      <c r="G18" s="26">
        <v>6</v>
      </c>
      <c r="H18" s="26">
        <v>6</v>
      </c>
      <c r="I18" s="27">
        <v>0</v>
      </c>
      <c r="J18" s="27">
        <v>94.5</v>
      </c>
      <c r="K18" s="26"/>
      <c r="L18" s="28"/>
      <c r="M18" s="28"/>
      <c r="N18" s="4"/>
    </row>
    <row r="19" spans="1:14" ht="15">
      <c r="A19" s="53" t="s">
        <v>34</v>
      </c>
      <c r="B19" s="188">
        <v>2.8</v>
      </c>
      <c r="C19" s="26">
        <v>3</v>
      </c>
      <c r="D19" s="26">
        <v>9</v>
      </c>
      <c r="E19" s="26">
        <v>146</v>
      </c>
      <c r="F19" s="26">
        <v>158</v>
      </c>
      <c r="G19" s="26">
        <v>18</v>
      </c>
      <c r="H19" s="26">
        <v>16</v>
      </c>
      <c r="I19" s="27">
        <v>11.11111111111111</v>
      </c>
      <c r="J19" s="27">
        <v>153.33333333333334</v>
      </c>
      <c r="K19" s="26"/>
      <c r="L19" s="28"/>
      <c r="M19" s="28"/>
      <c r="N19" s="4"/>
    </row>
    <row r="20" spans="1:14" ht="15">
      <c r="A20" s="53" t="s">
        <v>70</v>
      </c>
      <c r="B20" s="188">
        <v>2.8</v>
      </c>
      <c r="C20" s="26">
        <v>2</v>
      </c>
      <c r="D20" s="26">
        <v>5</v>
      </c>
      <c r="E20" s="26">
        <v>50</v>
      </c>
      <c r="F20" s="26">
        <v>57</v>
      </c>
      <c r="G20" s="26">
        <v>7</v>
      </c>
      <c r="H20" s="26">
        <v>6</v>
      </c>
      <c r="I20" s="27">
        <v>14.285714285714285</v>
      </c>
      <c r="J20" s="27">
        <v>54.35714285714286</v>
      </c>
      <c r="K20" s="26"/>
      <c r="L20" s="28"/>
      <c r="M20" s="28"/>
      <c r="N20" s="4"/>
    </row>
    <row r="21" spans="1:14" ht="15">
      <c r="A21" s="53" t="s">
        <v>103</v>
      </c>
      <c r="B21" s="188">
        <v>2.8</v>
      </c>
      <c r="C21" s="26">
        <v>0</v>
      </c>
      <c r="D21" s="26">
        <v>2</v>
      </c>
      <c r="E21" s="26">
        <v>9</v>
      </c>
      <c r="F21" s="26">
        <v>11</v>
      </c>
      <c r="G21" s="26">
        <v>0</v>
      </c>
      <c r="H21" s="26">
        <v>0</v>
      </c>
      <c r="I21" s="27">
        <v>0</v>
      </c>
      <c r="J21" s="27">
        <v>10</v>
      </c>
      <c r="K21" s="26"/>
      <c r="L21" s="28"/>
      <c r="M21" s="28"/>
      <c r="N21" s="4"/>
    </row>
    <row r="22" spans="1:14" ht="15">
      <c r="A22" s="53" t="s">
        <v>47</v>
      </c>
      <c r="B22" s="188">
        <v>2.8</v>
      </c>
      <c r="C22" s="26">
        <v>21</v>
      </c>
      <c r="D22" s="26">
        <v>25</v>
      </c>
      <c r="E22" s="26">
        <v>225</v>
      </c>
      <c r="F22" s="26">
        <v>271</v>
      </c>
      <c r="G22" s="26">
        <v>24</v>
      </c>
      <c r="H22" s="26">
        <v>21</v>
      </c>
      <c r="I22" s="27">
        <v>12.5</v>
      </c>
      <c r="J22" s="27">
        <v>257.1875</v>
      </c>
      <c r="K22" s="26"/>
      <c r="L22" s="28"/>
      <c r="M22" s="28"/>
      <c r="N22" s="4"/>
    </row>
    <row r="23" spans="1:14" ht="15">
      <c r="A23" s="53" t="s">
        <v>83</v>
      </c>
      <c r="B23" s="188">
        <v>2.8</v>
      </c>
      <c r="C23" s="26">
        <v>74</v>
      </c>
      <c r="D23" s="26">
        <v>4</v>
      </c>
      <c r="E23" s="26">
        <v>235</v>
      </c>
      <c r="F23" s="26">
        <v>313</v>
      </c>
      <c r="G23" s="26">
        <v>47</v>
      </c>
      <c r="H23" s="26">
        <v>29</v>
      </c>
      <c r="I23" s="27">
        <v>38.297872340425535</v>
      </c>
      <c r="J23" s="27">
        <v>296.82978723404256</v>
      </c>
      <c r="K23" s="26"/>
      <c r="L23" s="28"/>
      <c r="M23" s="28"/>
      <c r="N23" s="4"/>
    </row>
    <row r="24" spans="1:14" ht="15">
      <c r="A24" s="53" t="s">
        <v>95</v>
      </c>
      <c r="B24" s="188">
        <v>2.8</v>
      </c>
      <c r="C24" s="26">
        <v>1</v>
      </c>
      <c r="D24" s="26">
        <v>0</v>
      </c>
      <c r="E24" s="26">
        <v>15</v>
      </c>
      <c r="F24" s="26">
        <v>16</v>
      </c>
      <c r="G24" s="26">
        <v>2</v>
      </c>
      <c r="H24" s="26">
        <v>1</v>
      </c>
      <c r="I24" s="27">
        <v>50</v>
      </c>
      <c r="J24" s="27">
        <v>15.75</v>
      </c>
      <c r="K24" s="26"/>
      <c r="L24" s="28"/>
      <c r="M24" s="28"/>
      <c r="N24" s="4"/>
    </row>
    <row r="25" spans="1:14" ht="15">
      <c r="A25" s="53" t="s">
        <v>49</v>
      </c>
      <c r="B25" s="188">
        <v>2.25</v>
      </c>
      <c r="C25" s="26">
        <v>114</v>
      </c>
      <c r="D25" s="26">
        <v>56</v>
      </c>
      <c r="E25" s="26">
        <v>755</v>
      </c>
      <c r="F25" s="26">
        <v>925</v>
      </c>
      <c r="G25" s="26">
        <v>109</v>
      </c>
      <c r="H25" s="26">
        <v>98</v>
      </c>
      <c r="I25" s="27">
        <v>10.091743119266056</v>
      </c>
      <c r="J25" s="27">
        <v>891.2477064220184</v>
      </c>
      <c r="K25" s="26"/>
      <c r="L25" s="28"/>
      <c r="M25" s="28"/>
      <c r="N25" s="4"/>
    </row>
    <row r="26" spans="1:14" ht="15">
      <c r="A26" s="53" t="s">
        <v>174</v>
      </c>
      <c r="B26" s="188">
        <v>2.25</v>
      </c>
      <c r="C26" s="26">
        <v>0</v>
      </c>
      <c r="D26" s="26">
        <v>15</v>
      </c>
      <c r="E26" s="26">
        <v>45</v>
      </c>
      <c r="F26" s="26">
        <v>60</v>
      </c>
      <c r="G26" s="26">
        <v>0</v>
      </c>
      <c r="H26" s="26">
        <v>0</v>
      </c>
      <c r="I26" s="27">
        <v>0</v>
      </c>
      <c r="J26" s="27">
        <v>52.5</v>
      </c>
      <c r="K26" s="26"/>
      <c r="L26" s="28"/>
      <c r="M26" s="28"/>
      <c r="N26" s="4"/>
    </row>
    <row r="27" spans="1:14" ht="15">
      <c r="A27" s="53" t="s">
        <v>72</v>
      </c>
      <c r="B27" s="188">
        <v>2.25</v>
      </c>
      <c r="C27" s="26">
        <v>0</v>
      </c>
      <c r="D27" s="26">
        <v>15</v>
      </c>
      <c r="E27" s="26">
        <v>59</v>
      </c>
      <c r="F27" s="26">
        <v>74</v>
      </c>
      <c r="G27" s="26">
        <v>0</v>
      </c>
      <c r="H27" s="26">
        <v>0</v>
      </c>
      <c r="I27" s="27">
        <v>0</v>
      </c>
      <c r="J27" s="27">
        <v>66.5</v>
      </c>
      <c r="K27" s="26"/>
      <c r="L27" s="28"/>
      <c r="M27" s="28"/>
      <c r="N27" s="4"/>
    </row>
    <row r="28" spans="1:14" ht="15">
      <c r="A28" s="53" t="s">
        <v>51</v>
      </c>
      <c r="B28" s="188">
        <v>2.25</v>
      </c>
      <c r="C28" s="26">
        <v>0</v>
      </c>
      <c r="D28" s="26">
        <v>23</v>
      </c>
      <c r="E28" s="26">
        <v>40</v>
      </c>
      <c r="F28" s="26">
        <v>63</v>
      </c>
      <c r="G28" s="26">
        <v>0</v>
      </c>
      <c r="H28" s="26">
        <v>0</v>
      </c>
      <c r="I28" s="27">
        <v>0</v>
      </c>
      <c r="J28" s="27">
        <v>51.5</v>
      </c>
      <c r="K28" s="26"/>
      <c r="L28" s="28"/>
      <c r="M28" s="28"/>
      <c r="N28" s="4"/>
    </row>
    <row r="29" spans="1:14" ht="15">
      <c r="A29" s="53" t="s">
        <v>112</v>
      </c>
      <c r="B29" s="188">
        <v>2.8</v>
      </c>
      <c r="C29" s="26">
        <v>0</v>
      </c>
      <c r="D29" s="26">
        <v>8</v>
      </c>
      <c r="E29" s="26">
        <v>21</v>
      </c>
      <c r="F29" s="26">
        <v>29</v>
      </c>
      <c r="G29" s="26">
        <v>0</v>
      </c>
      <c r="H29" s="26">
        <v>0</v>
      </c>
      <c r="I29" s="27">
        <v>0</v>
      </c>
      <c r="J29" s="27">
        <v>25</v>
      </c>
      <c r="K29" s="26"/>
      <c r="L29" s="28"/>
      <c r="M29" s="28"/>
      <c r="N29" s="4"/>
    </row>
    <row r="30" spans="1:14" ht="15">
      <c r="A30" s="53" t="s">
        <v>71</v>
      </c>
      <c r="B30" s="188">
        <v>2.25</v>
      </c>
      <c r="C30" s="26">
        <v>0</v>
      </c>
      <c r="D30" s="26">
        <v>7</v>
      </c>
      <c r="E30" s="26">
        <v>37</v>
      </c>
      <c r="F30" s="26">
        <v>44</v>
      </c>
      <c r="G30" s="26">
        <v>0</v>
      </c>
      <c r="H30" s="26">
        <v>0</v>
      </c>
      <c r="I30" s="27">
        <v>0</v>
      </c>
      <c r="J30" s="27">
        <v>40.5</v>
      </c>
      <c r="K30" s="26"/>
      <c r="L30" s="28"/>
      <c r="M30" s="28"/>
      <c r="N30" s="4"/>
    </row>
    <row r="31" spans="1:14" ht="15">
      <c r="A31" s="53" t="s">
        <v>36</v>
      </c>
      <c r="B31" s="188">
        <v>1.65</v>
      </c>
      <c r="C31" s="26">
        <v>0</v>
      </c>
      <c r="D31" s="26">
        <v>15</v>
      </c>
      <c r="E31" s="26">
        <v>58</v>
      </c>
      <c r="F31" s="26">
        <v>73</v>
      </c>
      <c r="G31" s="26">
        <v>0</v>
      </c>
      <c r="H31" s="26">
        <v>0</v>
      </c>
      <c r="I31" s="27">
        <v>0</v>
      </c>
      <c r="J31" s="27">
        <v>65.5</v>
      </c>
      <c r="K31" s="26"/>
      <c r="L31" s="28"/>
      <c r="M31" s="28"/>
      <c r="N31" s="4"/>
    </row>
    <row r="32" spans="1:14" ht="15">
      <c r="A32" s="53" t="s">
        <v>46</v>
      </c>
      <c r="B32" s="188">
        <v>2.25</v>
      </c>
      <c r="C32" s="26">
        <v>0</v>
      </c>
      <c r="D32" s="26">
        <v>7</v>
      </c>
      <c r="E32" s="26">
        <v>26</v>
      </c>
      <c r="F32" s="26">
        <v>33</v>
      </c>
      <c r="G32" s="26">
        <v>0</v>
      </c>
      <c r="H32" s="26">
        <v>0</v>
      </c>
      <c r="I32" s="27">
        <v>0</v>
      </c>
      <c r="J32" s="27">
        <v>29.5</v>
      </c>
      <c r="K32" s="26"/>
      <c r="L32" s="28"/>
      <c r="M32" s="28"/>
      <c r="N32" s="4"/>
    </row>
    <row r="33" spans="1:14" ht="15">
      <c r="A33" s="53" t="s">
        <v>113</v>
      </c>
      <c r="B33" s="188">
        <v>2.25</v>
      </c>
      <c r="C33" s="26">
        <v>0</v>
      </c>
      <c r="D33" s="26">
        <v>10</v>
      </c>
      <c r="E33" s="26">
        <v>49</v>
      </c>
      <c r="F33" s="26">
        <v>59</v>
      </c>
      <c r="G33" s="26">
        <v>0</v>
      </c>
      <c r="H33" s="26">
        <v>0</v>
      </c>
      <c r="I33" s="27">
        <v>0</v>
      </c>
      <c r="J33" s="27">
        <v>54</v>
      </c>
      <c r="K33" s="26"/>
      <c r="L33" s="28"/>
      <c r="M33" s="28"/>
      <c r="N33" s="4"/>
    </row>
    <row r="34" spans="1:14" ht="15">
      <c r="A34" s="53" t="s">
        <v>58</v>
      </c>
      <c r="B34" s="188">
        <v>1.65</v>
      </c>
      <c r="C34" s="26">
        <v>22</v>
      </c>
      <c r="D34" s="26">
        <v>17</v>
      </c>
      <c r="E34" s="26">
        <v>163</v>
      </c>
      <c r="F34" s="26">
        <v>202</v>
      </c>
      <c r="G34" s="26">
        <v>15</v>
      </c>
      <c r="H34" s="26">
        <v>15</v>
      </c>
      <c r="I34" s="27">
        <v>0</v>
      </c>
      <c r="J34" s="27">
        <v>193.5</v>
      </c>
      <c r="K34" s="26"/>
      <c r="L34" s="28"/>
      <c r="M34" s="28"/>
      <c r="N34" s="4"/>
    </row>
    <row r="35" spans="1:14" ht="15">
      <c r="A35" s="53" t="s">
        <v>68</v>
      </c>
      <c r="B35" s="188">
        <v>2.8</v>
      </c>
      <c r="C35" s="26">
        <v>83</v>
      </c>
      <c r="D35" s="26">
        <v>85</v>
      </c>
      <c r="E35" s="26">
        <v>612</v>
      </c>
      <c r="F35" s="26">
        <v>780</v>
      </c>
      <c r="G35" s="26">
        <v>95</v>
      </c>
      <c r="H35" s="26">
        <v>65</v>
      </c>
      <c r="I35" s="27">
        <v>31.57894736842105</v>
      </c>
      <c r="J35" s="27">
        <v>724.3947368421052</v>
      </c>
      <c r="K35" s="26"/>
      <c r="L35" s="28"/>
      <c r="M35" s="28"/>
      <c r="N35" s="4"/>
    </row>
    <row r="36" spans="1:14" ht="15">
      <c r="A36" s="53" t="s">
        <v>92</v>
      </c>
      <c r="B36" s="188">
        <v>1.65</v>
      </c>
      <c r="C36" s="26">
        <v>132</v>
      </c>
      <c r="D36" s="26">
        <v>76</v>
      </c>
      <c r="E36" s="26">
        <v>749</v>
      </c>
      <c r="F36" s="26">
        <v>957</v>
      </c>
      <c r="G36" s="26">
        <v>124</v>
      </c>
      <c r="H36" s="26">
        <v>102</v>
      </c>
      <c r="I36" s="27">
        <v>17.741935483870968</v>
      </c>
      <c r="J36" s="27">
        <v>907.2903225806451</v>
      </c>
      <c r="K36" s="26"/>
      <c r="L36" s="28"/>
      <c r="M36" s="28"/>
      <c r="N36" s="4"/>
    </row>
    <row r="37" spans="1:14" ht="15">
      <c r="A37" s="53" t="s">
        <v>50</v>
      </c>
      <c r="B37" s="188">
        <v>2.25</v>
      </c>
      <c r="C37" s="26">
        <v>0</v>
      </c>
      <c r="D37" s="26">
        <v>5</v>
      </c>
      <c r="E37" s="26">
        <v>31</v>
      </c>
      <c r="F37" s="26">
        <v>36</v>
      </c>
      <c r="G37" s="26">
        <v>0</v>
      </c>
      <c r="H37" s="26">
        <v>0</v>
      </c>
      <c r="I37" s="27">
        <v>0</v>
      </c>
      <c r="J37" s="27">
        <v>33.5</v>
      </c>
      <c r="K37" s="26"/>
      <c r="L37" s="28"/>
      <c r="M37" s="28"/>
      <c r="N37" s="4"/>
    </row>
    <row r="38" spans="1:14" ht="15">
      <c r="A38" s="53" t="s">
        <v>163</v>
      </c>
      <c r="B38" s="188">
        <v>2.8</v>
      </c>
      <c r="C38" s="26">
        <v>779</v>
      </c>
      <c r="D38" s="26">
        <v>178</v>
      </c>
      <c r="E38" s="26">
        <v>4490</v>
      </c>
      <c r="F38" s="26">
        <v>5447</v>
      </c>
      <c r="G38" s="26">
        <v>833</v>
      </c>
      <c r="H38" s="26">
        <v>767</v>
      </c>
      <c r="I38" s="27">
        <v>7.923169267707082</v>
      </c>
      <c r="J38" s="27">
        <v>5327.139255702281</v>
      </c>
      <c r="K38" s="26"/>
      <c r="L38" s="28"/>
      <c r="M38" s="28"/>
      <c r="N38" s="4"/>
    </row>
    <row r="39" spans="1:14" ht="15">
      <c r="A39" s="53" t="s">
        <v>140</v>
      </c>
      <c r="B39" s="188">
        <v>2.8</v>
      </c>
      <c r="C39" s="26">
        <v>87</v>
      </c>
      <c r="D39" s="26">
        <v>4</v>
      </c>
      <c r="E39" s="26">
        <v>461</v>
      </c>
      <c r="F39" s="26">
        <v>552</v>
      </c>
      <c r="G39" s="26">
        <v>94</v>
      </c>
      <c r="H39" s="26">
        <v>85</v>
      </c>
      <c r="I39" s="27">
        <v>9.574468085106384</v>
      </c>
      <c r="J39" s="27">
        <v>545.8351063829787</v>
      </c>
      <c r="K39" s="26"/>
      <c r="L39" s="28"/>
      <c r="M39" s="28"/>
      <c r="N39" s="4"/>
    </row>
    <row r="40" spans="1:14" ht="15">
      <c r="A40" s="53" t="s">
        <v>63</v>
      </c>
      <c r="B40" s="188">
        <v>2.25</v>
      </c>
      <c r="C40" s="26">
        <v>130</v>
      </c>
      <c r="D40" s="26">
        <v>25</v>
      </c>
      <c r="E40" s="26">
        <v>880</v>
      </c>
      <c r="F40" s="26">
        <v>1035</v>
      </c>
      <c r="G40" s="26">
        <v>137</v>
      </c>
      <c r="H40" s="26">
        <v>134</v>
      </c>
      <c r="I40" s="27">
        <v>2.18978102189781</v>
      </c>
      <c r="J40" s="27">
        <v>1021.0766423357665</v>
      </c>
      <c r="K40" s="26"/>
      <c r="L40" s="28"/>
      <c r="M40" s="28"/>
      <c r="N40" s="4"/>
    </row>
    <row r="41" spans="1:14" ht="15">
      <c r="A41" s="53" t="s">
        <v>170</v>
      </c>
      <c r="B41" s="188">
        <v>2.25</v>
      </c>
      <c r="C41" s="26">
        <v>9</v>
      </c>
      <c r="D41" s="26">
        <v>0</v>
      </c>
      <c r="E41" s="26">
        <v>28</v>
      </c>
      <c r="F41" s="26">
        <v>37</v>
      </c>
      <c r="G41" s="26">
        <v>12</v>
      </c>
      <c r="H41" s="26">
        <v>9</v>
      </c>
      <c r="I41" s="27">
        <v>25</v>
      </c>
      <c r="J41" s="27">
        <v>35.875</v>
      </c>
      <c r="K41" s="26"/>
      <c r="L41" s="28"/>
      <c r="M41" s="28"/>
      <c r="N41" s="4"/>
    </row>
    <row r="42" spans="1:14" ht="15">
      <c r="A42" s="53" t="s">
        <v>117</v>
      </c>
      <c r="B42" s="188">
        <v>1.65</v>
      </c>
      <c r="C42" s="26">
        <v>182</v>
      </c>
      <c r="D42" s="26">
        <v>6</v>
      </c>
      <c r="E42" s="26">
        <v>535</v>
      </c>
      <c r="F42" s="26">
        <v>723</v>
      </c>
      <c r="G42" s="26">
        <v>194</v>
      </c>
      <c r="H42" s="26">
        <v>182</v>
      </c>
      <c r="I42" s="27">
        <v>6.185567010309279</v>
      </c>
      <c r="J42" s="27">
        <v>714.3711340206186</v>
      </c>
      <c r="K42" s="26"/>
      <c r="L42" s="28"/>
      <c r="M42" s="28"/>
      <c r="N42" s="4"/>
    </row>
    <row r="43" spans="1:14" ht="15">
      <c r="A43" s="53" t="s">
        <v>128</v>
      </c>
      <c r="B43" s="188">
        <v>1.65</v>
      </c>
      <c r="C43" s="26">
        <v>28</v>
      </c>
      <c r="D43" s="26">
        <v>8</v>
      </c>
      <c r="E43" s="26">
        <v>184</v>
      </c>
      <c r="F43" s="26">
        <v>220</v>
      </c>
      <c r="G43" s="26">
        <v>21</v>
      </c>
      <c r="H43" s="26">
        <v>20</v>
      </c>
      <c r="I43" s="27">
        <v>4.761904761904762</v>
      </c>
      <c r="J43" s="27">
        <v>215.33333333333334</v>
      </c>
      <c r="K43" s="26"/>
      <c r="L43" s="28"/>
      <c r="M43" s="28"/>
      <c r="N43" s="4"/>
    </row>
    <row r="44" spans="1:14" ht="15">
      <c r="A44" s="53" t="s">
        <v>134</v>
      </c>
      <c r="B44" s="188">
        <v>2.25</v>
      </c>
      <c r="C44" s="26">
        <v>70</v>
      </c>
      <c r="D44" s="26">
        <v>7</v>
      </c>
      <c r="E44" s="26">
        <v>295</v>
      </c>
      <c r="F44" s="26">
        <v>372</v>
      </c>
      <c r="G44" s="26">
        <v>91</v>
      </c>
      <c r="H44" s="26">
        <v>79</v>
      </c>
      <c r="I44" s="27">
        <v>13.186813186813188</v>
      </c>
      <c r="J44" s="27">
        <v>363.88461538461536</v>
      </c>
      <c r="K44" s="26"/>
      <c r="L44" s="28"/>
      <c r="M44" s="28"/>
      <c r="N44" s="4"/>
    </row>
    <row r="45" spans="1:14" ht="15">
      <c r="A45" s="53" t="s">
        <v>61</v>
      </c>
      <c r="B45" s="188">
        <v>1</v>
      </c>
      <c r="C45" s="26">
        <v>7</v>
      </c>
      <c r="D45" s="26">
        <v>5</v>
      </c>
      <c r="E45" s="26">
        <v>25</v>
      </c>
      <c r="F45" s="26">
        <v>37</v>
      </c>
      <c r="G45" s="26">
        <v>11</v>
      </c>
      <c r="H45" s="26">
        <v>9</v>
      </c>
      <c r="I45" s="27">
        <v>18.181818181818183</v>
      </c>
      <c r="J45" s="27">
        <v>33.86363636363636</v>
      </c>
      <c r="K45" s="26"/>
      <c r="L45" s="28"/>
      <c r="M45" s="28"/>
      <c r="N45" s="4"/>
    </row>
    <row r="46" spans="1:14" ht="15">
      <c r="A46" s="53" t="s">
        <v>66</v>
      </c>
      <c r="B46" s="188">
        <v>1</v>
      </c>
      <c r="C46" s="26">
        <v>14</v>
      </c>
      <c r="D46" s="26">
        <v>41</v>
      </c>
      <c r="E46" s="26">
        <v>279</v>
      </c>
      <c r="F46" s="26">
        <v>334</v>
      </c>
      <c r="G46" s="26">
        <v>16</v>
      </c>
      <c r="H46" s="26">
        <v>14</v>
      </c>
      <c r="I46" s="27">
        <v>12.5</v>
      </c>
      <c r="J46" s="27">
        <v>312.625</v>
      </c>
      <c r="K46" s="26"/>
      <c r="L46" s="28"/>
      <c r="M46" s="28"/>
      <c r="N46" s="4"/>
    </row>
    <row r="47" spans="1:14" ht="15">
      <c r="A47" s="53" t="s">
        <v>81</v>
      </c>
      <c r="B47" s="188">
        <v>1</v>
      </c>
      <c r="C47" s="26">
        <v>24</v>
      </c>
      <c r="D47" s="26">
        <v>68</v>
      </c>
      <c r="E47" s="26">
        <v>1415</v>
      </c>
      <c r="F47" s="26">
        <v>1507</v>
      </c>
      <c r="G47" s="26">
        <v>257</v>
      </c>
      <c r="H47" s="26">
        <v>46</v>
      </c>
      <c r="I47" s="27">
        <v>82.10116731517509</v>
      </c>
      <c r="J47" s="27">
        <v>1463.147859922179</v>
      </c>
      <c r="K47" s="26"/>
      <c r="L47" s="28"/>
      <c r="M47" s="28"/>
      <c r="N47" s="4"/>
    </row>
    <row r="48" spans="1:14" ht="15">
      <c r="A48" s="53" t="s">
        <v>151</v>
      </c>
      <c r="B48" s="188">
        <v>1</v>
      </c>
      <c r="C48" s="26">
        <v>104</v>
      </c>
      <c r="D48" s="26">
        <v>49</v>
      </c>
      <c r="E48" s="26">
        <v>947</v>
      </c>
      <c r="F48" s="26">
        <v>1100</v>
      </c>
      <c r="G48" s="26">
        <v>414</v>
      </c>
      <c r="H48" s="26">
        <v>278</v>
      </c>
      <c r="I48" s="27">
        <v>32.850241545893724</v>
      </c>
      <c r="J48" s="27">
        <v>1058.4178743961352</v>
      </c>
      <c r="K48" s="26"/>
      <c r="L48" s="28"/>
      <c r="M48" s="28"/>
      <c r="N48" s="4"/>
    </row>
    <row r="49" spans="1:14" ht="15">
      <c r="A49" s="53" t="s">
        <v>59</v>
      </c>
      <c r="B49" s="188">
        <v>1</v>
      </c>
      <c r="C49" s="26">
        <v>48</v>
      </c>
      <c r="D49" s="26">
        <v>73</v>
      </c>
      <c r="E49" s="26">
        <v>466</v>
      </c>
      <c r="F49" s="26">
        <v>587</v>
      </c>
      <c r="G49" s="26">
        <v>24</v>
      </c>
      <c r="H49" s="26">
        <v>19</v>
      </c>
      <c r="I49" s="27">
        <v>20.833333333333336</v>
      </c>
      <c r="J49" s="27">
        <v>545.5</v>
      </c>
      <c r="K49" s="26"/>
      <c r="L49" s="28"/>
      <c r="M49" s="28"/>
      <c r="N49" s="4"/>
    </row>
    <row r="50" spans="1:14" ht="15">
      <c r="A50" s="53" t="s">
        <v>119</v>
      </c>
      <c r="B50" s="188">
        <v>1</v>
      </c>
      <c r="C50" s="26">
        <v>23</v>
      </c>
      <c r="D50" s="26">
        <v>25</v>
      </c>
      <c r="E50" s="26">
        <v>411</v>
      </c>
      <c r="F50" s="26">
        <v>459</v>
      </c>
      <c r="G50" s="26">
        <v>22</v>
      </c>
      <c r="H50" s="26">
        <v>21</v>
      </c>
      <c r="I50" s="27">
        <v>4.545454545454546</v>
      </c>
      <c r="J50" s="27">
        <v>445.97727272727275</v>
      </c>
      <c r="K50" s="26"/>
      <c r="L50" s="28"/>
      <c r="M50" s="28"/>
      <c r="N50" s="4"/>
    </row>
    <row r="51" spans="1:14" ht="15">
      <c r="A51" s="53" t="s">
        <v>111</v>
      </c>
      <c r="B51" s="188">
        <v>1</v>
      </c>
      <c r="C51" s="26">
        <v>26</v>
      </c>
      <c r="D51" s="26">
        <v>12</v>
      </c>
      <c r="E51" s="26">
        <v>420</v>
      </c>
      <c r="F51" s="26">
        <v>458</v>
      </c>
      <c r="G51" s="26">
        <v>32</v>
      </c>
      <c r="H51" s="26">
        <v>31</v>
      </c>
      <c r="I51" s="27">
        <v>3.125</v>
      </c>
      <c r="J51" s="27">
        <v>451.59375</v>
      </c>
      <c r="K51" s="26"/>
      <c r="L51" s="28"/>
      <c r="M51" s="28"/>
      <c r="N51" s="4"/>
    </row>
    <row r="52" spans="1:14" ht="15">
      <c r="A52" s="53" t="s">
        <v>131</v>
      </c>
      <c r="B52" s="188">
        <v>1</v>
      </c>
      <c r="C52" s="26">
        <v>25</v>
      </c>
      <c r="D52" s="26">
        <v>16</v>
      </c>
      <c r="E52" s="26">
        <v>333</v>
      </c>
      <c r="F52" s="26">
        <v>374</v>
      </c>
      <c r="G52" s="26">
        <v>28</v>
      </c>
      <c r="H52" s="26">
        <v>28</v>
      </c>
      <c r="I52" s="27">
        <v>0</v>
      </c>
      <c r="J52" s="27">
        <v>366</v>
      </c>
      <c r="K52" s="26"/>
      <c r="L52" s="28"/>
      <c r="M52" s="28"/>
      <c r="N52" s="4"/>
    </row>
    <row r="53" spans="1:14" ht="15">
      <c r="A53" s="53" t="s">
        <v>130</v>
      </c>
      <c r="B53" s="188">
        <v>1</v>
      </c>
      <c r="C53" s="26">
        <v>24</v>
      </c>
      <c r="D53" s="26">
        <v>11</v>
      </c>
      <c r="E53" s="26">
        <v>308</v>
      </c>
      <c r="F53" s="26">
        <v>343</v>
      </c>
      <c r="G53" s="26">
        <v>32</v>
      </c>
      <c r="H53" s="26">
        <v>31</v>
      </c>
      <c r="I53" s="27">
        <v>3.125</v>
      </c>
      <c r="J53" s="27">
        <v>337.125</v>
      </c>
      <c r="K53" s="26"/>
      <c r="L53" s="28"/>
      <c r="M53" s="28"/>
      <c r="N53" s="4"/>
    </row>
    <row r="54" spans="1:14" ht="15">
      <c r="A54" s="53" t="s">
        <v>152</v>
      </c>
      <c r="B54" s="188">
        <v>1</v>
      </c>
      <c r="C54" s="26">
        <v>0</v>
      </c>
      <c r="D54" s="26">
        <v>50</v>
      </c>
      <c r="E54" s="26">
        <v>206</v>
      </c>
      <c r="F54" s="26">
        <v>256</v>
      </c>
      <c r="G54" s="26">
        <v>0</v>
      </c>
      <c r="H54" s="26">
        <v>0</v>
      </c>
      <c r="I54" s="27">
        <v>0</v>
      </c>
      <c r="J54" s="27">
        <v>231</v>
      </c>
      <c r="K54" s="26"/>
      <c r="L54" s="28"/>
      <c r="M54" s="28"/>
      <c r="N54" s="4"/>
    </row>
    <row r="55" spans="1:14" ht="15">
      <c r="A55" s="53" t="s">
        <v>124</v>
      </c>
      <c r="B55" s="188">
        <v>1</v>
      </c>
      <c r="C55" s="26">
        <v>433</v>
      </c>
      <c r="D55" s="26">
        <v>113</v>
      </c>
      <c r="E55" s="26">
        <v>3242</v>
      </c>
      <c r="F55" s="26">
        <v>3788</v>
      </c>
      <c r="G55" s="26">
        <v>385</v>
      </c>
      <c r="H55" s="26">
        <v>376</v>
      </c>
      <c r="I55" s="27">
        <v>2.3376623376623376</v>
      </c>
      <c r="J55" s="27">
        <v>3726.438961038961</v>
      </c>
      <c r="K55" s="26"/>
      <c r="L55" s="28"/>
      <c r="M55" s="28"/>
      <c r="N55" s="4"/>
    </row>
    <row r="56" spans="1:14" ht="15">
      <c r="A56" s="53" t="s">
        <v>77</v>
      </c>
      <c r="B56" s="188">
        <v>1</v>
      </c>
      <c r="C56" s="26">
        <v>51</v>
      </c>
      <c r="D56" s="26">
        <v>90</v>
      </c>
      <c r="E56" s="26">
        <v>674</v>
      </c>
      <c r="F56" s="26">
        <v>815</v>
      </c>
      <c r="G56" s="26">
        <v>52</v>
      </c>
      <c r="H56" s="26">
        <v>46</v>
      </c>
      <c r="I56" s="27">
        <v>11.538461538461538</v>
      </c>
      <c r="J56" s="27">
        <v>767.0576923076923</v>
      </c>
      <c r="K56" s="26"/>
      <c r="L56" s="28"/>
      <c r="M56" s="28"/>
      <c r="N56" s="4"/>
    </row>
    <row r="57" spans="1:14" ht="15">
      <c r="A57" s="53" t="s">
        <v>91</v>
      </c>
      <c r="B57" s="188">
        <v>1</v>
      </c>
      <c r="C57" s="26">
        <v>37</v>
      </c>
      <c r="D57" s="26">
        <v>13</v>
      </c>
      <c r="E57" s="26">
        <v>279</v>
      </c>
      <c r="F57" s="26">
        <v>329</v>
      </c>
      <c r="G57" s="26">
        <v>46</v>
      </c>
      <c r="H57" s="26">
        <v>46</v>
      </c>
      <c r="I57" s="27">
        <v>0</v>
      </c>
      <c r="J57" s="27">
        <v>322.5</v>
      </c>
      <c r="K57" s="26"/>
      <c r="L57" s="28"/>
      <c r="M57" s="28"/>
      <c r="N57" s="4"/>
    </row>
    <row r="58" spans="1:14" ht="15">
      <c r="A58" s="53" t="s">
        <v>106</v>
      </c>
      <c r="B58" s="188">
        <v>1.2</v>
      </c>
      <c r="C58" s="26">
        <v>34</v>
      </c>
      <c r="D58" s="26">
        <v>13</v>
      </c>
      <c r="E58" s="26">
        <v>423</v>
      </c>
      <c r="F58" s="26">
        <v>470</v>
      </c>
      <c r="G58" s="26">
        <v>42</v>
      </c>
      <c r="H58" s="26">
        <v>39</v>
      </c>
      <c r="I58" s="27">
        <v>7.142857142857142</v>
      </c>
      <c r="J58" s="27">
        <v>462.2857142857143</v>
      </c>
      <c r="K58" s="26"/>
      <c r="L58" s="28"/>
      <c r="M58" s="28"/>
      <c r="N58" s="4"/>
    </row>
    <row r="59" spans="1:14" ht="15">
      <c r="A59" s="53" t="s">
        <v>65</v>
      </c>
      <c r="B59" s="188">
        <v>1.2</v>
      </c>
      <c r="C59" s="26">
        <v>230</v>
      </c>
      <c r="D59" s="26">
        <v>136</v>
      </c>
      <c r="E59" s="26">
        <v>1933</v>
      </c>
      <c r="F59" s="26">
        <v>2299</v>
      </c>
      <c r="G59" s="26">
        <v>237</v>
      </c>
      <c r="H59" s="26">
        <v>220</v>
      </c>
      <c r="I59" s="27">
        <v>7.172995780590717</v>
      </c>
      <c r="J59" s="27">
        <v>2222.7510548523205</v>
      </c>
      <c r="K59" s="26"/>
      <c r="L59" s="28"/>
      <c r="M59" s="28"/>
      <c r="N59" s="4"/>
    </row>
    <row r="60" spans="1:14" ht="15">
      <c r="A60" s="53" t="s">
        <v>150</v>
      </c>
      <c r="B60" s="188">
        <v>1.65</v>
      </c>
      <c r="C60" s="26">
        <v>182</v>
      </c>
      <c r="D60" s="26">
        <v>33</v>
      </c>
      <c r="E60" s="26">
        <v>711</v>
      </c>
      <c r="F60" s="26">
        <v>926</v>
      </c>
      <c r="G60" s="26">
        <v>186</v>
      </c>
      <c r="H60" s="26">
        <v>175</v>
      </c>
      <c r="I60" s="27">
        <v>5.913978494623656</v>
      </c>
      <c r="J60" s="27">
        <v>904.1182795698925</v>
      </c>
      <c r="K60" s="26"/>
      <c r="L60" s="28"/>
      <c r="M60" s="28"/>
      <c r="N60" s="4"/>
    </row>
    <row r="61" spans="1:14" ht="15">
      <c r="A61" s="53" t="s">
        <v>97</v>
      </c>
      <c r="B61" s="188">
        <v>1.65</v>
      </c>
      <c r="C61" s="26">
        <v>0</v>
      </c>
      <c r="D61" s="26">
        <v>31</v>
      </c>
      <c r="E61" s="26">
        <v>81</v>
      </c>
      <c r="F61" s="26">
        <v>112</v>
      </c>
      <c r="G61" s="26">
        <v>0</v>
      </c>
      <c r="H61" s="26">
        <v>0</v>
      </c>
      <c r="I61" s="27">
        <v>0</v>
      </c>
      <c r="J61" s="27">
        <v>96.5</v>
      </c>
      <c r="K61" s="26"/>
      <c r="L61" s="28"/>
      <c r="M61" s="28"/>
      <c r="N61" s="4"/>
    </row>
    <row r="62" spans="1:14" ht="15">
      <c r="A62" s="53" t="s">
        <v>118</v>
      </c>
      <c r="B62" s="188">
        <v>1</v>
      </c>
      <c r="C62" s="26">
        <v>159</v>
      </c>
      <c r="D62" s="26">
        <v>116</v>
      </c>
      <c r="E62" s="26">
        <v>876</v>
      </c>
      <c r="F62" s="26">
        <v>1151</v>
      </c>
      <c r="G62" s="26">
        <v>125</v>
      </c>
      <c r="H62" s="26">
        <v>118</v>
      </c>
      <c r="I62" s="27">
        <v>5.6</v>
      </c>
      <c r="J62" s="27">
        <v>1088.548</v>
      </c>
      <c r="K62" s="26"/>
      <c r="L62" s="28"/>
      <c r="M62" s="28"/>
      <c r="N62" s="4"/>
    </row>
    <row r="63" spans="1:14" ht="15">
      <c r="A63" s="53" t="s">
        <v>129</v>
      </c>
      <c r="B63" s="188">
        <v>1</v>
      </c>
      <c r="C63" s="26">
        <v>58</v>
      </c>
      <c r="D63" s="26">
        <v>0</v>
      </c>
      <c r="E63" s="26">
        <v>63</v>
      </c>
      <c r="F63" s="26">
        <v>121</v>
      </c>
      <c r="G63" s="26">
        <v>76</v>
      </c>
      <c r="H63" s="26">
        <v>55</v>
      </c>
      <c r="I63" s="27">
        <v>27.631578947368425</v>
      </c>
      <c r="J63" s="27">
        <v>112.98684210526315</v>
      </c>
      <c r="K63" s="26"/>
      <c r="L63" s="28"/>
      <c r="M63" s="28"/>
      <c r="N63" s="4"/>
    </row>
    <row r="64" spans="1:14" ht="15">
      <c r="A64" s="53" t="s">
        <v>160</v>
      </c>
      <c r="B64" s="188">
        <v>1.2</v>
      </c>
      <c r="C64" s="26">
        <v>121</v>
      </c>
      <c r="D64" s="26">
        <v>57</v>
      </c>
      <c r="E64" s="26">
        <v>606</v>
      </c>
      <c r="F64" s="26">
        <v>784</v>
      </c>
      <c r="G64" s="26">
        <v>113</v>
      </c>
      <c r="H64" s="26">
        <v>107</v>
      </c>
      <c r="I64" s="27">
        <v>5.3097345132743365</v>
      </c>
      <c r="J64" s="27">
        <v>752.287610619469</v>
      </c>
      <c r="K64" s="26"/>
      <c r="L64" s="28"/>
      <c r="M64" s="28"/>
      <c r="N64" s="4"/>
    </row>
    <row r="65" spans="1:14" ht="15">
      <c r="A65" s="53" t="s">
        <v>159</v>
      </c>
      <c r="B65" s="188">
        <v>1.2</v>
      </c>
      <c r="C65" s="26">
        <v>493</v>
      </c>
      <c r="D65" s="26">
        <v>110</v>
      </c>
      <c r="E65" s="26">
        <v>2755</v>
      </c>
      <c r="F65" s="26">
        <v>3358</v>
      </c>
      <c r="G65" s="26">
        <v>552</v>
      </c>
      <c r="H65" s="26">
        <v>458</v>
      </c>
      <c r="I65" s="27">
        <v>17.02898550724638</v>
      </c>
      <c r="J65" s="27">
        <v>3261.0235507246375</v>
      </c>
      <c r="K65" s="26"/>
      <c r="L65" s="28"/>
      <c r="M65" s="28"/>
      <c r="N65" s="4"/>
    </row>
    <row r="66" spans="1:14" ht="15">
      <c r="A66" s="53" t="s">
        <v>164</v>
      </c>
      <c r="B66" s="188">
        <v>1.2</v>
      </c>
      <c r="C66" s="26">
        <v>0</v>
      </c>
      <c r="D66" s="26">
        <v>4</v>
      </c>
      <c r="E66" s="26">
        <v>0</v>
      </c>
      <c r="F66" s="26">
        <v>4</v>
      </c>
      <c r="G66" s="26">
        <v>0</v>
      </c>
      <c r="H66" s="26">
        <v>0</v>
      </c>
      <c r="I66" s="27">
        <v>0</v>
      </c>
      <c r="J66" s="27">
        <v>2</v>
      </c>
      <c r="K66" s="26"/>
      <c r="L66" s="28"/>
      <c r="M66" s="28"/>
      <c r="N66" s="4"/>
    </row>
    <row r="67" spans="1:14" ht="15">
      <c r="A67" s="53" t="s">
        <v>136</v>
      </c>
      <c r="B67" s="188">
        <v>1.2</v>
      </c>
      <c r="C67" s="26">
        <v>69</v>
      </c>
      <c r="D67" s="26">
        <v>25</v>
      </c>
      <c r="E67" s="26">
        <v>508</v>
      </c>
      <c r="F67" s="26">
        <v>602</v>
      </c>
      <c r="G67" s="26">
        <v>61</v>
      </c>
      <c r="H67" s="26">
        <v>58</v>
      </c>
      <c r="I67" s="27">
        <v>4.918032786885246</v>
      </c>
      <c r="J67" s="27">
        <v>587.8032786885246</v>
      </c>
      <c r="K67" s="26"/>
      <c r="L67" s="28"/>
      <c r="M67" s="28"/>
      <c r="N67" s="4"/>
    </row>
    <row r="68" spans="1:14" ht="15">
      <c r="A68" s="53" t="s">
        <v>133</v>
      </c>
      <c r="B68" s="188">
        <v>1.2</v>
      </c>
      <c r="C68" s="26">
        <v>65</v>
      </c>
      <c r="D68" s="26">
        <v>21</v>
      </c>
      <c r="E68" s="26">
        <v>174</v>
      </c>
      <c r="F68" s="26">
        <v>260</v>
      </c>
      <c r="G68" s="26">
        <v>77</v>
      </c>
      <c r="H68" s="26">
        <v>74</v>
      </c>
      <c r="I68" s="27">
        <v>3.896103896103896</v>
      </c>
      <c r="J68" s="27">
        <v>248.23376623376623</v>
      </c>
      <c r="K68" s="26"/>
      <c r="L68" s="28"/>
      <c r="M68" s="28"/>
      <c r="N68" s="4"/>
    </row>
    <row r="69" spans="1:14" ht="15">
      <c r="A69" s="53" t="s">
        <v>127</v>
      </c>
      <c r="B69" s="188">
        <v>1</v>
      </c>
      <c r="C69" s="26">
        <v>32</v>
      </c>
      <c r="D69" s="26">
        <v>47</v>
      </c>
      <c r="E69" s="26">
        <v>485</v>
      </c>
      <c r="F69" s="26">
        <v>564</v>
      </c>
      <c r="G69" s="26">
        <v>33</v>
      </c>
      <c r="H69" s="26">
        <v>32</v>
      </c>
      <c r="I69" s="27">
        <v>3.0303030303030303</v>
      </c>
      <c r="J69" s="27">
        <v>540.0151515151515</v>
      </c>
      <c r="K69" s="26"/>
      <c r="L69" s="28"/>
      <c r="M69" s="28"/>
      <c r="N69" s="4"/>
    </row>
    <row r="70" spans="1:14" ht="15">
      <c r="A70" s="53" t="s">
        <v>156</v>
      </c>
      <c r="B70" s="188">
        <v>1</v>
      </c>
      <c r="C70" s="26">
        <v>0</v>
      </c>
      <c r="D70" s="26">
        <v>6</v>
      </c>
      <c r="E70" s="26">
        <v>12</v>
      </c>
      <c r="F70" s="26">
        <v>18</v>
      </c>
      <c r="G70" s="26">
        <v>0</v>
      </c>
      <c r="H70" s="26">
        <v>0</v>
      </c>
      <c r="I70" s="27">
        <v>0</v>
      </c>
      <c r="J70" s="27">
        <v>15</v>
      </c>
      <c r="K70" s="26"/>
      <c r="L70" s="28"/>
      <c r="M70" s="28"/>
      <c r="N70" s="4"/>
    </row>
    <row r="71" spans="1:14" ht="15">
      <c r="A71" s="53" t="s">
        <v>115</v>
      </c>
      <c r="B71" s="188">
        <v>1</v>
      </c>
      <c r="C71" s="26">
        <v>69</v>
      </c>
      <c r="D71" s="26">
        <v>39</v>
      </c>
      <c r="E71" s="26">
        <v>634</v>
      </c>
      <c r="F71" s="26">
        <v>742</v>
      </c>
      <c r="G71" s="26">
        <v>70</v>
      </c>
      <c r="H71" s="26">
        <v>68</v>
      </c>
      <c r="I71" s="27">
        <v>2.857142857142857</v>
      </c>
      <c r="J71" s="27">
        <v>721.5142857142857</v>
      </c>
      <c r="K71" s="26"/>
      <c r="L71" s="28"/>
      <c r="M71" s="28"/>
      <c r="N71" s="4"/>
    </row>
    <row r="72" spans="1:14" ht="15">
      <c r="A72" s="55" t="s">
        <v>220</v>
      </c>
      <c r="B72" s="55"/>
      <c r="C72" s="35">
        <v>4371</v>
      </c>
      <c r="D72" s="35">
        <v>2024</v>
      </c>
      <c r="E72" s="35">
        <v>30135</v>
      </c>
      <c r="F72" s="35">
        <v>36530</v>
      </c>
      <c r="G72" s="35">
        <v>4967</v>
      </c>
      <c r="H72" s="35">
        <v>4166</v>
      </c>
      <c r="I72" s="35"/>
      <c r="J72" s="36">
        <v>35265.33247173503</v>
      </c>
      <c r="K72" s="36">
        <v>31742.503827757737</v>
      </c>
      <c r="L72" s="40">
        <v>11.098143558847752</v>
      </c>
      <c r="M72" s="20"/>
      <c r="N72" s="21"/>
    </row>
    <row r="73" ht="15">
      <c r="B73" s="13"/>
    </row>
    <row r="74" ht="15">
      <c r="B74" s="13"/>
    </row>
    <row r="75" ht="15">
      <c r="B75" s="13"/>
    </row>
    <row r="76" ht="15">
      <c r="B76" s="13"/>
    </row>
    <row r="77" spans="1:14" ht="15">
      <c r="A77" s="15"/>
      <c r="B77" s="48"/>
      <c r="C77" s="76" t="s">
        <v>178</v>
      </c>
      <c r="D77" s="76"/>
      <c r="E77" s="76"/>
      <c r="F77" s="80"/>
      <c r="G77" s="82" t="s">
        <v>179</v>
      </c>
      <c r="H77" s="82" t="s">
        <v>212</v>
      </c>
      <c r="I77" s="83" t="s">
        <v>213</v>
      </c>
      <c r="J77" s="117" t="s">
        <v>207</v>
      </c>
      <c r="K77" s="9" t="s">
        <v>207</v>
      </c>
      <c r="L77" s="8" t="s">
        <v>214</v>
      </c>
      <c r="M77" s="8"/>
      <c r="N77" s="9"/>
    </row>
    <row r="78" spans="1:14" ht="15">
      <c r="A78" s="17"/>
      <c r="B78" s="94" t="s">
        <v>33</v>
      </c>
      <c r="C78" s="87">
        <v>2000</v>
      </c>
      <c r="D78" s="77"/>
      <c r="E78" s="77"/>
      <c r="F78" s="81"/>
      <c r="G78" s="79" t="s">
        <v>180</v>
      </c>
      <c r="H78" s="79" t="s">
        <v>181</v>
      </c>
      <c r="I78" s="84" t="s">
        <v>206</v>
      </c>
      <c r="J78" s="86" t="s">
        <v>208</v>
      </c>
      <c r="K78" s="4" t="s">
        <v>208</v>
      </c>
      <c r="L78" s="22" t="s">
        <v>257</v>
      </c>
      <c r="M78" s="22"/>
      <c r="N78" s="4"/>
    </row>
    <row r="79" spans="1:14" ht="15">
      <c r="A79" s="93" t="s">
        <v>215</v>
      </c>
      <c r="B79" s="94" t="s">
        <v>216</v>
      </c>
      <c r="C79" s="78" t="s">
        <v>217</v>
      </c>
      <c r="D79" s="79" t="s">
        <v>183</v>
      </c>
      <c r="E79" s="79" t="s">
        <v>184</v>
      </c>
      <c r="F79" s="78" t="s">
        <v>185</v>
      </c>
      <c r="G79" s="95">
        <v>1999</v>
      </c>
      <c r="H79" s="79"/>
      <c r="I79" s="84" t="s">
        <v>218</v>
      </c>
      <c r="J79" s="86" t="s">
        <v>182</v>
      </c>
      <c r="K79" s="4" t="s">
        <v>182</v>
      </c>
      <c r="L79" s="23">
        <v>2001</v>
      </c>
      <c r="M79" s="24" t="s">
        <v>258</v>
      </c>
      <c r="N79" s="4">
        <v>2000</v>
      </c>
    </row>
    <row r="80" spans="1:14" ht="15">
      <c r="A80" s="17"/>
      <c r="B80" s="49"/>
      <c r="C80" s="78" t="s">
        <v>219</v>
      </c>
      <c r="D80" s="26"/>
      <c r="E80" s="26"/>
      <c r="F80" s="26"/>
      <c r="G80" s="26"/>
      <c r="H80" s="26"/>
      <c r="I80" s="27"/>
      <c r="J80" s="75">
        <v>2001</v>
      </c>
      <c r="K80" s="3">
        <v>2000</v>
      </c>
      <c r="L80" s="12" t="s">
        <v>218</v>
      </c>
      <c r="M80" s="12"/>
      <c r="N80" s="4"/>
    </row>
    <row r="81" spans="1:14" ht="15">
      <c r="A81" s="14"/>
      <c r="B81" s="52">
        <v>1</v>
      </c>
      <c r="C81" s="52">
        <v>2</v>
      </c>
      <c r="D81" s="52">
        <v>3</v>
      </c>
      <c r="E81" s="52">
        <v>4</v>
      </c>
      <c r="F81" s="52">
        <v>5</v>
      </c>
      <c r="G81" s="52">
        <v>6</v>
      </c>
      <c r="H81" s="52">
        <v>7</v>
      </c>
      <c r="I81" s="88">
        <v>8</v>
      </c>
      <c r="J81" s="88">
        <v>9</v>
      </c>
      <c r="K81" s="6">
        <v>10</v>
      </c>
      <c r="L81" s="11">
        <v>11</v>
      </c>
      <c r="M81" s="11"/>
      <c r="N81" s="11"/>
    </row>
    <row r="82" spans="1:14" ht="15.75">
      <c r="A82" s="29" t="s">
        <v>186</v>
      </c>
      <c r="B82" s="51"/>
      <c r="C82" s="38"/>
      <c r="D82" s="38"/>
      <c r="E82" s="38"/>
      <c r="F82" s="38"/>
      <c r="G82" s="38"/>
      <c r="H82" s="38"/>
      <c r="I82" s="39"/>
      <c r="J82" s="39"/>
      <c r="K82" s="30"/>
      <c r="L82" s="31"/>
      <c r="M82" s="1"/>
      <c r="N82" s="11"/>
    </row>
    <row r="83" spans="1:14" ht="15">
      <c r="A83" s="53" t="s">
        <v>104</v>
      </c>
      <c r="B83" s="188">
        <v>2.25</v>
      </c>
      <c r="C83" s="32">
        <v>31</v>
      </c>
      <c r="D83" s="32">
        <v>15</v>
      </c>
      <c r="E83" s="32">
        <v>308</v>
      </c>
      <c r="F83" s="32">
        <v>354</v>
      </c>
      <c r="G83" s="32">
        <v>29</v>
      </c>
      <c r="H83" s="32">
        <v>20</v>
      </c>
      <c r="I83" s="27">
        <v>31.03448275862069</v>
      </c>
      <c r="J83" s="27">
        <v>341.6896551724138</v>
      </c>
      <c r="K83" s="5"/>
      <c r="L83" s="28"/>
      <c r="M83" s="12"/>
      <c r="N83" s="4"/>
    </row>
    <row r="84" spans="1:14" ht="15">
      <c r="A84" s="53" t="s">
        <v>42</v>
      </c>
      <c r="B84" s="188">
        <v>1.65</v>
      </c>
      <c r="C84" s="32">
        <v>15</v>
      </c>
      <c r="D84" s="32">
        <v>0</v>
      </c>
      <c r="E84" s="32">
        <v>89</v>
      </c>
      <c r="F84" s="32">
        <v>104</v>
      </c>
      <c r="G84" s="32">
        <v>23</v>
      </c>
      <c r="H84" s="32">
        <v>21</v>
      </c>
      <c r="I84" s="27">
        <v>8.695652173913043</v>
      </c>
      <c r="J84" s="27">
        <v>103.34782608695652</v>
      </c>
      <c r="K84" s="5"/>
      <c r="L84" s="28"/>
      <c r="M84" s="12"/>
      <c r="N84" s="4"/>
    </row>
    <row r="85" spans="1:14" ht="15">
      <c r="A85" s="53" t="s">
        <v>75</v>
      </c>
      <c r="B85" s="188">
        <v>2.25</v>
      </c>
      <c r="C85" s="32">
        <v>27</v>
      </c>
      <c r="D85" s="32">
        <v>12</v>
      </c>
      <c r="E85" s="32">
        <v>178</v>
      </c>
      <c r="F85" s="32">
        <v>217</v>
      </c>
      <c r="G85" s="32">
        <v>36</v>
      </c>
      <c r="H85" s="32">
        <v>33</v>
      </c>
      <c r="I85" s="27">
        <v>8.333333333333332</v>
      </c>
      <c r="J85" s="27">
        <v>209.875</v>
      </c>
      <c r="K85" s="5"/>
      <c r="L85" s="28"/>
      <c r="M85" s="12"/>
      <c r="N85" s="4"/>
    </row>
    <row r="86" spans="1:14" ht="15">
      <c r="A86" s="53" t="s">
        <v>74</v>
      </c>
      <c r="B86" s="188">
        <v>1.65</v>
      </c>
      <c r="C86" s="32">
        <v>21</v>
      </c>
      <c r="D86" s="32">
        <v>24</v>
      </c>
      <c r="E86" s="32">
        <v>247</v>
      </c>
      <c r="F86" s="32">
        <v>292</v>
      </c>
      <c r="G86" s="32">
        <v>18</v>
      </c>
      <c r="H86" s="32">
        <v>17</v>
      </c>
      <c r="I86" s="27">
        <v>5.555555555555555</v>
      </c>
      <c r="J86" s="27">
        <v>279.4166666666667</v>
      </c>
      <c r="K86" s="5"/>
      <c r="L86" s="28"/>
      <c r="M86" s="12"/>
      <c r="N86" s="4"/>
    </row>
    <row r="87" spans="1:14" ht="15">
      <c r="A87" s="53" t="s">
        <v>83</v>
      </c>
      <c r="B87" s="188">
        <v>2.8</v>
      </c>
      <c r="C87" s="32">
        <v>65</v>
      </c>
      <c r="D87" s="32">
        <v>15</v>
      </c>
      <c r="E87" s="32">
        <v>410</v>
      </c>
      <c r="F87" s="32">
        <v>490</v>
      </c>
      <c r="G87" s="32">
        <v>60</v>
      </c>
      <c r="H87" s="32">
        <v>31</v>
      </c>
      <c r="I87" s="27">
        <v>48.333333333333336</v>
      </c>
      <c r="J87" s="27">
        <v>466.7916666666667</v>
      </c>
      <c r="K87" s="5"/>
      <c r="L87" s="28"/>
      <c r="M87" s="12"/>
      <c r="N87" s="4"/>
    </row>
    <row r="88" spans="1:14" ht="15">
      <c r="A88" s="53" t="s">
        <v>49</v>
      </c>
      <c r="B88" s="188">
        <v>2.25</v>
      </c>
      <c r="C88" s="32">
        <v>74</v>
      </c>
      <c r="D88" s="32">
        <v>32</v>
      </c>
      <c r="E88" s="32">
        <v>654</v>
      </c>
      <c r="F88" s="32">
        <v>760</v>
      </c>
      <c r="G88" s="32">
        <v>88</v>
      </c>
      <c r="H88" s="32">
        <v>84</v>
      </c>
      <c r="I88" s="27">
        <v>4.545454545454546</v>
      </c>
      <c r="J88" s="27">
        <v>742.3181818181818</v>
      </c>
      <c r="K88" s="5"/>
      <c r="L88" s="28"/>
      <c r="M88" s="12"/>
      <c r="N88" s="4"/>
    </row>
    <row r="89" spans="1:14" ht="15">
      <c r="A89" s="53" t="s">
        <v>68</v>
      </c>
      <c r="B89" s="188">
        <v>2.8</v>
      </c>
      <c r="C89" s="32">
        <v>15</v>
      </c>
      <c r="D89" s="32">
        <v>19</v>
      </c>
      <c r="E89" s="32">
        <v>187</v>
      </c>
      <c r="F89" s="32">
        <v>221</v>
      </c>
      <c r="G89" s="32">
        <v>15</v>
      </c>
      <c r="H89" s="32">
        <v>13</v>
      </c>
      <c r="I89" s="27">
        <v>13.333333333333334</v>
      </c>
      <c r="J89" s="27">
        <v>210.5</v>
      </c>
      <c r="K89" s="5"/>
      <c r="L89" s="28"/>
      <c r="M89" s="12"/>
      <c r="N89" s="4"/>
    </row>
    <row r="90" spans="1:14" ht="15">
      <c r="A90" s="53" t="s">
        <v>39</v>
      </c>
      <c r="B90" s="188">
        <v>2.8</v>
      </c>
      <c r="C90" s="32">
        <v>0</v>
      </c>
      <c r="D90" s="32">
        <v>1</v>
      </c>
      <c r="E90" s="32">
        <v>5</v>
      </c>
      <c r="F90" s="32">
        <v>6</v>
      </c>
      <c r="G90" s="32">
        <v>0</v>
      </c>
      <c r="H90" s="32">
        <v>0</v>
      </c>
      <c r="I90" s="27">
        <v>0</v>
      </c>
      <c r="J90" s="27">
        <v>5.5</v>
      </c>
      <c r="K90" s="5"/>
      <c r="L90" s="28"/>
      <c r="M90" s="12"/>
      <c r="N90" s="4"/>
    </row>
    <row r="91" spans="1:14" ht="15">
      <c r="A91" s="53" t="s">
        <v>92</v>
      </c>
      <c r="B91" s="188">
        <v>1.65</v>
      </c>
      <c r="C91" s="32">
        <v>332</v>
      </c>
      <c r="D91" s="32">
        <v>37</v>
      </c>
      <c r="E91" s="32">
        <v>1035</v>
      </c>
      <c r="F91" s="32">
        <v>1404</v>
      </c>
      <c r="G91" s="32">
        <v>298</v>
      </c>
      <c r="H91" s="32">
        <v>210</v>
      </c>
      <c r="I91" s="27">
        <v>29.53020134228188</v>
      </c>
      <c r="J91" s="27">
        <v>1336.479865771812</v>
      </c>
      <c r="K91" s="5"/>
      <c r="L91" s="28"/>
      <c r="M91" s="12"/>
      <c r="N91" s="4"/>
    </row>
    <row r="92" spans="1:14" ht="15">
      <c r="A92" s="53" t="s">
        <v>163</v>
      </c>
      <c r="B92" s="188">
        <v>2.8</v>
      </c>
      <c r="C92" s="32">
        <v>200</v>
      </c>
      <c r="D92" s="32">
        <v>50</v>
      </c>
      <c r="E92" s="32">
        <v>1259</v>
      </c>
      <c r="F92" s="32">
        <v>1509</v>
      </c>
      <c r="G92" s="32">
        <v>215</v>
      </c>
      <c r="H92" s="32">
        <v>201</v>
      </c>
      <c r="I92" s="27">
        <v>6.511627906976744</v>
      </c>
      <c r="J92" s="27">
        <v>1477.4883720930234</v>
      </c>
      <c r="K92" s="5"/>
      <c r="L92" s="28"/>
      <c r="M92" s="12"/>
      <c r="N92" s="4"/>
    </row>
    <row r="93" spans="1:14" ht="15">
      <c r="A93" s="53" t="s">
        <v>140</v>
      </c>
      <c r="B93" s="188">
        <v>2.8</v>
      </c>
      <c r="C93" s="32">
        <v>26</v>
      </c>
      <c r="D93" s="32">
        <v>0</v>
      </c>
      <c r="E93" s="32">
        <v>125</v>
      </c>
      <c r="F93" s="32">
        <v>151</v>
      </c>
      <c r="G93" s="32">
        <v>26</v>
      </c>
      <c r="H93" s="32">
        <v>25</v>
      </c>
      <c r="I93" s="27">
        <v>3.8461538461538463</v>
      </c>
      <c r="J93" s="27">
        <v>150.5</v>
      </c>
      <c r="K93" s="5"/>
      <c r="L93" s="28"/>
      <c r="M93" s="12"/>
      <c r="N93" s="4"/>
    </row>
    <row r="94" spans="1:14" ht="15">
      <c r="A94" s="53" t="s">
        <v>134</v>
      </c>
      <c r="B94" s="188">
        <v>2.25</v>
      </c>
      <c r="C94" s="32">
        <v>93</v>
      </c>
      <c r="D94" s="32">
        <v>1</v>
      </c>
      <c r="E94" s="32">
        <v>282</v>
      </c>
      <c r="F94" s="32">
        <v>376</v>
      </c>
      <c r="G94" s="32">
        <v>73</v>
      </c>
      <c r="H94" s="32">
        <v>70</v>
      </c>
      <c r="I94" s="27">
        <v>4.10958904109589</v>
      </c>
      <c r="J94" s="27">
        <v>373.5890410958904</v>
      </c>
      <c r="K94" s="5"/>
      <c r="L94" s="28"/>
      <c r="M94" s="12"/>
      <c r="N94" s="4"/>
    </row>
    <row r="95" spans="1:14" ht="15">
      <c r="A95" s="53" t="s">
        <v>66</v>
      </c>
      <c r="B95" s="188">
        <v>1</v>
      </c>
      <c r="C95" s="32">
        <v>2</v>
      </c>
      <c r="D95" s="32">
        <v>13</v>
      </c>
      <c r="E95" s="32">
        <v>54</v>
      </c>
      <c r="F95" s="32">
        <v>69</v>
      </c>
      <c r="G95" s="32">
        <v>4</v>
      </c>
      <c r="H95" s="32">
        <v>4</v>
      </c>
      <c r="I95" s="27">
        <v>0</v>
      </c>
      <c r="J95" s="27">
        <v>62.5</v>
      </c>
      <c r="K95" s="5"/>
      <c r="L95" s="28"/>
      <c r="M95" s="12"/>
      <c r="N95" s="4"/>
    </row>
    <row r="96" spans="1:14" ht="15">
      <c r="A96" s="53" t="s">
        <v>81</v>
      </c>
      <c r="B96" s="188">
        <v>1</v>
      </c>
      <c r="C96" s="32">
        <v>210</v>
      </c>
      <c r="D96" s="32">
        <v>45</v>
      </c>
      <c r="E96" s="32">
        <v>854</v>
      </c>
      <c r="F96" s="32">
        <v>1109</v>
      </c>
      <c r="G96" s="32">
        <v>144</v>
      </c>
      <c r="H96" s="32">
        <v>134</v>
      </c>
      <c r="I96" s="27">
        <v>6.944444444444445</v>
      </c>
      <c r="J96" s="27">
        <v>1079.2083333333333</v>
      </c>
      <c r="K96" s="5"/>
      <c r="L96" s="28"/>
      <c r="M96" s="12"/>
      <c r="N96" s="4"/>
    </row>
    <row r="97" spans="1:14" ht="15">
      <c r="A97" s="53" t="s">
        <v>59</v>
      </c>
      <c r="B97" s="188">
        <v>1</v>
      </c>
      <c r="C97" s="32">
        <v>0</v>
      </c>
      <c r="D97" s="32">
        <v>17</v>
      </c>
      <c r="E97" s="32">
        <v>32</v>
      </c>
      <c r="F97" s="32">
        <v>49</v>
      </c>
      <c r="G97" s="32">
        <v>0</v>
      </c>
      <c r="H97" s="32">
        <v>0</v>
      </c>
      <c r="I97" s="27">
        <v>0</v>
      </c>
      <c r="J97" s="27">
        <v>40.5</v>
      </c>
      <c r="K97" s="5"/>
      <c r="L97" s="28"/>
      <c r="M97" s="12"/>
      <c r="N97" s="4"/>
    </row>
    <row r="98" spans="1:14" ht="15">
      <c r="A98" s="53" t="s">
        <v>79</v>
      </c>
      <c r="B98" s="188">
        <v>1</v>
      </c>
      <c r="C98" s="32">
        <v>419</v>
      </c>
      <c r="D98" s="32">
        <v>9</v>
      </c>
      <c r="E98" s="32">
        <v>1186</v>
      </c>
      <c r="F98" s="32">
        <v>1614</v>
      </c>
      <c r="G98" s="32">
        <v>382</v>
      </c>
      <c r="H98" s="32">
        <v>364</v>
      </c>
      <c r="I98" s="27">
        <v>4.712041884816754</v>
      </c>
      <c r="J98" s="27">
        <v>1599.6282722513088</v>
      </c>
      <c r="K98" s="5"/>
      <c r="L98" s="28"/>
      <c r="M98" s="12"/>
      <c r="N98" s="4"/>
    </row>
    <row r="99" spans="1:14" ht="15">
      <c r="A99" s="53" t="s">
        <v>60</v>
      </c>
      <c r="B99" s="188">
        <v>1</v>
      </c>
      <c r="C99" s="32">
        <v>164</v>
      </c>
      <c r="D99" s="32">
        <v>4</v>
      </c>
      <c r="E99" s="32">
        <v>495</v>
      </c>
      <c r="F99" s="32">
        <v>663</v>
      </c>
      <c r="G99" s="32">
        <v>141</v>
      </c>
      <c r="H99" s="32">
        <v>137</v>
      </c>
      <c r="I99" s="27">
        <v>2.8368794326241136</v>
      </c>
      <c r="J99" s="27">
        <v>658.6737588652483</v>
      </c>
      <c r="K99" s="5"/>
      <c r="L99" s="28"/>
      <c r="M99" s="12"/>
      <c r="N99" s="4"/>
    </row>
    <row r="100" spans="1:14" ht="15">
      <c r="A100" s="53" t="s">
        <v>119</v>
      </c>
      <c r="B100" s="188">
        <v>1</v>
      </c>
      <c r="C100" s="32">
        <v>89</v>
      </c>
      <c r="D100" s="32">
        <v>15</v>
      </c>
      <c r="E100" s="32">
        <v>146</v>
      </c>
      <c r="F100" s="32">
        <v>250</v>
      </c>
      <c r="G100" s="32">
        <v>21</v>
      </c>
      <c r="H100" s="32">
        <v>20</v>
      </c>
      <c r="I100" s="27">
        <v>4.761904761904762</v>
      </c>
      <c r="J100" s="27">
        <v>240.38095238095238</v>
      </c>
      <c r="K100" s="5"/>
      <c r="L100" s="28"/>
      <c r="M100" s="12"/>
      <c r="N100" s="4"/>
    </row>
    <row r="101" spans="1:14" ht="15">
      <c r="A101" s="53" t="s">
        <v>111</v>
      </c>
      <c r="B101" s="188">
        <v>1</v>
      </c>
      <c r="C101" s="32">
        <v>34</v>
      </c>
      <c r="D101" s="32">
        <v>0</v>
      </c>
      <c r="E101" s="32">
        <v>22</v>
      </c>
      <c r="F101" s="32">
        <v>56</v>
      </c>
      <c r="G101" s="32">
        <v>0</v>
      </c>
      <c r="H101" s="32">
        <v>0</v>
      </c>
      <c r="I101" s="27">
        <v>0</v>
      </c>
      <c r="J101" s="27">
        <v>56</v>
      </c>
      <c r="K101" s="5"/>
      <c r="L101" s="28"/>
      <c r="M101" s="12"/>
      <c r="N101" s="4"/>
    </row>
    <row r="102" spans="1:14" ht="15">
      <c r="A102" s="53" t="s">
        <v>131</v>
      </c>
      <c r="B102" s="188">
        <v>1</v>
      </c>
      <c r="C102" s="32">
        <v>23</v>
      </c>
      <c r="D102" s="32">
        <v>24</v>
      </c>
      <c r="E102" s="32">
        <v>329</v>
      </c>
      <c r="F102" s="32">
        <v>376</v>
      </c>
      <c r="G102" s="32">
        <v>53</v>
      </c>
      <c r="H102" s="32">
        <v>43</v>
      </c>
      <c r="I102" s="27">
        <v>18.867924528301888</v>
      </c>
      <c r="J102" s="27">
        <v>361.8301886792453</v>
      </c>
      <c r="K102" s="5"/>
      <c r="L102" s="28"/>
      <c r="M102" s="12"/>
      <c r="N102" s="4"/>
    </row>
    <row r="103" spans="1:14" ht="15">
      <c r="A103" s="53" t="s">
        <v>130</v>
      </c>
      <c r="B103" s="188">
        <v>1</v>
      </c>
      <c r="C103" s="32">
        <v>41</v>
      </c>
      <c r="D103" s="32">
        <v>8</v>
      </c>
      <c r="E103" s="32">
        <v>224</v>
      </c>
      <c r="F103" s="32">
        <v>273</v>
      </c>
      <c r="G103" s="32">
        <v>45</v>
      </c>
      <c r="H103" s="32">
        <v>39</v>
      </c>
      <c r="I103" s="27">
        <v>13.333333333333334</v>
      </c>
      <c r="J103" s="27">
        <v>266.26666666666665</v>
      </c>
      <c r="K103" s="5"/>
      <c r="L103" s="28"/>
      <c r="M103" s="12"/>
      <c r="N103" s="4"/>
    </row>
    <row r="104" spans="1:14" ht="15">
      <c r="A104" s="53" t="s">
        <v>152</v>
      </c>
      <c r="B104" s="188">
        <v>1</v>
      </c>
      <c r="C104" s="32">
        <v>0</v>
      </c>
      <c r="D104" s="32">
        <v>4</v>
      </c>
      <c r="E104" s="32">
        <v>70</v>
      </c>
      <c r="F104" s="32">
        <v>74</v>
      </c>
      <c r="G104" s="32">
        <v>0</v>
      </c>
      <c r="H104" s="32">
        <v>0</v>
      </c>
      <c r="I104" s="27">
        <v>0</v>
      </c>
      <c r="J104" s="27">
        <v>72</v>
      </c>
      <c r="K104" s="5"/>
      <c r="L104" s="28"/>
      <c r="M104" s="12"/>
      <c r="N104" s="4"/>
    </row>
    <row r="105" spans="1:14" ht="15">
      <c r="A105" s="53" t="s">
        <v>123</v>
      </c>
      <c r="B105" s="188">
        <v>1</v>
      </c>
      <c r="C105" s="32">
        <v>45</v>
      </c>
      <c r="D105" s="32">
        <v>2</v>
      </c>
      <c r="E105" s="32">
        <v>106</v>
      </c>
      <c r="F105" s="32">
        <v>153</v>
      </c>
      <c r="G105" s="32">
        <v>46</v>
      </c>
      <c r="H105" s="32">
        <v>44</v>
      </c>
      <c r="I105" s="27">
        <v>4.3478260869565215</v>
      </c>
      <c r="J105" s="27">
        <v>151.02173913043478</v>
      </c>
      <c r="K105" s="5"/>
      <c r="L105" s="28"/>
      <c r="M105" s="12"/>
      <c r="N105" s="4"/>
    </row>
    <row r="106" spans="1:14" ht="15">
      <c r="A106" s="53" t="s">
        <v>124</v>
      </c>
      <c r="B106" s="188">
        <v>1</v>
      </c>
      <c r="C106" s="32">
        <v>308</v>
      </c>
      <c r="D106" s="32">
        <v>15</v>
      </c>
      <c r="E106" s="32">
        <v>1731</v>
      </c>
      <c r="F106" s="32">
        <v>2054</v>
      </c>
      <c r="G106" s="32">
        <v>313</v>
      </c>
      <c r="H106" s="32">
        <v>304</v>
      </c>
      <c r="I106" s="27">
        <v>2.8753993610223643</v>
      </c>
      <c r="J106" s="27">
        <v>2042.0718849840255</v>
      </c>
      <c r="K106" s="5"/>
      <c r="L106" s="28"/>
      <c r="M106" s="12"/>
      <c r="N106" s="4"/>
    </row>
    <row r="107" spans="1:14" ht="15">
      <c r="A107" s="53" t="s">
        <v>77</v>
      </c>
      <c r="B107" s="188">
        <v>1</v>
      </c>
      <c r="C107" s="32">
        <v>65</v>
      </c>
      <c r="D107" s="32">
        <v>46</v>
      </c>
      <c r="E107" s="32">
        <v>309</v>
      </c>
      <c r="F107" s="32">
        <v>420</v>
      </c>
      <c r="G107" s="32">
        <v>45</v>
      </c>
      <c r="H107" s="32">
        <v>41</v>
      </c>
      <c r="I107" s="27">
        <v>8.88888888888889</v>
      </c>
      <c r="J107" s="27">
        <v>394.1111111111111</v>
      </c>
      <c r="K107" s="5"/>
      <c r="L107" s="28"/>
      <c r="M107" s="12"/>
      <c r="N107" s="4"/>
    </row>
    <row r="108" spans="1:14" ht="15">
      <c r="A108" s="53" t="s">
        <v>91</v>
      </c>
      <c r="B108" s="188">
        <v>1</v>
      </c>
      <c r="C108" s="32">
        <v>0</v>
      </c>
      <c r="D108" s="32">
        <v>0</v>
      </c>
      <c r="E108" s="32">
        <v>55</v>
      </c>
      <c r="F108" s="32">
        <v>55</v>
      </c>
      <c r="G108" s="32">
        <v>25</v>
      </c>
      <c r="H108" s="32">
        <v>23</v>
      </c>
      <c r="I108" s="27">
        <v>8</v>
      </c>
      <c r="J108" s="27">
        <v>55</v>
      </c>
      <c r="K108" s="5"/>
      <c r="L108" s="28"/>
      <c r="M108" s="12"/>
      <c r="N108" s="4"/>
    </row>
    <row r="109" spans="1:14" ht="15">
      <c r="A109" s="53" t="s">
        <v>106</v>
      </c>
      <c r="B109" s="188">
        <v>1.2</v>
      </c>
      <c r="C109" s="32">
        <v>15</v>
      </c>
      <c r="D109" s="32">
        <v>2</v>
      </c>
      <c r="E109" s="32">
        <v>83</v>
      </c>
      <c r="F109" s="32">
        <v>100</v>
      </c>
      <c r="G109" s="32">
        <v>34</v>
      </c>
      <c r="H109" s="32">
        <v>16</v>
      </c>
      <c r="I109" s="27">
        <v>52.94117647058824</v>
      </c>
      <c r="J109" s="27">
        <v>95.02941176470588</v>
      </c>
      <c r="K109" s="5"/>
      <c r="L109" s="28"/>
      <c r="M109" s="12"/>
      <c r="N109" s="4"/>
    </row>
    <row r="110" spans="1:14" ht="15">
      <c r="A110" s="53" t="s">
        <v>65</v>
      </c>
      <c r="B110" s="188">
        <v>1.2</v>
      </c>
      <c r="C110" s="32">
        <v>106</v>
      </c>
      <c r="D110" s="32">
        <v>97</v>
      </c>
      <c r="E110" s="32">
        <v>701</v>
      </c>
      <c r="F110" s="32">
        <v>904</v>
      </c>
      <c r="G110" s="32">
        <v>129</v>
      </c>
      <c r="H110" s="32">
        <v>108</v>
      </c>
      <c r="I110" s="27">
        <v>16.27906976744186</v>
      </c>
      <c r="J110" s="27">
        <v>846.8720930232558</v>
      </c>
      <c r="K110" s="5"/>
      <c r="L110" s="28"/>
      <c r="M110" s="12"/>
      <c r="N110" s="4"/>
    </row>
    <row r="111" spans="1:14" ht="15">
      <c r="A111" s="53" t="s">
        <v>97</v>
      </c>
      <c r="B111" s="188">
        <v>1.65</v>
      </c>
      <c r="C111" s="32">
        <v>0</v>
      </c>
      <c r="D111" s="32">
        <v>7</v>
      </c>
      <c r="E111" s="32">
        <v>34</v>
      </c>
      <c r="F111" s="32">
        <v>41</v>
      </c>
      <c r="G111" s="32">
        <v>0</v>
      </c>
      <c r="H111" s="32">
        <v>0</v>
      </c>
      <c r="I111" s="27">
        <v>0</v>
      </c>
      <c r="J111" s="27">
        <v>37.5</v>
      </c>
      <c r="K111" s="5"/>
      <c r="L111" s="28"/>
      <c r="M111" s="12"/>
      <c r="N111" s="4"/>
    </row>
    <row r="112" spans="1:14" ht="15">
      <c r="A112" s="53" t="s">
        <v>118</v>
      </c>
      <c r="B112" s="188">
        <v>1</v>
      </c>
      <c r="C112" s="32">
        <v>319</v>
      </c>
      <c r="D112" s="32">
        <v>27</v>
      </c>
      <c r="E112" s="32">
        <v>714</v>
      </c>
      <c r="F112" s="32">
        <v>1060</v>
      </c>
      <c r="G112" s="32">
        <v>39</v>
      </c>
      <c r="H112" s="32">
        <v>37</v>
      </c>
      <c r="I112" s="27">
        <v>5.128205128205128</v>
      </c>
      <c r="J112" s="27">
        <v>1038.3205128205127</v>
      </c>
      <c r="K112" s="5"/>
      <c r="L112" s="28"/>
      <c r="M112" s="12"/>
      <c r="N112" s="4"/>
    </row>
    <row r="113" spans="1:14" ht="15">
      <c r="A113" s="53" t="s">
        <v>160</v>
      </c>
      <c r="B113" s="188">
        <v>1.2</v>
      </c>
      <c r="C113" s="32">
        <v>419</v>
      </c>
      <c r="D113" s="32">
        <v>33</v>
      </c>
      <c r="E113" s="32">
        <v>1578</v>
      </c>
      <c r="F113" s="32">
        <v>2030</v>
      </c>
      <c r="G113" s="32">
        <v>460</v>
      </c>
      <c r="H113" s="32">
        <v>391</v>
      </c>
      <c r="I113" s="27">
        <v>15</v>
      </c>
      <c r="J113" s="27">
        <v>1982.075</v>
      </c>
      <c r="K113" s="5"/>
      <c r="L113" s="28"/>
      <c r="M113" s="12"/>
      <c r="N113" s="4"/>
    </row>
    <row r="114" spans="1:14" ht="15">
      <c r="A114" s="53" t="s">
        <v>159</v>
      </c>
      <c r="B114" s="188">
        <v>1.2</v>
      </c>
      <c r="C114" s="32">
        <v>144</v>
      </c>
      <c r="D114" s="32">
        <v>3</v>
      </c>
      <c r="E114" s="32">
        <v>487</v>
      </c>
      <c r="F114" s="32">
        <v>634</v>
      </c>
      <c r="G114" s="32">
        <v>211</v>
      </c>
      <c r="H114" s="32">
        <v>101</v>
      </c>
      <c r="I114" s="27">
        <v>52.13270142180095</v>
      </c>
      <c r="J114" s="27">
        <v>594.9644549763033</v>
      </c>
      <c r="K114" s="5"/>
      <c r="L114" s="28"/>
      <c r="M114" s="12"/>
      <c r="N114" s="4"/>
    </row>
    <row r="115" spans="1:14" ht="15">
      <c r="A115" s="53" t="s">
        <v>136</v>
      </c>
      <c r="B115" s="188">
        <v>1.2</v>
      </c>
      <c r="C115" s="32">
        <v>54</v>
      </c>
      <c r="D115" s="32">
        <v>0</v>
      </c>
      <c r="E115" s="32">
        <v>304</v>
      </c>
      <c r="F115" s="32">
        <v>358</v>
      </c>
      <c r="G115" s="32">
        <v>81</v>
      </c>
      <c r="H115" s="32">
        <v>80</v>
      </c>
      <c r="I115" s="27">
        <v>1.2345679012345678</v>
      </c>
      <c r="J115" s="27">
        <v>357.6666666666667</v>
      </c>
      <c r="K115" s="5"/>
      <c r="L115" s="28"/>
      <c r="M115" s="12"/>
      <c r="N115" s="4"/>
    </row>
    <row r="116" spans="1:14" ht="15">
      <c r="A116" s="53" t="s">
        <v>133</v>
      </c>
      <c r="B116" s="188">
        <v>1.2</v>
      </c>
      <c r="C116" s="32">
        <v>0</v>
      </c>
      <c r="D116" s="32">
        <v>0</v>
      </c>
      <c r="E116" s="32">
        <v>86</v>
      </c>
      <c r="F116" s="32">
        <v>86</v>
      </c>
      <c r="G116" s="32">
        <v>28</v>
      </c>
      <c r="H116" s="32">
        <v>25</v>
      </c>
      <c r="I116" s="27">
        <v>10.714285714285714</v>
      </c>
      <c r="J116" s="27">
        <v>86</v>
      </c>
      <c r="K116" s="5"/>
      <c r="L116" s="28"/>
      <c r="M116" s="12"/>
      <c r="N116" s="4"/>
    </row>
    <row r="117" spans="1:14" ht="15">
      <c r="A117" s="53" t="s">
        <v>127</v>
      </c>
      <c r="B117" s="188">
        <v>1</v>
      </c>
      <c r="C117" s="32">
        <v>60</v>
      </c>
      <c r="D117" s="32">
        <v>22</v>
      </c>
      <c r="E117" s="32">
        <v>419</v>
      </c>
      <c r="F117" s="32">
        <v>501</v>
      </c>
      <c r="G117" s="32">
        <v>60</v>
      </c>
      <c r="H117" s="32">
        <v>53</v>
      </c>
      <c r="I117" s="27">
        <v>11.666666666666666</v>
      </c>
      <c r="J117" s="27">
        <v>486.5</v>
      </c>
      <c r="K117" s="5"/>
      <c r="L117" s="28"/>
      <c r="M117" s="12"/>
      <c r="N117" s="4"/>
    </row>
    <row r="118" spans="1:14" ht="15">
      <c r="A118" s="53" t="s">
        <v>156</v>
      </c>
      <c r="B118" s="188">
        <v>1</v>
      </c>
      <c r="C118" s="32">
        <v>0</v>
      </c>
      <c r="D118" s="32">
        <v>3</v>
      </c>
      <c r="E118" s="32">
        <v>6</v>
      </c>
      <c r="F118" s="32">
        <v>9</v>
      </c>
      <c r="G118" s="32">
        <v>0</v>
      </c>
      <c r="H118" s="32">
        <v>0</v>
      </c>
      <c r="I118" s="27">
        <v>0</v>
      </c>
      <c r="J118" s="27">
        <v>7.5</v>
      </c>
      <c r="K118" s="5"/>
      <c r="L118" s="28"/>
      <c r="M118" s="12"/>
      <c r="N118" s="4"/>
    </row>
    <row r="119" spans="1:14" ht="15">
      <c r="A119" s="53" t="s">
        <v>154</v>
      </c>
      <c r="B119" s="188">
        <v>1</v>
      </c>
      <c r="C119" s="32">
        <v>0</v>
      </c>
      <c r="D119" s="32">
        <v>2</v>
      </c>
      <c r="E119" s="32">
        <v>11</v>
      </c>
      <c r="F119" s="32">
        <v>13</v>
      </c>
      <c r="G119" s="32">
        <v>0</v>
      </c>
      <c r="H119" s="32">
        <v>0</v>
      </c>
      <c r="I119" s="27">
        <v>0</v>
      </c>
      <c r="J119" s="27">
        <v>12</v>
      </c>
      <c r="K119" s="5"/>
      <c r="L119" s="28"/>
      <c r="M119" s="12"/>
      <c r="N119" s="4"/>
    </row>
    <row r="120" spans="1:14" ht="15">
      <c r="A120" s="53" t="s">
        <v>115</v>
      </c>
      <c r="B120" s="188">
        <v>1</v>
      </c>
      <c r="C120" s="32">
        <v>45</v>
      </c>
      <c r="D120" s="32">
        <v>30</v>
      </c>
      <c r="E120" s="32">
        <v>223</v>
      </c>
      <c r="F120" s="32">
        <v>298</v>
      </c>
      <c r="G120" s="32">
        <v>30</v>
      </c>
      <c r="H120" s="32">
        <v>28</v>
      </c>
      <c r="I120" s="27">
        <v>6.666666666666667</v>
      </c>
      <c r="J120" s="27">
        <v>281.5</v>
      </c>
      <c r="K120" s="32"/>
      <c r="M120" s="12"/>
      <c r="N120" s="4"/>
    </row>
    <row r="121" spans="1:14" ht="15">
      <c r="A121" s="53" t="s">
        <v>220</v>
      </c>
      <c r="B121" s="53"/>
      <c r="C121" s="26">
        <v>3461</v>
      </c>
      <c r="D121" s="26">
        <v>634</v>
      </c>
      <c r="E121" s="26">
        <v>15038</v>
      </c>
      <c r="F121" s="26">
        <v>19133</v>
      </c>
      <c r="G121" s="26">
        <v>3172</v>
      </c>
      <c r="H121" s="26">
        <v>2717</v>
      </c>
      <c r="I121" s="26"/>
      <c r="J121" s="27">
        <v>18602.61732202538</v>
      </c>
      <c r="K121" s="27">
        <v>16429.720346080798</v>
      </c>
      <c r="L121" s="28">
        <v>13.22540451190889</v>
      </c>
      <c r="M121" s="12"/>
      <c r="N121" s="4"/>
    </row>
    <row r="122" spans="1:14" ht="15.75">
      <c r="A122" s="29" t="s">
        <v>187</v>
      </c>
      <c r="B122" s="178"/>
      <c r="C122" s="38"/>
      <c r="D122" s="59"/>
      <c r="E122" s="59"/>
      <c r="F122" s="59"/>
      <c r="G122" s="38"/>
      <c r="H122" s="38"/>
      <c r="I122" s="39"/>
      <c r="J122" s="39"/>
      <c r="K122" s="30"/>
      <c r="L122" s="31"/>
      <c r="M122" s="1"/>
      <c r="N122" s="11"/>
    </row>
    <row r="123" spans="1:14" ht="15">
      <c r="A123" s="53" t="s">
        <v>104</v>
      </c>
      <c r="B123" s="188">
        <v>2.25</v>
      </c>
      <c r="C123" s="32">
        <v>56</v>
      </c>
      <c r="D123" s="32">
        <v>13</v>
      </c>
      <c r="E123" s="32">
        <v>202</v>
      </c>
      <c r="F123" s="32">
        <v>271</v>
      </c>
      <c r="G123" s="26">
        <v>21</v>
      </c>
      <c r="H123" s="26">
        <v>12</v>
      </c>
      <c r="I123" s="27">
        <v>42.857142857142854</v>
      </c>
      <c r="J123" s="27">
        <v>252.5</v>
      </c>
      <c r="K123" s="5"/>
      <c r="L123" s="28"/>
      <c r="M123" s="12"/>
      <c r="N123" s="4"/>
    </row>
    <row r="124" spans="1:14" ht="15">
      <c r="A124" s="53" t="s">
        <v>42</v>
      </c>
      <c r="B124" s="188">
        <v>1.65</v>
      </c>
      <c r="C124" s="32">
        <v>34</v>
      </c>
      <c r="D124" s="32">
        <v>7</v>
      </c>
      <c r="E124" s="32">
        <v>114</v>
      </c>
      <c r="F124" s="32">
        <v>155</v>
      </c>
      <c r="G124" s="26">
        <v>44</v>
      </c>
      <c r="H124" s="26">
        <v>36</v>
      </c>
      <c r="I124" s="27">
        <v>18.181818181818183</v>
      </c>
      <c r="J124" s="27">
        <v>148.4090909090909</v>
      </c>
      <c r="K124" s="5"/>
      <c r="L124" s="28"/>
      <c r="M124" s="12"/>
      <c r="N124" s="4"/>
    </row>
    <row r="125" spans="1:14" ht="15">
      <c r="A125" s="53" t="s">
        <v>74</v>
      </c>
      <c r="B125" s="188">
        <v>1.65</v>
      </c>
      <c r="C125" s="32">
        <v>10</v>
      </c>
      <c r="D125" s="32">
        <v>0</v>
      </c>
      <c r="E125" s="32">
        <v>31</v>
      </c>
      <c r="F125" s="32">
        <v>41</v>
      </c>
      <c r="G125" s="26">
        <v>13</v>
      </c>
      <c r="H125" s="26">
        <v>12</v>
      </c>
      <c r="I125" s="27">
        <v>7.6923076923076925</v>
      </c>
      <c r="J125" s="27">
        <v>40.61538461538461</v>
      </c>
      <c r="K125" s="5"/>
      <c r="L125" s="28"/>
      <c r="M125" s="12"/>
      <c r="N125" s="4"/>
    </row>
    <row r="126" spans="1:14" ht="15">
      <c r="A126" s="53" t="s">
        <v>83</v>
      </c>
      <c r="B126" s="188">
        <v>2.8</v>
      </c>
      <c r="C126" s="32">
        <v>42</v>
      </c>
      <c r="D126" s="32">
        <v>5</v>
      </c>
      <c r="E126" s="32">
        <v>208</v>
      </c>
      <c r="F126" s="32">
        <v>255</v>
      </c>
      <c r="G126" s="26">
        <v>6</v>
      </c>
      <c r="H126" s="26">
        <v>2</v>
      </c>
      <c r="I126" s="27">
        <v>66.66666666666666</v>
      </c>
      <c r="J126" s="27">
        <v>238.5</v>
      </c>
      <c r="K126" s="5"/>
      <c r="L126" s="28"/>
      <c r="M126" s="12"/>
      <c r="N126" s="4"/>
    </row>
    <row r="127" spans="1:14" ht="15">
      <c r="A127" s="53" t="s">
        <v>49</v>
      </c>
      <c r="B127" s="188">
        <v>2.25</v>
      </c>
      <c r="C127" s="32">
        <v>36</v>
      </c>
      <c r="D127" s="32">
        <v>7</v>
      </c>
      <c r="E127" s="32">
        <v>261</v>
      </c>
      <c r="F127" s="32">
        <v>304</v>
      </c>
      <c r="G127" s="26">
        <v>14</v>
      </c>
      <c r="H127" s="26">
        <v>13</v>
      </c>
      <c r="I127" s="27">
        <v>7.142857142857142</v>
      </c>
      <c r="J127" s="27">
        <v>299.2142857142857</v>
      </c>
      <c r="K127" s="5"/>
      <c r="L127" s="28"/>
      <c r="M127" s="12"/>
      <c r="N127" s="4"/>
    </row>
    <row r="128" spans="1:14" ht="15">
      <c r="A128" s="53" t="s">
        <v>36</v>
      </c>
      <c r="B128" s="188">
        <v>1.65</v>
      </c>
      <c r="C128" s="32">
        <v>0</v>
      </c>
      <c r="D128" s="32">
        <v>10</v>
      </c>
      <c r="E128" s="32">
        <v>16</v>
      </c>
      <c r="F128" s="32">
        <v>26</v>
      </c>
      <c r="G128" s="26">
        <v>0</v>
      </c>
      <c r="H128" s="26">
        <v>0</v>
      </c>
      <c r="I128" s="27">
        <v>0</v>
      </c>
      <c r="J128" s="27">
        <v>21</v>
      </c>
      <c r="K128" s="5"/>
      <c r="L128" s="28"/>
      <c r="M128" s="12"/>
      <c r="N128" s="4"/>
    </row>
    <row r="129" spans="1:14" ht="15">
      <c r="A129" s="53" t="s">
        <v>58</v>
      </c>
      <c r="B129" s="188">
        <v>1.65</v>
      </c>
      <c r="C129" s="32">
        <v>22</v>
      </c>
      <c r="D129" s="32">
        <v>9</v>
      </c>
      <c r="E129" s="32">
        <v>120</v>
      </c>
      <c r="F129" s="32">
        <v>151</v>
      </c>
      <c r="G129" s="26">
        <v>27</v>
      </c>
      <c r="H129" s="26">
        <v>26</v>
      </c>
      <c r="I129" s="27">
        <v>3.7037037037037033</v>
      </c>
      <c r="J129" s="27">
        <v>146.09259259259258</v>
      </c>
      <c r="K129" s="5"/>
      <c r="L129" s="28"/>
      <c r="M129" s="12"/>
      <c r="N129" s="4"/>
    </row>
    <row r="130" spans="1:14" ht="15">
      <c r="A130" s="53" t="s">
        <v>68</v>
      </c>
      <c r="B130" s="188">
        <v>2.8</v>
      </c>
      <c r="C130" s="32">
        <v>44</v>
      </c>
      <c r="D130" s="32">
        <v>16</v>
      </c>
      <c r="E130" s="32">
        <v>191</v>
      </c>
      <c r="F130" s="32">
        <v>251</v>
      </c>
      <c r="G130" s="26">
        <v>11</v>
      </c>
      <c r="H130" s="26">
        <v>5</v>
      </c>
      <c r="I130" s="27">
        <v>54.54545454545454</v>
      </c>
      <c r="J130" s="27">
        <v>231</v>
      </c>
      <c r="K130" s="5"/>
      <c r="L130" s="28"/>
      <c r="M130" s="12"/>
      <c r="N130" s="4"/>
    </row>
    <row r="131" spans="1:14" ht="15">
      <c r="A131" s="53" t="s">
        <v>92</v>
      </c>
      <c r="B131" s="188">
        <v>1.65</v>
      </c>
      <c r="C131" s="32">
        <v>47</v>
      </c>
      <c r="D131" s="32">
        <v>10</v>
      </c>
      <c r="E131" s="32">
        <v>218</v>
      </c>
      <c r="F131" s="32">
        <v>275</v>
      </c>
      <c r="G131" s="26">
        <v>48</v>
      </c>
      <c r="H131" s="26">
        <v>41</v>
      </c>
      <c r="I131" s="27">
        <v>14.583333333333334</v>
      </c>
      <c r="J131" s="27">
        <v>266.5729166666667</v>
      </c>
      <c r="K131" s="5"/>
      <c r="L131" s="28"/>
      <c r="M131" s="12"/>
      <c r="N131" s="4"/>
    </row>
    <row r="132" spans="1:14" ht="15">
      <c r="A132" s="53" t="s">
        <v>163</v>
      </c>
      <c r="B132" s="188">
        <v>2.8</v>
      </c>
      <c r="C132" s="32">
        <v>149</v>
      </c>
      <c r="D132" s="32">
        <v>104</v>
      </c>
      <c r="E132" s="32">
        <v>932</v>
      </c>
      <c r="F132" s="32">
        <v>1185</v>
      </c>
      <c r="G132" s="26">
        <v>163</v>
      </c>
      <c r="H132" s="26">
        <v>149</v>
      </c>
      <c r="I132" s="27">
        <v>8.588957055214724</v>
      </c>
      <c r="J132" s="27">
        <v>1126.601226993865</v>
      </c>
      <c r="K132" s="5"/>
      <c r="L132" s="28"/>
      <c r="M132" s="12"/>
      <c r="N132" s="4"/>
    </row>
    <row r="133" spans="1:14" ht="15">
      <c r="A133" s="53" t="s">
        <v>140</v>
      </c>
      <c r="B133" s="188">
        <v>2.8</v>
      </c>
      <c r="C133" s="32">
        <v>30</v>
      </c>
      <c r="D133" s="32">
        <v>6</v>
      </c>
      <c r="E133" s="32">
        <v>174</v>
      </c>
      <c r="F133" s="32">
        <v>210</v>
      </c>
      <c r="G133" s="26">
        <v>35</v>
      </c>
      <c r="H133" s="26">
        <v>33</v>
      </c>
      <c r="I133" s="27">
        <v>5.714285714285714</v>
      </c>
      <c r="J133" s="27">
        <v>206.14285714285714</v>
      </c>
      <c r="K133" s="5"/>
      <c r="L133" s="28"/>
      <c r="M133" s="12"/>
      <c r="N133" s="4"/>
    </row>
    <row r="134" spans="1:14" ht="15">
      <c r="A134" s="53" t="s">
        <v>117</v>
      </c>
      <c r="B134" s="188">
        <v>1.65</v>
      </c>
      <c r="C134" s="32">
        <v>71</v>
      </c>
      <c r="D134" s="32">
        <v>0</v>
      </c>
      <c r="E134" s="32">
        <v>114</v>
      </c>
      <c r="F134" s="32">
        <v>185</v>
      </c>
      <c r="G134" s="26">
        <v>49</v>
      </c>
      <c r="H134" s="26">
        <v>44</v>
      </c>
      <c r="I134" s="27">
        <v>10.204081632653061</v>
      </c>
      <c r="J134" s="27">
        <v>181.37755102040816</v>
      </c>
      <c r="K134" s="5"/>
      <c r="L134" s="28"/>
      <c r="M134" s="12"/>
      <c r="N134" s="4"/>
    </row>
    <row r="135" spans="1:14" ht="15">
      <c r="A135" s="53" t="s">
        <v>128</v>
      </c>
      <c r="B135" s="188">
        <v>1.65</v>
      </c>
      <c r="C135" s="32">
        <v>39</v>
      </c>
      <c r="D135" s="32">
        <v>21</v>
      </c>
      <c r="E135" s="32">
        <v>162</v>
      </c>
      <c r="F135" s="32">
        <v>222</v>
      </c>
      <c r="G135" s="26">
        <v>33</v>
      </c>
      <c r="H135" s="26">
        <v>27</v>
      </c>
      <c r="I135" s="27">
        <v>18.181818181818183</v>
      </c>
      <c r="J135" s="27">
        <v>207.95454545454544</v>
      </c>
      <c r="K135" s="5"/>
      <c r="L135" s="28"/>
      <c r="M135" s="12"/>
      <c r="N135" s="4"/>
    </row>
    <row r="136" spans="1:14" ht="15">
      <c r="A136" s="53" t="s">
        <v>134</v>
      </c>
      <c r="B136" s="188">
        <v>2.25</v>
      </c>
      <c r="C136" s="32">
        <v>22</v>
      </c>
      <c r="D136" s="32">
        <v>0</v>
      </c>
      <c r="E136" s="32">
        <v>43</v>
      </c>
      <c r="F136" s="32">
        <v>65</v>
      </c>
      <c r="G136" s="26">
        <v>22</v>
      </c>
      <c r="H136" s="26">
        <v>19</v>
      </c>
      <c r="I136" s="27">
        <v>13.636363636363635</v>
      </c>
      <c r="J136" s="27">
        <v>63.5</v>
      </c>
      <c r="K136" s="5"/>
      <c r="L136" s="28"/>
      <c r="M136" s="12"/>
      <c r="N136" s="4"/>
    </row>
    <row r="137" spans="1:14" ht="15">
      <c r="A137" s="53" t="s">
        <v>61</v>
      </c>
      <c r="B137" s="188">
        <v>1</v>
      </c>
      <c r="C137" s="32">
        <v>0</v>
      </c>
      <c r="D137" s="32">
        <v>0</v>
      </c>
      <c r="E137" s="32">
        <v>21</v>
      </c>
      <c r="F137" s="32">
        <v>21</v>
      </c>
      <c r="G137" s="26">
        <v>0</v>
      </c>
      <c r="H137" s="26">
        <v>0</v>
      </c>
      <c r="I137" s="27">
        <v>0</v>
      </c>
      <c r="J137" s="27">
        <v>21</v>
      </c>
      <c r="K137" s="5"/>
      <c r="L137" s="28"/>
      <c r="M137" s="12"/>
      <c r="N137" s="4"/>
    </row>
    <row r="138" spans="1:14" ht="15">
      <c r="A138" s="53" t="s">
        <v>66</v>
      </c>
      <c r="B138" s="188">
        <v>1</v>
      </c>
      <c r="C138" s="32">
        <v>0</v>
      </c>
      <c r="D138" s="32">
        <v>3</v>
      </c>
      <c r="E138" s="32">
        <v>19</v>
      </c>
      <c r="F138" s="32">
        <v>22</v>
      </c>
      <c r="G138" s="26">
        <v>0</v>
      </c>
      <c r="H138" s="26">
        <v>0</v>
      </c>
      <c r="I138" s="27">
        <v>0</v>
      </c>
      <c r="J138" s="27">
        <v>20.5</v>
      </c>
      <c r="K138" s="5"/>
      <c r="L138" s="28"/>
      <c r="M138" s="12"/>
      <c r="N138" s="4"/>
    </row>
    <row r="139" spans="1:14" ht="15">
      <c r="A139" s="53" t="s">
        <v>81</v>
      </c>
      <c r="B139" s="188">
        <v>1</v>
      </c>
      <c r="C139" s="32">
        <v>81</v>
      </c>
      <c r="D139" s="32">
        <v>17</v>
      </c>
      <c r="E139" s="32">
        <v>449</v>
      </c>
      <c r="F139" s="32">
        <v>547</v>
      </c>
      <c r="G139" s="26">
        <v>124</v>
      </c>
      <c r="H139" s="26">
        <v>98</v>
      </c>
      <c r="I139" s="27">
        <v>20.967741935483872</v>
      </c>
      <c r="J139" s="27">
        <v>530.008064516129</v>
      </c>
      <c r="K139" s="5"/>
      <c r="L139" s="28"/>
      <c r="M139" s="12"/>
      <c r="N139" s="4"/>
    </row>
    <row r="140" spans="1:14" ht="15">
      <c r="A140" s="53" t="s">
        <v>151</v>
      </c>
      <c r="B140" s="188">
        <v>1</v>
      </c>
      <c r="C140" s="32">
        <v>99</v>
      </c>
      <c r="D140" s="32">
        <v>13</v>
      </c>
      <c r="E140" s="32">
        <v>526</v>
      </c>
      <c r="F140" s="32">
        <v>638</v>
      </c>
      <c r="G140" s="26">
        <v>128</v>
      </c>
      <c r="H140" s="26">
        <v>100</v>
      </c>
      <c r="I140" s="27">
        <v>21.875</v>
      </c>
      <c r="J140" s="27">
        <v>620.671875</v>
      </c>
      <c r="K140" s="5"/>
      <c r="L140" s="28"/>
      <c r="M140" s="12"/>
      <c r="N140" s="4"/>
    </row>
    <row r="141" spans="1:14" ht="15">
      <c r="A141" s="53" t="s">
        <v>119</v>
      </c>
      <c r="B141" s="188">
        <v>1</v>
      </c>
      <c r="C141" s="32">
        <v>18</v>
      </c>
      <c r="D141" s="32">
        <v>2</v>
      </c>
      <c r="E141" s="32">
        <v>116</v>
      </c>
      <c r="F141" s="32">
        <v>136</v>
      </c>
      <c r="G141" s="26">
        <v>25</v>
      </c>
      <c r="H141" s="26">
        <v>24</v>
      </c>
      <c r="I141" s="27">
        <v>4</v>
      </c>
      <c r="J141" s="27">
        <v>134.64</v>
      </c>
      <c r="K141" s="5"/>
      <c r="L141" s="28"/>
      <c r="M141" s="12"/>
      <c r="N141" s="4"/>
    </row>
    <row r="142" spans="1:14" ht="15">
      <c r="A142" s="53" t="s">
        <v>131</v>
      </c>
      <c r="B142" s="188">
        <v>1</v>
      </c>
      <c r="C142" s="32">
        <v>85</v>
      </c>
      <c r="D142" s="32">
        <v>16</v>
      </c>
      <c r="E142" s="32">
        <v>126</v>
      </c>
      <c r="F142" s="32">
        <v>227</v>
      </c>
      <c r="G142" s="26">
        <v>53</v>
      </c>
      <c r="H142" s="26">
        <v>53</v>
      </c>
      <c r="I142" s="27">
        <v>0</v>
      </c>
      <c r="J142" s="27">
        <v>219</v>
      </c>
      <c r="K142" s="5"/>
      <c r="L142" s="28"/>
      <c r="M142" s="12"/>
      <c r="N142" s="4"/>
    </row>
    <row r="143" spans="1:14" ht="15">
      <c r="A143" s="53" t="s">
        <v>130</v>
      </c>
      <c r="B143" s="188">
        <v>1</v>
      </c>
      <c r="C143" s="32">
        <v>63</v>
      </c>
      <c r="D143" s="32">
        <v>0</v>
      </c>
      <c r="E143" s="32">
        <v>82</v>
      </c>
      <c r="F143" s="32">
        <v>145</v>
      </c>
      <c r="G143" s="26">
        <v>0</v>
      </c>
      <c r="H143" s="26">
        <v>0</v>
      </c>
      <c r="I143" s="27">
        <v>0</v>
      </c>
      <c r="J143" s="27">
        <v>145</v>
      </c>
      <c r="K143" s="5"/>
      <c r="L143" s="28"/>
      <c r="M143" s="12"/>
      <c r="N143" s="4"/>
    </row>
    <row r="144" spans="1:14" ht="15">
      <c r="A144" s="53" t="s">
        <v>124</v>
      </c>
      <c r="B144" s="188">
        <v>1</v>
      </c>
      <c r="C144" s="32">
        <v>167</v>
      </c>
      <c r="D144" s="32">
        <v>8</v>
      </c>
      <c r="E144" s="32">
        <v>624</v>
      </c>
      <c r="F144" s="32">
        <v>799</v>
      </c>
      <c r="G144" s="26">
        <v>149</v>
      </c>
      <c r="H144" s="26">
        <v>139</v>
      </c>
      <c r="I144" s="27">
        <v>6.7114093959731544</v>
      </c>
      <c r="J144" s="27">
        <v>789.3959731543624</v>
      </c>
      <c r="K144" s="5"/>
      <c r="L144" s="28"/>
      <c r="M144" s="12"/>
      <c r="N144" s="4"/>
    </row>
    <row r="145" spans="1:14" ht="15">
      <c r="A145" s="53" t="s">
        <v>77</v>
      </c>
      <c r="B145" s="188">
        <v>1</v>
      </c>
      <c r="C145" s="32">
        <v>26</v>
      </c>
      <c r="D145" s="32">
        <v>4</v>
      </c>
      <c r="E145" s="32">
        <v>139</v>
      </c>
      <c r="F145" s="32">
        <v>169</v>
      </c>
      <c r="G145" s="26">
        <v>29</v>
      </c>
      <c r="H145" s="26">
        <v>21</v>
      </c>
      <c r="I145" s="27">
        <v>27.586206896551722</v>
      </c>
      <c r="J145" s="27">
        <v>163.41379310344828</v>
      </c>
      <c r="K145" s="5"/>
      <c r="L145" s="28"/>
      <c r="M145" s="12"/>
      <c r="N145" s="4"/>
    </row>
    <row r="146" spans="1:14" ht="15">
      <c r="A146" s="53" t="s">
        <v>106</v>
      </c>
      <c r="B146" s="188">
        <v>1.2</v>
      </c>
      <c r="C146" s="32">
        <v>36</v>
      </c>
      <c r="D146" s="32">
        <v>4</v>
      </c>
      <c r="E146" s="32">
        <v>107</v>
      </c>
      <c r="F146" s="32">
        <v>147</v>
      </c>
      <c r="G146" s="26">
        <v>34</v>
      </c>
      <c r="H146" s="26">
        <v>24</v>
      </c>
      <c r="I146" s="27">
        <v>29.411764705882355</v>
      </c>
      <c r="J146" s="27">
        <v>139.70588235294116</v>
      </c>
      <c r="K146" s="5"/>
      <c r="L146" s="28"/>
      <c r="M146" s="12"/>
      <c r="N146" s="4"/>
    </row>
    <row r="147" spans="1:14" ht="15">
      <c r="A147" s="53" t="s">
        <v>65</v>
      </c>
      <c r="B147" s="188">
        <v>1.2</v>
      </c>
      <c r="C147" s="32">
        <v>167</v>
      </c>
      <c r="D147" s="32">
        <v>88</v>
      </c>
      <c r="E147" s="32">
        <v>798</v>
      </c>
      <c r="F147" s="32">
        <v>1053</v>
      </c>
      <c r="G147" s="26">
        <v>191</v>
      </c>
      <c r="H147" s="26">
        <v>139</v>
      </c>
      <c r="I147" s="27">
        <v>27.225130890052355</v>
      </c>
      <c r="J147" s="27">
        <v>986.2670157068063</v>
      </c>
      <c r="K147" s="5"/>
      <c r="L147" s="28"/>
      <c r="M147" s="12"/>
      <c r="N147" s="4"/>
    </row>
    <row r="148" spans="1:14" ht="15">
      <c r="A148" s="53" t="s">
        <v>150</v>
      </c>
      <c r="B148" s="188">
        <v>1.65</v>
      </c>
      <c r="C148" s="32">
        <v>162</v>
      </c>
      <c r="D148" s="32">
        <v>33</v>
      </c>
      <c r="E148" s="32">
        <v>727</v>
      </c>
      <c r="F148" s="32">
        <v>922</v>
      </c>
      <c r="G148" s="26">
        <v>181</v>
      </c>
      <c r="H148" s="26">
        <v>151</v>
      </c>
      <c r="I148" s="27">
        <v>16.574585635359114</v>
      </c>
      <c r="J148" s="27">
        <v>892.0745856353591</v>
      </c>
      <c r="K148" s="5"/>
      <c r="L148" s="28"/>
      <c r="M148" s="12"/>
      <c r="N148" s="4"/>
    </row>
    <row r="149" spans="1:14" ht="15">
      <c r="A149" s="53" t="s">
        <v>97</v>
      </c>
      <c r="B149" s="188">
        <v>1.65</v>
      </c>
      <c r="C149" s="32">
        <v>0</v>
      </c>
      <c r="D149" s="32">
        <v>1</v>
      </c>
      <c r="E149" s="32">
        <v>48</v>
      </c>
      <c r="F149" s="32">
        <v>49</v>
      </c>
      <c r="G149" s="26">
        <v>0</v>
      </c>
      <c r="H149" s="26">
        <v>0</v>
      </c>
      <c r="I149" s="27">
        <v>0</v>
      </c>
      <c r="J149" s="27">
        <v>48.5</v>
      </c>
      <c r="K149" s="185"/>
      <c r="L149" s="182"/>
      <c r="M149" s="182"/>
      <c r="N149" s="183"/>
    </row>
    <row r="150" spans="1:14" ht="15">
      <c r="A150" s="53" t="s">
        <v>118</v>
      </c>
      <c r="B150" s="188">
        <v>1</v>
      </c>
      <c r="C150" s="32">
        <v>148</v>
      </c>
      <c r="D150" s="32">
        <v>16</v>
      </c>
      <c r="E150" s="32">
        <v>400</v>
      </c>
      <c r="F150" s="32">
        <v>564</v>
      </c>
      <c r="G150" s="26">
        <v>166</v>
      </c>
      <c r="H150" s="26">
        <v>159</v>
      </c>
      <c r="I150" s="27">
        <v>4.216867469879518</v>
      </c>
      <c r="J150" s="27">
        <v>552.8795180722891</v>
      </c>
      <c r="K150" s="185"/>
      <c r="L150" s="182"/>
      <c r="M150" s="182"/>
      <c r="N150" s="183"/>
    </row>
    <row r="151" spans="1:14" ht="15">
      <c r="A151" s="53" t="s">
        <v>160</v>
      </c>
      <c r="B151" s="188">
        <v>1.2</v>
      </c>
      <c r="C151" s="32">
        <v>291</v>
      </c>
      <c r="D151" s="32">
        <v>12</v>
      </c>
      <c r="E151" s="32">
        <v>1208</v>
      </c>
      <c r="F151" s="32">
        <v>1511</v>
      </c>
      <c r="G151" s="26">
        <v>346</v>
      </c>
      <c r="H151" s="26">
        <v>312</v>
      </c>
      <c r="I151" s="27">
        <v>9.826589595375722</v>
      </c>
      <c r="J151" s="27">
        <v>1490.7023121387283</v>
      </c>
      <c r="K151" s="185"/>
      <c r="L151" s="182"/>
      <c r="M151" s="182"/>
      <c r="N151" s="183"/>
    </row>
    <row r="152" spans="1:14" ht="15">
      <c r="A152" s="55" t="s">
        <v>159</v>
      </c>
      <c r="B152" s="189">
        <v>1.2</v>
      </c>
      <c r="C152" s="34">
        <v>65</v>
      </c>
      <c r="D152" s="34">
        <v>1</v>
      </c>
      <c r="E152" s="34">
        <v>432</v>
      </c>
      <c r="F152" s="34">
        <v>498</v>
      </c>
      <c r="G152" s="35">
        <v>212</v>
      </c>
      <c r="H152" s="35">
        <v>79</v>
      </c>
      <c r="I152" s="36">
        <v>62.735849056603776</v>
      </c>
      <c r="J152" s="36">
        <v>477.1108490566038</v>
      </c>
      <c r="K152" s="186"/>
      <c r="L152" s="181"/>
      <c r="M152" s="181"/>
      <c r="N152" s="184"/>
    </row>
    <row r="153" spans="1:14" ht="15">
      <c r="A153" s="15"/>
      <c r="B153" s="48"/>
      <c r="C153" s="76" t="s">
        <v>178</v>
      </c>
      <c r="D153" s="76"/>
      <c r="E153" s="76"/>
      <c r="F153" s="80"/>
      <c r="G153" s="82" t="s">
        <v>179</v>
      </c>
      <c r="H153" s="82" t="s">
        <v>212</v>
      </c>
      <c r="I153" s="83" t="s">
        <v>213</v>
      </c>
      <c r="J153" s="117" t="s">
        <v>207</v>
      </c>
      <c r="K153" s="9" t="s">
        <v>207</v>
      </c>
      <c r="L153" s="8" t="s">
        <v>214</v>
      </c>
      <c r="M153" s="8"/>
      <c r="N153" s="9"/>
    </row>
    <row r="154" spans="1:14" ht="15">
      <c r="A154" s="17"/>
      <c r="B154" s="94" t="s">
        <v>33</v>
      </c>
      <c r="C154" s="87">
        <v>2000</v>
      </c>
      <c r="D154" s="77"/>
      <c r="E154" s="77"/>
      <c r="F154" s="81"/>
      <c r="G154" s="79" t="s">
        <v>180</v>
      </c>
      <c r="H154" s="79" t="s">
        <v>181</v>
      </c>
      <c r="I154" s="84" t="s">
        <v>206</v>
      </c>
      <c r="J154" s="86" t="s">
        <v>208</v>
      </c>
      <c r="K154" s="4" t="s">
        <v>208</v>
      </c>
      <c r="L154" s="22" t="s">
        <v>257</v>
      </c>
      <c r="M154" s="22"/>
      <c r="N154" s="4"/>
    </row>
    <row r="155" spans="1:14" ht="15">
      <c r="A155" s="93" t="s">
        <v>215</v>
      </c>
      <c r="B155" s="94" t="s">
        <v>216</v>
      </c>
      <c r="C155" s="78" t="s">
        <v>217</v>
      </c>
      <c r="D155" s="79" t="s">
        <v>183</v>
      </c>
      <c r="E155" s="79" t="s">
        <v>184</v>
      </c>
      <c r="F155" s="78" t="s">
        <v>185</v>
      </c>
      <c r="G155" s="95">
        <v>1999</v>
      </c>
      <c r="H155" s="79"/>
      <c r="I155" s="84" t="s">
        <v>218</v>
      </c>
      <c r="J155" s="86" t="s">
        <v>182</v>
      </c>
      <c r="K155" s="4" t="s">
        <v>182</v>
      </c>
      <c r="L155" s="23">
        <v>2001</v>
      </c>
      <c r="M155" s="24" t="s">
        <v>258</v>
      </c>
      <c r="N155" s="4">
        <v>2000</v>
      </c>
    </row>
    <row r="156" spans="1:14" ht="15">
      <c r="A156" s="17"/>
      <c r="B156" s="49"/>
      <c r="C156" s="78" t="s">
        <v>219</v>
      </c>
      <c r="D156" s="26"/>
      <c r="E156" s="26"/>
      <c r="F156" s="26"/>
      <c r="G156" s="26"/>
      <c r="H156" s="26"/>
      <c r="I156" s="27"/>
      <c r="J156" s="75">
        <v>2001</v>
      </c>
      <c r="K156" s="3">
        <v>2000</v>
      </c>
      <c r="L156" s="12" t="s">
        <v>218</v>
      </c>
      <c r="M156" s="12"/>
      <c r="N156" s="4"/>
    </row>
    <row r="157" spans="1:14" ht="15">
      <c r="A157" s="14"/>
      <c r="B157" s="52">
        <v>1</v>
      </c>
      <c r="C157" s="52">
        <v>2</v>
      </c>
      <c r="D157" s="52">
        <v>3</v>
      </c>
      <c r="E157" s="52">
        <v>4</v>
      </c>
      <c r="F157" s="52">
        <v>5</v>
      </c>
      <c r="G157" s="52">
        <v>6</v>
      </c>
      <c r="H157" s="52">
        <v>7</v>
      </c>
      <c r="I157" s="88">
        <v>8</v>
      </c>
      <c r="J157" s="88">
        <v>9</v>
      </c>
      <c r="K157" s="6">
        <v>10</v>
      </c>
      <c r="L157" s="11">
        <v>11</v>
      </c>
      <c r="M157" s="11"/>
      <c r="N157" s="11"/>
    </row>
    <row r="158" spans="1:14" ht="15">
      <c r="A158" s="53" t="s">
        <v>164</v>
      </c>
      <c r="B158" s="188">
        <v>1.2</v>
      </c>
      <c r="C158" s="32">
        <v>0</v>
      </c>
      <c r="D158" s="32">
        <v>0</v>
      </c>
      <c r="E158" s="32">
        <v>24</v>
      </c>
      <c r="F158" s="32">
        <v>24</v>
      </c>
      <c r="G158" s="26">
        <v>0</v>
      </c>
      <c r="H158" s="26">
        <v>0</v>
      </c>
      <c r="I158" s="27">
        <v>0</v>
      </c>
      <c r="J158" s="27">
        <v>24</v>
      </c>
      <c r="K158" s="187"/>
      <c r="L158"/>
      <c r="M158"/>
      <c r="N158" s="123"/>
    </row>
    <row r="159" spans="1:14" ht="15">
      <c r="A159" s="53" t="s">
        <v>136</v>
      </c>
      <c r="B159" s="188">
        <v>1.2</v>
      </c>
      <c r="C159" s="32">
        <v>132</v>
      </c>
      <c r="D159" s="32">
        <v>19</v>
      </c>
      <c r="E159" s="32">
        <v>436</v>
      </c>
      <c r="F159" s="32">
        <v>587</v>
      </c>
      <c r="G159" s="26">
        <v>119</v>
      </c>
      <c r="H159" s="26">
        <v>106</v>
      </c>
      <c r="I159" s="27">
        <v>10.92436974789916</v>
      </c>
      <c r="J159" s="27">
        <v>570.2899159663866</v>
      </c>
      <c r="K159" s="185"/>
      <c r="L159"/>
      <c r="M159"/>
      <c r="N159" s="183"/>
    </row>
    <row r="160" spans="1:14" ht="15">
      <c r="A160" s="53" t="s">
        <v>133</v>
      </c>
      <c r="B160" s="188">
        <v>1.2</v>
      </c>
      <c r="C160" s="32">
        <v>0</v>
      </c>
      <c r="D160" s="32">
        <v>6</v>
      </c>
      <c r="E160" s="32">
        <v>30</v>
      </c>
      <c r="F160" s="32">
        <v>36</v>
      </c>
      <c r="G160" s="26">
        <v>0</v>
      </c>
      <c r="H160" s="26">
        <v>0</v>
      </c>
      <c r="I160" s="27">
        <v>0</v>
      </c>
      <c r="J160" s="27">
        <v>33</v>
      </c>
      <c r="K160" s="185"/>
      <c r="L160"/>
      <c r="M160"/>
      <c r="N160" s="183"/>
    </row>
    <row r="161" spans="1:14" ht="15">
      <c r="A161" s="53" t="s">
        <v>127</v>
      </c>
      <c r="B161" s="188">
        <v>1</v>
      </c>
      <c r="C161" s="32">
        <v>98</v>
      </c>
      <c r="D161" s="32">
        <v>18</v>
      </c>
      <c r="E161" s="32">
        <v>373</v>
      </c>
      <c r="F161" s="32">
        <v>489</v>
      </c>
      <c r="G161" s="26">
        <v>84</v>
      </c>
      <c r="H161" s="26">
        <v>71</v>
      </c>
      <c r="I161" s="27">
        <v>15.476190476190476</v>
      </c>
      <c r="J161" s="27">
        <v>472.4166666666667</v>
      </c>
      <c r="K161" s="185"/>
      <c r="L161"/>
      <c r="M161"/>
      <c r="N161" s="183"/>
    </row>
    <row r="162" spans="1:14" ht="15">
      <c r="A162" s="53" t="s">
        <v>156</v>
      </c>
      <c r="B162" s="188">
        <v>1</v>
      </c>
      <c r="C162" s="32">
        <v>10</v>
      </c>
      <c r="D162" s="32">
        <v>3</v>
      </c>
      <c r="E162" s="32">
        <v>93</v>
      </c>
      <c r="F162" s="32">
        <v>106</v>
      </c>
      <c r="G162" s="26">
        <v>9</v>
      </c>
      <c r="H162" s="26">
        <v>9</v>
      </c>
      <c r="I162" s="27">
        <v>0</v>
      </c>
      <c r="J162" s="27">
        <v>104.5</v>
      </c>
      <c r="K162" s="185"/>
      <c r="L162"/>
      <c r="M162"/>
      <c r="N162" s="183"/>
    </row>
    <row r="163" spans="1:14" ht="15">
      <c r="A163" s="53" t="s">
        <v>154</v>
      </c>
      <c r="B163" s="188">
        <v>1</v>
      </c>
      <c r="C163" s="32">
        <v>10</v>
      </c>
      <c r="D163" s="32">
        <v>3</v>
      </c>
      <c r="E163" s="32">
        <v>48</v>
      </c>
      <c r="F163" s="32">
        <v>61</v>
      </c>
      <c r="G163" s="26">
        <v>16</v>
      </c>
      <c r="H163" s="26">
        <v>3</v>
      </c>
      <c r="I163" s="27">
        <v>81.25</v>
      </c>
      <c r="J163" s="27">
        <v>55.4375</v>
      </c>
      <c r="K163" s="17"/>
      <c r="N163" s="5"/>
    </row>
    <row r="164" spans="1:14" ht="15">
      <c r="A164" s="53" t="s">
        <v>153</v>
      </c>
      <c r="B164" s="188">
        <v>1</v>
      </c>
      <c r="C164" s="32">
        <v>9</v>
      </c>
      <c r="D164" s="32">
        <v>7</v>
      </c>
      <c r="E164" s="32">
        <v>59</v>
      </c>
      <c r="F164" s="32">
        <v>75</v>
      </c>
      <c r="G164" s="26">
        <v>14</v>
      </c>
      <c r="H164" s="26">
        <v>10</v>
      </c>
      <c r="I164" s="27">
        <v>28.57142857142857</v>
      </c>
      <c r="J164" s="27">
        <v>70.21428571428572</v>
      </c>
      <c r="K164" s="17"/>
      <c r="N164" s="5"/>
    </row>
    <row r="165" spans="1:14" ht="15">
      <c r="A165" s="53" t="s">
        <v>155</v>
      </c>
      <c r="B165" s="188">
        <v>1</v>
      </c>
      <c r="C165" s="32">
        <v>0</v>
      </c>
      <c r="D165" s="32">
        <v>0</v>
      </c>
      <c r="E165" s="32">
        <v>3</v>
      </c>
      <c r="F165" s="32">
        <v>3</v>
      </c>
      <c r="G165" s="26">
        <v>0</v>
      </c>
      <c r="H165" s="26">
        <v>0</v>
      </c>
      <c r="I165" s="27">
        <v>0</v>
      </c>
      <c r="J165" s="27">
        <v>3</v>
      </c>
      <c r="K165" s="17"/>
      <c r="N165" s="5"/>
    </row>
    <row r="166" spans="1:17" ht="15">
      <c r="A166" s="53" t="s">
        <v>220</v>
      </c>
      <c r="B166" s="50"/>
      <c r="C166" s="34">
        <v>2269</v>
      </c>
      <c r="D166" s="34">
        <v>482</v>
      </c>
      <c r="E166" s="34">
        <v>9674</v>
      </c>
      <c r="F166" s="34">
        <v>12425</v>
      </c>
      <c r="G166" s="34">
        <v>2366</v>
      </c>
      <c r="H166" s="34">
        <v>1917</v>
      </c>
      <c r="I166" s="34"/>
      <c r="J166" s="85">
        <v>11993.208688193705</v>
      </c>
      <c r="K166" s="85">
        <v>11109.87580153228</v>
      </c>
      <c r="L166" s="28">
        <v>7.950879941786522</v>
      </c>
      <c r="M166" s="20"/>
      <c r="N166" s="21"/>
      <c r="Q166"/>
    </row>
    <row r="167" spans="1:14" ht="15.75">
      <c r="A167" s="29" t="s">
        <v>188</v>
      </c>
      <c r="B167" s="51"/>
      <c r="C167" s="38"/>
      <c r="D167" s="38"/>
      <c r="E167" s="38"/>
      <c r="F167" s="59"/>
      <c r="G167" s="38"/>
      <c r="H167" s="38"/>
      <c r="I167" s="39"/>
      <c r="J167" s="39"/>
      <c r="K167" s="30"/>
      <c r="L167" s="31"/>
      <c r="M167" s="1"/>
      <c r="N167" s="11"/>
    </row>
    <row r="168" spans="1:14" ht="15">
      <c r="A168" s="53" t="s">
        <v>42</v>
      </c>
      <c r="B168" s="188">
        <v>1.65</v>
      </c>
      <c r="C168" s="26">
        <v>11</v>
      </c>
      <c r="D168" s="26">
        <v>0</v>
      </c>
      <c r="E168" s="26">
        <v>36</v>
      </c>
      <c r="F168" s="26">
        <v>47</v>
      </c>
      <c r="G168" s="32">
        <v>18</v>
      </c>
      <c r="H168" s="26">
        <v>12</v>
      </c>
      <c r="I168" s="27">
        <v>33.33333333333333</v>
      </c>
      <c r="J168" s="27">
        <v>45.16666666666667</v>
      </c>
      <c r="K168" s="26"/>
      <c r="L168" s="28"/>
      <c r="M168" s="12"/>
      <c r="N168" s="4"/>
    </row>
    <row r="169" spans="1:14" ht="15">
      <c r="A169" s="53" t="s">
        <v>83</v>
      </c>
      <c r="B169" s="188">
        <v>2.8</v>
      </c>
      <c r="C169" s="26">
        <v>0</v>
      </c>
      <c r="D169" s="26">
        <v>1</v>
      </c>
      <c r="E169" s="26">
        <v>3</v>
      </c>
      <c r="F169" s="26">
        <v>4</v>
      </c>
      <c r="G169" s="32">
        <v>0</v>
      </c>
      <c r="H169" s="26">
        <v>0</v>
      </c>
      <c r="I169" s="27">
        <v>0</v>
      </c>
      <c r="J169" s="27">
        <v>3.5</v>
      </c>
      <c r="K169" s="26"/>
      <c r="L169" s="28"/>
      <c r="M169" s="12"/>
      <c r="N169" s="4"/>
    </row>
    <row r="170" spans="1:14" ht="15">
      <c r="A170" s="53" t="s">
        <v>49</v>
      </c>
      <c r="B170" s="188">
        <v>2.25</v>
      </c>
      <c r="C170" s="26">
        <v>55</v>
      </c>
      <c r="D170" s="26">
        <v>9</v>
      </c>
      <c r="E170" s="26">
        <v>176</v>
      </c>
      <c r="F170" s="26">
        <v>240</v>
      </c>
      <c r="G170" s="32">
        <v>60</v>
      </c>
      <c r="H170" s="26">
        <v>41</v>
      </c>
      <c r="I170" s="27">
        <v>31.666666666666664</v>
      </c>
      <c r="J170" s="27">
        <v>226.79166666666666</v>
      </c>
      <c r="K170" s="26"/>
      <c r="L170" s="28"/>
      <c r="M170" s="12"/>
      <c r="N170" s="4"/>
    </row>
    <row r="171" spans="1:14" ht="15">
      <c r="A171" s="53" t="s">
        <v>174</v>
      </c>
      <c r="B171" s="188">
        <v>2.25</v>
      </c>
      <c r="C171" s="26">
        <v>0</v>
      </c>
      <c r="D171" s="26">
        <v>3</v>
      </c>
      <c r="E171" s="26">
        <v>39</v>
      </c>
      <c r="F171" s="26">
        <v>42</v>
      </c>
      <c r="G171" s="32">
        <v>0</v>
      </c>
      <c r="H171" s="26">
        <v>0</v>
      </c>
      <c r="I171" s="27">
        <v>0</v>
      </c>
      <c r="J171" s="27">
        <v>40.5</v>
      </c>
      <c r="K171" s="26"/>
      <c r="L171" s="28"/>
      <c r="M171" s="12"/>
      <c r="N171" s="4"/>
    </row>
    <row r="172" spans="1:14" ht="15">
      <c r="A172" s="53" t="s">
        <v>72</v>
      </c>
      <c r="B172" s="188">
        <v>2.25</v>
      </c>
      <c r="C172" s="26">
        <v>0</v>
      </c>
      <c r="D172" s="26">
        <v>1</v>
      </c>
      <c r="E172" s="26">
        <v>20</v>
      </c>
      <c r="F172" s="26">
        <v>21</v>
      </c>
      <c r="G172" s="32">
        <v>0</v>
      </c>
      <c r="H172" s="26">
        <v>0</v>
      </c>
      <c r="I172" s="27">
        <v>0</v>
      </c>
      <c r="J172" s="27">
        <v>20.5</v>
      </c>
      <c r="K172" s="26"/>
      <c r="L172" s="28"/>
      <c r="M172" s="12"/>
      <c r="N172" s="4"/>
    </row>
    <row r="173" spans="1:14" ht="15">
      <c r="A173" s="53" t="s">
        <v>51</v>
      </c>
      <c r="B173" s="188">
        <v>2.25</v>
      </c>
      <c r="C173" s="26">
        <v>0</v>
      </c>
      <c r="D173" s="26">
        <v>4</v>
      </c>
      <c r="E173" s="26">
        <v>39</v>
      </c>
      <c r="F173" s="26">
        <v>43</v>
      </c>
      <c r="G173" s="32">
        <v>0</v>
      </c>
      <c r="H173" s="26">
        <v>0</v>
      </c>
      <c r="I173" s="27">
        <v>0</v>
      </c>
      <c r="J173" s="27">
        <v>41</v>
      </c>
      <c r="K173" s="26"/>
      <c r="L173" s="28"/>
      <c r="M173" s="12"/>
      <c r="N173" s="4"/>
    </row>
    <row r="174" spans="1:14" ht="15">
      <c r="A174" s="53" t="s">
        <v>71</v>
      </c>
      <c r="B174" s="188">
        <v>2.25</v>
      </c>
      <c r="C174" s="26">
        <v>0</v>
      </c>
      <c r="D174" s="26">
        <v>1</v>
      </c>
      <c r="E174" s="26">
        <v>15</v>
      </c>
      <c r="F174" s="26">
        <v>16</v>
      </c>
      <c r="G174" s="32">
        <v>0</v>
      </c>
      <c r="H174" s="26">
        <v>0</v>
      </c>
      <c r="I174" s="27">
        <v>0</v>
      </c>
      <c r="J174" s="27">
        <v>15.5</v>
      </c>
      <c r="K174" s="26"/>
      <c r="L174" s="28"/>
      <c r="M174" s="12"/>
      <c r="N174" s="4"/>
    </row>
    <row r="175" spans="1:14" ht="15">
      <c r="A175" s="53" t="s">
        <v>46</v>
      </c>
      <c r="B175" s="188">
        <v>2.25</v>
      </c>
      <c r="C175" s="26">
        <v>0</v>
      </c>
      <c r="D175" s="26">
        <v>0</v>
      </c>
      <c r="E175" s="26">
        <v>2</v>
      </c>
      <c r="F175" s="26">
        <v>2</v>
      </c>
      <c r="G175" s="32">
        <v>2</v>
      </c>
      <c r="H175" s="26">
        <v>2</v>
      </c>
      <c r="I175" s="27">
        <v>0</v>
      </c>
      <c r="J175" s="27">
        <v>2</v>
      </c>
      <c r="K175" s="26"/>
      <c r="L175" s="28"/>
      <c r="M175" s="12"/>
      <c r="N175" s="4"/>
    </row>
    <row r="176" spans="1:14" ht="15">
      <c r="A176" s="53" t="s">
        <v>57</v>
      </c>
      <c r="B176" s="188">
        <v>1.65</v>
      </c>
      <c r="C176" s="26">
        <v>0</v>
      </c>
      <c r="D176" s="26">
        <v>3</v>
      </c>
      <c r="E176" s="26">
        <v>15</v>
      </c>
      <c r="F176" s="26">
        <v>18</v>
      </c>
      <c r="G176" s="32">
        <v>0</v>
      </c>
      <c r="H176" s="26">
        <v>0</v>
      </c>
      <c r="I176" s="27">
        <v>0</v>
      </c>
      <c r="J176" s="27">
        <v>16.5</v>
      </c>
      <c r="K176" s="26"/>
      <c r="L176" s="28"/>
      <c r="M176" s="12"/>
      <c r="N176" s="4"/>
    </row>
    <row r="177" spans="1:14" ht="15">
      <c r="A177" s="53" t="s">
        <v>113</v>
      </c>
      <c r="B177" s="188">
        <v>2.25</v>
      </c>
      <c r="C177" s="26">
        <v>0</v>
      </c>
      <c r="D177" s="26">
        <v>2</v>
      </c>
      <c r="E177" s="26">
        <v>30</v>
      </c>
      <c r="F177" s="26">
        <v>32</v>
      </c>
      <c r="G177" s="32">
        <v>0</v>
      </c>
      <c r="H177" s="26">
        <v>0</v>
      </c>
      <c r="I177" s="27">
        <v>0</v>
      </c>
      <c r="J177" s="27">
        <v>31</v>
      </c>
      <c r="K177" s="26"/>
      <c r="L177" s="28"/>
      <c r="M177" s="12"/>
      <c r="N177" s="4"/>
    </row>
    <row r="178" spans="1:14" ht="15">
      <c r="A178" s="53" t="s">
        <v>58</v>
      </c>
      <c r="B178" s="188">
        <v>1.65</v>
      </c>
      <c r="C178" s="26">
        <v>0</v>
      </c>
      <c r="D178" s="26">
        <v>3</v>
      </c>
      <c r="E178" s="26">
        <v>28</v>
      </c>
      <c r="F178" s="26">
        <v>31</v>
      </c>
      <c r="G178" s="32">
        <v>0</v>
      </c>
      <c r="H178" s="26">
        <v>0</v>
      </c>
      <c r="I178" s="27">
        <v>0</v>
      </c>
      <c r="J178" s="27">
        <v>29.5</v>
      </c>
      <c r="K178" s="26"/>
      <c r="L178" s="28"/>
      <c r="M178" s="12"/>
      <c r="N178" s="4"/>
    </row>
    <row r="179" spans="1:14" ht="15">
      <c r="A179" s="53" t="s">
        <v>62</v>
      </c>
      <c r="B179" s="188">
        <v>1.65</v>
      </c>
      <c r="C179" s="26">
        <v>48</v>
      </c>
      <c r="D179" s="26">
        <v>4</v>
      </c>
      <c r="E179" s="26">
        <v>160</v>
      </c>
      <c r="F179" s="26">
        <v>212</v>
      </c>
      <c r="G179" s="32">
        <v>57</v>
      </c>
      <c r="H179" s="26">
        <v>48</v>
      </c>
      <c r="I179" s="27">
        <v>15.789473684210526</v>
      </c>
      <c r="J179" s="27">
        <v>206.21052631578948</v>
      </c>
      <c r="K179" s="26"/>
      <c r="L179" s="28"/>
      <c r="M179" s="12"/>
      <c r="N179" s="4"/>
    </row>
    <row r="180" spans="1:14" ht="15">
      <c r="A180" s="53" t="s">
        <v>172</v>
      </c>
      <c r="B180" s="188">
        <v>2.25</v>
      </c>
      <c r="C180" s="26">
        <v>108</v>
      </c>
      <c r="D180" s="26">
        <v>2</v>
      </c>
      <c r="E180" s="26">
        <v>630</v>
      </c>
      <c r="F180" s="26">
        <v>740</v>
      </c>
      <c r="G180" s="32">
        <v>137</v>
      </c>
      <c r="H180" s="26">
        <v>115</v>
      </c>
      <c r="I180" s="27">
        <v>16.05839416058394</v>
      </c>
      <c r="J180" s="27">
        <v>730.3284671532847</v>
      </c>
      <c r="K180" s="26"/>
      <c r="L180" s="28"/>
      <c r="M180" s="12"/>
      <c r="N180" s="4"/>
    </row>
    <row r="181" spans="1:14" ht="15">
      <c r="A181" s="53" t="s">
        <v>67</v>
      </c>
      <c r="B181" s="188">
        <v>2.25</v>
      </c>
      <c r="C181" s="26">
        <v>0</v>
      </c>
      <c r="D181" s="26">
        <v>6</v>
      </c>
      <c r="E181" s="26">
        <v>21</v>
      </c>
      <c r="F181" s="26">
        <v>27</v>
      </c>
      <c r="G181" s="32">
        <v>0</v>
      </c>
      <c r="H181" s="26">
        <v>0</v>
      </c>
      <c r="I181" s="27">
        <v>0</v>
      </c>
      <c r="J181" s="27">
        <v>24</v>
      </c>
      <c r="K181" s="26"/>
      <c r="L181" s="28"/>
      <c r="M181" s="12"/>
      <c r="N181" s="4"/>
    </row>
    <row r="182" spans="1:14" ht="15">
      <c r="A182" s="53" t="s">
        <v>175</v>
      </c>
      <c r="B182" s="188">
        <v>2.25</v>
      </c>
      <c r="C182" s="26">
        <v>0</v>
      </c>
      <c r="D182" s="26">
        <v>4</v>
      </c>
      <c r="E182" s="26">
        <v>27</v>
      </c>
      <c r="F182" s="26">
        <v>31</v>
      </c>
      <c r="G182" s="32">
        <v>0</v>
      </c>
      <c r="H182" s="26">
        <v>0</v>
      </c>
      <c r="I182" s="27">
        <v>0</v>
      </c>
      <c r="J182" s="27">
        <v>29</v>
      </c>
      <c r="K182" s="26"/>
      <c r="L182" s="28"/>
      <c r="M182" s="12"/>
      <c r="N182" s="4"/>
    </row>
    <row r="183" spans="1:14" ht="15">
      <c r="A183" s="53" t="s">
        <v>173</v>
      </c>
      <c r="B183" s="188">
        <v>2.25</v>
      </c>
      <c r="C183" s="26">
        <v>11</v>
      </c>
      <c r="D183" s="26">
        <v>0</v>
      </c>
      <c r="E183" s="26">
        <v>16</v>
      </c>
      <c r="F183" s="26">
        <v>27</v>
      </c>
      <c r="G183" s="32">
        <v>0</v>
      </c>
      <c r="H183" s="26">
        <v>0</v>
      </c>
      <c r="I183" s="27">
        <v>0</v>
      </c>
      <c r="J183" s="27">
        <v>27</v>
      </c>
      <c r="K183" s="26"/>
      <c r="L183" s="28"/>
      <c r="M183" s="12"/>
      <c r="N183" s="4"/>
    </row>
    <row r="184" spans="1:14" ht="15">
      <c r="A184" s="53" t="s">
        <v>117</v>
      </c>
      <c r="B184" s="188">
        <v>1.65</v>
      </c>
      <c r="C184" s="26">
        <v>56</v>
      </c>
      <c r="D184" s="26">
        <v>0</v>
      </c>
      <c r="E184" s="26">
        <v>25</v>
      </c>
      <c r="F184" s="26">
        <v>81</v>
      </c>
      <c r="G184" s="32">
        <v>26</v>
      </c>
      <c r="H184" s="26">
        <v>24</v>
      </c>
      <c r="I184" s="27">
        <v>7.6923076923076925</v>
      </c>
      <c r="J184" s="27">
        <v>78.84615384615384</v>
      </c>
      <c r="K184" s="26"/>
      <c r="L184" s="28"/>
      <c r="M184" s="12"/>
      <c r="N184" s="4"/>
    </row>
    <row r="185" spans="1:14" ht="15">
      <c r="A185" s="53" t="s">
        <v>128</v>
      </c>
      <c r="B185" s="188">
        <v>1.65</v>
      </c>
      <c r="C185" s="26">
        <v>70</v>
      </c>
      <c r="D185" s="26">
        <v>0</v>
      </c>
      <c r="E185" s="26">
        <v>266</v>
      </c>
      <c r="F185" s="26">
        <v>336</v>
      </c>
      <c r="G185" s="32">
        <v>0</v>
      </c>
      <c r="H185" s="26">
        <v>0</v>
      </c>
      <c r="I185" s="27">
        <v>0</v>
      </c>
      <c r="J185" s="27">
        <v>336</v>
      </c>
      <c r="K185" s="26"/>
      <c r="L185" s="28"/>
      <c r="M185" s="12"/>
      <c r="N185" s="4"/>
    </row>
    <row r="186" spans="1:14" ht="15">
      <c r="A186" s="53" t="s">
        <v>134</v>
      </c>
      <c r="B186" s="188">
        <v>2.25</v>
      </c>
      <c r="C186" s="26">
        <v>20</v>
      </c>
      <c r="D186" s="26">
        <v>0</v>
      </c>
      <c r="E186" s="26">
        <v>87</v>
      </c>
      <c r="F186" s="26">
        <v>107</v>
      </c>
      <c r="G186" s="32">
        <v>13</v>
      </c>
      <c r="H186" s="26">
        <v>11</v>
      </c>
      <c r="I186" s="27">
        <v>15.384615384615385</v>
      </c>
      <c r="J186" s="27">
        <v>105.46153846153847</v>
      </c>
      <c r="K186" s="26"/>
      <c r="L186" s="28"/>
      <c r="M186" s="12"/>
      <c r="N186" s="4"/>
    </row>
    <row r="187" spans="1:14" ht="15">
      <c r="A187" s="53" t="s">
        <v>81</v>
      </c>
      <c r="B187" s="188">
        <v>1</v>
      </c>
      <c r="C187" s="26">
        <v>17</v>
      </c>
      <c r="D187" s="26">
        <v>8</v>
      </c>
      <c r="E187" s="26">
        <v>66</v>
      </c>
      <c r="F187" s="26">
        <v>91</v>
      </c>
      <c r="G187" s="32">
        <v>25</v>
      </c>
      <c r="H187" s="26">
        <v>20</v>
      </c>
      <c r="I187" s="27">
        <v>20</v>
      </c>
      <c r="J187" s="27">
        <v>85.3</v>
      </c>
      <c r="K187" s="26"/>
      <c r="L187" s="28"/>
      <c r="M187" s="12"/>
      <c r="N187" s="4"/>
    </row>
    <row r="188" spans="1:14" ht="15">
      <c r="A188" s="53" t="s">
        <v>151</v>
      </c>
      <c r="B188" s="188">
        <v>1</v>
      </c>
      <c r="C188" s="26">
        <v>7</v>
      </c>
      <c r="D188" s="26">
        <v>5</v>
      </c>
      <c r="E188" s="26">
        <v>32</v>
      </c>
      <c r="F188" s="26">
        <v>44</v>
      </c>
      <c r="G188" s="32">
        <v>7</v>
      </c>
      <c r="H188" s="26">
        <v>4</v>
      </c>
      <c r="I188" s="27">
        <v>42.857142857142854</v>
      </c>
      <c r="J188" s="27">
        <v>40</v>
      </c>
      <c r="K188" s="26"/>
      <c r="L188" s="28"/>
      <c r="M188" s="12"/>
      <c r="N188" s="4"/>
    </row>
    <row r="189" spans="1:14" ht="15">
      <c r="A189" s="53" t="s">
        <v>60</v>
      </c>
      <c r="B189" s="188">
        <v>1</v>
      </c>
      <c r="C189" s="26">
        <v>268</v>
      </c>
      <c r="D189" s="26">
        <v>14</v>
      </c>
      <c r="E189" s="26">
        <v>967</v>
      </c>
      <c r="F189" s="26">
        <v>1249</v>
      </c>
      <c r="G189" s="32">
        <v>276</v>
      </c>
      <c r="H189" s="26">
        <v>256</v>
      </c>
      <c r="I189" s="27">
        <v>7.246376811594203</v>
      </c>
      <c r="J189" s="27">
        <v>1232.2898550724638</v>
      </c>
      <c r="K189" s="26"/>
      <c r="L189" s="28"/>
      <c r="M189" s="12"/>
      <c r="N189" s="4"/>
    </row>
    <row r="190" spans="1:14" ht="15">
      <c r="A190" s="53" t="s">
        <v>77</v>
      </c>
      <c r="B190" s="188">
        <v>1</v>
      </c>
      <c r="C190" s="26">
        <v>10</v>
      </c>
      <c r="D190" s="26">
        <v>3</v>
      </c>
      <c r="E190" s="26">
        <v>48</v>
      </c>
      <c r="F190" s="26">
        <v>61</v>
      </c>
      <c r="G190" s="32">
        <v>9</v>
      </c>
      <c r="H190" s="26">
        <v>8</v>
      </c>
      <c r="I190" s="27">
        <v>11.11111111111111</v>
      </c>
      <c r="J190" s="27">
        <v>58.94444444444444</v>
      </c>
      <c r="K190" s="26"/>
      <c r="L190" s="28"/>
      <c r="M190" s="12"/>
      <c r="N190" s="4"/>
    </row>
    <row r="191" spans="1:14" ht="15">
      <c r="A191" s="53" t="s">
        <v>65</v>
      </c>
      <c r="B191" s="188">
        <v>1.2</v>
      </c>
      <c r="C191" s="26">
        <v>34</v>
      </c>
      <c r="D191" s="26">
        <v>0</v>
      </c>
      <c r="E191" s="26">
        <v>58</v>
      </c>
      <c r="F191" s="26">
        <v>92</v>
      </c>
      <c r="G191" s="32">
        <v>29</v>
      </c>
      <c r="H191" s="26">
        <v>24</v>
      </c>
      <c r="I191" s="27">
        <v>17.24137931034483</v>
      </c>
      <c r="J191" s="27">
        <v>89.06896551724138</v>
      </c>
      <c r="K191" s="26"/>
      <c r="L191" s="28"/>
      <c r="M191" s="12"/>
      <c r="N191" s="4"/>
    </row>
    <row r="192" spans="1:14" ht="15">
      <c r="A192" s="53" t="s">
        <v>150</v>
      </c>
      <c r="B192" s="188">
        <v>1.65</v>
      </c>
      <c r="C192" s="26">
        <v>15</v>
      </c>
      <c r="D192" s="26">
        <v>1</v>
      </c>
      <c r="E192" s="26">
        <v>31</v>
      </c>
      <c r="F192" s="26">
        <v>47</v>
      </c>
      <c r="G192" s="32">
        <v>15</v>
      </c>
      <c r="H192" s="26">
        <v>13</v>
      </c>
      <c r="I192" s="27">
        <v>13.333333333333334</v>
      </c>
      <c r="J192" s="27">
        <v>45.5</v>
      </c>
      <c r="K192" s="26"/>
      <c r="L192" s="28"/>
      <c r="M192" s="12"/>
      <c r="N192" s="4"/>
    </row>
    <row r="193" spans="1:14" ht="15">
      <c r="A193" s="53" t="s">
        <v>118</v>
      </c>
      <c r="B193" s="188">
        <v>1</v>
      </c>
      <c r="C193" s="26">
        <v>19</v>
      </c>
      <c r="D193" s="26">
        <v>10</v>
      </c>
      <c r="E193" s="26">
        <v>43</v>
      </c>
      <c r="F193" s="26">
        <v>72</v>
      </c>
      <c r="G193" s="32">
        <v>15</v>
      </c>
      <c r="H193" s="26">
        <v>13</v>
      </c>
      <c r="I193" s="27">
        <v>13.333333333333334</v>
      </c>
      <c r="J193" s="27">
        <v>65.73333333333333</v>
      </c>
      <c r="K193" s="26"/>
      <c r="L193" s="28"/>
      <c r="M193" s="12"/>
      <c r="N193" s="4"/>
    </row>
    <row r="194" spans="1:14" ht="15">
      <c r="A194" s="53" t="s">
        <v>160</v>
      </c>
      <c r="B194" s="188">
        <v>1.2</v>
      </c>
      <c r="C194" s="26">
        <v>252</v>
      </c>
      <c r="D194" s="26">
        <v>2</v>
      </c>
      <c r="E194" s="26">
        <v>1206</v>
      </c>
      <c r="F194" s="26">
        <v>1460</v>
      </c>
      <c r="G194" s="32">
        <v>309</v>
      </c>
      <c r="H194" s="26">
        <v>257</v>
      </c>
      <c r="I194" s="27">
        <v>16.828478964401295</v>
      </c>
      <c r="J194" s="27">
        <v>1437.7961165048544</v>
      </c>
      <c r="K194" s="26"/>
      <c r="L194" s="28"/>
      <c r="M194" s="12"/>
      <c r="N194" s="4"/>
    </row>
    <row r="195" spans="1:14" ht="15">
      <c r="A195" s="53" t="s">
        <v>159</v>
      </c>
      <c r="B195" s="188">
        <v>1.2</v>
      </c>
      <c r="C195" s="26">
        <v>72</v>
      </c>
      <c r="D195" s="26">
        <v>23</v>
      </c>
      <c r="E195" s="26">
        <v>529</v>
      </c>
      <c r="F195" s="26">
        <v>624</v>
      </c>
      <c r="G195" s="32">
        <v>94</v>
      </c>
      <c r="H195" s="26">
        <v>75</v>
      </c>
      <c r="I195" s="27">
        <v>20.212765957446805</v>
      </c>
      <c r="J195" s="27">
        <v>605.2234042553191</v>
      </c>
      <c r="K195" s="26"/>
      <c r="L195" s="28"/>
      <c r="M195" s="12"/>
      <c r="N195" s="4"/>
    </row>
    <row r="196" spans="1:14" ht="15">
      <c r="A196" s="53" t="s">
        <v>164</v>
      </c>
      <c r="B196" s="188">
        <v>1.2</v>
      </c>
      <c r="C196" s="26">
        <v>16</v>
      </c>
      <c r="D196" s="26">
        <v>1</v>
      </c>
      <c r="E196" s="26">
        <v>28</v>
      </c>
      <c r="F196" s="26">
        <v>45</v>
      </c>
      <c r="G196" s="32">
        <v>0</v>
      </c>
      <c r="H196" s="26">
        <v>0</v>
      </c>
      <c r="I196" s="27">
        <v>0</v>
      </c>
      <c r="J196" s="27">
        <v>44.5</v>
      </c>
      <c r="K196" s="26"/>
      <c r="L196" s="28"/>
      <c r="M196" s="12"/>
      <c r="N196" s="4"/>
    </row>
    <row r="197" spans="1:14" ht="15">
      <c r="A197" s="53" t="s">
        <v>136</v>
      </c>
      <c r="B197" s="188">
        <v>1.2</v>
      </c>
      <c r="C197" s="26">
        <v>30</v>
      </c>
      <c r="D197" s="26">
        <v>0</v>
      </c>
      <c r="E197" s="26">
        <v>70</v>
      </c>
      <c r="F197" s="26">
        <v>100</v>
      </c>
      <c r="G197" s="32">
        <v>35</v>
      </c>
      <c r="H197" s="26">
        <v>34</v>
      </c>
      <c r="I197" s="27">
        <v>2.857142857142857</v>
      </c>
      <c r="J197" s="27">
        <v>99.57142857142857</v>
      </c>
      <c r="K197" s="26"/>
      <c r="L197" s="28"/>
      <c r="M197" s="12"/>
      <c r="N197" s="4"/>
    </row>
    <row r="198" spans="1:14" ht="15">
      <c r="A198" s="53" t="s">
        <v>127</v>
      </c>
      <c r="B198" s="188">
        <v>1</v>
      </c>
      <c r="C198" s="26">
        <v>13</v>
      </c>
      <c r="D198" s="26">
        <v>6</v>
      </c>
      <c r="E198" s="26">
        <v>70</v>
      </c>
      <c r="F198" s="26">
        <v>89</v>
      </c>
      <c r="G198" s="32">
        <v>12</v>
      </c>
      <c r="H198" s="26">
        <v>12</v>
      </c>
      <c r="I198" s="27">
        <v>0</v>
      </c>
      <c r="J198" s="27">
        <v>86</v>
      </c>
      <c r="K198" s="26"/>
      <c r="L198" s="28"/>
      <c r="M198" s="12"/>
      <c r="N198" s="4"/>
    </row>
    <row r="199" spans="1:14" ht="15">
      <c r="A199" s="53" t="s">
        <v>155</v>
      </c>
      <c r="B199" s="188">
        <v>1</v>
      </c>
      <c r="C199" s="26">
        <v>0</v>
      </c>
      <c r="D199" s="26">
        <v>0</v>
      </c>
      <c r="E199" s="26">
        <v>6</v>
      </c>
      <c r="F199" s="26">
        <v>6</v>
      </c>
      <c r="G199" s="32">
        <v>0</v>
      </c>
      <c r="H199" s="26">
        <v>0</v>
      </c>
      <c r="I199" s="27">
        <v>0</v>
      </c>
      <c r="J199" s="27">
        <v>6</v>
      </c>
      <c r="K199" s="26"/>
      <c r="L199" s="28"/>
      <c r="M199" s="12"/>
      <c r="N199" s="4"/>
    </row>
    <row r="200" spans="1:14" ht="15">
      <c r="A200" s="53" t="s">
        <v>220</v>
      </c>
      <c r="B200" s="53"/>
      <c r="C200" s="35">
        <v>1132</v>
      </c>
      <c r="D200" s="35">
        <v>116</v>
      </c>
      <c r="E200" s="35">
        <v>4789</v>
      </c>
      <c r="F200" s="35">
        <v>6037</v>
      </c>
      <c r="G200" s="35">
        <v>1139</v>
      </c>
      <c r="H200" s="35">
        <v>969</v>
      </c>
      <c r="I200" s="35"/>
      <c r="J200" s="36">
        <v>5904.732566809184</v>
      </c>
      <c r="K200" s="36">
        <v>5473.487273164168</v>
      </c>
      <c r="L200" s="28">
        <v>7.878803258744361</v>
      </c>
      <c r="M200" s="20"/>
      <c r="N200" s="4"/>
    </row>
    <row r="201" spans="1:14" ht="15.75">
      <c r="A201" s="29" t="s">
        <v>189</v>
      </c>
      <c r="B201" s="178"/>
      <c r="C201" s="38"/>
      <c r="D201" s="38"/>
      <c r="E201" s="38"/>
      <c r="F201" s="38"/>
      <c r="G201" s="38"/>
      <c r="H201" s="38"/>
      <c r="I201" s="39"/>
      <c r="J201" s="39"/>
      <c r="K201" s="30"/>
      <c r="L201" s="31"/>
      <c r="M201" s="1"/>
      <c r="N201" s="11"/>
    </row>
    <row r="202" spans="1:14" ht="15">
      <c r="A202" s="53" t="s">
        <v>104</v>
      </c>
      <c r="B202" s="188">
        <v>2.25</v>
      </c>
      <c r="C202" s="26">
        <v>11</v>
      </c>
      <c r="D202" s="26">
        <v>0</v>
      </c>
      <c r="E202" s="26">
        <v>24</v>
      </c>
      <c r="F202" s="26">
        <v>35</v>
      </c>
      <c r="G202" s="26">
        <v>10</v>
      </c>
      <c r="H202" s="26">
        <v>6</v>
      </c>
      <c r="I202" s="27">
        <v>40</v>
      </c>
      <c r="J202" s="27">
        <v>32.8</v>
      </c>
      <c r="K202" s="26"/>
      <c r="L202" s="28"/>
      <c r="M202" s="12"/>
      <c r="N202" s="4"/>
    </row>
    <row r="203" spans="1:14" ht="15">
      <c r="A203" s="53" t="s">
        <v>42</v>
      </c>
      <c r="B203" s="188">
        <v>1.65</v>
      </c>
      <c r="C203" s="26">
        <v>0</v>
      </c>
      <c r="D203" s="26">
        <v>2</v>
      </c>
      <c r="E203" s="26">
        <v>8</v>
      </c>
      <c r="F203" s="26">
        <v>10</v>
      </c>
      <c r="G203" s="26">
        <v>0</v>
      </c>
      <c r="H203" s="26">
        <v>0</v>
      </c>
      <c r="I203" s="27">
        <v>0</v>
      </c>
      <c r="J203" s="27">
        <v>9</v>
      </c>
      <c r="K203" s="26"/>
      <c r="L203" s="28"/>
      <c r="M203" s="12"/>
      <c r="N203" s="4"/>
    </row>
    <row r="204" spans="1:14" ht="15">
      <c r="A204" s="53" t="s">
        <v>74</v>
      </c>
      <c r="B204" s="188">
        <v>1.65</v>
      </c>
      <c r="C204" s="26">
        <v>33</v>
      </c>
      <c r="D204" s="26">
        <v>0</v>
      </c>
      <c r="E204" s="26">
        <v>62</v>
      </c>
      <c r="F204" s="26">
        <v>95</v>
      </c>
      <c r="G204" s="26">
        <v>19</v>
      </c>
      <c r="H204" s="26">
        <v>19</v>
      </c>
      <c r="I204" s="27">
        <v>0</v>
      </c>
      <c r="J204" s="27">
        <v>95</v>
      </c>
      <c r="K204" s="26"/>
      <c r="L204" s="28"/>
      <c r="M204" s="12"/>
      <c r="N204" s="4"/>
    </row>
    <row r="205" spans="1:14" ht="15">
      <c r="A205" s="53" t="s">
        <v>146</v>
      </c>
      <c r="B205" s="188">
        <v>1.65</v>
      </c>
      <c r="C205" s="26">
        <v>230</v>
      </c>
      <c r="D205" s="26">
        <v>29</v>
      </c>
      <c r="E205" s="26">
        <v>833</v>
      </c>
      <c r="F205" s="26">
        <v>1092</v>
      </c>
      <c r="G205" s="26">
        <v>263</v>
      </c>
      <c r="H205" s="26">
        <v>155</v>
      </c>
      <c r="I205" s="27">
        <v>41.06463878326996</v>
      </c>
      <c r="J205" s="27">
        <v>1030.2756653992396</v>
      </c>
      <c r="K205" s="26"/>
      <c r="L205" s="28"/>
      <c r="M205" s="12"/>
      <c r="N205" s="4"/>
    </row>
    <row r="206" spans="1:14" ht="15">
      <c r="A206" s="53" t="s">
        <v>143</v>
      </c>
      <c r="B206" s="188">
        <v>1.65</v>
      </c>
      <c r="C206" s="26">
        <v>24</v>
      </c>
      <c r="D206" s="26">
        <v>22</v>
      </c>
      <c r="E206" s="26">
        <v>119</v>
      </c>
      <c r="F206" s="26">
        <v>165</v>
      </c>
      <c r="G206" s="26">
        <v>28</v>
      </c>
      <c r="H206" s="26">
        <v>11</v>
      </c>
      <c r="I206" s="27">
        <v>60.71428571428571</v>
      </c>
      <c r="J206" s="27">
        <v>146.71428571428572</v>
      </c>
      <c r="K206" s="26"/>
      <c r="L206" s="28"/>
      <c r="M206" s="12"/>
      <c r="N206" s="4"/>
    </row>
    <row r="207" spans="1:14" ht="15">
      <c r="A207" s="53" t="s">
        <v>62</v>
      </c>
      <c r="B207" s="188">
        <v>1.65</v>
      </c>
      <c r="C207" s="26">
        <v>225</v>
      </c>
      <c r="D207" s="26">
        <v>17</v>
      </c>
      <c r="E207" s="26">
        <v>1342</v>
      </c>
      <c r="F207" s="26">
        <v>1584</v>
      </c>
      <c r="G207" s="26">
        <v>309</v>
      </c>
      <c r="H207" s="26">
        <v>244</v>
      </c>
      <c r="I207" s="27">
        <v>21.035598705501616</v>
      </c>
      <c r="J207" s="27">
        <v>1551.8349514563106</v>
      </c>
      <c r="K207" s="26"/>
      <c r="L207" s="28"/>
      <c r="M207" s="12"/>
      <c r="N207" s="4"/>
    </row>
    <row r="208" spans="1:14" ht="15">
      <c r="A208" s="53" t="s">
        <v>76</v>
      </c>
      <c r="B208" s="188">
        <v>1.65</v>
      </c>
      <c r="C208" s="26">
        <v>25</v>
      </c>
      <c r="D208" s="26">
        <v>0</v>
      </c>
      <c r="E208" s="26">
        <v>56</v>
      </c>
      <c r="F208" s="26">
        <v>81</v>
      </c>
      <c r="G208" s="26">
        <v>33</v>
      </c>
      <c r="H208" s="26">
        <v>20</v>
      </c>
      <c r="I208" s="27">
        <v>39.39393939393939</v>
      </c>
      <c r="J208" s="27">
        <v>76.07575757575758</v>
      </c>
      <c r="K208" s="26"/>
      <c r="L208" s="28"/>
      <c r="M208" s="12"/>
      <c r="N208" s="4"/>
    </row>
    <row r="209" spans="1:14" ht="15">
      <c r="A209" s="53" t="s">
        <v>94</v>
      </c>
      <c r="B209" s="188">
        <v>1.65</v>
      </c>
      <c r="C209" s="26">
        <v>60</v>
      </c>
      <c r="D209" s="26">
        <v>9</v>
      </c>
      <c r="E209" s="26">
        <v>447</v>
      </c>
      <c r="F209" s="26">
        <v>516</v>
      </c>
      <c r="G209" s="26">
        <v>132</v>
      </c>
      <c r="H209" s="26">
        <v>91</v>
      </c>
      <c r="I209" s="27">
        <v>31.060606060606062</v>
      </c>
      <c r="J209" s="27">
        <v>502.1818181818182</v>
      </c>
      <c r="K209" s="26"/>
      <c r="L209" s="28"/>
      <c r="M209" s="12"/>
      <c r="N209" s="4"/>
    </row>
    <row r="210" spans="1:14" ht="15">
      <c r="A210" s="53" t="s">
        <v>43</v>
      </c>
      <c r="B210" s="188">
        <v>1.65</v>
      </c>
      <c r="C210" s="26">
        <v>62</v>
      </c>
      <c r="D210" s="26">
        <v>32</v>
      </c>
      <c r="E210" s="26">
        <v>461</v>
      </c>
      <c r="F210" s="26">
        <v>555</v>
      </c>
      <c r="G210" s="26">
        <v>145</v>
      </c>
      <c r="H210" s="26">
        <v>85</v>
      </c>
      <c r="I210" s="27">
        <v>41.37931034482759</v>
      </c>
      <c r="J210" s="27">
        <v>526.1724137931035</v>
      </c>
      <c r="K210" s="26"/>
      <c r="L210" s="28"/>
      <c r="M210" s="12"/>
      <c r="N210" s="4"/>
    </row>
    <row r="211" spans="1:14" ht="15">
      <c r="A211" s="53" t="s">
        <v>81</v>
      </c>
      <c r="B211" s="188">
        <v>1</v>
      </c>
      <c r="C211" s="26">
        <v>131</v>
      </c>
      <c r="D211" s="26">
        <v>4</v>
      </c>
      <c r="E211" s="26">
        <v>683</v>
      </c>
      <c r="F211" s="26">
        <v>818</v>
      </c>
      <c r="G211" s="26">
        <v>218</v>
      </c>
      <c r="H211" s="26">
        <v>193</v>
      </c>
      <c r="I211" s="27">
        <v>11.46788990825688</v>
      </c>
      <c r="J211" s="27">
        <v>808.4885321100917</v>
      </c>
      <c r="K211" s="26"/>
      <c r="L211" s="28"/>
      <c r="M211" s="12"/>
      <c r="N211" s="4"/>
    </row>
    <row r="212" spans="1:14" ht="15">
      <c r="A212" s="53" t="s">
        <v>79</v>
      </c>
      <c r="B212" s="188">
        <v>1</v>
      </c>
      <c r="C212" s="26">
        <v>0</v>
      </c>
      <c r="D212" s="26">
        <v>0</v>
      </c>
      <c r="E212" s="26">
        <v>4</v>
      </c>
      <c r="F212" s="26">
        <v>4</v>
      </c>
      <c r="G212" s="26">
        <v>0</v>
      </c>
      <c r="H212" s="26">
        <v>0</v>
      </c>
      <c r="I212" s="27">
        <v>0</v>
      </c>
      <c r="J212" s="27">
        <v>4</v>
      </c>
      <c r="K212" s="26"/>
      <c r="L212" s="28"/>
      <c r="M212" s="12"/>
      <c r="N212" s="4"/>
    </row>
    <row r="213" spans="1:14" ht="15">
      <c r="A213" s="53" t="s">
        <v>60</v>
      </c>
      <c r="B213" s="188">
        <v>1</v>
      </c>
      <c r="C213" s="26">
        <v>271</v>
      </c>
      <c r="D213" s="26">
        <v>24</v>
      </c>
      <c r="E213" s="26">
        <v>873</v>
      </c>
      <c r="F213" s="26">
        <v>1168</v>
      </c>
      <c r="G213" s="26">
        <v>222</v>
      </c>
      <c r="H213" s="26">
        <v>201</v>
      </c>
      <c r="I213" s="27">
        <v>9.45945945945946</v>
      </c>
      <c r="J213" s="27">
        <v>1143.1824324324325</v>
      </c>
      <c r="K213" s="26"/>
      <c r="L213" s="28"/>
      <c r="M213" s="12"/>
      <c r="N213" s="4"/>
    </row>
    <row r="214" spans="1:14" ht="15">
      <c r="A214" s="53" t="s">
        <v>111</v>
      </c>
      <c r="B214" s="188">
        <v>1</v>
      </c>
      <c r="C214" s="26">
        <v>0</v>
      </c>
      <c r="D214" s="26">
        <v>0</v>
      </c>
      <c r="E214" s="26">
        <v>18</v>
      </c>
      <c r="F214" s="26">
        <v>18</v>
      </c>
      <c r="G214" s="26">
        <v>0</v>
      </c>
      <c r="H214" s="26">
        <v>0</v>
      </c>
      <c r="I214" s="27">
        <v>0</v>
      </c>
      <c r="J214" s="27">
        <v>18</v>
      </c>
      <c r="K214" s="26"/>
      <c r="L214" s="28"/>
      <c r="M214" s="12"/>
      <c r="N214" s="4"/>
    </row>
    <row r="215" spans="1:14" ht="15">
      <c r="A215" s="53" t="s">
        <v>123</v>
      </c>
      <c r="B215" s="188">
        <v>1</v>
      </c>
      <c r="C215" s="26">
        <v>23</v>
      </c>
      <c r="D215" s="26">
        <v>6</v>
      </c>
      <c r="E215" s="26">
        <v>213</v>
      </c>
      <c r="F215" s="26">
        <v>242</v>
      </c>
      <c r="G215" s="26">
        <v>138</v>
      </c>
      <c r="H215" s="26">
        <v>82</v>
      </c>
      <c r="I215" s="27">
        <v>40.57971014492754</v>
      </c>
      <c r="J215" s="27">
        <v>234.33333333333334</v>
      </c>
      <c r="K215" s="26"/>
      <c r="L215" s="28"/>
      <c r="M215" s="12"/>
      <c r="N215" s="4"/>
    </row>
    <row r="216" spans="1:14" ht="15">
      <c r="A216" s="53" t="s">
        <v>124</v>
      </c>
      <c r="B216" s="188">
        <v>1</v>
      </c>
      <c r="C216" s="26">
        <v>214</v>
      </c>
      <c r="D216" s="26">
        <v>17</v>
      </c>
      <c r="E216" s="26">
        <v>1537</v>
      </c>
      <c r="F216" s="26">
        <v>1768</v>
      </c>
      <c r="G216" s="26">
        <v>268</v>
      </c>
      <c r="H216" s="26">
        <v>255</v>
      </c>
      <c r="I216" s="27">
        <v>4.850746268656716</v>
      </c>
      <c r="J216" s="27">
        <v>1754.3097014925374</v>
      </c>
      <c r="K216" s="32"/>
      <c r="L216" s="174"/>
      <c r="M216" s="12"/>
      <c r="N216" s="4"/>
    </row>
    <row r="217" spans="1:14" ht="15">
      <c r="A217" s="53" t="s">
        <v>77</v>
      </c>
      <c r="B217" s="188">
        <v>1</v>
      </c>
      <c r="C217" s="26">
        <v>21</v>
      </c>
      <c r="D217" s="26">
        <v>0</v>
      </c>
      <c r="E217" s="26">
        <v>74</v>
      </c>
      <c r="F217" s="26">
        <v>95</v>
      </c>
      <c r="G217" s="26">
        <v>22</v>
      </c>
      <c r="H217" s="26">
        <v>18</v>
      </c>
      <c r="I217" s="27">
        <v>18.181818181818183</v>
      </c>
      <c r="J217" s="27">
        <v>93.0909090909091</v>
      </c>
      <c r="K217" s="32"/>
      <c r="L217" s="174"/>
      <c r="M217" s="12"/>
      <c r="N217" s="4"/>
    </row>
    <row r="218" spans="1:14" ht="15">
      <c r="A218" s="53" t="s">
        <v>65</v>
      </c>
      <c r="B218" s="188">
        <v>1.2</v>
      </c>
      <c r="C218" s="26">
        <v>101</v>
      </c>
      <c r="D218" s="26">
        <v>0</v>
      </c>
      <c r="E218" s="26">
        <v>144</v>
      </c>
      <c r="F218" s="26">
        <v>245</v>
      </c>
      <c r="G218" s="26">
        <v>64</v>
      </c>
      <c r="H218" s="26">
        <v>56</v>
      </c>
      <c r="I218" s="27">
        <v>12.5</v>
      </c>
      <c r="J218" s="27">
        <v>238.6875</v>
      </c>
      <c r="K218" s="32"/>
      <c r="L218" s="174"/>
      <c r="M218" s="12"/>
      <c r="N218" s="4"/>
    </row>
    <row r="219" spans="1:14" ht="15">
      <c r="A219" s="53" t="s">
        <v>150</v>
      </c>
      <c r="B219" s="188">
        <v>1.65</v>
      </c>
      <c r="C219" s="26">
        <v>15</v>
      </c>
      <c r="D219" s="26">
        <v>1</v>
      </c>
      <c r="E219" s="26">
        <v>36</v>
      </c>
      <c r="F219" s="26">
        <v>52</v>
      </c>
      <c r="G219" s="26">
        <v>12</v>
      </c>
      <c r="H219" s="26">
        <v>10</v>
      </c>
      <c r="I219" s="27">
        <v>16.666666666666664</v>
      </c>
      <c r="J219" s="27">
        <v>50.25</v>
      </c>
      <c r="K219" s="32"/>
      <c r="L219" s="174"/>
      <c r="M219" s="12"/>
      <c r="N219" s="4"/>
    </row>
    <row r="220" spans="1:14" ht="15">
      <c r="A220" s="53" t="s">
        <v>129</v>
      </c>
      <c r="B220" s="188">
        <v>1</v>
      </c>
      <c r="C220" s="26">
        <v>37</v>
      </c>
      <c r="D220" s="26">
        <v>0</v>
      </c>
      <c r="E220" s="26">
        <v>84</v>
      </c>
      <c r="F220" s="26">
        <v>121</v>
      </c>
      <c r="G220" s="26">
        <v>31</v>
      </c>
      <c r="H220" s="26">
        <v>30</v>
      </c>
      <c r="I220" s="27">
        <v>3.225806451612903</v>
      </c>
      <c r="J220" s="27">
        <v>120.40322580645162</v>
      </c>
      <c r="K220" s="32"/>
      <c r="L220" s="174"/>
      <c r="M220" s="12"/>
      <c r="N220" s="4"/>
    </row>
    <row r="221" spans="1:14" ht="15">
      <c r="A221" s="53" t="s">
        <v>160</v>
      </c>
      <c r="B221" s="188">
        <v>1.2</v>
      </c>
      <c r="C221" s="26">
        <v>343</v>
      </c>
      <c r="D221" s="26">
        <v>5</v>
      </c>
      <c r="E221" s="26">
        <v>899</v>
      </c>
      <c r="F221" s="26">
        <v>1247</v>
      </c>
      <c r="G221" s="26">
        <v>274</v>
      </c>
      <c r="H221" s="26">
        <v>208</v>
      </c>
      <c r="I221" s="27">
        <v>24.087591240875913</v>
      </c>
      <c r="J221" s="27">
        <v>1203.189781021898</v>
      </c>
      <c r="K221" s="32"/>
      <c r="L221" s="174"/>
      <c r="M221" s="12"/>
      <c r="N221" s="4"/>
    </row>
    <row r="222" spans="1:14" ht="15">
      <c r="A222" s="53" t="s">
        <v>159</v>
      </c>
      <c r="B222" s="188">
        <v>1.2</v>
      </c>
      <c r="C222" s="32">
        <v>127</v>
      </c>
      <c r="D222" s="26">
        <v>6</v>
      </c>
      <c r="E222" s="26">
        <v>643</v>
      </c>
      <c r="F222" s="26">
        <v>776</v>
      </c>
      <c r="G222" s="26">
        <v>151</v>
      </c>
      <c r="H222" s="26">
        <v>119</v>
      </c>
      <c r="I222" s="27">
        <v>21.192052980132452</v>
      </c>
      <c r="J222" s="27">
        <v>759.5430463576159</v>
      </c>
      <c r="K222" s="32"/>
      <c r="L222" s="28"/>
      <c r="M222" s="12"/>
      <c r="N222" s="4"/>
    </row>
    <row r="223" spans="1:14" ht="15">
      <c r="A223" s="53" t="s">
        <v>133</v>
      </c>
      <c r="B223" s="188">
        <v>1.2</v>
      </c>
      <c r="C223" s="32">
        <v>0</v>
      </c>
      <c r="D223" s="26">
        <v>1</v>
      </c>
      <c r="E223" s="26">
        <v>5</v>
      </c>
      <c r="F223" s="26">
        <v>6</v>
      </c>
      <c r="G223" s="26">
        <v>0</v>
      </c>
      <c r="H223" s="26">
        <v>0</v>
      </c>
      <c r="I223" s="27">
        <v>0</v>
      </c>
      <c r="J223" s="27">
        <v>5.5</v>
      </c>
      <c r="K223" s="32"/>
      <c r="L223" s="28"/>
      <c r="M223" s="12"/>
      <c r="N223" s="4"/>
    </row>
    <row r="224" spans="1:14" ht="15">
      <c r="A224" s="53" t="s">
        <v>126</v>
      </c>
      <c r="B224" s="188">
        <v>1.2</v>
      </c>
      <c r="C224" s="32">
        <v>13</v>
      </c>
      <c r="D224" s="26">
        <v>0</v>
      </c>
      <c r="E224" s="26">
        <v>25</v>
      </c>
      <c r="F224" s="26">
        <v>38</v>
      </c>
      <c r="G224" s="26">
        <v>14</v>
      </c>
      <c r="H224" s="26">
        <v>12</v>
      </c>
      <c r="I224" s="27">
        <v>14.285714285714285</v>
      </c>
      <c r="J224" s="27">
        <v>37.07142857142857</v>
      </c>
      <c r="K224" s="32"/>
      <c r="L224" s="28"/>
      <c r="M224" s="12"/>
      <c r="N224" s="4"/>
    </row>
    <row r="225" spans="1:14" ht="15">
      <c r="A225" s="53" t="s">
        <v>165</v>
      </c>
      <c r="B225" s="188">
        <v>1.65</v>
      </c>
      <c r="C225" s="32">
        <v>15</v>
      </c>
      <c r="D225" s="26">
        <v>0</v>
      </c>
      <c r="E225" s="26">
        <v>33</v>
      </c>
      <c r="F225" s="26">
        <v>48</v>
      </c>
      <c r="G225" s="26">
        <v>10</v>
      </c>
      <c r="H225" s="26">
        <v>7</v>
      </c>
      <c r="I225" s="27">
        <v>30</v>
      </c>
      <c r="J225" s="27">
        <v>45.75</v>
      </c>
      <c r="K225" s="32"/>
      <c r="L225" s="28"/>
      <c r="M225" s="12"/>
      <c r="N225" s="4"/>
    </row>
    <row r="226" spans="1:14" ht="15">
      <c r="A226" s="55" t="s">
        <v>220</v>
      </c>
      <c r="B226" s="55"/>
      <c r="C226" s="34">
        <v>1981</v>
      </c>
      <c r="D226" s="34">
        <v>175</v>
      </c>
      <c r="E226" s="34">
        <v>8623</v>
      </c>
      <c r="F226" s="34">
        <v>10779</v>
      </c>
      <c r="G226" s="34">
        <v>2363</v>
      </c>
      <c r="H226" s="35">
        <v>1822</v>
      </c>
      <c r="I226" s="35"/>
      <c r="J226" s="36">
        <v>10485.854782337212</v>
      </c>
      <c r="K226" s="85">
        <v>9830.558092187155</v>
      </c>
      <c r="L226" s="40">
        <v>6.665915444524502</v>
      </c>
      <c r="M226" s="20"/>
      <c r="N226" s="21"/>
    </row>
    <row r="227" spans="1:14" ht="15">
      <c r="A227" s="171"/>
      <c r="B227" s="65"/>
      <c r="C227" s="172"/>
      <c r="D227" s="172"/>
      <c r="E227" s="172"/>
      <c r="F227" s="172"/>
      <c r="G227" s="172"/>
      <c r="H227" s="172"/>
      <c r="I227" s="173"/>
      <c r="J227" s="173"/>
      <c r="K227" s="172"/>
      <c r="L227" s="28"/>
      <c r="M227" s="12"/>
      <c r="N227" s="12"/>
    </row>
    <row r="228" spans="1:14" ht="15">
      <c r="A228" s="171"/>
      <c r="B228" s="65"/>
      <c r="C228" s="172"/>
      <c r="D228" s="172"/>
      <c r="E228" s="172"/>
      <c r="F228" s="172"/>
      <c r="G228" s="172"/>
      <c r="H228" s="172"/>
      <c r="I228" s="173"/>
      <c r="J228" s="173"/>
      <c r="K228" s="172"/>
      <c r="L228" s="28"/>
      <c r="M228" s="12"/>
      <c r="N228" s="12"/>
    </row>
    <row r="229" spans="1:14" ht="15">
      <c r="A229" s="15"/>
      <c r="B229" s="48"/>
      <c r="C229" s="76" t="s">
        <v>178</v>
      </c>
      <c r="D229" s="76"/>
      <c r="E229" s="76"/>
      <c r="F229" s="80"/>
      <c r="G229" s="82" t="s">
        <v>179</v>
      </c>
      <c r="H229" s="82" t="s">
        <v>212</v>
      </c>
      <c r="I229" s="83" t="s">
        <v>213</v>
      </c>
      <c r="J229" s="117" t="s">
        <v>207</v>
      </c>
      <c r="K229" s="9" t="s">
        <v>207</v>
      </c>
      <c r="L229" s="8" t="s">
        <v>214</v>
      </c>
      <c r="M229" s="8"/>
      <c r="N229" s="9"/>
    </row>
    <row r="230" spans="1:14" ht="15">
      <c r="A230" s="17"/>
      <c r="B230" s="94" t="s">
        <v>33</v>
      </c>
      <c r="C230" s="87">
        <v>2000</v>
      </c>
      <c r="D230" s="77"/>
      <c r="E230" s="77"/>
      <c r="F230" s="81"/>
      <c r="G230" s="79" t="s">
        <v>180</v>
      </c>
      <c r="H230" s="79" t="s">
        <v>181</v>
      </c>
      <c r="I230" s="84" t="s">
        <v>206</v>
      </c>
      <c r="J230" s="86" t="s">
        <v>208</v>
      </c>
      <c r="K230" s="4" t="s">
        <v>208</v>
      </c>
      <c r="L230" s="22" t="s">
        <v>257</v>
      </c>
      <c r="M230" s="22"/>
      <c r="N230" s="4"/>
    </row>
    <row r="231" spans="1:14" ht="15">
      <c r="A231" s="93" t="s">
        <v>215</v>
      </c>
      <c r="B231" s="94" t="s">
        <v>216</v>
      </c>
      <c r="C231" s="78" t="s">
        <v>217</v>
      </c>
      <c r="D231" s="79" t="s">
        <v>183</v>
      </c>
      <c r="E231" s="79" t="s">
        <v>184</v>
      </c>
      <c r="F231" s="78" t="s">
        <v>185</v>
      </c>
      <c r="G231" s="95">
        <v>1999</v>
      </c>
      <c r="H231" s="79"/>
      <c r="I231" s="84" t="s">
        <v>218</v>
      </c>
      <c r="J231" s="86" t="s">
        <v>182</v>
      </c>
      <c r="K231" s="4" t="s">
        <v>182</v>
      </c>
      <c r="L231" s="23">
        <v>2001</v>
      </c>
      <c r="M231" s="24" t="s">
        <v>258</v>
      </c>
      <c r="N231" s="4">
        <v>2000</v>
      </c>
    </row>
    <row r="232" spans="1:14" ht="15">
      <c r="A232" s="17"/>
      <c r="B232" s="49"/>
      <c r="C232" s="78" t="s">
        <v>219</v>
      </c>
      <c r="D232" s="26"/>
      <c r="E232" s="26"/>
      <c r="F232" s="26"/>
      <c r="G232" s="26"/>
      <c r="H232" s="26"/>
      <c r="I232" s="27"/>
      <c r="J232" s="75">
        <v>2001</v>
      </c>
      <c r="K232" s="3">
        <v>2000</v>
      </c>
      <c r="L232" s="12" t="s">
        <v>218</v>
      </c>
      <c r="M232" s="12"/>
      <c r="N232" s="4"/>
    </row>
    <row r="233" spans="1:14" ht="15">
      <c r="A233" s="14"/>
      <c r="B233" s="52">
        <v>1</v>
      </c>
      <c r="C233" s="52">
        <v>2</v>
      </c>
      <c r="D233" s="52">
        <v>3</v>
      </c>
      <c r="E233" s="52">
        <v>4</v>
      </c>
      <c r="F233" s="52">
        <v>5</v>
      </c>
      <c r="G233" s="52">
        <v>6</v>
      </c>
      <c r="H233" s="52">
        <v>7</v>
      </c>
      <c r="I233" s="88">
        <v>8</v>
      </c>
      <c r="J233" s="88">
        <v>9</v>
      </c>
      <c r="K233" s="6">
        <v>10</v>
      </c>
      <c r="L233" s="11">
        <v>11</v>
      </c>
      <c r="M233" s="11"/>
      <c r="N233" s="11"/>
    </row>
    <row r="234" spans="1:14" ht="15.75">
      <c r="A234" s="29" t="s">
        <v>190</v>
      </c>
      <c r="B234" s="51"/>
      <c r="C234" s="38"/>
      <c r="D234" s="38"/>
      <c r="E234" s="38"/>
      <c r="F234" s="38"/>
      <c r="G234" s="38"/>
      <c r="H234" s="38"/>
      <c r="I234" s="39"/>
      <c r="J234" s="39"/>
      <c r="K234" s="30"/>
      <c r="L234" s="31"/>
      <c r="M234" s="1"/>
      <c r="N234" s="11"/>
    </row>
    <row r="235" spans="1:14" ht="15">
      <c r="A235" s="53" t="s">
        <v>58</v>
      </c>
      <c r="B235" s="188">
        <v>1.65</v>
      </c>
      <c r="C235" s="26">
        <v>96</v>
      </c>
      <c r="D235" s="26">
        <v>28</v>
      </c>
      <c r="E235" s="26">
        <v>353</v>
      </c>
      <c r="F235" s="26">
        <v>477</v>
      </c>
      <c r="G235" s="26">
        <v>108</v>
      </c>
      <c r="H235" s="26">
        <v>90</v>
      </c>
      <c r="I235" s="27">
        <v>16.666666666666664</v>
      </c>
      <c r="J235" s="27">
        <v>455</v>
      </c>
      <c r="K235" s="26"/>
      <c r="L235" s="28"/>
      <c r="M235" s="12"/>
      <c r="N235" s="4"/>
    </row>
    <row r="236" spans="1:14" ht="15">
      <c r="A236" s="53" t="s">
        <v>68</v>
      </c>
      <c r="B236" s="188">
        <v>2.8</v>
      </c>
      <c r="C236" s="26">
        <v>72</v>
      </c>
      <c r="D236" s="26">
        <v>18</v>
      </c>
      <c r="E236" s="26">
        <v>93</v>
      </c>
      <c r="F236" s="26">
        <v>183</v>
      </c>
      <c r="G236" s="26">
        <v>14</v>
      </c>
      <c r="H236" s="26">
        <v>2</v>
      </c>
      <c r="I236" s="27">
        <v>85.71428571428571</v>
      </c>
      <c r="J236" s="27">
        <v>143.14285714285714</v>
      </c>
      <c r="K236" s="26"/>
      <c r="L236" s="28"/>
      <c r="M236" s="12"/>
      <c r="N236" s="4"/>
    </row>
    <row r="237" spans="1:14" ht="15">
      <c r="A237" s="53" t="s">
        <v>41</v>
      </c>
      <c r="B237" s="188">
        <v>1.65</v>
      </c>
      <c r="C237" s="26">
        <v>9</v>
      </c>
      <c r="D237" s="26">
        <v>17</v>
      </c>
      <c r="E237" s="26">
        <v>77</v>
      </c>
      <c r="F237" s="26">
        <v>103</v>
      </c>
      <c r="G237" s="26">
        <v>18</v>
      </c>
      <c r="H237" s="26">
        <v>5</v>
      </c>
      <c r="I237" s="27">
        <v>72.22222222222221</v>
      </c>
      <c r="J237" s="27">
        <v>91.25</v>
      </c>
      <c r="K237" s="26"/>
      <c r="L237" s="28"/>
      <c r="M237" s="12"/>
      <c r="N237" s="4"/>
    </row>
    <row r="238" spans="1:14" ht="15">
      <c r="A238" s="53" t="s">
        <v>144</v>
      </c>
      <c r="B238" s="188">
        <v>1.65</v>
      </c>
      <c r="C238" s="26">
        <v>28</v>
      </c>
      <c r="D238" s="26">
        <v>18</v>
      </c>
      <c r="E238" s="26">
        <v>75</v>
      </c>
      <c r="F238" s="26">
        <v>121</v>
      </c>
      <c r="G238" s="26">
        <v>22</v>
      </c>
      <c r="H238" s="26">
        <v>15</v>
      </c>
      <c r="I238" s="27">
        <v>31.818181818181817</v>
      </c>
      <c r="J238" s="27">
        <v>107.54545454545455</v>
      </c>
      <c r="K238" s="26"/>
      <c r="L238" s="28"/>
      <c r="M238" s="12"/>
      <c r="N238" s="4"/>
    </row>
    <row r="239" spans="1:14" ht="15">
      <c r="A239" s="53" t="s">
        <v>86</v>
      </c>
      <c r="B239" s="188">
        <v>2.8</v>
      </c>
      <c r="C239" s="26">
        <v>7</v>
      </c>
      <c r="D239" s="26">
        <v>0</v>
      </c>
      <c r="E239" s="26">
        <v>6</v>
      </c>
      <c r="F239" s="26">
        <v>13</v>
      </c>
      <c r="G239" s="26">
        <v>4</v>
      </c>
      <c r="H239" s="26">
        <v>0</v>
      </c>
      <c r="I239" s="27">
        <v>100</v>
      </c>
      <c r="J239" s="27">
        <v>9.5</v>
      </c>
      <c r="K239" s="26"/>
      <c r="L239" s="28"/>
      <c r="M239" s="12"/>
      <c r="N239" s="4"/>
    </row>
    <row r="240" spans="1:14" ht="15">
      <c r="A240" s="53" t="s">
        <v>61</v>
      </c>
      <c r="B240" s="188">
        <v>1</v>
      </c>
      <c r="C240" s="26">
        <v>25</v>
      </c>
      <c r="D240" s="26">
        <v>0</v>
      </c>
      <c r="E240" s="26">
        <v>21</v>
      </c>
      <c r="F240" s="26">
        <v>46</v>
      </c>
      <c r="G240" s="26">
        <v>0</v>
      </c>
      <c r="H240" s="26">
        <v>0</v>
      </c>
      <c r="I240" s="27">
        <v>0</v>
      </c>
      <c r="J240" s="27">
        <v>46</v>
      </c>
      <c r="K240" s="26"/>
      <c r="L240" s="28"/>
      <c r="M240" s="12"/>
      <c r="N240" s="4"/>
    </row>
    <row r="241" spans="1:14" ht="15">
      <c r="A241" s="53" t="s">
        <v>81</v>
      </c>
      <c r="B241" s="188">
        <v>1</v>
      </c>
      <c r="C241" s="26">
        <v>31</v>
      </c>
      <c r="D241" s="26">
        <v>7</v>
      </c>
      <c r="E241" s="26">
        <v>89</v>
      </c>
      <c r="F241" s="26">
        <v>127</v>
      </c>
      <c r="G241" s="26">
        <v>36</v>
      </c>
      <c r="H241" s="26">
        <v>31</v>
      </c>
      <c r="I241" s="27">
        <v>13.88888888888889</v>
      </c>
      <c r="J241" s="27">
        <v>121.34722222222223</v>
      </c>
      <c r="K241" s="26"/>
      <c r="L241" s="28"/>
      <c r="M241" s="12"/>
      <c r="N241" s="4"/>
    </row>
    <row r="242" spans="1:14" ht="15">
      <c r="A242" s="53" t="s">
        <v>60</v>
      </c>
      <c r="B242" s="188">
        <v>1</v>
      </c>
      <c r="C242" s="26">
        <v>243</v>
      </c>
      <c r="D242" s="26">
        <v>16</v>
      </c>
      <c r="E242" s="26">
        <v>671</v>
      </c>
      <c r="F242" s="26">
        <v>930</v>
      </c>
      <c r="G242" s="26">
        <v>323</v>
      </c>
      <c r="H242" s="26">
        <v>281</v>
      </c>
      <c r="I242" s="27">
        <v>13.003095975232199</v>
      </c>
      <c r="J242" s="27">
        <v>906.2012383900928</v>
      </c>
      <c r="K242" s="26"/>
      <c r="L242" s="28"/>
      <c r="M242" s="12"/>
      <c r="N242" s="4"/>
    </row>
    <row r="243" spans="1:14" ht="15">
      <c r="A243" s="53" t="s">
        <v>130</v>
      </c>
      <c r="B243" s="188">
        <v>1</v>
      </c>
      <c r="C243" s="26">
        <v>132</v>
      </c>
      <c r="D243" s="26">
        <v>6</v>
      </c>
      <c r="E243" s="26">
        <v>184</v>
      </c>
      <c r="F243" s="26">
        <v>322</v>
      </c>
      <c r="G243" s="26">
        <v>103</v>
      </c>
      <c r="H243" s="26">
        <v>92</v>
      </c>
      <c r="I243" s="27">
        <v>10.679611650485436</v>
      </c>
      <c r="J243" s="27">
        <v>311.95145631067965</v>
      </c>
      <c r="K243" s="26"/>
      <c r="L243" s="28"/>
      <c r="M243" s="12"/>
      <c r="N243" s="4"/>
    </row>
    <row r="244" spans="1:14" ht="15">
      <c r="A244" s="53" t="s">
        <v>77</v>
      </c>
      <c r="B244" s="188">
        <v>1</v>
      </c>
      <c r="C244" s="26">
        <v>21</v>
      </c>
      <c r="D244" s="26">
        <v>13</v>
      </c>
      <c r="E244" s="26">
        <v>86</v>
      </c>
      <c r="F244" s="26">
        <v>120</v>
      </c>
      <c r="G244" s="26">
        <v>19</v>
      </c>
      <c r="H244" s="26">
        <v>16</v>
      </c>
      <c r="I244" s="27">
        <v>15.789473684210526</v>
      </c>
      <c r="J244" s="27">
        <v>111.84210526315789</v>
      </c>
      <c r="K244" s="26"/>
      <c r="L244" s="28"/>
      <c r="M244" s="12"/>
      <c r="N244" s="4"/>
    </row>
    <row r="245" spans="1:14" ht="15">
      <c r="A245" s="53" t="s">
        <v>65</v>
      </c>
      <c r="B245" s="188">
        <v>1.2</v>
      </c>
      <c r="C245" s="26">
        <v>16</v>
      </c>
      <c r="D245" s="26">
        <v>1</v>
      </c>
      <c r="E245" s="26">
        <v>40</v>
      </c>
      <c r="F245" s="26">
        <v>57</v>
      </c>
      <c r="G245" s="26">
        <v>29</v>
      </c>
      <c r="H245" s="26">
        <v>28</v>
      </c>
      <c r="I245" s="27">
        <v>3.4482758620689653</v>
      </c>
      <c r="J245" s="27">
        <v>56.224137931034484</v>
      </c>
      <c r="K245" s="26"/>
      <c r="L245" s="28"/>
      <c r="M245" s="12"/>
      <c r="N245" s="4"/>
    </row>
    <row r="246" spans="1:14" ht="15">
      <c r="A246" s="53" t="s">
        <v>160</v>
      </c>
      <c r="B246" s="188">
        <v>1.2</v>
      </c>
      <c r="C246" s="26">
        <v>346</v>
      </c>
      <c r="D246" s="26">
        <v>226</v>
      </c>
      <c r="E246" s="26">
        <v>1242</v>
      </c>
      <c r="F246" s="26">
        <v>1814</v>
      </c>
      <c r="G246" s="26">
        <v>473</v>
      </c>
      <c r="H246" s="26">
        <v>391</v>
      </c>
      <c r="I246" s="27">
        <v>17.33615221987315</v>
      </c>
      <c r="J246" s="27">
        <v>1671.0084566596195</v>
      </c>
      <c r="K246" s="26"/>
      <c r="L246" s="28"/>
      <c r="M246" s="12"/>
      <c r="N246" s="4"/>
    </row>
    <row r="247" spans="1:14" ht="15">
      <c r="A247" s="53" t="s">
        <v>159</v>
      </c>
      <c r="B247" s="188">
        <v>1.2</v>
      </c>
      <c r="C247" s="26">
        <v>166</v>
      </c>
      <c r="D247" s="26">
        <v>123</v>
      </c>
      <c r="E247" s="26">
        <v>775</v>
      </c>
      <c r="F247" s="26">
        <v>1064</v>
      </c>
      <c r="G247" s="26">
        <v>216</v>
      </c>
      <c r="H247" s="26">
        <v>163</v>
      </c>
      <c r="I247" s="27">
        <v>24.537037037037038</v>
      </c>
      <c r="J247" s="27">
        <v>982.1342592592592</v>
      </c>
      <c r="K247" s="26"/>
      <c r="L247" s="28"/>
      <c r="M247" s="12"/>
      <c r="N247" s="4"/>
    </row>
    <row r="248" spans="1:14" ht="15">
      <c r="A248" s="53" t="s">
        <v>164</v>
      </c>
      <c r="B248" s="188">
        <v>1.2</v>
      </c>
      <c r="C248" s="26">
        <v>70</v>
      </c>
      <c r="D248" s="26">
        <v>11</v>
      </c>
      <c r="E248" s="26">
        <v>74</v>
      </c>
      <c r="F248" s="26">
        <v>155</v>
      </c>
      <c r="G248" s="26">
        <v>27</v>
      </c>
      <c r="H248" s="26">
        <v>21</v>
      </c>
      <c r="I248" s="27">
        <v>22.22222222222222</v>
      </c>
      <c r="J248" s="27">
        <v>141.72222222222223</v>
      </c>
      <c r="K248" s="26"/>
      <c r="L248" s="28"/>
      <c r="M248" s="12"/>
      <c r="N248" s="4"/>
    </row>
    <row r="249" spans="1:14" ht="15">
      <c r="A249" s="53" t="s">
        <v>133</v>
      </c>
      <c r="B249" s="188">
        <v>1.2</v>
      </c>
      <c r="C249" s="26">
        <v>18</v>
      </c>
      <c r="D249" s="26">
        <v>4</v>
      </c>
      <c r="E249" s="26">
        <v>103</v>
      </c>
      <c r="F249" s="26">
        <v>125</v>
      </c>
      <c r="G249" s="26">
        <v>29</v>
      </c>
      <c r="H249" s="26">
        <v>25</v>
      </c>
      <c r="I249" s="27">
        <v>13.793103448275861</v>
      </c>
      <c r="J249" s="27">
        <v>121.75862068965517</v>
      </c>
      <c r="K249" s="26"/>
      <c r="L249" s="28"/>
      <c r="M249" s="12"/>
      <c r="N249" s="4"/>
    </row>
    <row r="250" spans="1:14" ht="15">
      <c r="A250" s="53" t="s">
        <v>165</v>
      </c>
      <c r="B250" s="188">
        <v>3.5</v>
      </c>
      <c r="C250" s="26">
        <v>32</v>
      </c>
      <c r="D250" s="26">
        <v>2</v>
      </c>
      <c r="E250" s="26">
        <v>85</v>
      </c>
      <c r="F250" s="26">
        <v>119</v>
      </c>
      <c r="G250" s="26">
        <v>32</v>
      </c>
      <c r="H250" s="26">
        <v>29</v>
      </c>
      <c r="I250" s="27">
        <v>9.375</v>
      </c>
      <c r="J250" s="27">
        <v>116.5</v>
      </c>
      <c r="K250" s="26"/>
      <c r="L250" s="28"/>
      <c r="M250" s="12"/>
      <c r="N250" s="4"/>
    </row>
    <row r="251" spans="1:14" ht="15">
      <c r="A251" s="53" t="s">
        <v>220</v>
      </c>
      <c r="B251" s="53"/>
      <c r="C251" s="35">
        <v>1312</v>
      </c>
      <c r="D251" s="35">
        <v>490</v>
      </c>
      <c r="E251" s="35">
        <v>3974</v>
      </c>
      <c r="F251" s="35">
        <v>5776</v>
      </c>
      <c r="G251" s="35">
        <v>1453</v>
      </c>
      <c r="H251" s="35">
        <v>1189</v>
      </c>
      <c r="I251" s="35"/>
      <c r="J251" s="36">
        <v>5393.128030636255</v>
      </c>
      <c r="K251" s="36">
        <v>5154.723316989981</v>
      </c>
      <c r="L251" s="47">
        <v>4.624975948961054</v>
      </c>
      <c r="M251" s="21"/>
      <c r="N251" s="21"/>
    </row>
    <row r="252" spans="1:14" ht="15.75">
      <c r="A252" s="29" t="s">
        <v>191</v>
      </c>
      <c r="B252" s="178"/>
      <c r="C252" s="38"/>
      <c r="D252" s="38"/>
      <c r="E252" s="38"/>
      <c r="F252" s="38"/>
      <c r="G252" s="38"/>
      <c r="H252" s="38"/>
      <c r="I252" s="39"/>
      <c r="J252" s="39"/>
      <c r="K252" s="30"/>
      <c r="L252" s="31"/>
      <c r="M252" s="1"/>
      <c r="N252" s="11"/>
    </row>
    <row r="253" spans="1:14" ht="15">
      <c r="A253" s="53" t="s">
        <v>104</v>
      </c>
      <c r="B253" s="188">
        <v>2.25</v>
      </c>
      <c r="C253" s="26">
        <v>18</v>
      </c>
      <c r="D253" s="26">
        <v>5</v>
      </c>
      <c r="E253" s="26">
        <v>70</v>
      </c>
      <c r="F253" s="26">
        <v>93</v>
      </c>
      <c r="G253" s="26">
        <v>17</v>
      </c>
      <c r="H253" s="26">
        <v>9</v>
      </c>
      <c r="I253" s="27">
        <v>47.05882352941176</v>
      </c>
      <c r="J253" s="27">
        <v>86.26470588235294</v>
      </c>
      <c r="K253" s="26"/>
      <c r="L253" s="37"/>
      <c r="M253" s="22"/>
      <c r="N253" s="4"/>
    </row>
    <row r="254" spans="1:14" ht="15">
      <c r="A254" s="53" t="s">
        <v>68</v>
      </c>
      <c r="B254" s="188">
        <v>2.8</v>
      </c>
      <c r="C254" s="26">
        <v>3</v>
      </c>
      <c r="D254" s="26">
        <v>1</v>
      </c>
      <c r="E254" s="26">
        <v>20</v>
      </c>
      <c r="F254" s="26">
        <v>24</v>
      </c>
      <c r="G254" s="26">
        <v>4</v>
      </c>
      <c r="H254" s="26">
        <v>3</v>
      </c>
      <c r="I254" s="27">
        <v>25</v>
      </c>
      <c r="J254" s="27">
        <v>23.125</v>
      </c>
      <c r="K254" s="26"/>
      <c r="L254" s="37"/>
      <c r="M254" s="22"/>
      <c r="N254" s="4"/>
    </row>
    <row r="255" spans="1:14" ht="15">
      <c r="A255" s="53" t="s">
        <v>39</v>
      </c>
      <c r="B255" s="188">
        <v>2.8</v>
      </c>
      <c r="C255" s="26">
        <v>3</v>
      </c>
      <c r="D255" s="26">
        <v>1</v>
      </c>
      <c r="E255" s="26">
        <v>21</v>
      </c>
      <c r="F255" s="26">
        <v>25</v>
      </c>
      <c r="G255" s="26">
        <v>11</v>
      </c>
      <c r="H255" s="26">
        <v>2</v>
      </c>
      <c r="I255" s="27">
        <v>81.81818181818183</v>
      </c>
      <c r="J255" s="27">
        <v>23.272727272727273</v>
      </c>
      <c r="K255" s="26"/>
      <c r="L255" s="37"/>
      <c r="M255" s="22"/>
      <c r="N255" s="4"/>
    </row>
    <row r="256" spans="1:14" ht="15">
      <c r="A256" s="53" t="s">
        <v>92</v>
      </c>
      <c r="B256" s="188">
        <v>1.65</v>
      </c>
      <c r="C256" s="26">
        <v>30</v>
      </c>
      <c r="D256" s="26">
        <v>3</v>
      </c>
      <c r="E256" s="26">
        <v>152</v>
      </c>
      <c r="F256" s="26">
        <v>185</v>
      </c>
      <c r="G256" s="26">
        <v>48</v>
      </c>
      <c r="H256" s="26">
        <v>6</v>
      </c>
      <c r="I256" s="27">
        <v>87.5</v>
      </c>
      <c r="J256" s="27">
        <v>170.375</v>
      </c>
      <c r="K256" s="26"/>
      <c r="L256" s="37"/>
      <c r="M256" s="22"/>
      <c r="N256" s="4"/>
    </row>
    <row r="257" spans="1:14" ht="15">
      <c r="A257" s="53" t="s">
        <v>79</v>
      </c>
      <c r="B257" s="188">
        <v>1</v>
      </c>
      <c r="C257" s="26">
        <v>70</v>
      </c>
      <c r="D257" s="26">
        <v>0</v>
      </c>
      <c r="E257" s="26">
        <v>351</v>
      </c>
      <c r="F257" s="26">
        <v>421</v>
      </c>
      <c r="G257" s="26">
        <v>121</v>
      </c>
      <c r="H257" s="26">
        <v>67</v>
      </c>
      <c r="I257" s="27">
        <v>44.62809917355372</v>
      </c>
      <c r="J257" s="27">
        <v>405.3801652892562</v>
      </c>
      <c r="K257" s="26"/>
      <c r="L257" s="37"/>
      <c r="M257" s="22"/>
      <c r="N257" s="4"/>
    </row>
    <row r="258" spans="1:14" ht="15">
      <c r="A258" s="53" t="s">
        <v>60</v>
      </c>
      <c r="B258" s="188">
        <v>1</v>
      </c>
      <c r="C258" s="26">
        <v>203</v>
      </c>
      <c r="D258" s="26">
        <v>4</v>
      </c>
      <c r="E258" s="26">
        <v>979</v>
      </c>
      <c r="F258" s="26">
        <v>1186</v>
      </c>
      <c r="G258" s="26">
        <v>295</v>
      </c>
      <c r="H258" s="26">
        <v>196</v>
      </c>
      <c r="I258" s="27">
        <v>33.559322033898304</v>
      </c>
      <c r="J258" s="27">
        <v>1149.9372881355932</v>
      </c>
      <c r="K258" s="26"/>
      <c r="L258" s="37"/>
      <c r="M258" s="22"/>
      <c r="N258" s="4"/>
    </row>
    <row r="259" spans="1:14" ht="15">
      <c r="A259" s="53" t="s">
        <v>147</v>
      </c>
      <c r="B259" s="188">
        <v>1.65</v>
      </c>
      <c r="C259" s="26">
        <v>20</v>
      </c>
      <c r="D259" s="26">
        <v>0</v>
      </c>
      <c r="E259" s="26">
        <v>65</v>
      </c>
      <c r="F259" s="26">
        <v>85</v>
      </c>
      <c r="G259" s="26">
        <v>8</v>
      </c>
      <c r="H259" s="26">
        <v>8</v>
      </c>
      <c r="I259" s="27">
        <v>0</v>
      </c>
      <c r="J259" s="27">
        <v>85</v>
      </c>
      <c r="K259" s="26"/>
      <c r="L259" s="37"/>
      <c r="M259" s="22"/>
      <c r="N259" s="4"/>
    </row>
    <row r="260" spans="1:14" ht="15">
      <c r="A260" s="53" t="s">
        <v>130</v>
      </c>
      <c r="B260" s="188">
        <v>1</v>
      </c>
      <c r="C260" s="26">
        <v>39</v>
      </c>
      <c r="D260" s="26">
        <v>2</v>
      </c>
      <c r="E260" s="26">
        <v>172</v>
      </c>
      <c r="F260" s="26">
        <v>213</v>
      </c>
      <c r="G260" s="26">
        <v>86</v>
      </c>
      <c r="H260" s="26">
        <v>75</v>
      </c>
      <c r="I260" s="27">
        <v>12.790697674418606</v>
      </c>
      <c r="J260" s="27">
        <v>209.50581395348837</v>
      </c>
      <c r="K260" s="26"/>
      <c r="L260" s="37"/>
      <c r="M260" s="22"/>
      <c r="N260" s="4"/>
    </row>
    <row r="261" spans="1:14" ht="15">
      <c r="A261" s="53" t="s">
        <v>77</v>
      </c>
      <c r="B261" s="188">
        <v>1</v>
      </c>
      <c r="C261" s="26">
        <v>31</v>
      </c>
      <c r="D261" s="26">
        <v>21</v>
      </c>
      <c r="E261" s="26">
        <v>201</v>
      </c>
      <c r="F261" s="26">
        <v>253</v>
      </c>
      <c r="G261" s="26">
        <v>28</v>
      </c>
      <c r="H261" s="26">
        <v>4</v>
      </c>
      <c r="I261" s="27">
        <v>85.71428571428571</v>
      </c>
      <c r="J261" s="27">
        <v>229.21428571428572</v>
      </c>
      <c r="K261" s="26"/>
      <c r="L261" s="37"/>
      <c r="M261" s="22"/>
      <c r="N261" s="4"/>
    </row>
    <row r="262" spans="1:14" ht="15">
      <c r="A262" s="53" t="s">
        <v>91</v>
      </c>
      <c r="B262" s="188">
        <v>1</v>
      </c>
      <c r="C262" s="26">
        <v>28</v>
      </c>
      <c r="D262" s="26">
        <v>3</v>
      </c>
      <c r="E262" s="26">
        <v>83</v>
      </c>
      <c r="F262" s="26">
        <v>114</v>
      </c>
      <c r="G262" s="26">
        <v>47</v>
      </c>
      <c r="H262" s="26">
        <v>37</v>
      </c>
      <c r="I262" s="27">
        <v>21.27659574468085</v>
      </c>
      <c r="J262" s="27">
        <v>109.52127659574468</v>
      </c>
      <c r="K262" s="26"/>
      <c r="L262" s="37"/>
      <c r="M262" s="22"/>
      <c r="N262" s="4"/>
    </row>
    <row r="263" spans="1:14" ht="15">
      <c r="A263" s="53" t="s">
        <v>65</v>
      </c>
      <c r="B263" s="188">
        <v>1.2</v>
      </c>
      <c r="C263" s="26">
        <v>27</v>
      </c>
      <c r="D263" s="26">
        <v>2</v>
      </c>
      <c r="E263" s="26">
        <v>163</v>
      </c>
      <c r="F263" s="26">
        <v>192</v>
      </c>
      <c r="G263" s="26">
        <v>26</v>
      </c>
      <c r="H263" s="26">
        <v>20</v>
      </c>
      <c r="I263" s="27">
        <v>23.076923076923077</v>
      </c>
      <c r="J263" s="27">
        <v>187.8846153846154</v>
      </c>
      <c r="K263" s="26"/>
      <c r="L263" s="37"/>
      <c r="M263" s="22"/>
      <c r="N263" s="4"/>
    </row>
    <row r="264" spans="1:14" ht="15">
      <c r="A264" s="53" t="s">
        <v>159</v>
      </c>
      <c r="B264" s="188">
        <v>1.2</v>
      </c>
      <c r="C264" s="26">
        <v>45</v>
      </c>
      <c r="D264" s="26">
        <v>11</v>
      </c>
      <c r="E264" s="26">
        <v>270</v>
      </c>
      <c r="F264" s="26">
        <v>326</v>
      </c>
      <c r="G264" s="26">
        <v>100</v>
      </c>
      <c r="H264" s="26">
        <v>79</v>
      </c>
      <c r="I264" s="27">
        <v>21</v>
      </c>
      <c r="J264" s="27">
        <v>315.775</v>
      </c>
      <c r="K264" s="26"/>
      <c r="L264" s="37"/>
      <c r="M264" s="22"/>
      <c r="N264" s="4"/>
    </row>
    <row r="265" spans="1:14" ht="15">
      <c r="A265" s="53" t="s">
        <v>155</v>
      </c>
      <c r="B265" s="188">
        <v>1</v>
      </c>
      <c r="C265" s="26">
        <v>13</v>
      </c>
      <c r="D265" s="26">
        <v>6</v>
      </c>
      <c r="E265" s="26">
        <v>64</v>
      </c>
      <c r="F265" s="26">
        <v>83</v>
      </c>
      <c r="G265" s="26">
        <v>27</v>
      </c>
      <c r="H265" s="26">
        <v>23</v>
      </c>
      <c r="I265" s="27">
        <v>14.814814814814813</v>
      </c>
      <c r="J265" s="27">
        <v>79.03703703703704</v>
      </c>
      <c r="K265" s="26"/>
      <c r="L265" s="37"/>
      <c r="M265" s="22"/>
      <c r="N265" s="4"/>
    </row>
    <row r="266" spans="1:14" ht="15">
      <c r="A266" s="53" t="s">
        <v>64</v>
      </c>
      <c r="B266" s="188">
        <v>3.5</v>
      </c>
      <c r="C266" s="26">
        <v>28</v>
      </c>
      <c r="D266" s="26">
        <v>14</v>
      </c>
      <c r="E266" s="26">
        <v>123</v>
      </c>
      <c r="F266" s="26">
        <v>165</v>
      </c>
      <c r="G266" s="26">
        <v>37</v>
      </c>
      <c r="H266" s="26">
        <v>32</v>
      </c>
      <c r="I266" s="27">
        <v>13.513513513513514</v>
      </c>
      <c r="J266" s="27">
        <v>156.10810810810813</v>
      </c>
      <c r="K266" s="26"/>
      <c r="L266" s="37"/>
      <c r="M266" s="22"/>
      <c r="N266" s="4"/>
    </row>
    <row r="267" spans="1:14" ht="15">
      <c r="A267" s="53" t="s">
        <v>220</v>
      </c>
      <c r="B267" s="53"/>
      <c r="C267" s="26">
        <v>558</v>
      </c>
      <c r="D267" s="26">
        <v>73</v>
      </c>
      <c r="E267" s="26">
        <v>2734</v>
      </c>
      <c r="F267" s="26">
        <v>3365</v>
      </c>
      <c r="G267" s="26">
        <v>855</v>
      </c>
      <c r="H267" s="26">
        <v>561</v>
      </c>
      <c r="I267" s="26"/>
      <c r="J267" s="27">
        <v>3230.401023373209</v>
      </c>
      <c r="K267" s="27">
        <v>3176.636370467394</v>
      </c>
      <c r="L267" s="37">
        <v>1.6925025919130956</v>
      </c>
      <c r="M267" s="22"/>
      <c r="N267" s="4"/>
    </row>
    <row r="268" spans="1:14" ht="15.75">
      <c r="A268" s="29" t="s">
        <v>84</v>
      </c>
      <c r="B268" s="178"/>
      <c r="C268" s="38"/>
      <c r="D268" s="38"/>
      <c r="E268" s="38"/>
      <c r="F268" s="38"/>
      <c r="G268" s="38"/>
      <c r="H268" s="38"/>
      <c r="I268" s="39"/>
      <c r="J268" s="39"/>
      <c r="K268" s="30"/>
      <c r="L268" s="31"/>
      <c r="M268" s="1"/>
      <c r="N268" s="11"/>
    </row>
    <row r="269" spans="1:14" ht="15">
      <c r="A269" s="53" t="s">
        <v>42</v>
      </c>
      <c r="B269" s="188">
        <v>1.65</v>
      </c>
      <c r="C269" s="26">
        <v>23</v>
      </c>
      <c r="D269" s="26">
        <v>2</v>
      </c>
      <c r="E269" s="26">
        <v>169</v>
      </c>
      <c r="F269" s="26">
        <v>194</v>
      </c>
      <c r="G269" s="26">
        <v>50</v>
      </c>
      <c r="H269" s="26">
        <v>30</v>
      </c>
      <c r="I269" s="27">
        <v>40</v>
      </c>
      <c r="J269" s="27">
        <v>188.4</v>
      </c>
      <c r="K269" s="26"/>
      <c r="L269" s="37"/>
      <c r="M269" s="22"/>
      <c r="N269" s="4"/>
    </row>
    <row r="270" spans="1:14" ht="15">
      <c r="A270" s="53" t="s">
        <v>74</v>
      </c>
      <c r="B270" s="188">
        <v>1.65</v>
      </c>
      <c r="C270" s="26">
        <v>36</v>
      </c>
      <c r="D270" s="26">
        <v>6</v>
      </c>
      <c r="E270" s="26">
        <v>124</v>
      </c>
      <c r="F270" s="26">
        <v>166</v>
      </c>
      <c r="G270" s="26">
        <v>33</v>
      </c>
      <c r="H270" s="26">
        <v>30</v>
      </c>
      <c r="I270" s="27">
        <v>9.090909090909092</v>
      </c>
      <c r="J270" s="27">
        <v>161.36363636363637</v>
      </c>
      <c r="K270" s="26"/>
      <c r="L270" s="37"/>
      <c r="M270" s="22"/>
      <c r="N270" s="4"/>
    </row>
    <row r="271" spans="1:14" ht="15">
      <c r="A271" s="53" t="s">
        <v>52</v>
      </c>
      <c r="B271" s="188">
        <v>1.65</v>
      </c>
      <c r="C271" s="26">
        <v>0</v>
      </c>
      <c r="D271" s="26">
        <v>2</v>
      </c>
      <c r="E271" s="26">
        <v>31</v>
      </c>
      <c r="F271" s="26">
        <v>33</v>
      </c>
      <c r="G271" s="26">
        <v>21</v>
      </c>
      <c r="H271" s="26">
        <v>18</v>
      </c>
      <c r="I271" s="27">
        <v>14.285714285714285</v>
      </c>
      <c r="J271" s="27">
        <v>32</v>
      </c>
      <c r="K271" s="26"/>
      <c r="L271" s="37"/>
      <c r="M271" s="22"/>
      <c r="N271" s="4"/>
    </row>
    <row r="272" spans="1:14" ht="15">
      <c r="A272" s="53" t="s">
        <v>83</v>
      </c>
      <c r="B272" s="188">
        <v>2.8</v>
      </c>
      <c r="C272" s="26">
        <v>5</v>
      </c>
      <c r="D272" s="26">
        <v>1</v>
      </c>
      <c r="E272" s="26">
        <v>16</v>
      </c>
      <c r="F272" s="26">
        <v>22</v>
      </c>
      <c r="G272" s="26">
        <v>15</v>
      </c>
      <c r="H272" s="26">
        <v>7</v>
      </c>
      <c r="I272" s="27">
        <v>53.333333333333336</v>
      </c>
      <c r="J272" s="27">
        <v>20.166666666666668</v>
      </c>
      <c r="K272" s="26"/>
      <c r="L272" s="37"/>
      <c r="M272" s="22"/>
      <c r="N272" s="4"/>
    </row>
    <row r="273" spans="1:14" ht="15">
      <c r="A273" s="53" t="s">
        <v>49</v>
      </c>
      <c r="B273" s="188">
        <v>2.25</v>
      </c>
      <c r="C273" s="26">
        <v>28</v>
      </c>
      <c r="D273" s="26">
        <v>0</v>
      </c>
      <c r="E273" s="26">
        <v>50</v>
      </c>
      <c r="F273" s="26">
        <v>78</v>
      </c>
      <c r="G273" s="26">
        <v>17</v>
      </c>
      <c r="H273" s="26">
        <v>14</v>
      </c>
      <c r="I273" s="27">
        <v>17.647058823529413</v>
      </c>
      <c r="J273" s="27">
        <v>75.52941176470588</v>
      </c>
      <c r="K273" s="26"/>
      <c r="L273" s="37"/>
      <c r="M273" s="22"/>
      <c r="N273" s="4"/>
    </row>
    <row r="274" spans="1:14" ht="15">
      <c r="A274" s="53" t="s">
        <v>58</v>
      </c>
      <c r="B274" s="188">
        <v>1.65</v>
      </c>
      <c r="C274" s="26">
        <v>7</v>
      </c>
      <c r="D274" s="26">
        <v>4</v>
      </c>
      <c r="E274" s="26">
        <v>58</v>
      </c>
      <c r="F274" s="26">
        <v>69</v>
      </c>
      <c r="G274" s="26">
        <v>14</v>
      </c>
      <c r="H274" s="26">
        <v>11</v>
      </c>
      <c r="I274" s="27">
        <v>21.428571428571427</v>
      </c>
      <c r="J274" s="27">
        <v>66.25</v>
      </c>
      <c r="K274" s="26"/>
      <c r="L274" s="37"/>
      <c r="M274" s="22"/>
      <c r="N274" s="4"/>
    </row>
    <row r="275" spans="1:14" ht="15">
      <c r="A275" s="53" t="s">
        <v>68</v>
      </c>
      <c r="B275" s="188">
        <v>2.8</v>
      </c>
      <c r="C275" s="26">
        <v>0</v>
      </c>
      <c r="D275" s="26">
        <v>3</v>
      </c>
      <c r="E275" s="26">
        <v>7</v>
      </c>
      <c r="F275" s="26">
        <v>10</v>
      </c>
      <c r="G275" s="26">
        <v>0</v>
      </c>
      <c r="H275" s="26">
        <v>0</v>
      </c>
      <c r="I275" s="27">
        <v>0</v>
      </c>
      <c r="J275" s="27">
        <v>8.5</v>
      </c>
      <c r="K275" s="26"/>
      <c r="L275" s="37"/>
      <c r="M275" s="22"/>
      <c r="N275" s="4"/>
    </row>
    <row r="276" spans="1:14" ht="15">
      <c r="A276" s="53" t="s">
        <v>39</v>
      </c>
      <c r="B276" s="188">
        <v>2.8</v>
      </c>
      <c r="C276" s="26">
        <v>11</v>
      </c>
      <c r="D276" s="26">
        <v>0</v>
      </c>
      <c r="E276" s="26">
        <v>9</v>
      </c>
      <c r="F276" s="26">
        <v>20</v>
      </c>
      <c r="G276" s="26">
        <v>6</v>
      </c>
      <c r="H276" s="26">
        <v>4</v>
      </c>
      <c r="I276" s="27">
        <v>33.33333333333333</v>
      </c>
      <c r="J276" s="27">
        <v>18.166666666666668</v>
      </c>
      <c r="K276" s="26"/>
      <c r="L276" s="37"/>
      <c r="M276" s="22"/>
      <c r="N276" s="4"/>
    </row>
    <row r="277" spans="1:14" ht="15">
      <c r="A277" s="53" t="s">
        <v>92</v>
      </c>
      <c r="B277" s="188">
        <v>1.65</v>
      </c>
      <c r="C277" s="26">
        <v>12</v>
      </c>
      <c r="D277" s="26">
        <v>0</v>
      </c>
      <c r="E277" s="26">
        <v>104</v>
      </c>
      <c r="F277" s="26">
        <v>116</v>
      </c>
      <c r="G277" s="26">
        <v>29</v>
      </c>
      <c r="H277" s="26">
        <v>20</v>
      </c>
      <c r="I277" s="27">
        <v>31.03448275862069</v>
      </c>
      <c r="J277" s="27">
        <v>114.13793103448276</v>
      </c>
      <c r="K277" s="26"/>
      <c r="L277" s="37"/>
      <c r="M277" s="22"/>
      <c r="N277" s="4"/>
    </row>
    <row r="278" spans="1:14" ht="15">
      <c r="A278" s="53" t="s">
        <v>41</v>
      </c>
      <c r="B278" s="188">
        <v>1.65</v>
      </c>
      <c r="C278" s="26">
        <v>28</v>
      </c>
      <c r="D278" s="26">
        <v>2</v>
      </c>
      <c r="E278" s="26">
        <v>62</v>
      </c>
      <c r="F278" s="26">
        <v>92</v>
      </c>
      <c r="G278" s="26">
        <v>29</v>
      </c>
      <c r="H278" s="26">
        <v>21</v>
      </c>
      <c r="I278" s="27">
        <v>27.586206896551722</v>
      </c>
      <c r="J278" s="27">
        <v>87.13793103448276</v>
      </c>
      <c r="K278" s="26"/>
      <c r="L278" s="37"/>
      <c r="M278" s="22"/>
      <c r="N278" s="4"/>
    </row>
    <row r="279" spans="1:14" ht="15">
      <c r="A279" s="53" t="s">
        <v>117</v>
      </c>
      <c r="B279" s="188">
        <v>1.65</v>
      </c>
      <c r="C279" s="26">
        <v>35</v>
      </c>
      <c r="D279" s="26">
        <v>0</v>
      </c>
      <c r="E279" s="26">
        <v>57</v>
      </c>
      <c r="F279" s="26">
        <v>92</v>
      </c>
      <c r="G279" s="26">
        <v>34</v>
      </c>
      <c r="H279" s="26">
        <v>32</v>
      </c>
      <c r="I279" s="27">
        <v>5.88235294117647</v>
      </c>
      <c r="J279" s="27">
        <v>90.97058823529412</v>
      </c>
      <c r="K279" s="26"/>
      <c r="L279" s="37"/>
      <c r="M279" s="22"/>
      <c r="N279" s="4"/>
    </row>
    <row r="280" spans="1:14" ht="15">
      <c r="A280" s="53" t="s">
        <v>128</v>
      </c>
      <c r="B280" s="188">
        <v>1.65</v>
      </c>
      <c r="C280" s="26">
        <v>39</v>
      </c>
      <c r="D280" s="26">
        <v>1</v>
      </c>
      <c r="E280" s="26">
        <v>64</v>
      </c>
      <c r="F280" s="26">
        <v>104</v>
      </c>
      <c r="G280" s="26">
        <v>26</v>
      </c>
      <c r="H280" s="26">
        <v>24</v>
      </c>
      <c r="I280" s="27">
        <v>7.6923076923076925</v>
      </c>
      <c r="J280" s="27">
        <v>102</v>
      </c>
      <c r="K280" s="26"/>
      <c r="L280" s="37"/>
      <c r="M280" s="22"/>
      <c r="N280" s="4"/>
    </row>
    <row r="281" spans="1:14" ht="15">
      <c r="A281" s="53" t="s">
        <v>134</v>
      </c>
      <c r="B281" s="188">
        <v>2.25</v>
      </c>
      <c r="C281" s="26">
        <v>48</v>
      </c>
      <c r="D281" s="26">
        <v>1</v>
      </c>
      <c r="E281" s="26">
        <v>164</v>
      </c>
      <c r="F281" s="26">
        <v>213</v>
      </c>
      <c r="G281" s="26">
        <v>55</v>
      </c>
      <c r="H281" s="26">
        <v>46</v>
      </c>
      <c r="I281" s="27">
        <v>16.363636363636363</v>
      </c>
      <c r="J281" s="27">
        <v>208.57272727272726</v>
      </c>
      <c r="K281" s="26"/>
      <c r="L281" s="37"/>
      <c r="M281" s="22"/>
      <c r="N281" s="4"/>
    </row>
    <row r="282" spans="1:14" ht="15">
      <c r="A282" s="53" t="s">
        <v>61</v>
      </c>
      <c r="B282" s="188">
        <v>1</v>
      </c>
      <c r="C282" s="26">
        <v>41</v>
      </c>
      <c r="D282" s="26">
        <v>1</v>
      </c>
      <c r="E282" s="26">
        <v>82</v>
      </c>
      <c r="F282" s="26">
        <v>124</v>
      </c>
      <c r="G282" s="26">
        <v>27</v>
      </c>
      <c r="H282" s="26">
        <v>27</v>
      </c>
      <c r="I282" s="27">
        <v>0</v>
      </c>
      <c r="J282" s="27">
        <v>123.5</v>
      </c>
      <c r="K282" s="26"/>
      <c r="L282" s="37"/>
      <c r="M282" s="22"/>
      <c r="N282" s="4"/>
    </row>
    <row r="283" spans="1:14" ht="15">
      <c r="A283" s="53" t="s">
        <v>130</v>
      </c>
      <c r="B283" s="188">
        <v>1</v>
      </c>
      <c r="C283" s="26">
        <v>23</v>
      </c>
      <c r="D283" s="26">
        <v>2</v>
      </c>
      <c r="E283" s="26">
        <v>125</v>
      </c>
      <c r="F283" s="26">
        <v>150</v>
      </c>
      <c r="G283" s="26">
        <v>17</v>
      </c>
      <c r="H283" s="26">
        <v>17</v>
      </c>
      <c r="I283" s="27">
        <v>0</v>
      </c>
      <c r="J283" s="27">
        <v>149</v>
      </c>
      <c r="K283" s="26"/>
      <c r="L283" s="37"/>
      <c r="M283" s="22"/>
      <c r="N283" s="4"/>
    </row>
    <row r="284" spans="1:14" ht="15">
      <c r="A284" s="53" t="s">
        <v>77</v>
      </c>
      <c r="B284" s="188">
        <v>1</v>
      </c>
      <c r="C284" s="26">
        <v>7</v>
      </c>
      <c r="D284" s="26">
        <v>0</v>
      </c>
      <c r="E284" s="26">
        <v>48</v>
      </c>
      <c r="F284" s="26">
        <v>55</v>
      </c>
      <c r="G284" s="26">
        <v>15</v>
      </c>
      <c r="H284" s="26">
        <v>12</v>
      </c>
      <c r="I284" s="27">
        <v>20</v>
      </c>
      <c r="J284" s="27">
        <v>54.3</v>
      </c>
      <c r="K284" s="26"/>
      <c r="L284" s="37"/>
      <c r="M284" s="22"/>
      <c r="N284" s="4"/>
    </row>
    <row r="285" spans="1:14" ht="15">
      <c r="A285" s="53" t="s">
        <v>65</v>
      </c>
      <c r="B285" s="188">
        <v>1.2</v>
      </c>
      <c r="C285" s="26">
        <v>117</v>
      </c>
      <c r="D285" s="26">
        <v>3</v>
      </c>
      <c r="E285" s="26">
        <v>163</v>
      </c>
      <c r="F285" s="26">
        <v>283</v>
      </c>
      <c r="G285" s="26">
        <v>65</v>
      </c>
      <c r="H285" s="26">
        <v>58</v>
      </c>
      <c r="I285" s="27">
        <v>10.76923076923077</v>
      </c>
      <c r="J285" s="27">
        <v>275.2</v>
      </c>
      <c r="K285" s="26"/>
      <c r="L285" s="37"/>
      <c r="M285" s="22"/>
      <c r="N285" s="4"/>
    </row>
    <row r="286" spans="1:14" ht="15">
      <c r="A286" s="53" t="s">
        <v>118</v>
      </c>
      <c r="B286" s="188">
        <v>1</v>
      </c>
      <c r="C286" s="26">
        <v>101</v>
      </c>
      <c r="D286" s="26">
        <v>2</v>
      </c>
      <c r="E286" s="26">
        <v>224</v>
      </c>
      <c r="F286" s="26">
        <v>327</v>
      </c>
      <c r="G286" s="26">
        <v>136</v>
      </c>
      <c r="H286" s="26">
        <v>129</v>
      </c>
      <c r="I286" s="27">
        <v>5.147058823529411</v>
      </c>
      <c r="J286" s="27">
        <v>323.4007352941177</v>
      </c>
      <c r="K286" s="26"/>
      <c r="L286" s="37"/>
      <c r="M286" s="22"/>
      <c r="N286" s="4"/>
    </row>
    <row r="287" spans="1:14" ht="15">
      <c r="A287" s="53" t="s">
        <v>160</v>
      </c>
      <c r="B287" s="188">
        <v>1.2</v>
      </c>
      <c r="C287" s="26">
        <v>246</v>
      </c>
      <c r="D287" s="26">
        <v>50</v>
      </c>
      <c r="E287" s="26">
        <v>1308</v>
      </c>
      <c r="F287" s="26">
        <v>1604</v>
      </c>
      <c r="G287" s="26">
        <v>501</v>
      </c>
      <c r="H287" s="26">
        <v>430</v>
      </c>
      <c r="I287" s="27">
        <v>14.171656686626747</v>
      </c>
      <c r="J287" s="27">
        <v>1561.5688622754492</v>
      </c>
      <c r="K287" s="26"/>
      <c r="L287" s="37"/>
      <c r="M287" s="22"/>
      <c r="N287" s="4"/>
    </row>
    <row r="288" spans="1:14" ht="15">
      <c r="A288" s="53" t="s">
        <v>159</v>
      </c>
      <c r="B288" s="188">
        <v>1.2</v>
      </c>
      <c r="C288" s="26">
        <v>179</v>
      </c>
      <c r="D288" s="26">
        <v>8</v>
      </c>
      <c r="E288" s="26">
        <v>739</v>
      </c>
      <c r="F288" s="26">
        <v>926</v>
      </c>
      <c r="G288" s="26">
        <v>162</v>
      </c>
      <c r="H288" s="26">
        <v>125</v>
      </c>
      <c r="I288" s="27">
        <v>22.839506172839506</v>
      </c>
      <c r="J288" s="27">
        <v>901.5586419753087</v>
      </c>
      <c r="K288" s="26"/>
      <c r="L288" s="37"/>
      <c r="M288" s="22"/>
      <c r="N288" s="4"/>
    </row>
    <row r="289" spans="1:14" ht="15">
      <c r="A289" s="53" t="s">
        <v>164</v>
      </c>
      <c r="B289" s="188">
        <v>1.2</v>
      </c>
      <c r="C289" s="26">
        <v>46</v>
      </c>
      <c r="D289" s="26">
        <v>4</v>
      </c>
      <c r="E289" s="26">
        <v>130</v>
      </c>
      <c r="F289" s="26">
        <v>180</v>
      </c>
      <c r="G289" s="26">
        <v>70</v>
      </c>
      <c r="H289" s="26">
        <v>66</v>
      </c>
      <c r="I289" s="27">
        <v>5.714285714285714</v>
      </c>
      <c r="J289" s="27">
        <v>176.68571428571428</v>
      </c>
      <c r="K289" s="26"/>
      <c r="L289" s="37"/>
      <c r="M289" s="22"/>
      <c r="N289" s="4"/>
    </row>
    <row r="290" spans="1:14" ht="15">
      <c r="A290" s="53" t="s">
        <v>136</v>
      </c>
      <c r="B290" s="188">
        <v>1.2</v>
      </c>
      <c r="C290" s="26">
        <v>41</v>
      </c>
      <c r="D290" s="26">
        <v>0</v>
      </c>
      <c r="E290" s="26">
        <v>46</v>
      </c>
      <c r="F290" s="26">
        <v>87</v>
      </c>
      <c r="G290" s="26">
        <v>43</v>
      </c>
      <c r="H290" s="26">
        <v>42</v>
      </c>
      <c r="I290" s="27">
        <v>2.3255813953488373</v>
      </c>
      <c r="J290" s="27">
        <v>86.52325581395348</v>
      </c>
      <c r="K290" s="26"/>
      <c r="L290" s="37"/>
      <c r="M290" s="22"/>
      <c r="N290" s="4"/>
    </row>
    <row r="291" spans="1:14" ht="15">
      <c r="A291" s="53" t="s">
        <v>133</v>
      </c>
      <c r="B291" s="188">
        <v>1.2</v>
      </c>
      <c r="C291" s="26">
        <v>54</v>
      </c>
      <c r="D291" s="26">
        <v>12</v>
      </c>
      <c r="E291" s="26">
        <v>202</v>
      </c>
      <c r="F291" s="26">
        <v>268</v>
      </c>
      <c r="G291" s="26">
        <v>63</v>
      </c>
      <c r="H291" s="26">
        <v>38</v>
      </c>
      <c r="I291" s="27">
        <v>39.682539682539684</v>
      </c>
      <c r="J291" s="27">
        <v>251.28571428571428</v>
      </c>
      <c r="K291" s="26"/>
      <c r="L291" s="37"/>
      <c r="M291" s="22"/>
      <c r="N291" s="4"/>
    </row>
    <row r="292" spans="1:14" ht="15">
      <c r="A292" s="53" t="s">
        <v>155</v>
      </c>
      <c r="B292" s="188">
        <v>1</v>
      </c>
      <c r="C292" s="26">
        <v>11</v>
      </c>
      <c r="D292" s="26">
        <v>0</v>
      </c>
      <c r="E292" s="26">
        <v>13</v>
      </c>
      <c r="F292" s="26">
        <v>24</v>
      </c>
      <c r="G292" s="26">
        <v>0</v>
      </c>
      <c r="H292" s="26">
        <v>0</v>
      </c>
      <c r="I292" s="27">
        <v>0</v>
      </c>
      <c r="J292" s="27">
        <v>24</v>
      </c>
      <c r="K292" s="26"/>
      <c r="L292" s="37"/>
      <c r="M292" s="22"/>
      <c r="N292" s="4"/>
    </row>
    <row r="293" spans="1:14" ht="15">
      <c r="A293" s="53" t="s">
        <v>115</v>
      </c>
      <c r="B293" s="188">
        <v>1</v>
      </c>
      <c r="C293" s="26">
        <v>19</v>
      </c>
      <c r="D293" s="26">
        <v>0</v>
      </c>
      <c r="E293" s="26">
        <v>24</v>
      </c>
      <c r="F293" s="26">
        <v>43</v>
      </c>
      <c r="G293" s="26">
        <v>10</v>
      </c>
      <c r="H293" s="26">
        <v>8</v>
      </c>
      <c r="I293" s="27">
        <v>20</v>
      </c>
      <c r="J293" s="27">
        <v>41.1</v>
      </c>
      <c r="K293" s="26"/>
      <c r="L293" s="37"/>
      <c r="M293" s="22"/>
      <c r="N293" s="4"/>
    </row>
    <row r="294" spans="1:14" ht="15">
      <c r="A294" s="53" t="s">
        <v>80</v>
      </c>
      <c r="B294" s="188">
        <v>3.5</v>
      </c>
      <c r="C294" s="26">
        <v>17</v>
      </c>
      <c r="D294" s="26">
        <v>0</v>
      </c>
      <c r="E294" s="26">
        <v>58</v>
      </c>
      <c r="F294" s="26">
        <v>75</v>
      </c>
      <c r="G294" s="26">
        <v>0</v>
      </c>
      <c r="H294" s="26">
        <v>0</v>
      </c>
      <c r="I294" s="27">
        <v>0</v>
      </c>
      <c r="J294" s="27">
        <v>75</v>
      </c>
      <c r="K294" s="26"/>
      <c r="L294" s="37"/>
      <c r="M294" s="22"/>
      <c r="N294" s="4"/>
    </row>
    <row r="295" spans="1:14" ht="15">
      <c r="A295" s="55" t="s">
        <v>220</v>
      </c>
      <c r="B295" s="53"/>
      <c r="C295" s="35">
        <v>1174</v>
      </c>
      <c r="D295" s="35">
        <v>104</v>
      </c>
      <c r="E295" s="35">
        <v>4077</v>
      </c>
      <c r="F295" s="35">
        <v>5355</v>
      </c>
      <c r="G295" s="35">
        <v>1438</v>
      </c>
      <c r="H295" s="35">
        <v>1209</v>
      </c>
      <c r="I295" s="35"/>
      <c r="J295" s="36">
        <v>5216.318482968921</v>
      </c>
      <c r="K295" s="36">
        <v>5098.064781686004</v>
      </c>
      <c r="L295" s="40">
        <v>2.319580200465967</v>
      </c>
      <c r="M295" s="20"/>
      <c r="N295" s="21"/>
    </row>
    <row r="296" spans="1:14" ht="15.75">
      <c r="A296" s="29" t="s">
        <v>192</v>
      </c>
      <c r="B296" s="178"/>
      <c r="C296" s="109"/>
      <c r="D296" s="177"/>
      <c r="E296" s="109"/>
      <c r="F296" s="109"/>
      <c r="G296" s="109"/>
      <c r="H296" s="109"/>
      <c r="I296" s="109"/>
      <c r="J296" s="109"/>
      <c r="K296" s="109"/>
      <c r="L296" s="176"/>
      <c r="M296" s="176"/>
      <c r="N296" s="177"/>
    </row>
    <row r="297" spans="1:14" ht="15">
      <c r="A297" s="53" t="s">
        <v>162</v>
      </c>
      <c r="B297" s="188">
        <v>3.5</v>
      </c>
      <c r="C297" s="32">
        <v>101</v>
      </c>
      <c r="D297" s="32">
        <v>32</v>
      </c>
      <c r="E297" s="32">
        <v>558</v>
      </c>
      <c r="F297" s="32">
        <v>691</v>
      </c>
      <c r="G297" s="32">
        <v>105</v>
      </c>
      <c r="H297" s="32">
        <v>96</v>
      </c>
      <c r="I297" s="54">
        <v>8.571428571428571</v>
      </c>
      <c r="J297" s="54">
        <v>670.6714285714286</v>
      </c>
      <c r="K297" s="32"/>
      <c r="L297" s="174"/>
      <c r="M297" s="12"/>
      <c r="N297" s="4"/>
    </row>
    <row r="298" spans="1:14" ht="15">
      <c r="A298" s="53" t="s">
        <v>161</v>
      </c>
      <c r="B298" s="188">
        <v>3.5</v>
      </c>
      <c r="C298" s="32">
        <v>49</v>
      </c>
      <c r="D298" s="32">
        <v>27</v>
      </c>
      <c r="E298" s="32">
        <v>362</v>
      </c>
      <c r="F298" s="32">
        <v>438</v>
      </c>
      <c r="G298" s="32">
        <v>63</v>
      </c>
      <c r="H298" s="32">
        <v>62</v>
      </c>
      <c r="I298" s="54">
        <v>1.5873015873015872</v>
      </c>
      <c r="J298" s="54">
        <v>424.1111111111111</v>
      </c>
      <c r="K298" s="32"/>
      <c r="L298" s="174"/>
      <c r="M298" s="12"/>
      <c r="N298" s="4"/>
    </row>
    <row r="299" spans="1:14" ht="15">
      <c r="A299" s="53" t="s">
        <v>63</v>
      </c>
      <c r="B299" s="188">
        <v>2.25</v>
      </c>
      <c r="C299" s="32">
        <v>89</v>
      </c>
      <c r="D299" s="32">
        <v>19</v>
      </c>
      <c r="E299" s="32">
        <v>587</v>
      </c>
      <c r="F299" s="32">
        <v>695</v>
      </c>
      <c r="G299" s="32">
        <v>96</v>
      </c>
      <c r="H299" s="32">
        <v>95</v>
      </c>
      <c r="I299" s="54">
        <v>1.0416666666666665</v>
      </c>
      <c r="J299" s="54">
        <v>685.0364583333334</v>
      </c>
      <c r="K299" s="32"/>
      <c r="L299" s="174"/>
      <c r="M299" s="12"/>
      <c r="N299" s="4"/>
    </row>
    <row r="300" spans="1:14" ht="15">
      <c r="A300" s="55" t="s">
        <v>220</v>
      </c>
      <c r="B300" s="55"/>
      <c r="C300" s="34">
        <v>239</v>
      </c>
      <c r="D300" s="34">
        <v>78</v>
      </c>
      <c r="E300" s="34">
        <v>1507</v>
      </c>
      <c r="F300" s="34">
        <v>1824</v>
      </c>
      <c r="G300" s="34">
        <v>264</v>
      </c>
      <c r="H300" s="34">
        <v>253</v>
      </c>
      <c r="I300" s="85"/>
      <c r="J300" s="85">
        <v>1779.8189980158731</v>
      </c>
      <c r="K300" s="85">
        <v>1506.8252902709196</v>
      </c>
      <c r="L300" s="175">
        <v>18.117144005186603</v>
      </c>
      <c r="M300" s="20"/>
      <c r="N300" s="21"/>
    </row>
    <row r="301" spans="1:14" ht="15">
      <c r="A301"/>
      <c r="B301" s="17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5">
      <c r="A302"/>
      <c r="B302" s="171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5">
      <c r="A305" s="15"/>
      <c r="B305" s="48"/>
      <c r="C305" s="76" t="s">
        <v>178</v>
      </c>
      <c r="D305" s="76"/>
      <c r="E305" s="76"/>
      <c r="F305" s="80"/>
      <c r="G305" s="82" t="s">
        <v>179</v>
      </c>
      <c r="H305" s="82" t="s">
        <v>212</v>
      </c>
      <c r="I305" s="83" t="s">
        <v>213</v>
      </c>
      <c r="J305" s="117" t="s">
        <v>207</v>
      </c>
      <c r="K305" s="9" t="s">
        <v>207</v>
      </c>
      <c r="L305" s="8" t="s">
        <v>214</v>
      </c>
      <c r="M305" s="8"/>
      <c r="N305" s="9"/>
    </row>
    <row r="306" spans="1:14" ht="15">
      <c r="A306" s="17"/>
      <c r="B306" s="94" t="s">
        <v>33</v>
      </c>
      <c r="C306" s="87">
        <v>2000</v>
      </c>
      <c r="D306" s="77"/>
      <c r="E306" s="77"/>
      <c r="F306" s="81"/>
      <c r="G306" s="79" t="s">
        <v>180</v>
      </c>
      <c r="H306" s="79" t="s">
        <v>181</v>
      </c>
      <c r="I306" s="84" t="s">
        <v>206</v>
      </c>
      <c r="J306" s="86" t="s">
        <v>208</v>
      </c>
      <c r="K306" s="4" t="s">
        <v>208</v>
      </c>
      <c r="L306" s="22" t="s">
        <v>257</v>
      </c>
      <c r="M306" s="22"/>
      <c r="N306" s="4"/>
    </row>
    <row r="307" spans="1:14" ht="15">
      <c r="A307" s="93" t="s">
        <v>215</v>
      </c>
      <c r="B307" s="94" t="s">
        <v>216</v>
      </c>
      <c r="C307" s="78" t="s">
        <v>217</v>
      </c>
      <c r="D307" s="79" t="s">
        <v>183</v>
      </c>
      <c r="E307" s="79" t="s">
        <v>184</v>
      </c>
      <c r="F307" s="78" t="s">
        <v>185</v>
      </c>
      <c r="G307" s="95">
        <v>1999</v>
      </c>
      <c r="H307" s="79"/>
      <c r="I307" s="84" t="s">
        <v>218</v>
      </c>
      <c r="J307" s="86" t="s">
        <v>182</v>
      </c>
      <c r="K307" s="4" t="s">
        <v>182</v>
      </c>
      <c r="L307" s="23">
        <v>2001</v>
      </c>
      <c r="M307" s="24" t="s">
        <v>258</v>
      </c>
      <c r="N307" s="4">
        <v>2000</v>
      </c>
    </row>
    <row r="308" spans="1:14" ht="15">
      <c r="A308" s="17"/>
      <c r="B308" s="49"/>
      <c r="C308" s="78" t="s">
        <v>219</v>
      </c>
      <c r="D308" s="26"/>
      <c r="E308" s="26"/>
      <c r="F308" s="26"/>
      <c r="G308" s="26"/>
      <c r="H308" s="26"/>
      <c r="I308" s="27"/>
      <c r="J308" s="75">
        <v>2001</v>
      </c>
      <c r="K308" s="3">
        <v>2000</v>
      </c>
      <c r="L308" s="12" t="s">
        <v>218</v>
      </c>
      <c r="M308" s="12"/>
      <c r="N308" s="4"/>
    </row>
    <row r="309" spans="1:14" ht="15">
      <c r="A309" s="14"/>
      <c r="B309" s="52">
        <v>1</v>
      </c>
      <c r="C309" s="52">
        <v>2</v>
      </c>
      <c r="D309" s="52">
        <v>3</v>
      </c>
      <c r="E309" s="52">
        <v>4</v>
      </c>
      <c r="F309" s="52">
        <v>5</v>
      </c>
      <c r="G309" s="52">
        <v>6</v>
      </c>
      <c r="H309" s="52">
        <v>7</v>
      </c>
      <c r="I309" s="88">
        <v>8</v>
      </c>
      <c r="J309" s="88">
        <v>9</v>
      </c>
      <c r="K309" s="6">
        <v>10</v>
      </c>
      <c r="L309" s="11">
        <v>11</v>
      </c>
      <c r="M309" s="11"/>
      <c r="N309" s="11"/>
    </row>
    <row r="310" spans="1:14" ht="15.75">
      <c r="A310" s="29" t="s">
        <v>245</v>
      </c>
      <c r="B310" s="51"/>
      <c r="C310" s="38"/>
      <c r="D310" s="38"/>
      <c r="E310" s="38"/>
      <c r="F310" s="38"/>
      <c r="G310" s="38"/>
      <c r="H310" s="38"/>
      <c r="I310" s="39"/>
      <c r="J310" s="39"/>
      <c r="K310" s="38"/>
      <c r="L310" s="31"/>
      <c r="M310" s="1"/>
      <c r="N310" s="11"/>
    </row>
    <row r="311" spans="1:14" ht="15">
      <c r="A311" s="53" t="s">
        <v>68</v>
      </c>
      <c r="B311" s="188">
        <v>2.8</v>
      </c>
      <c r="C311" s="26">
        <v>15</v>
      </c>
      <c r="D311" s="26">
        <v>1</v>
      </c>
      <c r="E311" s="26">
        <v>23</v>
      </c>
      <c r="F311" s="26">
        <v>39</v>
      </c>
      <c r="G311" s="26">
        <v>7</v>
      </c>
      <c r="H311" s="26">
        <v>3</v>
      </c>
      <c r="I311" s="27">
        <v>57.14285714285714</v>
      </c>
      <c r="J311" s="27">
        <v>34.214285714285715</v>
      </c>
      <c r="K311" s="26"/>
      <c r="L311" s="37"/>
      <c r="M311" s="22"/>
      <c r="N311" s="4"/>
    </row>
    <row r="312" spans="1:14" ht="15">
      <c r="A312" s="53" t="s">
        <v>60</v>
      </c>
      <c r="B312" s="188">
        <v>1</v>
      </c>
      <c r="C312" s="26">
        <v>122</v>
      </c>
      <c r="D312" s="26">
        <v>12</v>
      </c>
      <c r="E312" s="26">
        <v>327</v>
      </c>
      <c r="F312" s="26">
        <v>461</v>
      </c>
      <c r="G312" s="26">
        <v>104</v>
      </c>
      <c r="H312" s="26">
        <v>94</v>
      </c>
      <c r="I312" s="27">
        <v>9.615384615384617</v>
      </c>
      <c r="J312" s="27">
        <v>449.13461538461536</v>
      </c>
      <c r="K312" s="26"/>
      <c r="L312" s="37"/>
      <c r="M312" s="22"/>
      <c r="N312" s="4"/>
    </row>
    <row r="313" spans="1:14" ht="15">
      <c r="A313" s="53" t="s">
        <v>147</v>
      </c>
      <c r="B313" s="188">
        <v>1.65</v>
      </c>
      <c r="C313" s="26">
        <v>71</v>
      </c>
      <c r="D313" s="26">
        <v>11</v>
      </c>
      <c r="E313" s="26">
        <v>536</v>
      </c>
      <c r="F313" s="26">
        <v>618</v>
      </c>
      <c r="G313" s="26">
        <v>84</v>
      </c>
      <c r="H313" s="26">
        <v>72</v>
      </c>
      <c r="I313" s="27">
        <v>14.285714285714285</v>
      </c>
      <c r="J313" s="27">
        <v>607.4285714285714</v>
      </c>
      <c r="K313" s="26"/>
      <c r="L313" s="37"/>
      <c r="M313" s="22"/>
      <c r="N313" s="4"/>
    </row>
    <row r="314" spans="1:14" ht="15">
      <c r="A314" s="53" t="s">
        <v>119</v>
      </c>
      <c r="B314" s="188">
        <v>1</v>
      </c>
      <c r="C314" s="26">
        <v>26</v>
      </c>
      <c r="D314" s="26">
        <v>1</v>
      </c>
      <c r="E314" s="26">
        <v>55</v>
      </c>
      <c r="F314" s="26">
        <v>82</v>
      </c>
      <c r="G314" s="26">
        <v>27</v>
      </c>
      <c r="H314" s="26">
        <v>26</v>
      </c>
      <c r="I314" s="27">
        <v>3.7037037037037033</v>
      </c>
      <c r="J314" s="27">
        <v>81.01851851851852</v>
      </c>
      <c r="K314" s="26"/>
      <c r="L314" s="37"/>
      <c r="M314" s="22"/>
      <c r="N314" s="4"/>
    </row>
    <row r="315" spans="1:14" ht="15">
      <c r="A315" s="53" t="s">
        <v>130</v>
      </c>
      <c r="B315" s="188">
        <v>1</v>
      </c>
      <c r="C315" s="26">
        <v>45</v>
      </c>
      <c r="D315" s="26">
        <v>3</v>
      </c>
      <c r="E315" s="26">
        <v>224</v>
      </c>
      <c r="F315" s="26">
        <v>272</v>
      </c>
      <c r="G315" s="26">
        <v>67</v>
      </c>
      <c r="H315" s="26">
        <v>63</v>
      </c>
      <c r="I315" s="27">
        <v>5.970149253731343</v>
      </c>
      <c r="J315" s="27">
        <v>269.15671641791045</v>
      </c>
      <c r="K315" s="26"/>
      <c r="L315" s="37"/>
      <c r="M315" s="22"/>
      <c r="N315" s="4"/>
    </row>
    <row r="316" spans="1:14" ht="15">
      <c r="A316" s="53" t="s">
        <v>77</v>
      </c>
      <c r="B316" s="188">
        <v>1</v>
      </c>
      <c r="C316" s="26">
        <v>22</v>
      </c>
      <c r="D316" s="26">
        <v>2</v>
      </c>
      <c r="E316" s="26">
        <v>64</v>
      </c>
      <c r="F316" s="26">
        <v>88</v>
      </c>
      <c r="G316" s="26">
        <v>19</v>
      </c>
      <c r="H316" s="26">
        <v>19</v>
      </c>
      <c r="I316" s="27">
        <v>0</v>
      </c>
      <c r="J316" s="27">
        <v>87</v>
      </c>
      <c r="K316" s="26"/>
      <c r="L316" s="37"/>
      <c r="M316" s="22"/>
      <c r="N316" s="4"/>
    </row>
    <row r="317" spans="1:14" ht="15">
      <c r="A317" s="53" t="s">
        <v>106</v>
      </c>
      <c r="B317" s="188">
        <v>1.2</v>
      </c>
      <c r="C317" s="26">
        <v>23</v>
      </c>
      <c r="D317" s="26">
        <v>1</v>
      </c>
      <c r="E317" s="26">
        <v>29</v>
      </c>
      <c r="F317" s="26">
        <v>53</v>
      </c>
      <c r="G317" s="26">
        <v>24</v>
      </c>
      <c r="H317" s="26">
        <v>20</v>
      </c>
      <c r="I317" s="27">
        <v>16.666666666666664</v>
      </c>
      <c r="J317" s="27">
        <v>50.583333333333336</v>
      </c>
      <c r="K317" s="26"/>
      <c r="L317" s="37"/>
      <c r="M317" s="22"/>
      <c r="N317" s="4"/>
    </row>
    <row r="318" spans="1:14" ht="15">
      <c r="A318" s="53" t="s">
        <v>65</v>
      </c>
      <c r="B318" s="188">
        <v>1.2</v>
      </c>
      <c r="C318" s="26">
        <v>41</v>
      </c>
      <c r="D318" s="26">
        <v>0</v>
      </c>
      <c r="E318" s="26">
        <v>78</v>
      </c>
      <c r="F318" s="26">
        <v>119</v>
      </c>
      <c r="G318" s="26">
        <v>43</v>
      </c>
      <c r="H318" s="26">
        <v>38</v>
      </c>
      <c r="I318" s="27">
        <v>11.627906976744185</v>
      </c>
      <c r="J318" s="27">
        <v>116.61627906976744</v>
      </c>
      <c r="K318" s="26"/>
      <c r="L318" s="37"/>
      <c r="M318" s="22"/>
      <c r="N318" s="4"/>
    </row>
    <row r="319" spans="1:14" ht="15">
      <c r="A319" s="53" t="s">
        <v>160</v>
      </c>
      <c r="B319" s="188">
        <v>1.2</v>
      </c>
      <c r="C319" s="26">
        <v>191</v>
      </c>
      <c r="D319" s="26">
        <v>30</v>
      </c>
      <c r="E319" s="26">
        <v>965</v>
      </c>
      <c r="F319" s="26">
        <v>1186</v>
      </c>
      <c r="G319" s="26">
        <v>247</v>
      </c>
      <c r="H319" s="26">
        <v>208</v>
      </c>
      <c r="I319" s="27">
        <v>15.789473684210526</v>
      </c>
      <c r="J319" s="27">
        <v>1155.921052631579</v>
      </c>
      <c r="K319" s="26"/>
      <c r="L319" s="37"/>
      <c r="M319" s="22"/>
      <c r="N319" s="4"/>
    </row>
    <row r="320" spans="1:14" ht="15">
      <c r="A320" s="53" t="s">
        <v>159</v>
      </c>
      <c r="B320" s="188">
        <v>1.2</v>
      </c>
      <c r="C320" s="26">
        <v>76</v>
      </c>
      <c r="D320" s="26">
        <v>17</v>
      </c>
      <c r="E320" s="26">
        <v>430</v>
      </c>
      <c r="F320" s="26">
        <v>523</v>
      </c>
      <c r="G320" s="26">
        <v>85</v>
      </c>
      <c r="H320" s="26">
        <v>79</v>
      </c>
      <c r="I320" s="27">
        <v>7.0588235294117645</v>
      </c>
      <c r="J320" s="27">
        <v>511.8176470588235</v>
      </c>
      <c r="K320" s="26"/>
      <c r="L320" s="37"/>
      <c r="M320" s="22"/>
      <c r="N320" s="4"/>
    </row>
    <row r="321" spans="1:14" ht="15">
      <c r="A321" s="53" t="s">
        <v>164</v>
      </c>
      <c r="B321" s="188">
        <v>1.2</v>
      </c>
      <c r="C321" s="26">
        <v>55</v>
      </c>
      <c r="D321" s="26">
        <v>0</v>
      </c>
      <c r="E321" s="26">
        <v>78</v>
      </c>
      <c r="F321" s="26">
        <v>133</v>
      </c>
      <c r="G321" s="26">
        <v>48</v>
      </c>
      <c r="H321" s="26">
        <v>46</v>
      </c>
      <c r="I321" s="27">
        <v>4.166666666666666</v>
      </c>
      <c r="J321" s="27">
        <v>131.85416666666666</v>
      </c>
      <c r="K321" s="26"/>
      <c r="L321" s="37"/>
      <c r="M321" s="22"/>
      <c r="N321" s="4"/>
    </row>
    <row r="322" spans="1:14" ht="15">
      <c r="A322" s="53" t="s">
        <v>136</v>
      </c>
      <c r="B322" s="188">
        <v>1.2</v>
      </c>
      <c r="C322" s="26">
        <v>92</v>
      </c>
      <c r="D322" s="26">
        <v>0</v>
      </c>
      <c r="E322" s="26">
        <v>125</v>
      </c>
      <c r="F322" s="26">
        <v>217</v>
      </c>
      <c r="G322" s="26">
        <v>47</v>
      </c>
      <c r="H322" s="26">
        <v>45</v>
      </c>
      <c r="I322" s="27">
        <v>4.25531914893617</v>
      </c>
      <c r="J322" s="27">
        <v>215.04255319148936</v>
      </c>
      <c r="K322" s="26"/>
      <c r="L322" s="37"/>
      <c r="M322" s="22"/>
      <c r="N322" s="4"/>
    </row>
    <row r="323" spans="1:14" ht="15">
      <c r="A323" s="53" t="s">
        <v>133</v>
      </c>
      <c r="B323" s="188">
        <v>1.2</v>
      </c>
      <c r="C323" s="26">
        <v>98</v>
      </c>
      <c r="D323" s="26">
        <v>3</v>
      </c>
      <c r="E323" s="26">
        <v>418</v>
      </c>
      <c r="F323" s="26">
        <v>519</v>
      </c>
      <c r="G323" s="26">
        <v>90</v>
      </c>
      <c r="H323" s="26">
        <v>84</v>
      </c>
      <c r="I323" s="27">
        <v>6.666666666666667</v>
      </c>
      <c r="J323" s="27">
        <v>514.2333333333333</v>
      </c>
      <c r="K323" s="26"/>
      <c r="L323" s="37"/>
      <c r="M323" s="22"/>
      <c r="N323" s="4"/>
    </row>
    <row r="324" spans="1:14" ht="15">
      <c r="A324" s="53" t="s">
        <v>165</v>
      </c>
      <c r="B324" s="188">
        <v>1.65</v>
      </c>
      <c r="C324" s="26">
        <v>12</v>
      </c>
      <c r="D324" s="26">
        <v>4</v>
      </c>
      <c r="E324" s="26">
        <v>24</v>
      </c>
      <c r="F324" s="26">
        <v>40</v>
      </c>
      <c r="G324" s="26">
        <v>6</v>
      </c>
      <c r="H324" s="26">
        <v>5</v>
      </c>
      <c r="I324" s="27">
        <v>16.666666666666664</v>
      </c>
      <c r="J324" s="27">
        <v>37</v>
      </c>
      <c r="K324" s="26"/>
      <c r="L324" s="37"/>
      <c r="M324" s="22"/>
      <c r="N324" s="4"/>
    </row>
    <row r="325" spans="1:14" ht="15">
      <c r="A325" s="53" t="s">
        <v>220</v>
      </c>
      <c r="B325" s="53"/>
      <c r="C325" s="26">
        <v>889</v>
      </c>
      <c r="D325" s="26">
        <v>85</v>
      </c>
      <c r="E325" s="26">
        <v>3376</v>
      </c>
      <c r="F325" s="26">
        <v>4350</v>
      </c>
      <c r="G325" s="26">
        <v>898</v>
      </c>
      <c r="H325" s="26">
        <v>802</v>
      </c>
      <c r="I325" s="26"/>
      <c r="J325" s="27">
        <v>4261.021072748894</v>
      </c>
      <c r="K325" s="27">
        <v>3898.3188628131265</v>
      </c>
      <c r="L325" s="37">
        <v>9.30406728386585</v>
      </c>
      <c r="M325" s="22"/>
      <c r="N325" s="4"/>
    </row>
    <row r="326" spans="1:14" ht="15.75">
      <c r="A326" s="29" t="s">
        <v>194</v>
      </c>
      <c r="B326" s="178"/>
      <c r="C326" s="38"/>
      <c r="D326" s="38"/>
      <c r="E326" s="38"/>
      <c r="F326" s="38"/>
      <c r="G326" s="38"/>
      <c r="H326" s="38"/>
      <c r="I326" s="39"/>
      <c r="J326" s="39"/>
      <c r="K326" s="30"/>
      <c r="L326" s="31"/>
      <c r="M326" s="1"/>
      <c r="N326" s="11"/>
    </row>
    <row r="327" spans="1:14" ht="15">
      <c r="A327" s="53" t="s">
        <v>41</v>
      </c>
      <c r="B327" s="188">
        <v>1.65</v>
      </c>
      <c r="C327" s="26">
        <v>141</v>
      </c>
      <c r="D327" s="26">
        <v>59</v>
      </c>
      <c r="E327" s="26">
        <v>1105</v>
      </c>
      <c r="F327" s="26">
        <v>1305</v>
      </c>
      <c r="G327" s="26">
        <v>198</v>
      </c>
      <c r="H327" s="26">
        <v>148</v>
      </c>
      <c r="I327" s="27">
        <v>25.252525252525253</v>
      </c>
      <c r="J327" s="27">
        <v>1257.6969696969697</v>
      </c>
      <c r="K327" s="26"/>
      <c r="L327" s="37"/>
      <c r="M327" s="22"/>
      <c r="N327" s="4"/>
    </row>
    <row r="328" spans="1:14" ht="15">
      <c r="A328" s="53" t="s">
        <v>59</v>
      </c>
      <c r="B328" s="188">
        <v>1</v>
      </c>
      <c r="C328" s="26">
        <v>0</v>
      </c>
      <c r="D328" s="26">
        <v>2</v>
      </c>
      <c r="E328" s="26">
        <v>18</v>
      </c>
      <c r="F328" s="26">
        <v>20</v>
      </c>
      <c r="G328" s="26">
        <v>0</v>
      </c>
      <c r="H328" s="26">
        <v>0</v>
      </c>
      <c r="I328" s="27">
        <v>0</v>
      </c>
      <c r="J328" s="27">
        <v>19</v>
      </c>
      <c r="K328" s="26"/>
      <c r="L328" s="37"/>
      <c r="M328" s="22"/>
      <c r="N328" s="4"/>
    </row>
    <row r="329" spans="1:14" ht="15">
      <c r="A329" s="53" t="s">
        <v>79</v>
      </c>
      <c r="B329" s="188">
        <v>1</v>
      </c>
      <c r="C329" s="26">
        <v>601</v>
      </c>
      <c r="D329" s="26">
        <v>133</v>
      </c>
      <c r="E329" s="26">
        <v>4092</v>
      </c>
      <c r="F329" s="26">
        <v>4826</v>
      </c>
      <c r="G329" s="26">
        <v>682</v>
      </c>
      <c r="H329" s="26">
        <v>553</v>
      </c>
      <c r="I329" s="27">
        <v>18.914956011730204</v>
      </c>
      <c r="J329" s="27">
        <v>4702.66055718475</v>
      </c>
      <c r="K329" s="26"/>
      <c r="L329" s="37"/>
      <c r="M329" s="22"/>
      <c r="N329" s="4"/>
    </row>
    <row r="330" spans="1:14" ht="15">
      <c r="A330" s="53" t="s">
        <v>99</v>
      </c>
      <c r="B330" s="188">
        <v>1</v>
      </c>
      <c r="C330" s="26">
        <v>61</v>
      </c>
      <c r="D330" s="26">
        <v>27</v>
      </c>
      <c r="E330" s="26">
        <v>348</v>
      </c>
      <c r="F330" s="26">
        <v>436</v>
      </c>
      <c r="G330" s="26">
        <v>79</v>
      </c>
      <c r="H330" s="26">
        <v>55</v>
      </c>
      <c r="I330" s="27">
        <v>30.37974683544304</v>
      </c>
      <c r="J330" s="27">
        <v>413.2341772151899</v>
      </c>
      <c r="K330" s="26"/>
      <c r="L330" s="37"/>
      <c r="M330" s="22"/>
      <c r="N330" s="4"/>
    </row>
    <row r="331" spans="1:14" ht="15">
      <c r="A331" s="53" t="s">
        <v>60</v>
      </c>
      <c r="B331" s="188">
        <v>1</v>
      </c>
      <c r="C331" s="26">
        <v>423</v>
      </c>
      <c r="D331" s="26">
        <v>214</v>
      </c>
      <c r="E331" s="26">
        <v>3215</v>
      </c>
      <c r="F331" s="26">
        <v>3852</v>
      </c>
      <c r="G331" s="26">
        <v>520</v>
      </c>
      <c r="H331" s="26">
        <v>446</v>
      </c>
      <c r="I331" s="27">
        <v>14.23076923076923</v>
      </c>
      <c r="J331" s="27">
        <v>3714.901923076923</v>
      </c>
      <c r="K331" s="26"/>
      <c r="L331" s="37"/>
      <c r="M331" s="22"/>
      <c r="N331" s="4"/>
    </row>
    <row r="332" spans="1:14" ht="15">
      <c r="A332" s="53" t="s">
        <v>110</v>
      </c>
      <c r="B332" s="188">
        <v>1</v>
      </c>
      <c r="C332" s="26">
        <v>417</v>
      </c>
      <c r="D332" s="26">
        <v>104</v>
      </c>
      <c r="E332" s="26">
        <v>2724</v>
      </c>
      <c r="F332" s="26">
        <v>3245</v>
      </c>
      <c r="G332" s="26">
        <v>458</v>
      </c>
      <c r="H332" s="26">
        <v>393</v>
      </c>
      <c r="I332" s="27">
        <v>14.192139737991265</v>
      </c>
      <c r="J332" s="27">
        <v>3163.4093886462883</v>
      </c>
      <c r="K332" s="26"/>
      <c r="L332" s="37"/>
      <c r="M332" s="22"/>
      <c r="N332" s="4"/>
    </row>
    <row r="333" spans="1:14" ht="15">
      <c r="A333" s="53" t="s">
        <v>119</v>
      </c>
      <c r="B333" s="188">
        <v>1</v>
      </c>
      <c r="C333" s="26">
        <v>0</v>
      </c>
      <c r="D333" s="26">
        <v>3</v>
      </c>
      <c r="E333" s="26">
        <v>13</v>
      </c>
      <c r="F333" s="26">
        <v>16</v>
      </c>
      <c r="G333" s="26">
        <v>0</v>
      </c>
      <c r="H333" s="26">
        <v>0</v>
      </c>
      <c r="I333" s="27">
        <v>0</v>
      </c>
      <c r="J333" s="27">
        <v>14.5</v>
      </c>
      <c r="K333" s="26"/>
      <c r="L333" s="37"/>
      <c r="M333" s="22"/>
      <c r="N333" s="4"/>
    </row>
    <row r="334" spans="1:14" ht="15">
      <c r="A334" s="53" t="s">
        <v>220</v>
      </c>
      <c r="B334" s="53"/>
      <c r="C334" s="26">
        <v>1643</v>
      </c>
      <c r="D334" s="26">
        <v>542</v>
      </c>
      <c r="E334" s="26">
        <v>11515</v>
      </c>
      <c r="F334" s="26">
        <v>13700</v>
      </c>
      <c r="G334" s="26">
        <v>1937</v>
      </c>
      <c r="H334" s="26">
        <v>1595</v>
      </c>
      <c r="I334" s="26"/>
      <c r="J334" s="27">
        <v>13285.403015820122</v>
      </c>
      <c r="K334" s="27">
        <v>12847.226994783445</v>
      </c>
      <c r="L334" s="37">
        <v>3.4106661399739937</v>
      </c>
      <c r="M334" s="22"/>
      <c r="N334" s="4"/>
    </row>
    <row r="335" spans="1:14" ht="15.75">
      <c r="A335" s="29" t="s">
        <v>38</v>
      </c>
      <c r="B335" s="51"/>
      <c r="C335" s="38"/>
      <c r="D335" s="38"/>
      <c r="E335" s="38"/>
      <c r="F335" s="38"/>
      <c r="G335" s="38"/>
      <c r="H335" s="38"/>
      <c r="I335" s="39"/>
      <c r="J335" s="39"/>
      <c r="K335" s="30"/>
      <c r="L335" s="31"/>
      <c r="M335" s="1"/>
      <c r="N335" s="11"/>
    </row>
    <row r="336" spans="1:14" ht="15">
      <c r="A336" s="53" t="s">
        <v>146</v>
      </c>
      <c r="B336" s="188">
        <v>1.65</v>
      </c>
      <c r="C336" s="26">
        <v>611</v>
      </c>
      <c r="D336" s="26">
        <v>94</v>
      </c>
      <c r="E336" s="26">
        <v>3595</v>
      </c>
      <c r="F336" s="26">
        <v>4300</v>
      </c>
      <c r="G336" s="26">
        <v>1420</v>
      </c>
      <c r="H336" s="26">
        <v>870</v>
      </c>
      <c r="I336" s="27">
        <v>38.732394366197184</v>
      </c>
      <c r="J336" s="27">
        <v>4134.672535211268</v>
      </c>
      <c r="K336" s="26"/>
      <c r="L336" s="37"/>
      <c r="M336" s="22"/>
      <c r="N336" s="4"/>
    </row>
    <row r="337" spans="1:14" ht="15">
      <c r="A337" s="53" t="s">
        <v>143</v>
      </c>
      <c r="B337" s="188">
        <v>1.65</v>
      </c>
      <c r="C337" s="26">
        <v>0</v>
      </c>
      <c r="D337" s="26">
        <v>10</v>
      </c>
      <c r="E337" s="26">
        <v>207</v>
      </c>
      <c r="F337" s="26">
        <v>217</v>
      </c>
      <c r="G337" s="26">
        <v>3</v>
      </c>
      <c r="H337" s="26">
        <v>0</v>
      </c>
      <c r="I337" s="27">
        <v>100</v>
      </c>
      <c r="J337" s="27">
        <v>212</v>
      </c>
      <c r="K337" s="26"/>
      <c r="L337" s="37"/>
      <c r="M337" s="22"/>
      <c r="N337" s="4"/>
    </row>
    <row r="338" spans="1:14" ht="15">
      <c r="A338" s="53" t="s">
        <v>62</v>
      </c>
      <c r="B338" s="188">
        <v>1.65</v>
      </c>
      <c r="C338" s="26">
        <v>853</v>
      </c>
      <c r="D338" s="26">
        <v>83</v>
      </c>
      <c r="E338" s="26">
        <v>4572</v>
      </c>
      <c r="F338" s="26">
        <v>5508</v>
      </c>
      <c r="G338" s="26">
        <v>1100</v>
      </c>
      <c r="H338" s="26">
        <v>789</v>
      </c>
      <c r="I338" s="27">
        <v>28.272727272727273</v>
      </c>
      <c r="J338" s="27">
        <v>5345.916818181819</v>
      </c>
      <c r="K338" s="26"/>
      <c r="L338" s="37"/>
      <c r="M338" s="22"/>
      <c r="N338" s="4"/>
    </row>
    <row r="339" spans="1:14" ht="15">
      <c r="A339" s="53" t="s">
        <v>45</v>
      </c>
      <c r="B339" s="188">
        <v>2.25</v>
      </c>
      <c r="C339" s="26">
        <v>114</v>
      </c>
      <c r="D339" s="26">
        <v>114</v>
      </c>
      <c r="E339" s="26">
        <v>1012</v>
      </c>
      <c r="F339" s="26">
        <v>1240</v>
      </c>
      <c r="G339" s="26">
        <v>121</v>
      </c>
      <c r="H339" s="26">
        <v>114</v>
      </c>
      <c r="I339" s="27">
        <v>5.785123966942149</v>
      </c>
      <c r="J339" s="27">
        <v>1179.702479338843</v>
      </c>
      <c r="K339" s="26"/>
      <c r="L339" s="37"/>
      <c r="M339" s="22"/>
      <c r="N339" s="4"/>
    </row>
    <row r="340" spans="1:14" ht="15">
      <c r="A340" s="53" t="s">
        <v>138</v>
      </c>
      <c r="B340" s="188">
        <v>1.65</v>
      </c>
      <c r="C340" s="26">
        <v>460</v>
      </c>
      <c r="D340" s="26">
        <v>25</v>
      </c>
      <c r="E340" s="26">
        <v>3739</v>
      </c>
      <c r="F340" s="26">
        <v>4224</v>
      </c>
      <c r="G340" s="26">
        <v>638</v>
      </c>
      <c r="H340" s="26">
        <v>515</v>
      </c>
      <c r="I340" s="27">
        <v>19.278996865203762</v>
      </c>
      <c r="J340" s="27">
        <v>4167.158307210031</v>
      </c>
      <c r="K340" s="26"/>
      <c r="L340" s="37"/>
      <c r="M340" s="22"/>
      <c r="N340" s="4"/>
    </row>
    <row r="341" spans="1:14" ht="15">
      <c r="A341" s="53" t="s">
        <v>121</v>
      </c>
      <c r="B341" s="188">
        <v>1.65</v>
      </c>
      <c r="C341" s="26">
        <v>66</v>
      </c>
      <c r="D341" s="26">
        <v>0</v>
      </c>
      <c r="E341" s="26">
        <v>560</v>
      </c>
      <c r="F341" s="26">
        <v>626</v>
      </c>
      <c r="G341" s="26">
        <v>98</v>
      </c>
      <c r="H341" s="26">
        <v>89</v>
      </c>
      <c r="I341" s="27">
        <v>9.183673469387756</v>
      </c>
      <c r="J341" s="27">
        <v>622.969387755102</v>
      </c>
      <c r="K341" s="26"/>
      <c r="L341" s="37"/>
      <c r="M341" s="22"/>
      <c r="N341" s="4"/>
    </row>
    <row r="342" spans="1:14" ht="15">
      <c r="A342" s="53" t="s">
        <v>73</v>
      </c>
      <c r="B342" s="188">
        <v>1.65</v>
      </c>
      <c r="C342" s="26">
        <v>48</v>
      </c>
      <c r="D342" s="26">
        <v>0</v>
      </c>
      <c r="E342" s="26">
        <v>468</v>
      </c>
      <c r="F342" s="26">
        <v>516</v>
      </c>
      <c r="G342" s="26">
        <v>52</v>
      </c>
      <c r="H342" s="26">
        <v>51</v>
      </c>
      <c r="I342" s="27">
        <v>1.9230769230769231</v>
      </c>
      <c r="J342" s="27">
        <v>515.5384615384615</v>
      </c>
      <c r="K342" s="26"/>
      <c r="L342" s="37"/>
      <c r="M342" s="22"/>
      <c r="N342" s="4"/>
    </row>
    <row r="343" spans="1:14" ht="15">
      <c r="A343" s="53" t="s">
        <v>139</v>
      </c>
      <c r="B343" s="188">
        <v>1.65</v>
      </c>
      <c r="C343" s="26">
        <v>0</v>
      </c>
      <c r="D343" s="26">
        <v>0</v>
      </c>
      <c r="E343" s="26">
        <v>40</v>
      </c>
      <c r="F343" s="26">
        <v>40</v>
      </c>
      <c r="G343" s="26">
        <v>0</v>
      </c>
      <c r="H343" s="26">
        <v>0</v>
      </c>
      <c r="I343" s="27">
        <v>0</v>
      </c>
      <c r="J343" s="27">
        <v>40</v>
      </c>
      <c r="K343" s="26"/>
      <c r="L343" s="37"/>
      <c r="M343" s="22"/>
      <c r="N343" s="4"/>
    </row>
    <row r="344" spans="1:14" ht="15">
      <c r="A344" s="53" t="s">
        <v>53</v>
      </c>
      <c r="B344" s="188">
        <v>1.65</v>
      </c>
      <c r="C344" s="26">
        <v>110</v>
      </c>
      <c r="D344" s="26">
        <v>2</v>
      </c>
      <c r="E344" s="26">
        <v>1061</v>
      </c>
      <c r="F344" s="26">
        <v>1173</v>
      </c>
      <c r="G344" s="26">
        <v>149</v>
      </c>
      <c r="H344" s="26">
        <v>134</v>
      </c>
      <c r="I344" s="27">
        <v>10.06711409395973</v>
      </c>
      <c r="J344" s="27">
        <v>1166.4630872483222</v>
      </c>
      <c r="K344" s="26"/>
      <c r="L344" s="37"/>
      <c r="M344" s="22"/>
      <c r="N344" s="4"/>
    </row>
    <row r="345" spans="1:14" ht="15">
      <c r="A345" s="53" t="s">
        <v>54</v>
      </c>
      <c r="B345" s="188">
        <v>1.65</v>
      </c>
      <c r="C345" s="26">
        <v>21</v>
      </c>
      <c r="D345" s="26">
        <v>1</v>
      </c>
      <c r="E345" s="26">
        <v>83</v>
      </c>
      <c r="F345" s="26">
        <v>105</v>
      </c>
      <c r="G345" s="26">
        <v>36</v>
      </c>
      <c r="H345" s="26">
        <v>30</v>
      </c>
      <c r="I345" s="27">
        <v>16.666666666666664</v>
      </c>
      <c r="J345" s="27">
        <v>102.75</v>
      </c>
      <c r="K345" s="26"/>
      <c r="L345" s="37"/>
      <c r="M345" s="22"/>
      <c r="N345" s="4"/>
    </row>
    <row r="346" spans="1:14" ht="15">
      <c r="A346" s="53" t="s">
        <v>149</v>
      </c>
      <c r="B346" s="188">
        <v>2.25</v>
      </c>
      <c r="C346" s="26">
        <v>0</v>
      </c>
      <c r="D346" s="26">
        <v>3</v>
      </c>
      <c r="E346" s="26">
        <v>41</v>
      </c>
      <c r="F346" s="26">
        <v>44</v>
      </c>
      <c r="G346" s="26">
        <v>0</v>
      </c>
      <c r="H346" s="26">
        <v>0</v>
      </c>
      <c r="I346" s="27">
        <v>0</v>
      </c>
      <c r="J346" s="27">
        <v>42.5</v>
      </c>
      <c r="K346" s="26"/>
      <c r="L346" s="37"/>
      <c r="M346" s="22"/>
      <c r="N346" s="4"/>
    </row>
    <row r="347" spans="1:14" ht="15">
      <c r="A347" s="53" t="s">
        <v>94</v>
      </c>
      <c r="B347" s="188">
        <v>1.65</v>
      </c>
      <c r="C347" s="26">
        <v>0</v>
      </c>
      <c r="D347" s="26">
        <v>3</v>
      </c>
      <c r="E347" s="26">
        <v>32</v>
      </c>
      <c r="F347" s="26">
        <v>35</v>
      </c>
      <c r="G347" s="26">
        <v>0</v>
      </c>
      <c r="H347" s="26">
        <v>0</v>
      </c>
      <c r="I347" s="27">
        <v>0</v>
      </c>
      <c r="J347" s="27">
        <v>33.5</v>
      </c>
      <c r="K347" s="26"/>
      <c r="L347" s="37"/>
      <c r="M347" s="22"/>
      <c r="N347" s="4"/>
    </row>
    <row r="348" spans="1:14" ht="15">
      <c r="A348" s="53" t="s">
        <v>37</v>
      </c>
      <c r="B348" s="188">
        <v>2.8</v>
      </c>
      <c r="C348" s="26">
        <v>149</v>
      </c>
      <c r="D348" s="26">
        <v>39</v>
      </c>
      <c r="E348" s="26">
        <v>866</v>
      </c>
      <c r="F348" s="26">
        <v>1054</v>
      </c>
      <c r="G348" s="26">
        <v>233</v>
      </c>
      <c r="H348" s="26">
        <v>91</v>
      </c>
      <c r="I348" s="27">
        <v>60.94420600858369</v>
      </c>
      <c r="J348" s="27">
        <v>989.0965665236051</v>
      </c>
      <c r="K348" s="26"/>
      <c r="L348" s="37"/>
      <c r="M348" s="22"/>
      <c r="N348" s="4"/>
    </row>
    <row r="349" spans="1:14" ht="15">
      <c r="A349" s="53" t="s">
        <v>133</v>
      </c>
      <c r="B349" s="188">
        <v>1.2</v>
      </c>
      <c r="C349" s="26">
        <v>0</v>
      </c>
      <c r="D349" s="26">
        <v>2</v>
      </c>
      <c r="E349" s="26">
        <v>288</v>
      </c>
      <c r="F349" s="26">
        <v>290</v>
      </c>
      <c r="G349" s="26">
        <v>38</v>
      </c>
      <c r="H349" s="26">
        <v>35</v>
      </c>
      <c r="I349" s="27">
        <v>7.894736842105263</v>
      </c>
      <c r="J349" s="27">
        <v>289</v>
      </c>
      <c r="K349" s="26"/>
      <c r="L349" s="37"/>
      <c r="M349" s="22"/>
      <c r="N349" s="4"/>
    </row>
    <row r="350" spans="1:14" ht="15">
      <c r="A350" s="53" t="s">
        <v>220</v>
      </c>
      <c r="B350" s="53"/>
      <c r="C350" s="26">
        <v>2432</v>
      </c>
      <c r="D350" s="26">
        <v>376</v>
      </c>
      <c r="E350" s="26">
        <v>16564</v>
      </c>
      <c r="F350" s="26">
        <v>19372</v>
      </c>
      <c r="G350" s="26">
        <v>3888</v>
      </c>
      <c r="H350" s="26">
        <v>2718</v>
      </c>
      <c r="I350" s="26"/>
      <c r="J350" s="27">
        <v>18841.26764300745</v>
      </c>
      <c r="K350" s="27">
        <v>17964.476596700693</v>
      </c>
      <c r="L350" s="37">
        <v>4.880693526399681</v>
      </c>
      <c r="M350" s="22"/>
      <c r="N350" s="4"/>
    </row>
    <row r="351" spans="1:14" ht="15.75">
      <c r="A351" s="29" t="s">
        <v>195</v>
      </c>
      <c r="B351" s="51"/>
      <c r="C351" s="38"/>
      <c r="D351" s="38"/>
      <c r="E351" s="38"/>
      <c r="F351" s="38"/>
      <c r="G351" s="38"/>
      <c r="H351" s="38"/>
      <c r="I351" s="39"/>
      <c r="J351" s="39"/>
      <c r="K351" s="30"/>
      <c r="L351" s="31"/>
      <c r="M351" s="1"/>
      <c r="N351" s="11"/>
    </row>
    <row r="352" spans="1:14" ht="15">
      <c r="A352" s="53" t="s">
        <v>70</v>
      </c>
      <c r="B352" s="188">
        <v>2.8</v>
      </c>
      <c r="C352" s="26">
        <v>0</v>
      </c>
      <c r="D352" s="26">
        <v>0</v>
      </c>
      <c r="E352" s="26">
        <v>12</v>
      </c>
      <c r="F352" s="26">
        <v>12</v>
      </c>
      <c r="G352" s="26">
        <v>0</v>
      </c>
      <c r="H352" s="26">
        <v>0</v>
      </c>
      <c r="I352" s="27">
        <v>0</v>
      </c>
      <c r="J352" s="27">
        <v>12</v>
      </c>
      <c r="K352" s="26"/>
      <c r="L352" s="37"/>
      <c r="M352" s="22"/>
      <c r="N352" s="4"/>
    </row>
    <row r="353" spans="1:14" ht="15">
      <c r="A353" s="53" t="s">
        <v>103</v>
      </c>
      <c r="B353" s="188">
        <v>2.8</v>
      </c>
      <c r="C353" s="26">
        <v>0</v>
      </c>
      <c r="D353" s="26">
        <v>0</v>
      </c>
      <c r="E353" s="26">
        <v>22</v>
      </c>
      <c r="F353" s="26">
        <v>22</v>
      </c>
      <c r="G353" s="26">
        <v>0</v>
      </c>
      <c r="H353" s="26">
        <v>0</v>
      </c>
      <c r="I353" s="27">
        <v>0</v>
      </c>
      <c r="J353" s="27">
        <v>22</v>
      </c>
      <c r="K353" s="26"/>
      <c r="L353" s="37"/>
      <c r="M353" s="22"/>
      <c r="N353" s="4"/>
    </row>
    <row r="354" spans="1:14" ht="15">
      <c r="A354" s="53" t="s">
        <v>146</v>
      </c>
      <c r="B354" s="188">
        <v>1.65</v>
      </c>
      <c r="C354" s="26">
        <v>325</v>
      </c>
      <c r="D354" s="26">
        <v>1</v>
      </c>
      <c r="E354" s="26">
        <v>2600</v>
      </c>
      <c r="F354" s="26">
        <v>2926</v>
      </c>
      <c r="G354" s="26">
        <v>1284</v>
      </c>
      <c r="H354" s="26">
        <v>810</v>
      </c>
      <c r="I354" s="27">
        <v>36.915887850467286</v>
      </c>
      <c r="J354" s="27">
        <v>2865.511682242991</v>
      </c>
      <c r="K354" s="26"/>
      <c r="L354" s="37"/>
      <c r="M354" s="22"/>
      <c r="N354" s="4"/>
    </row>
    <row r="355" spans="1:14" ht="15">
      <c r="A355" s="53" t="s">
        <v>141</v>
      </c>
      <c r="B355" s="188">
        <v>1.65</v>
      </c>
      <c r="C355" s="26">
        <v>0</v>
      </c>
      <c r="D355" s="26">
        <v>0</v>
      </c>
      <c r="E355" s="26">
        <v>183</v>
      </c>
      <c r="F355" s="26">
        <v>183</v>
      </c>
      <c r="G355" s="26">
        <v>0</v>
      </c>
      <c r="H355" s="26">
        <v>0</v>
      </c>
      <c r="I355" s="27">
        <v>0</v>
      </c>
      <c r="J355" s="27">
        <v>183</v>
      </c>
      <c r="K355" s="26"/>
      <c r="L355" s="37"/>
      <c r="M355" s="22"/>
      <c r="N355" s="4"/>
    </row>
    <row r="356" spans="1:14" ht="15">
      <c r="A356" s="53" t="s">
        <v>142</v>
      </c>
      <c r="B356" s="188">
        <v>1.65</v>
      </c>
      <c r="C356" s="26">
        <v>0</v>
      </c>
      <c r="D356" s="26">
        <v>0</v>
      </c>
      <c r="E356" s="26">
        <v>101</v>
      </c>
      <c r="F356" s="26">
        <v>101</v>
      </c>
      <c r="G356" s="26">
        <v>0</v>
      </c>
      <c r="H356" s="26">
        <v>0</v>
      </c>
      <c r="I356" s="27">
        <v>0</v>
      </c>
      <c r="J356" s="27">
        <v>101</v>
      </c>
      <c r="K356" s="26"/>
      <c r="L356" s="37"/>
      <c r="M356" s="22"/>
      <c r="N356" s="4"/>
    </row>
    <row r="357" spans="1:14" ht="15">
      <c r="A357" s="53" t="s">
        <v>143</v>
      </c>
      <c r="B357" s="188">
        <v>1.65</v>
      </c>
      <c r="C357" s="26">
        <v>191</v>
      </c>
      <c r="D357" s="26">
        <v>6</v>
      </c>
      <c r="E357" s="26">
        <v>284</v>
      </c>
      <c r="F357" s="26">
        <v>481</v>
      </c>
      <c r="G357" s="26">
        <v>48</v>
      </c>
      <c r="H357" s="26">
        <v>15</v>
      </c>
      <c r="I357" s="27">
        <v>68.75</v>
      </c>
      <c r="J357" s="27">
        <v>412.34375</v>
      </c>
      <c r="K357" s="26"/>
      <c r="L357" s="37"/>
      <c r="M357" s="22"/>
      <c r="N357" s="4"/>
    </row>
    <row r="358" spans="1:14" ht="15">
      <c r="A358" s="53" t="s">
        <v>62</v>
      </c>
      <c r="B358" s="188">
        <v>1.65</v>
      </c>
      <c r="C358" s="26">
        <v>400</v>
      </c>
      <c r="D358" s="26">
        <v>17</v>
      </c>
      <c r="E358" s="26">
        <v>2520</v>
      </c>
      <c r="F358" s="26">
        <v>2937</v>
      </c>
      <c r="G358" s="26">
        <v>572</v>
      </c>
      <c r="H358" s="26">
        <v>451</v>
      </c>
      <c r="I358" s="27">
        <v>21.153846153846153</v>
      </c>
      <c r="J358" s="27">
        <v>2886.1923076923076</v>
      </c>
      <c r="K358" s="26"/>
      <c r="L358" s="37"/>
      <c r="M358" s="22"/>
      <c r="N358" s="4"/>
    </row>
    <row r="359" spans="1:14" ht="15">
      <c r="A359" s="53" t="s">
        <v>85</v>
      </c>
      <c r="B359" s="188">
        <v>2.8</v>
      </c>
      <c r="C359" s="26">
        <v>16</v>
      </c>
      <c r="D359" s="26">
        <v>0</v>
      </c>
      <c r="E359" s="26">
        <v>12</v>
      </c>
      <c r="F359" s="26">
        <v>28</v>
      </c>
      <c r="G359" s="26">
        <v>0</v>
      </c>
      <c r="H359" s="26">
        <v>0</v>
      </c>
      <c r="I359" s="27">
        <v>0</v>
      </c>
      <c r="J359" s="27">
        <v>28</v>
      </c>
      <c r="K359" s="26"/>
      <c r="L359" s="37"/>
      <c r="M359" s="22"/>
      <c r="N359" s="4"/>
    </row>
    <row r="360" spans="1:14" ht="15">
      <c r="A360" s="53" t="s">
        <v>88</v>
      </c>
      <c r="B360" s="188">
        <v>2.8</v>
      </c>
      <c r="C360" s="26">
        <v>0</v>
      </c>
      <c r="D360" s="26">
        <v>0</v>
      </c>
      <c r="E360" s="26">
        <v>87</v>
      </c>
      <c r="F360" s="26">
        <v>87</v>
      </c>
      <c r="G360" s="26">
        <v>0</v>
      </c>
      <c r="H360" s="26">
        <v>0</v>
      </c>
      <c r="I360" s="27">
        <v>0</v>
      </c>
      <c r="J360" s="27">
        <v>87</v>
      </c>
      <c r="K360" s="26"/>
      <c r="L360" s="37"/>
      <c r="M360" s="22"/>
      <c r="N360" s="4"/>
    </row>
    <row r="361" spans="1:14" ht="15">
      <c r="A361" s="53" t="s">
        <v>137</v>
      </c>
      <c r="B361" s="188">
        <v>2.8</v>
      </c>
      <c r="C361" s="26">
        <v>0</v>
      </c>
      <c r="D361" s="26">
        <v>0</v>
      </c>
      <c r="E361" s="26">
        <v>41</v>
      </c>
      <c r="F361" s="26">
        <v>41</v>
      </c>
      <c r="G361" s="26">
        <v>0</v>
      </c>
      <c r="H361" s="26">
        <v>0</v>
      </c>
      <c r="I361" s="27">
        <v>0</v>
      </c>
      <c r="J361" s="27">
        <v>41</v>
      </c>
      <c r="K361" s="26"/>
      <c r="L361" s="37"/>
      <c r="M361" s="22"/>
      <c r="N361" s="4"/>
    </row>
    <row r="362" spans="1:14" ht="15">
      <c r="A362" s="53" t="s">
        <v>87</v>
      </c>
      <c r="B362" s="188">
        <v>2.8</v>
      </c>
      <c r="C362" s="26">
        <v>129</v>
      </c>
      <c r="D362" s="26">
        <v>2</v>
      </c>
      <c r="E362" s="26">
        <v>357</v>
      </c>
      <c r="F362" s="26">
        <v>488</v>
      </c>
      <c r="G362" s="26">
        <v>271</v>
      </c>
      <c r="H362" s="26">
        <v>183</v>
      </c>
      <c r="I362" s="27">
        <v>32.47232472324723</v>
      </c>
      <c r="J362" s="27">
        <v>466.05535055350555</v>
      </c>
      <c r="K362" s="26"/>
      <c r="L362" s="37"/>
      <c r="M362" s="22"/>
      <c r="N362" s="4"/>
    </row>
    <row r="363" spans="1:14" ht="15">
      <c r="A363" s="53" t="s">
        <v>90</v>
      </c>
      <c r="B363" s="188">
        <v>2.8</v>
      </c>
      <c r="C363" s="26">
        <v>0</v>
      </c>
      <c r="D363" s="26">
        <v>0</v>
      </c>
      <c r="E363" s="26">
        <v>58</v>
      </c>
      <c r="F363" s="26">
        <v>58</v>
      </c>
      <c r="G363" s="26">
        <v>0</v>
      </c>
      <c r="H363" s="26">
        <v>0</v>
      </c>
      <c r="I363" s="27">
        <v>0</v>
      </c>
      <c r="J363" s="27">
        <v>58</v>
      </c>
      <c r="K363" s="26"/>
      <c r="L363" s="37"/>
      <c r="M363" s="22"/>
      <c r="N363" s="4"/>
    </row>
    <row r="364" spans="1:14" ht="15">
      <c r="A364" s="53" t="s">
        <v>45</v>
      </c>
      <c r="B364" s="188">
        <v>2.25</v>
      </c>
      <c r="C364" s="26">
        <v>48</v>
      </c>
      <c r="D364" s="26">
        <v>1</v>
      </c>
      <c r="E364" s="26">
        <v>495</v>
      </c>
      <c r="F364" s="26">
        <v>544</v>
      </c>
      <c r="G364" s="26">
        <v>98</v>
      </c>
      <c r="H364" s="26">
        <v>95</v>
      </c>
      <c r="I364" s="27">
        <v>3.061224489795918</v>
      </c>
      <c r="J364" s="27">
        <v>542.765306122449</v>
      </c>
      <c r="K364" s="26"/>
      <c r="L364" s="37"/>
      <c r="M364" s="22"/>
      <c r="N364" s="4"/>
    </row>
    <row r="365" spans="1:14" ht="15">
      <c r="A365" s="53" t="s">
        <v>138</v>
      </c>
      <c r="B365" s="188">
        <v>1.65</v>
      </c>
      <c r="C365" s="26">
        <v>657</v>
      </c>
      <c r="D365" s="26">
        <v>7</v>
      </c>
      <c r="E365" s="26">
        <v>3241</v>
      </c>
      <c r="F365" s="26">
        <v>3905</v>
      </c>
      <c r="G365" s="26">
        <v>1371</v>
      </c>
      <c r="H365" s="26">
        <v>1110</v>
      </c>
      <c r="I365" s="27">
        <v>19.037199124726477</v>
      </c>
      <c r="J365" s="27">
        <v>3838.9628008752734</v>
      </c>
      <c r="K365" s="26"/>
      <c r="L365" s="37"/>
      <c r="M365" s="22"/>
      <c r="N365" s="4"/>
    </row>
    <row r="366" spans="1:14" ht="15">
      <c r="A366" s="53" t="s">
        <v>73</v>
      </c>
      <c r="B366" s="188">
        <v>1.65</v>
      </c>
      <c r="C366" s="26">
        <v>51</v>
      </c>
      <c r="D366" s="26">
        <v>0</v>
      </c>
      <c r="E366" s="26">
        <v>221</v>
      </c>
      <c r="F366" s="26">
        <v>272</v>
      </c>
      <c r="G366" s="26">
        <v>91</v>
      </c>
      <c r="H366" s="26">
        <v>80</v>
      </c>
      <c r="I366" s="27">
        <v>12.087912087912088</v>
      </c>
      <c r="J366" s="27">
        <v>268.9175824175824</v>
      </c>
      <c r="K366" s="26"/>
      <c r="L366" s="37"/>
      <c r="M366" s="22"/>
      <c r="N366" s="4"/>
    </row>
    <row r="367" spans="1:14" ht="15">
      <c r="A367" s="53" t="s">
        <v>44</v>
      </c>
      <c r="B367" s="188">
        <v>1.65</v>
      </c>
      <c r="C367" s="26">
        <v>0</v>
      </c>
      <c r="D367" s="26">
        <v>0</v>
      </c>
      <c r="E367" s="26">
        <v>85</v>
      </c>
      <c r="F367" s="26">
        <v>85</v>
      </c>
      <c r="G367" s="26">
        <v>0</v>
      </c>
      <c r="H367" s="26">
        <v>0</v>
      </c>
      <c r="I367" s="27">
        <v>0</v>
      </c>
      <c r="J367" s="27">
        <v>85</v>
      </c>
      <c r="K367" s="26"/>
      <c r="L367" s="37"/>
      <c r="M367" s="22"/>
      <c r="N367" s="4"/>
    </row>
    <row r="368" spans="1:14" ht="15">
      <c r="A368" s="53" t="s">
        <v>100</v>
      </c>
      <c r="B368" s="188">
        <v>1.65</v>
      </c>
      <c r="C368" s="26">
        <v>0</v>
      </c>
      <c r="D368" s="26">
        <v>0</v>
      </c>
      <c r="E368" s="26">
        <v>54</v>
      </c>
      <c r="F368" s="26">
        <v>54</v>
      </c>
      <c r="G368" s="26">
        <v>0</v>
      </c>
      <c r="H368" s="26">
        <v>0</v>
      </c>
      <c r="I368" s="27">
        <v>0</v>
      </c>
      <c r="J368" s="27">
        <v>54</v>
      </c>
      <c r="K368" s="26"/>
      <c r="L368" s="37"/>
      <c r="M368" s="22"/>
      <c r="N368" s="4"/>
    </row>
    <row r="369" spans="1:14" ht="15">
      <c r="A369" s="53" t="s">
        <v>69</v>
      </c>
      <c r="B369" s="188">
        <v>1.65</v>
      </c>
      <c r="C369" s="26">
        <v>0</v>
      </c>
      <c r="D369" s="26">
        <v>0</v>
      </c>
      <c r="E369" s="26">
        <v>69</v>
      </c>
      <c r="F369" s="26">
        <v>69</v>
      </c>
      <c r="G369" s="26">
        <v>0</v>
      </c>
      <c r="H369" s="26">
        <v>0</v>
      </c>
      <c r="I369" s="27">
        <v>0</v>
      </c>
      <c r="J369" s="27">
        <v>69</v>
      </c>
      <c r="K369" s="26"/>
      <c r="L369" s="37"/>
      <c r="M369" s="22"/>
      <c r="N369" s="4"/>
    </row>
    <row r="370" spans="1:14" ht="15">
      <c r="A370" s="53" t="s">
        <v>105</v>
      </c>
      <c r="B370" s="188">
        <v>2.25</v>
      </c>
      <c r="C370" s="26">
        <v>0</v>
      </c>
      <c r="D370" s="26">
        <v>0</v>
      </c>
      <c r="E370" s="26">
        <v>21</v>
      </c>
      <c r="F370" s="26">
        <v>21</v>
      </c>
      <c r="G370" s="26">
        <v>0</v>
      </c>
      <c r="H370" s="26">
        <v>0</v>
      </c>
      <c r="I370" s="27">
        <v>0</v>
      </c>
      <c r="J370" s="27">
        <v>21</v>
      </c>
      <c r="K370" s="26"/>
      <c r="L370" s="37"/>
      <c r="M370" s="22"/>
      <c r="N370" s="4"/>
    </row>
    <row r="371" spans="1:14" ht="15">
      <c r="A371" s="53" t="s">
        <v>37</v>
      </c>
      <c r="B371" s="188">
        <v>2.25</v>
      </c>
      <c r="C371" s="26">
        <v>0</v>
      </c>
      <c r="D371" s="26">
        <v>0</v>
      </c>
      <c r="E371" s="26">
        <v>20</v>
      </c>
      <c r="F371" s="26">
        <v>20</v>
      </c>
      <c r="G371" s="26">
        <v>0</v>
      </c>
      <c r="H371" s="26">
        <v>0</v>
      </c>
      <c r="I371" s="27">
        <v>0</v>
      </c>
      <c r="J371" s="27">
        <v>20</v>
      </c>
      <c r="K371" s="26"/>
      <c r="L371" s="37"/>
      <c r="M371" s="22"/>
      <c r="N371" s="4"/>
    </row>
    <row r="372" spans="1:14" ht="15">
      <c r="A372" s="53" t="s">
        <v>132</v>
      </c>
      <c r="B372" s="188">
        <v>1.65</v>
      </c>
      <c r="C372" s="26">
        <v>0</v>
      </c>
      <c r="D372" s="26">
        <v>0</v>
      </c>
      <c r="E372" s="26">
        <v>38</v>
      </c>
      <c r="F372" s="26">
        <v>38</v>
      </c>
      <c r="G372" s="26">
        <v>0</v>
      </c>
      <c r="H372" s="26">
        <v>0</v>
      </c>
      <c r="I372" s="27">
        <v>0</v>
      </c>
      <c r="J372" s="27">
        <v>38</v>
      </c>
      <c r="K372" s="26"/>
      <c r="L372" s="37"/>
      <c r="M372" s="22"/>
      <c r="N372" s="4"/>
    </row>
    <row r="373" spans="1:14" ht="15">
      <c r="A373" s="53" t="s">
        <v>60</v>
      </c>
      <c r="B373" s="188">
        <v>1</v>
      </c>
      <c r="C373" s="26">
        <v>134</v>
      </c>
      <c r="D373" s="26">
        <v>6</v>
      </c>
      <c r="E373" s="26">
        <v>1279</v>
      </c>
      <c r="F373" s="26">
        <v>1419</v>
      </c>
      <c r="G373" s="26">
        <v>215</v>
      </c>
      <c r="H373" s="26">
        <v>204</v>
      </c>
      <c r="I373" s="27">
        <v>5.116279069767442</v>
      </c>
      <c r="J373" s="27">
        <v>1412.5720930232558</v>
      </c>
      <c r="K373" s="26"/>
      <c r="L373" s="37"/>
      <c r="M373" s="22"/>
      <c r="N373" s="4"/>
    </row>
    <row r="374" spans="1:14" ht="15">
      <c r="A374" s="53" t="s">
        <v>165</v>
      </c>
      <c r="B374" s="188">
        <v>3.5</v>
      </c>
      <c r="C374" s="26">
        <v>31</v>
      </c>
      <c r="D374" s="26">
        <v>1</v>
      </c>
      <c r="E374" s="26">
        <v>175</v>
      </c>
      <c r="F374" s="26">
        <v>207</v>
      </c>
      <c r="G374" s="26">
        <v>84</v>
      </c>
      <c r="H374" s="26">
        <v>80</v>
      </c>
      <c r="I374" s="27">
        <v>4.761904761904762</v>
      </c>
      <c r="J374" s="27">
        <v>205.76190476190476</v>
      </c>
      <c r="K374" s="26"/>
      <c r="L374" s="37"/>
      <c r="M374" s="22"/>
      <c r="N374" s="4"/>
    </row>
    <row r="375" spans="1:14" ht="15">
      <c r="A375" s="33" t="s">
        <v>220</v>
      </c>
      <c r="B375" s="55"/>
      <c r="C375" s="35">
        <v>1982</v>
      </c>
      <c r="D375" s="35">
        <v>41</v>
      </c>
      <c r="E375" s="35">
        <v>11975</v>
      </c>
      <c r="F375" s="35">
        <v>13998</v>
      </c>
      <c r="G375" s="35">
        <v>4034</v>
      </c>
      <c r="H375" s="35">
        <v>3028</v>
      </c>
      <c r="I375" s="35"/>
      <c r="J375" s="36">
        <v>13718.08277768927</v>
      </c>
      <c r="K375" s="36">
        <v>13059.2</v>
      </c>
      <c r="L375" s="40">
        <v>5.045353296444411</v>
      </c>
      <c r="M375" s="20"/>
      <c r="N375" s="21"/>
    </row>
    <row r="376" spans="1:3" ht="15">
      <c r="A376"/>
      <c r="B376"/>
      <c r="C376"/>
    </row>
    <row r="377" spans="2:3" ht="15">
      <c r="B377" s="13"/>
      <c r="C377"/>
    </row>
    <row r="378" spans="2:3" ht="15">
      <c r="B378" s="13"/>
      <c r="C378"/>
    </row>
    <row r="379" spans="2:3" ht="15">
      <c r="B379" s="13"/>
      <c r="C379"/>
    </row>
    <row r="380" spans="2:3" ht="15">
      <c r="B380" s="13"/>
      <c r="C380"/>
    </row>
    <row r="381" spans="1:14" ht="15">
      <c r="A381" s="15"/>
      <c r="B381" s="48"/>
      <c r="C381" s="76" t="s">
        <v>178</v>
      </c>
      <c r="D381" s="76"/>
      <c r="E381" s="76"/>
      <c r="F381" s="80"/>
      <c r="G381" s="82" t="s">
        <v>179</v>
      </c>
      <c r="H381" s="82" t="s">
        <v>212</v>
      </c>
      <c r="I381" s="83" t="s">
        <v>213</v>
      </c>
      <c r="J381" s="117" t="s">
        <v>207</v>
      </c>
      <c r="K381" s="9" t="s">
        <v>207</v>
      </c>
      <c r="L381" s="8" t="s">
        <v>214</v>
      </c>
      <c r="M381" s="8"/>
      <c r="N381" s="9"/>
    </row>
    <row r="382" spans="1:14" ht="15">
      <c r="A382" s="17"/>
      <c r="B382" s="94" t="s">
        <v>33</v>
      </c>
      <c r="C382" s="87">
        <v>2000</v>
      </c>
      <c r="D382" s="77"/>
      <c r="E382" s="77"/>
      <c r="F382" s="81"/>
      <c r="G382" s="79" t="s">
        <v>180</v>
      </c>
      <c r="H382" s="79" t="s">
        <v>181</v>
      </c>
      <c r="I382" s="84" t="s">
        <v>206</v>
      </c>
      <c r="J382" s="86" t="s">
        <v>208</v>
      </c>
      <c r="K382" s="4" t="s">
        <v>208</v>
      </c>
      <c r="L382" s="22" t="s">
        <v>257</v>
      </c>
      <c r="M382" s="22"/>
      <c r="N382" s="4"/>
    </row>
    <row r="383" spans="1:14" ht="15">
      <c r="A383" s="93" t="s">
        <v>215</v>
      </c>
      <c r="B383" s="94" t="s">
        <v>216</v>
      </c>
      <c r="C383" s="78" t="s">
        <v>217</v>
      </c>
      <c r="D383" s="79" t="s">
        <v>183</v>
      </c>
      <c r="E383" s="79" t="s">
        <v>184</v>
      </c>
      <c r="F383" s="78" t="s">
        <v>185</v>
      </c>
      <c r="G383" s="95">
        <v>1999</v>
      </c>
      <c r="H383" s="79"/>
      <c r="I383" s="84" t="s">
        <v>218</v>
      </c>
      <c r="J383" s="86" t="s">
        <v>182</v>
      </c>
      <c r="K383" s="4" t="s">
        <v>182</v>
      </c>
      <c r="L383" s="23">
        <v>2001</v>
      </c>
      <c r="M383" s="24" t="s">
        <v>258</v>
      </c>
      <c r="N383" s="4">
        <v>2000</v>
      </c>
    </row>
    <row r="384" spans="1:14" ht="15">
      <c r="A384" s="17"/>
      <c r="B384" s="49"/>
      <c r="C384" s="78" t="s">
        <v>219</v>
      </c>
      <c r="D384" s="26"/>
      <c r="E384" s="26"/>
      <c r="F384" s="26"/>
      <c r="G384" s="26"/>
      <c r="H384" s="26"/>
      <c r="I384" s="27"/>
      <c r="J384" s="75">
        <v>2001</v>
      </c>
      <c r="K384" s="3">
        <v>2000</v>
      </c>
      <c r="L384" s="12" t="s">
        <v>218</v>
      </c>
      <c r="M384" s="12"/>
      <c r="N384" s="4"/>
    </row>
    <row r="385" spans="1:14" ht="15">
      <c r="A385" s="14"/>
      <c r="B385" s="52">
        <v>1</v>
      </c>
      <c r="C385" s="52">
        <v>2</v>
      </c>
      <c r="D385" s="52">
        <v>3</v>
      </c>
      <c r="E385" s="52">
        <v>4</v>
      </c>
      <c r="F385" s="52">
        <v>5</v>
      </c>
      <c r="G385" s="52">
        <v>6</v>
      </c>
      <c r="H385" s="52">
        <v>7</v>
      </c>
      <c r="I385" s="88">
        <v>8</v>
      </c>
      <c r="J385" s="88">
        <v>9</v>
      </c>
      <c r="K385" s="6">
        <v>10</v>
      </c>
      <c r="L385" s="11">
        <v>11</v>
      </c>
      <c r="M385" s="11"/>
      <c r="N385" s="11"/>
    </row>
    <row r="386" spans="1:14" ht="15.75">
      <c r="A386" s="29" t="s">
        <v>249</v>
      </c>
      <c r="B386" s="179"/>
      <c r="C386" s="179"/>
      <c r="D386" s="179"/>
      <c r="E386" s="179"/>
      <c r="F386" s="179"/>
      <c r="G386" s="179"/>
      <c r="H386" s="179"/>
      <c r="I386" s="180"/>
      <c r="J386" s="180"/>
      <c r="K386" s="58"/>
      <c r="L386" s="190"/>
      <c r="M386" s="1"/>
      <c r="N386" s="11"/>
    </row>
    <row r="387" spans="1:14" ht="15">
      <c r="A387" s="187" t="s">
        <v>82</v>
      </c>
      <c r="B387" s="194">
        <v>2.8</v>
      </c>
      <c r="C387" s="196">
        <v>49</v>
      </c>
      <c r="D387" s="196">
        <v>0</v>
      </c>
      <c r="E387" s="196">
        <v>253</v>
      </c>
      <c r="F387" s="196">
        <v>302</v>
      </c>
      <c r="G387" s="196">
        <v>51</v>
      </c>
      <c r="H387" s="196">
        <v>46</v>
      </c>
      <c r="I387" s="191">
        <v>9.803921568627452</v>
      </c>
      <c r="J387" s="170">
        <v>299.5980392156863</v>
      </c>
      <c r="K387" s="187"/>
      <c r="L387"/>
      <c r="M387"/>
      <c r="N387" s="123"/>
    </row>
    <row r="388" spans="1:14" ht="15">
      <c r="A388" s="185" t="s">
        <v>87</v>
      </c>
      <c r="B388" s="195">
        <v>2.8</v>
      </c>
      <c r="C388" s="197">
        <v>76</v>
      </c>
      <c r="D388" s="197">
        <v>1</v>
      </c>
      <c r="E388" s="197">
        <v>532</v>
      </c>
      <c r="F388" s="197">
        <v>609</v>
      </c>
      <c r="G388" s="197">
        <v>289</v>
      </c>
      <c r="H388" s="197">
        <v>191</v>
      </c>
      <c r="I388" s="192">
        <v>33.910034602076124</v>
      </c>
      <c r="J388" s="170">
        <v>595.6141868512111</v>
      </c>
      <c r="K388" s="185"/>
      <c r="L388"/>
      <c r="M388"/>
      <c r="N388" s="183"/>
    </row>
    <row r="389" spans="1:14" ht="15">
      <c r="A389" s="185" t="s">
        <v>60</v>
      </c>
      <c r="B389" s="195">
        <v>1</v>
      </c>
      <c r="C389" s="197">
        <v>459</v>
      </c>
      <c r="D389" s="197">
        <v>4</v>
      </c>
      <c r="E389" s="197">
        <v>675</v>
      </c>
      <c r="F389" s="197">
        <v>1138</v>
      </c>
      <c r="G389" s="197">
        <v>426</v>
      </c>
      <c r="H389" s="197">
        <v>400</v>
      </c>
      <c r="I389" s="192">
        <v>6.103286384976526</v>
      </c>
      <c r="J389" s="170">
        <v>1121.9929577464789</v>
      </c>
      <c r="K389" s="185"/>
      <c r="L389"/>
      <c r="M389"/>
      <c r="N389" s="183"/>
    </row>
    <row r="390" spans="1:14" ht="15">
      <c r="A390" s="185" t="s">
        <v>165</v>
      </c>
      <c r="B390" s="195">
        <v>3.5</v>
      </c>
      <c r="C390" s="197">
        <v>70</v>
      </c>
      <c r="D390" s="197">
        <v>0</v>
      </c>
      <c r="E390" s="197">
        <v>205</v>
      </c>
      <c r="F390" s="197">
        <v>275</v>
      </c>
      <c r="G390" s="197">
        <v>147</v>
      </c>
      <c r="H390" s="197">
        <v>139</v>
      </c>
      <c r="I390" s="192">
        <v>5.442176870748299</v>
      </c>
      <c r="J390" s="170">
        <v>273.0952380952381</v>
      </c>
      <c r="K390" s="185"/>
      <c r="L390"/>
      <c r="M390"/>
      <c r="N390" s="183"/>
    </row>
    <row r="391" spans="1:17" ht="15">
      <c r="A391" s="186" t="s">
        <v>220</v>
      </c>
      <c r="B391" s="186"/>
      <c r="C391" s="198">
        <v>654</v>
      </c>
      <c r="D391" s="198">
        <v>5</v>
      </c>
      <c r="E391" s="198">
        <v>1665</v>
      </c>
      <c r="F391" s="198">
        <v>2324</v>
      </c>
      <c r="G391" s="198">
        <v>913</v>
      </c>
      <c r="H391" s="198">
        <v>776</v>
      </c>
      <c r="I391" s="193"/>
      <c r="J391" s="170">
        <v>2290.300421908614</v>
      </c>
      <c r="K391" s="193">
        <v>1904.55</v>
      </c>
      <c r="L391" s="235">
        <v>20.25415042443697</v>
      </c>
      <c r="M391" s="235"/>
      <c r="N391" s="235"/>
      <c r="Q391"/>
    </row>
    <row r="392" spans="1:14" ht="15.75">
      <c r="A392" s="29" t="s">
        <v>196</v>
      </c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99"/>
      <c r="M392" s="176"/>
      <c r="N392" s="177"/>
    </row>
    <row r="393" spans="1:14" ht="15">
      <c r="A393" s="53" t="s">
        <v>42</v>
      </c>
      <c r="B393" s="200">
        <v>1.65</v>
      </c>
      <c r="C393" s="26">
        <v>0</v>
      </c>
      <c r="D393" s="26">
        <v>0</v>
      </c>
      <c r="E393" s="26">
        <v>2</v>
      </c>
      <c r="F393" s="26">
        <v>2</v>
      </c>
      <c r="G393" s="26">
        <v>0</v>
      </c>
      <c r="H393" s="26">
        <v>0</v>
      </c>
      <c r="I393" s="27">
        <v>0</v>
      </c>
      <c r="J393" s="27">
        <v>2</v>
      </c>
      <c r="K393" s="26"/>
      <c r="L393" s="37"/>
      <c r="M393" s="22"/>
      <c r="N393" s="4"/>
    </row>
    <row r="394" spans="1:14" ht="15">
      <c r="A394" s="53" t="s">
        <v>83</v>
      </c>
      <c r="B394" s="200">
        <v>2.8</v>
      </c>
      <c r="C394" s="26">
        <v>0</v>
      </c>
      <c r="D394" s="26">
        <v>24</v>
      </c>
      <c r="E394" s="26">
        <v>113</v>
      </c>
      <c r="F394" s="26">
        <v>137</v>
      </c>
      <c r="G394" s="26">
        <v>0</v>
      </c>
      <c r="H394" s="26">
        <v>0</v>
      </c>
      <c r="I394" s="27">
        <v>0</v>
      </c>
      <c r="J394" s="27">
        <v>125</v>
      </c>
      <c r="K394" s="26"/>
      <c r="L394" s="37"/>
      <c r="M394" s="22"/>
      <c r="N394" s="4"/>
    </row>
    <row r="395" spans="1:14" ht="15">
      <c r="A395" s="53" t="s">
        <v>112</v>
      </c>
      <c r="B395" s="200">
        <v>2.8</v>
      </c>
      <c r="C395" s="26">
        <v>0</v>
      </c>
      <c r="D395" s="26">
        <v>3</v>
      </c>
      <c r="E395" s="26">
        <v>25</v>
      </c>
      <c r="F395" s="26">
        <v>28</v>
      </c>
      <c r="G395" s="26">
        <v>0</v>
      </c>
      <c r="H395" s="26">
        <v>0</v>
      </c>
      <c r="I395" s="27">
        <v>0</v>
      </c>
      <c r="J395" s="27">
        <v>26.5</v>
      </c>
      <c r="K395" s="26"/>
      <c r="L395" s="37"/>
      <c r="M395" s="22"/>
      <c r="N395" s="4"/>
    </row>
    <row r="396" spans="1:14" ht="15">
      <c r="A396" s="53" t="s">
        <v>85</v>
      </c>
      <c r="B396" s="200">
        <v>2.8</v>
      </c>
      <c r="C396" s="26">
        <v>31</v>
      </c>
      <c r="D396" s="26">
        <v>10</v>
      </c>
      <c r="E396" s="26">
        <v>320</v>
      </c>
      <c r="F396" s="26">
        <v>361</v>
      </c>
      <c r="G396" s="26">
        <v>85</v>
      </c>
      <c r="H396" s="26">
        <v>38</v>
      </c>
      <c r="I396" s="27">
        <v>55.294117647058826</v>
      </c>
      <c r="J396" s="27">
        <v>347.4294117647059</v>
      </c>
      <c r="K396" s="26"/>
      <c r="L396" s="37"/>
      <c r="M396" s="22"/>
      <c r="N396" s="4"/>
    </row>
    <row r="397" spans="1:14" ht="15">
      <c r="A397" s="53" t="s">
        <v>88</v>
      </c>
      <c r="B397" s="200">
        <v>2.8</v>
      </c>
      <c r="C397" s="26">
        <v>29</v>
      </c>
      <c r="D397" s="26">
        <v>18</v>
      </c>
      <c r="E397" s="26">
        <v>258</v>
      </c>
      <c r="F397" s="26">
        <v>305</v>
      </c>
      <c r="G397" s="26">
        <v>50</v>
      </c>
      <c r="H397" s="26">
        <v>34</v>
      </c>
      <c r="I397" s="27">
        <v>32</v>
      </c>
      <c r="J397" s="27">
        <v>291.36</v>
      </c>
      <c r="K397" s="26"/>
      <c r="L397" s="37"/>
      <c r="M397" s="22"/>
      <c r="N397" s="4"/>
    </row>
    <row r="398" spans="1:14" ht="15">
      <c r="A398" s="53" t="s">
        <v>82</v>
      </c>
      <c r="B398" s="200">
        <v>2.8</v>
      </c>
      <c r="C398" s="26">
        <v>30</v>
      </c>
      <c r="D398" s="26">
        <v>20</v>
      </c>
      <c r="E398" s="26">
        <v>318</v>
      </c>
      <c r="F398" s="26">
        <v>368</v>
      </c>
      <c r="G398" s="26">
        <v>78</v>
      </c>
      <c r="H398" s="26">
        <v>37</v>
      </c>
      <c r="I398" s="27">
        <v>52.56410256410257</v>
      </c>
      <c r="J398" s="27">
        <v>350.11538461538464</v>
      </c>
      <c r="K398" s="26"/>
      <c r="L398" s="37"/>
      <c r="M398" s="22"/>
      <c r="N398" s="4"/>
    </row>
    <row r="399" spans="1:14" ht="15">
      <c r="A399" s="53" t="s">
        <v>87</v>
      </c>
      <c r="B399" s="200">
        <v>2.8</v>
      </c>
      <c r="C399" s="26">
        <v>23</v>
      </c>
      <c r="D399" s="26">
        <v>13</v>
      </c>
      <c r="E399" s="26">
        <v>242</v>
      </c>
      <c r="F399" s="26">
        <v>278</v>
      </c>
      <c r="G399" s="26">
        <v>46</v>
      </c>
      <c r="H399" s="26">
        <v>17</v>
      </c>
      <c r="I399" s="27">
        <v>63.04347826086957</v>
      </c>
      <c r="J399" s="27">
        <v>264.25</v>
      </c>
      <c r="K399" s="26"/>
      <c r="L399" s="37"/>
      <c r="M399" s="22"/>
      <c r="N399" s="4"/>
    </row>
    <row r="400" spans="1:14" ht="15">
      <c r="A400" s="53" t="s">
        <v>48</v>
      </c>
      <c r="B400" s="200">
        <v>2.8</v>
      </c>
      <c r="C400" s="26">
        <v>50</v>
      </c>
      <c r="D400" s="26">
        <v>12</v>
      </c>
      <c r="E400" s="26">
        <v>324</v>
      </c>
      <c r="F400" s="26">
        <v>386</v>
      </c>
      <c r="G400" s="26">
        <v>138</v>
      </c>
      <c r="H400" s="26">
        <v>67</v>
      </c>
      <c r="I400" s="27">
        <v>51.449275362318836</v>
      </c>
      <c r="J400" s="27">
        <v>367.1376811594203</v>
      </c>
      <c r="K400" s="26"/>
      <c r="L400" s="37"/>
      <c r="M400" s="22"/>
      <c r="N400" s="4"/>
    </row>
    <row r="401" spans="1:14" ht="15">
      <c r="A401" s="53" t="s">
        <v>89</v>
      </c>
      <c r="B401" s="200">
        <v>2.8</v>
      </c>
      <c r="C401" s="26">
        <v>17</v>
      </c>
      <c r="D401" s="26">
        <v>14</v>
      </c>
      <c r="E401" s="26">
        <v>195</v>
      </c>
      <c r="F401" s="26">
        <v>226</v>
      </c>
      <c r="G401" s="26">
        <v>46</v>
      </c>
      <c r="H401" s="26">
        <v>15</v>
      </c>
      <c r="I401" s="27">
        <v>67.3913043478261</v>
      </c>
      <c r="J401" s="27">
        <v>213.27173913043478</v>
      </c>
      <c r="K401" s="26"/>
      <c r="L401" s="37"/>
      <c r="M401" s="22"/>
      <c r="N401" s="4"/>
    </row>
    <row r="402" spans="1:14" ht="15">
      <c r="A402" s="53" t="s">
        <v>90</v>
      </c>
      <c r="B402" s="200">
        <v>2.8</v>
      </c>
      <c r="C402" s="26">
        <v>52</v>
      </c>
      <c r="D402" s="26">
        <v>21</v>
      </c>
      <c r="E402" s="26">
        <v>478</v>
      </c>
      <c r="F402" s="26">
        <v>551</v>
      </c>
      <c r="G402" s="26">
        <v>92</v>
      </c>
      <c r="H402" s="26">
        <v>45</v>
      </c>
      <c r="I402" s="27">
        <v>51.08695652173913</v>
      </c>
      <c r="J402" s="27">
        <v>527.2173913043479</v>
      </c>
      <c r="K402" s="26"/>
      <c r="L402" s="37"/>
      <c r="M402" s="22"/>
      <c r="N402" s="4"/>
    </row>
    <row r="403" spans="1:14" ht="15">
      <c r="A403" s="53" t="s">
        <v>133</v>
      </c>
      <c r="B403" s="200">
        <v>1.2</v>
      </c>
      <c r="C403" s="26">
        <v>0</v>
      </c>
      <c r="D403" s="26">
        <v>1</v>
      </c>
      <c r="E403" s="26">
        <v>105</v>
      </c>
      <c r="F403" s="26">
        <v>106</v>
      </c>
      <c r="G403" s="26">
        <v>0</v>
      </c>
      <c r="H403" s="26">
        <v>0</v>
      </c>
      <c r="I403" s="27">
        <v>0</v>
      </c>
      <c r="J403" s="27">
        <v>105.5</v>
      </c>
      <c r="K403" s="27"/>
      <c r="L403" s="37"/>
      <c r="M403" s="22"/>
      <c r="N403" s="4"/>
    </row>
    <row r="404" spans="1:14" ht="15">
      <c r="A404" s="53" t="s">
        <v>220</v>
      </c>
      <c r="B404" s="53"/>
      <c r="C404" s="26">
        <v>232</v>
      </c>
      <c r="D404" s="26">
        <v>136</v>
      </c>
      <c r="E404" s="26">
        <v>2380</v>
      </c>
      <c r="F404" s="26">
        <v>2748</v>
      </c>
      <c r="G404" s="26">
        <v>535</v>
      </c>
      <c r="H404" s="26">
        <v>253</v>
      </c>
      <c r="I404" s="26"/>
      <c r="J404" s="27">
        <v>2619.7816079742934</v>
      </c>
      <c r="K404" s="27">
        <v>2746.929236123707</v>
      </c>
      <c r="L404" s="37">
        <v>-4.628718733535213</v>
      </c>
      <c r="M404" s="22"/>
      <c r="N404" s="4"/>
    </row>
    <row r="405" spans="1:14" ht="15.75">
      <c r="A405" s="29" t="s">
        <v>197</v>
      </c>
      <c r="B405" s="178"/>
      <c r="C405" s="38"/>
      <c r="D405" s="38"/>
      <c r="E405" s="38"/>
      <c r="F405" s="38"/>
      <c r="G405" s="38"/>
      <c r="H405" s="38"/>
      <c r="I405" s="39"/>
      <c r="J405" s="39"/>
      <c r="K405" s="30"/>
      <c r="L405" s="31"/>
      <c r="M405" s="1"/>
      <c r="N405" s="11"/>
    </row>
    <row r="406" spans="1:14" ht="15">
      <c r="A406" s="53" t="s">
        <v>35</v>
      </c>
      <c r="B406" s="200">
        <v>2.8</v>
      </c>
      <c r="C406" s="26">
        <v>0</v>
      </c>
      <c r="D406" s="26">
        <v>2</v>
      </c>
      <c r="E406" s="26">
        <v>10</v>
      </c>
      <c r="F406" s="26">
        <v>12</v>
      </c>
      <c r="G406" s="26">
        <v>0</v>
      </c>
      <c r="H406" s="26">
        <v>0</v>
      </c>
      <c r="I406" s="27">
        <v>0</v>
      </c>
      <c r="J406" s="27">
        <v>11</v>
      </c>
      <c r="K406" s="26"/>
      <c r="L406" s="37"/>
      <c r="M406" s="22"/>
      <c r="N406" s="4"/>
    </row>
    <row r="407" spans="1:14" ht="15">
      <c r="A407" s="53" t="s">
        <v>116</v>
      </c>
      <c r="B407" s="200">
        <v>2.8</v>
      </c>
      <c r="C407" s="26">
        <v>0</v>
      </c>
      <c r="D407" s="26">
        <v>1</v>
      </c>
      <c r="E407" s="26">
        <v>9</v>
      </c>
      <c r="F407" s="26">
        <v>10</v>
      </c>
      <c r="G407" s="26">
        <v>0</v>
      </c>
      <c r="H407" s="26">
        <v>0</v>
      </c>
      <c r="I407" s="27">
        <v>0</v>
      </c>
      <c r="J407" s="27">
        <v>9.5</v>
      </c>
      <c r="K407" s="26"/>
      <c r="L407" s="37"/>
      <c r="M407" s="22"/>
      <c r="N407" s="4"/>
    </row>
    <row r="408" spans="1:14" ht="15">
      <c r="A408" s="53" t="s">
        <v>34</v>
      </c>
      <c r="B408" s="200">
        <v>2.8</v>
      </c>
      <c r="C408" s="26">
        <v>0</v>
      </c>
      <c r="D408" s="26">
        <v>8</v>
      </c>
      <c r="E408" s="26">
        <v>25</v>
      </c>
      <c r="F408" s="26">
        <v>33</v>
      </c>
      <c r="G408" s="26">
        <v>0</v>
      </c>
      <c r="H408" s="26">
        <v>0</v>
      </c>
      <c r="I408" s="27">
        <v>0</v>
      </c>
      <c r="J408" s="27">
        <v>29</v>
      </c>
      <c r="K408" s="26"/>
      <c r="L408" s="37"/>
      <c r="M408" s="22"/>
      <c r="N408" s="4"/>
    </row>
    <row r="409" spans="1:14" ht="15">
      <c r="A409" s="53" t="s">
        <v>70</v>
      </c>
      <c r="B409" s="200">
        <v>2.8</v>
      </c>
      <c r="C409" s="26">
        <v>0</v>
      </c>
      <c r="D409" s="26">
        <v>3</v>
      </c>
      <c r="E409" s="26">
        <v>4</v>
      </c>
      <c r="F409" s="26">
        <v>7</v>
      </c>
      <c r="G409" s="26">
        <v>0</v>
      </c>
      <c r="H409" s="26">
        <v>0</v>
      </c>
      <c r="I409" s="27">
        <v>0</v>
      </c>
      <c r="J409" s="27">
        <v>5.5</v>
      </c>
      <c r="K409" s="26"/>
      <c r="L409" s="37"/>
      <c r="M409" s="22"/>
      <c r="N409" s="4"/>
    </row>
    <row r="410" spans="1:14" ht="15">
      <c r="A410" s="53" t="s">
        <v>85</v>
      </c>
      <c r="B410" s="200">
        <v>2.8</v>
      </c>
      <c r="C410" s="26">
        <v>0</v>
      </c>
      <c r="D410" s="26">
        <v>8</v>
      </c>
      <c r="E410" s="26">
        <v>47</v>
      </c>
      <c r="F410" s="26">
        <v>55</v>
      </c>
      <c r="G410" s="26">
        <v>0</v>
      </c>
      <c r="H410" s="26">
        <v>0</v>
      </c>
      <c r="I410" s="27">
        <v>0</v>
      </c>
      <c r="J410" s="27">
        <v>51</v>
      </c>
      <c r="K410" s="26"/>
      <c r="L410" s="37"/>
      <c r="M410" s="22"/>
      <c r="N410" s="4"/>
    </row>
    <row r="411" spans="1:14" ht="15">
      <c r="A411" s="53" t="s">
        <v>86</v>
      </c>
      <c r="B411" s="200">
        <v>2.8</v>
      </c>
      <c r="C411" s="26">
        <v>119</v>
      </c>
      <c r="D411" s="26">
        <v>5</v>
      </c>
      <c r="E411" s="26">
        <v>549</v>
      </c>
      <c r="F411" s="26">
        <v>673</v>
      </c>
      <c r="G411" s="26">
        <v>206</v>
      </c>
      <c r="H411" s="26">
        <v>129</v>
      </c>
      <c r="I411" s="27">
        <v>37.37864077669903</v>
      </c>
      <c r="J411" s="27">
        <v>648.2597087378641</v>
      </c>
      <c r="K411" s="26"/>
      <c r="L411" s="37"/>
      <c r="M411" s="22"/>
      <c r="N411" s="4"/>
    </row>
    <row r="412" spans="1:14" ht="15">
      <c r="A412" s="53" t="s">
        <v>88</v>
      </c>
      <c r="B412" s="200">
        <v>2.8</v>
      </c>
      <c r="C412" s="26">
        <v>0</v>
      </c>
      <c r="D412" s="26">
        <v>3</v>
      </c>
      <c r="E412" s="26">
        <v>14</v>
      </c>
      <c r="F412" s="26">
        <v>17</v>
      </c>
      <c r="G412" s="26">
        <v>0</v>
      </c>
      <c r="H412" s="26">
        <v>0</v>
      </c>
      <c r="I412" s="27">
        <v>0</v>
      </c>
      <c r="J412" s="27">
        <v>15.5</v>
      </c>
      <c r="K412" s="26"/>
      <c r="L412" s="37"/>
      <c r="M412" s="22"/>
      <c r="N412" s="4"/>
    </row>
    <row r="413" spans="1:14" ht="15">
      <c r="A413" s="53" t="s">
        <v>82</v>
      </c>
      <c r="B413" s="200">
        <v>2.8</v>
      </c>
      <c r="C413" s="26">
        <v>0</v>
      </c>
      <c r="D413" s="26">
        <v>6</v>
      </c>
      <c r="E413" s="26">
        <v>18</v>
      </c>
      <c r="F413" s="26">
        <v>24</v>
      </c>
      <c r="G413" s="26">
        <v>0</v>
      </c>
      <c r="H413" s="26">
        <v>0</v>
      </c>
      <c r="I413" s="27">
        <v>0</v>
      </c>
      <c r="J413" s="27">
        <v>21</v>
      </c>
      <c r="K413" s="26"/>
      <c r="L413" s="37"/>
      <c r="M413" s="22"/>
      <c r="N413" s="4"/>
    </row>
    <row r="414" spans="1:14" ht="15">
      <c r="A414" s="53" t="s">
        <v>87</v>
      </c>
      <c r="B414" s="200">
        <v>2.8</v>
      </c>
      <c r="C414" s="26">
        <v>0</v>
      </c>
      <c r="D414" s="26">
        <v>13</v>
      </c>
      <c r="E414" s="26">
        <v>30</v>
      </c>
      <c r="F414" s="26">
        <v>43</v>
      </c>
      <c r="G414" s="26">
        <v>0</v>
      </c>
      <c r="H414" s="26">
        <v>0</v>
      </c>
      <c r="I414" s="27">
        <v>0</v>
      </c>
      <c r="J414" s="27">
        <v>36.5</v>
      </c>
      <c r="K414" s="26"/>
      <c r="L414" s="37"/>
      <c r="M414" s="22"/>
      <c r="N414" s="4"/>
    </row>
    <row r="415" spans="1:14" ht="15">
      <c r="A415" s="53" t="s">
        <v>90</v>
      </c>
      <c r="B415" s="200">
        <v>2.8</v>
      </c>
      <c r="C415" s="26">
        <v>58</v>
      </c>
      <c r="D415" s="26">
        <v>1</v>
      </c>
      <c r="E415" s="26">
        <v>123</v>
      </c>
      <c r="F415" s="26">
        <v>182</v>
      </c>
      <c r="G415" s="26">
        <v>30</v>
      </c>
      <c r="H415" s="26">
        <v>23</v>
      </c>
      <c r="I415" s="27">
        <v>23.333333333333332</v>
      </c>
      <c r="J415" s="27">
        <v>174.73333333333335</v>
      </c>
      <c r="K415" s="26"/>
      <c r="L415" s="37"/>
      <c r="M415" s="22"/>
      <c r="N415" s="4"/>
    </row>
    <row r="416" spans="1:14" ht="15">
      <c r="A416" s="53" t="s">
        <v>120</v>
      </c>
      <c r="B416" s="200">
        <v>2.8</v>
      </c>
      <c r="C416" s="26">
        <v>25</v>
      </c>
      <c r="D416" s="26">
        <v>1</v>
      </c>
      <c r="E416" s="26">
        <v>28</v>
      </c>
      <c r="F416" s="26">
        <v>54</v>
      </c>
      <c r="G416" s="26">
        <v>0</v>
      </c>
      <c r="H416" s="26">
        <v>0</v>
      </c>
      <c r="I416" s="27">
        <v>0</v>
      </c>
      <c r="J416" s="27">
        <v>53.5</v>
      </c>
      <c r="K416" s="26"/>
      <c r="L416" s="37"/>
      <c r="M416" s="22"/>
      <c r="N416" s="4"/>
    </row>
    <row r="417" spans="1:14" ht="15">
      <c r="A417" s="53" t="s">
        <v>53</v>
      </c>
      <c r="B417" s="200">
        <v>1.65</v>
      </c>
      <c r="C417" s="26">
        <v>234</v>
      </c>
      <c r="D417" s="26">
        <v>8</v>
      </c>
      <c r="E417" s="26">
        <v>959</v>
      </c>
      <c r="F417" s="26">
        <v>1201</v>
      </c>
      <c r="G417" s="26">
        <v>375</v>
      </c>
      <c r="H417" s="26">
        <v>236</v>
      </c>
      <c r="I417" s="27">
        <v>37.06666666666666</v>
      </c>
      <c r="J417" s="27">
        <v>1153.632</v>
      </c>
      <c r="K417" s="26"/>
      <c r="L417" s="37"/>
      <c r="M417" s="22"/>
      <c r="N417" s="4"/>
    </row>
    <row r="418" spans="1:14" ht="15">
      <c r="A418" s="53" t="s">
        <v>54</v>
      </c>
      <c r="B418" s="200">
        <v>1.65</v>
      </c>
      <c r="C418" s="26">
        <v>26</v>
      </c>
      <c r="D418" s="26">
        <v>2</v>
      </c>
      <c r="E418" s="26">
        <v>44</v>
      </c>
      <c r="F418" s="26">
        <v>72</v>
      </c>
      <c r="G418" s="26">
        <v>18</v>
      </c>
      <c r="H418" s="26">
        <v>18</v>
      </c>
      <c r="I418" s="27">
        <v>0</v>
      </c>
      <c r="J418" s="27">
        <v>71</v>
      </c>
      <c r="K418" s="26"/>
      <c r="L418" s="37"/>
      <c r="M418" s="22"/>
      <c r="N418" s="4"/>
    </row>
    <row r="419" spans="1:14" ht="15">
      <c r="A419" s="53" t="s">
        <v>149</v>
      </c>
      <c r="B419" s="200">
        <v>1.65</v>
      </c>
      <c r="C419" s="26">
        <v>0</v>
      </c>
      <c r="D419" s="26">
        <v>8</v>
      </c>
      <c r="E419" s="26">
        <v>92</v>
      </c>
      <c r="F419" s="26">
        <v>100</v>
      </c>
      <c r="G419" s="26">
        <v>0</v>
      </c>
      <c r="H419" s="26">
        <v>0</v>
      </c>
      <c r="I419" s="27">
        <v>0</v>
      </c>
      <c r="J419" s="27">
        <v>96</v>
      </c>
      <c r="K419" s="26"/>
      <c r="L419" s="37"/>
      <c r="M419" s="22"/>
      <c r="N419" s="4"/>
    </row>
    <row r="420" spans="1:14" ht="15">
      <c r="A420" s="53" t="s">
        <v>135</v>
      </c>
      <c r="B420" s="200">
        <v>2.8</v>
      </c>
      <c r="C420" s="26">
        <v>37</v>
      </c>
      <c r="D420" s="26">
        <v>2</v>
      </c>
      <c r="E420" s="26">
        <v>141</v>
      </c>
      <c r="F420" s="26">
        <v>180</v>
      </c>
      <c r="G420" s="26">
        <v>62</v>
      </c>
      <c r="H420" s="26">
        <v>30</v>
      </c>
      <c r="I420" s="27">
        <v>51.61290322580645</v>
      </c>
      <c r="J420" s="27">
        <v>169.4516129032258</v>
      </c>
      <c r="K420" s="26"/>
      <c r="L420" s="37"/>
      <c r="M420" s="22"/>
      <c r="N420" s="4"/>
    </row>
    <row r="421" spans="1:14" ht="15">
      <c r="A421" s="53" t="s">
        <v>81</v>
      </c>
      <c r="B421" s="200">
        <v>1</v>
      </c>
      <c r="C421" s="26">
        <v>3</v>
      </c>
      <c r="D421" s="26">
        <v>1</v>
      </c>
      <c r="E421" s="26">
        <v>80</v>
      </c>
      <c r="F421" s="26">
        <v>84</v>
      </c>
      <c r="G421" s="26">
        <v>63</v>
      </c>
      <c r="H421" s="26">
        <v>53</v>
      </c>
      <c r="I421" s="27">
        <v>15.873015873015872</v>
      </c>
      <c r="J421" s="27">
        <v>83.26190476190476</v>
      </c>
      <c r="K421" s="26"/>
      <c r="L421" s="37"/>
      <c r="M421" s="22"/>
      <c r="N421" s="4"/>
    </row>
    <row r="422" spans="1:14" ht="15">
      <c r="A422" s="53" t="s">
        <v>79</v>
      </c>
      <c r="B422" s="200">
        <v>1</v>
      </c>
      <c r="C422" s="26">
        <v>256</v>
      </c>
      <c r="D422" s="26">
        <v>15</v>
      </c>
      <c r="E422" s="26">
        <v>906</v>
      </c>
      <c r="F422" s="26">
        <v>1177</v>
      </c>
      <c r="G422" s="26">
        <v>271</v>
      </c>
      <c r="H422" s="26">
        <v>242</v>
      </c>
      <c r="I422" s="27">
        <v>10.70110701107011</v>
      </c>
      <c r="J422" s="27">
        <v>1155.8025830258302</v>
      </c>
      <c r="K422" s="26"/>
      <c r="L422" s="37"/>
      <c r="M422" s="22"/>
      <c r="N422" s="4"/>
    </row>
    <row r="423" spans="1:14" ht="15">
      <c r="A423" s="53" t="s">
        <v>147</v>
      </c>
      <c r="B423" s="200">
        <v>1.65</v>
      </c>
      <c r="C423" s="26">
        <v>0</v>
      </c>
      <c r="D423" s="26">
        <v>1</v>
      </c>
      <c r="E423" s="26">
        <v>5</v>
      </c>
      <c r="F423" s="26">
        <v>6</v>
      </c>
      <c r="G423" s="26">
        <v>0</v>
      </c>
      <c r="H423" s="26">
        <v>0</v>
      </c>
      <c r="I423" s="27">
        <v>0</v>
      </c>
      <c r="J423" s="27">
        <v>5.5</v>
      </c>
      <c r="K423" s="26"/>
      <c r="L423" s="37"/>
      <c r="M423" s="22"/>
      <c r="N423" s="4"/>
    </row>
    <row r="424" spans="1:14" ht="15">
      <c r="A424" s="53" t="s">
        <v>77</v>
      </c>
      <c r="B424" s="200">
        <v>1</v>
      </c>
      <c r="C424" s="26">
        <v>13</v>
      </c>
      <c r="D424" s="26">
        <v>1</v>
      </c>
      <c r="E424" s="26">
        <v>48</v>
      </c>
      <c r="F424" s="26">
        <v>62</v>
      </c>
      <c r="G424" s="26">
        <v>23</v>
      </c>
      <c r="H424" s="26">
        <v>19</v>
      </c>
      <c r="I424" s="27">
        <v>17.391304347826086</v>
      </c>
      <c r="J424" s="27">
        <v>60.369565217391305</v>
      </c>
      <c r="K424" s="26"/>
      <c r="L424" s="37"/>
      <c r="M424" s="22"/>
      <c r="N424" s="4"/>
    </row>
    <row r="425" spans="1:14" ht="15">
      <c r="A425" s="53" t="s">
        <v>160</v>
      </c>
      <c r="B425" s="200">
        <v>1.2</v>
      </c>
      <c r="C425" s="26">
        <v>0</v>
      </c>
      <c r="D425" s="26">
        <v>2</v>
      </c>
      <c r="E425" s="26">
        <v>51</v>
      </c>
      <c r="F425" s="26">
        <v>53</v>
      </c>
      <c r="G425" s="26">
        <v>0</v>
      </c>
      <c r="H425" s="26">
        <v>0</v>
      </c>
      <c r="I425" s="27">
        <v>0</v>
      </c>
      <c r="J425" s="27">
        <v>52</v>
      </c>
      <c r="K425" s="26"/>
      <c r="L425" s="37"/>
      <c r="M425" s="22"/>
      <c r="N425" s="4"/>
    </row>
    <row r="426" spans="1:14" ht="15">
      <c r="A426" s="53" t="s">
        <v>133</v>
      </c>
      <c r="B426" s="200">
        <v>1.2</v>
      </c>
      <c r="C426" s="26">
        <v>7</v>
      </c>
      <c r="D426" s="26">
        <v>2</v>
      </c>
      <c r="E426" s="26">
        <v>190</v>
      </c>
      <c r="F426" s="26">
        <v>199</v>
      </c>
      <c r="G426" s="26">
        <v>47</v>
      </c>
      <c r="H426" s="26">
        <v>39</v>
      </c>
      <c r="I426" s="27">
        <v>17.02127659574468</v>
      </c>
      <c r="J426" s="27">
        <v>197.40425531914894</v>
      </c>
      <c r="K426" s="26"/>
      <c r="L426" s="37"/>
      <c r="M426" s="22"/>
      <c r="N426" s="4"/>
    </row>
    <row r="427" spans="1:14" ht="15">
      <c r="A427" s="17" t="s">
        <v>220</v>
      </c>
      <c r="B427" s="53"/>
      <c r="C427" s="26">
        <v>778</v>
      </c>
      <c r="D427" s="26">
        <v>93</v>
      </c>
      <c r="E427" s="26">
        <v>3373</v>
      </c>
      <c r="F427" s="26">
        <v>4244</v>
      </c>
      <c r="G427" s="26">
        <v>1095</v>
      </c>
      <c r="H427" s="26">
        <v>789</v>
      </c>
      <c r="I427" s="26"/>
      <c r="J427" s="27">
        <v>4099.914963298699</v>
      </c>
      <c r="K427" s="27">
        <v>3757.44306754908</v>
      </c>
      <c r="L427" s="37">
        <v>9.114493276221701</v>
      </c>
      <c r="M427" s="22"/>
      <c r="N427" s="4"/>
    </row>
    <row r="428" spans="1:14" ht="15.75">
      <c r="A428" s="29" t="s">
        <v>198</v>
      </c>
      <c r="B428" s="178"/>
      <c r="C428" s="38"/>
      <c r="D428" s="38"/>
      <c r="E428" s="38"/>
      <c r="F428" s="38"/>
      <c r="G428" s="38"/>
      <c r="H428" s="38"/>
      <c r="I428" s="39"/>
      <c r="J428" s="39"/>
      <c r="K428" s="30"/>
      <c r="L428" s="31"/>
      <c r="M428" s="1"/>
      <c r="N428" s="11"/>
    </row>
    <row r="429" spans="1:14" ht="15">
      <c r="A429" s="53" t="s">
        <v>78</v>
      </c>
      <c r="B429" s="200">
        <v>1.65</v>
      </c>
      <c r="C429" s="26">
        <v>60</v>
      </c>
      <c r="D429" s="26">
        <v>25</v>
      </c>
      <c r="E429" s="26">
        <v>288</v>
      </c>
      <c r="F429" s="26">
        <v>373</v>
      </c>
      <c r="G429" s="26">
        <v>110</v>
      </c>
      <c r="H429" s="26">
        <v>68</v>
      </c>
      <c r="I429" s="27">
        <v>38.18181818181819</v>
      </c>
      <c r="J429" s="27">
        <v>349.04545454545456</v>
      </c>
      <c r="K429" s="26"/>
      <c r="L429" s="37"/>
      <c r="M429" s="12"/>
      <c r="N429" s="4"/>
    </row>
    <row r="430" spans="1:14" ht="15">
      <c r="A430" s="53" t="s">
        <v>114</v>
      </c>
      <c r="B430" s="200">
        <v>1.65</v>
      </c>
      <c r="C430" s="26">
        <v>128</v>
      </c>
      <c r="D430" s="26">
        <v>31</v>
      </c>
      <c r="E430" s="26">
        <v>940</v>
      </c>
      <c r="F430" s="26">
        <v>1099</v>
      </c>
      <c r="G430" s="26">
        <v>343</v>
      </c>
      <c r="H430" s="26">
        <v>220</v>
      </c>
      <c r="I430" s="27">
        <v>35.8600583090379</v>
      </c>
      <c r="J430" s="27">
        <v>1060.5495626822158</v>
      </c>
      <c r="K430" s="26"/>
      <c r="L430" s="37"/>
      <c r="M430" s="22"/>
      <c r="N430" s="4"/>
    </row>
    <row r="431" spans="1:14" ht="15">
      <c r="A431" s="53" t="s">
        <v>109</v>
      </c>
      <c r="B431" s="200">
        <v>1.65</v>
      </c>
      <c r="C431" s="26">
        <v>0</v>
      </c>
      <c r="D431" s="26">
        <v>29</v>
      </c>
      <c r="E431" s="26">
        <v>115</v>
      </c>
      <c r="F431" s="26">
        <v>144</v>
      </c>
      <c r="G431" s="26">
        <v>0</v>
      </c>
      <c r="H431" s="26">
        <v>0</v>
      </c>
      <c r="I431" s="27">
        <v>0</v>
      </c>
      <c r="J431" s="27">
        <v>129.5</v>
      </c>
      <c r="K431" s="26"/>
      <c r="L431" s="37"/>
      <c r="M431" s="22"/>
      <c r="N431" s="4"/>
    </row>
    <row r="432" spans="1:14" ht="15">
      <c r="A432" s="53" t="s">
        <v>107</v>
      </c>
      <c r="B432" s="200">
        <v>1.65</v>
      </c>
      <c r="C432" s="26">
        <v>21</v>
      </c>
      <c r="D432" s="26">
        <v>2</v>
      </c>
      <c r="E432" s="26">
        <v>127</v>
      </c>
      <c r="F432" s="26">
        <v>150</v>
      </c>
      <c r="G432" s="26">
        <v>78</v>
      </c>
      <c r="H432" s="26">
        <v>35</v>
      </c>
      <c r="I432" s="27">
        <v>55.12820512820513</v>
      </c>
      <c r="J432" s="27">
        <v>143.21153846153845</v>
      </c>
      <c r="K432" s="26"/>
      <c r="L432" s="37"/>
      <c r="M432" s="22"/>
      <c r="N432" s="4"/>
    </row>
    <row r="433" spans="1:14" ht="15">
      <c r="A433" s="53" t="s">
        <v>108</v>
      </c>
      <c r="B433" s="200">
        <v>1.65</v>
      </c>
      <c r="C433" s="26">
        <v>163</v>
      </c>
      <c r="D433" s="26">
        <v>1</v>
      </c>
      <c r="E433" s="26">
        <v>681</v>
      </c>
      <c r="F433" s="26">
        <v>845</v>
      </c>
      <c r="G433" s="26">
        <v>313</v>
      </c>
      <c r="H433" s="26">
        <v>139</v>
      </c>
      <c r="I433" s="27">
        <v>55.59105431309904</v>
      </c>
      <c r="J433" s="27">
        <v>799.1932907348242</v>
      </c>
      <c r="K433" s="26"/>
      <c r="L433" s="37"/>
      <c r="M433" s="22"/>
      <c r="N433" s="4"/>
    </row>
    <row r="434" spans="1:14" ht="15">
      <c r="A434" s="53" t="s">
        <v>146</v>
      </c>
      <c r="B434" s="200">
        <v>1.65</v>
      </c>
      <c r="C434" s="26">
        <v>256</v>
      </c>
      <c r="D434" s="26">
        <v>50</v>
      </c>
      <c r="E434" s="26">
        <v>1417</v>
      </c>
      <c r="F434" s="26">
        <v>1723</v>
      </c>
      <c r="G434" s="26">
        <v>556</v>
      </c>
      <c r="H434" s="26">
        <v>297</v>
      </c>
      <c r="I434" s="27">
        <v>46.58273381294964</v>
      </c>
      <c r="J434" s="27">
        <v>1638.3741007194244</v>
      </c>
      <c r="K434" s="26"/>
      <c r="L434" s="37"/>
      <c r="M434" s="22"/>
      <c r="N434" s="4"/>
    </row>
    <row r="435" spans="1:14" ht="15">
      <c r="A435" s="53" t="s">
        <v>143</v>
      </c>
      <c r="B435" s="200">
        <v>1.65</v>
      </c>
      <c r="C435" s="26">
        <v>169</v>
      </c>
      <c r="D435" s="26">
        <v>8</v>
      </c>
      <c r="E435" s="26">
        <v>497</v>
      </c>
      <c r="F435" s="26">
        <v>674</v>
      </c>
      <c r="G435" s="26">
        <v>188</v>
      </c>
      <c r="H435" s="26">
        <v>102</v>
      </c>
      <c r="I435" s="27">
        <v>45.744680851063826</v>
      </c>
      <c r="J435" s="27">
        <v>631.3457446808511</v>
      </c>
      <c r="K435" s="26"/>
      <c r="L435" s="37"/>
      <c r="M435" s="22"/>
      <c r="N435" s="4"/>
    </row>
    <row r="436" spans="1:14" ht="15">
      <c r="A436" s="53" t="s">
        <v>62</v>
      </c>
      <c r="B436" s="200">
        <v>1.65</v>
      </c>
      <c r="C436" s="26">
        <v>189</v>
      </c>
      <c r="D436" s="26">
        <v>55</v>
      </c>
      <c r="E436" s="26">
        <v>1338</v>
      </c>
      <c r="F436" s="26">
        <v>1582</v>
      </c>
      <c r="G436" s="26">
        <v>539</v>
      </c>
      <c r="H436" s="26">
        <v>318</v>
      </c>
      <c r="I436" s="27">
        <v>41.00185528756957</v>
      </c>
      <c r="J436" s="27">
        <v>1515.7532467532467</v>
      </c>
      <c r="K436" s="26"/>
      <c r="L436" s="37"/>
      <c r="M436" s="22"/>
      <c r="N436" s="4"/>
    </row>
    <row r="437" spans="1:14" ht="15">
      <c r="A437" s="53" t="s">
        <v>138</v>
      </c>
      <c r="B437" s="200">
        <v>1.65</v>
      </c>
      <c r="C437" s="26">
        <v>42</v>
      </c>
      <c r="D437" s="26">
        <v>20</v>
      </c>
      <c r="E437" s="26">
        <v>221</v>
      </c>
      <c r="F437" s="26">
        <v>283</v>
      </c>
      <c r="G437" s="26">
        <v>81</v>
      </c>
      <c r="H437" s="26">
        <v>50</v>
      </c>
      <c r="I437" s="27">
        <v>38.2716049382716</v>
      </c>
      <c r="J437" s="27">
        <v>264.96296296296293</v>
      </c>
      <c r="K437" s="26"/>
      <c r="L437" s="37"/>
      <c r="M437" s="22"/>
      <c r="N437" s="4"/>
    </row>
    <row r="438" spans="1:14" ht="15">
      <c r="A438" s="53" t="s">
        <v>121</v>
      </c>
      <c r="B438" s="200">
        <v>1.65</v>
      </c>
      <c r="C438" s="26">
        <v>205</v>
      </c>
      <c r="D438" s="26">
        <v>2</v>
      </c>
      <c r="E438" s="26">
        <v>600</v>
      </c>
      <c r="F438" s="26">
        <v>807</v>
      </c>
      <c r="G438" s="26">
        <v>216</v>
      </c>
      <c r="H438" s="26">
        <v>160</v>
      </c>
      <c r="I438" s="27">
        <v>25.925925925925924</v>
      </c>
      <c r="J438" s="27">
        <v>779.4259259259259</v>
      </c>
      <c r="K438" s="26"/>
      <c r="L438" s="37"/>
      <c r="M438" s="22"/>
      <c r="N438" s="4"/>
    </row>
    <row r="439" spans="1:14" ht="15">
      <c r="A439" s="53" t="s">
        <v>73</v>
      </c>
      <c r="B439" s="200">
        <v>1.65</v>
      </c>
      <c r="C439" s="26">
        <v>67</v>
      </c>
      <c r="D439" s="26">
        <v>5</v>
      </c>
      <c r="E439" s="26">
        <v>261</v>
      </c>
      <c r="F439" s="26">
        <v>333</v>
      </c>
      <c r="G439" s="26">
        <v>94</v>
      </c>
      <c r="H439" s="26">
        <v>63</v>
      </c>
      <c r="I439" s="27">
        <v>32.97872340425532</v>
      </c>
      <c r="J439" s="27">
        <v>319.45212765957444</v>
      </c>
      <c r="K439" s="26"/>
      <c r="L439" s="37"/>
      <c r="M439" s="22"/>
      <c r="N439" s="4"/>
    </row>
    <row r="440" spans="1:14" ht="15">
      <c r="A440" s="53" t="s">
        <v>93</v>
      </c>
      <c r="B440" s="200">
        <v>1.65</v>
      </c>
      <c r="C440" s="26">
        <v>0</v>
      </c>
      <c r="D440" s="26">
        <v>17</v>
      </c>
      <c r="E440" s="26">
        <v>43</v>
      </c>
      <c r="F440" s="26">
        <v>60</v>
      </c>
      <c r="G440" s="26">
        <v>0</v>
      </c>
      <c r="H440" s="26">
        <v>0</v>
      </c>
      <c r="I440" s="27">
        <v>0</v>
      </c>
      <c r="J440" s="27">
        <v>51.5</v>
      </c>
      <c r="K440" s="26"/>
      <c r="L440" s="37"/>
      <c r="M440" s="22"/>
      <c r="N440" s="4"/>
    </row>
    <row r="441" spans="1:14" ht="15">
      <c r="A441" s="53" t="s">
        <v>122</v>
      </c>
      <c r="B441" s="200">
        <v>1.65</v>
      </c>
      <c r="C441" s="26">
        <v>158</v>
      </c>
      <c r="D441" s="26">
        <v>12</v>
      </c>
      <c r="E441" s="26">
        <v>463</v>
      </c>
      <c r="F441" s="26">
        <v>633</v>
      </c>
      <c r="G441" s="26">
        <v>162</v>
      </c>
      <c r="H441" s="26">
        <v>110</v>
      </c>
      <c r="I441" s="27">
        <v>32.098765432098766</v>
      </c>
      <c r="J441" s="27">
        <v>601.641975308642</v>
      </c>
      <c r="K441" s="26"/>
      <c r="L441" s="37"/>
      <c r="M441" s="22"/>
      <c r="N441" s="4"/>
    </row>
    <row r="442" spans="1:14" ht="15">
      <c r="A442" s="53" t="s">
        <v>125</v>
      </c>
      <c r="B442" s="200">
        <v>2.25</v>
      </c>
      <c r="C442" s="26">
        <v>55</v>
      </c>
      <c r="D442" s="26">
        <v>2</v>
      </c>
      <c r="E442" s="26">
        <v>407</v>
      </c>
      <c r="F442" s="26">
        <v>464</v>
      </c>
      <c r="G442" s="26">
        <v>118</v>
      </c>
      <c r="H442" s="26">
        <v>70</v>
      </c>
      <c r="I442" s="27">
        <v>40.67796610169492</v>
      </c>
      <c r="J442" s="27">
        <v>451.8135593220339</v>
      </c>
      <c r="K442" s="26"/>
      <c r="L442" s="37"/>
      <c r="M442" s="22"/>
      <c r="N442" s="4"/>
    </row>
    <row r="443" spans="1:14" ht="15">
      <c r="A443" s="53" t="s">
        <v>69</v>
      </c>
      <c r="B443" s="200">
        <v>1.65</v>
      </c>
      <c r="C443" s="26">
        <v>9</v>
      </c>
      <c r="D443" s="26">
        <v>5</v>
      </c>
      <c r="E443" s="26">
        <v>161</v>
      </c>
      <c r="F443" s="26">
        <v>175</v>
      </c>
      <c r="G443" s="26">
        <v>110</v>
      </c>
      <c r="H443" s="26">
        <v>37</v>
      </c>
      <c r="I443" s="27">
        <v>66.36363636363637</v>
      </c>
      <c r="J443" s="27">
        <v>169.51363636363635</v>
      </c>
      <c r="K443" s="26"/>
      <c r="L443" s="37"/>
      <c r="M443" s="22"/>
      <c r="N443" s="4"/>
    </row>
    <row r="444" spans="1:14" ht="15">
      <c r="A444" s="53" t="s">
        <v>43</v>
      </c>
      <c r="B444" s="200">
        <v>1.65</v>
      </c>
      <c r="C444" s="26">
        <v>0</v>
      </c>
      <c r="D444" s="26">
        <v>0</v>
      </c>
      <c r="E444" s="26">
        <v>1</v>
      </c>
      <c r="F444" s="26">
        <v>1</v>
      </c>
      <c r="G444" s="26">
        <v>0</v>
      </c>
      <c r="H444" s="26">
        <v>0</v>
      </c>
      <c r="I444" s="27">
        <v>0</v>
      </c>
      <c r="J444" s="27">
        <v>1</v>
      </c>
      <c r="K444" s="26"/>
      <c r="L444" s="37"/>
      <c r="M444" s="22"/>
      <c r="N444" s="4"/>
    </row>
    <row r="445" spans="1:14" ht="15">
      <c r="A445" s="53" t="s">
        <v>59</v>
      </c>
      <c r="B445" s="200">
        <v>1</v>
      </c>
      <c r="C445" s="26">
        <v>0</v>
      </c>
      <c r="D445" s="26">
        <v>13</v>
      </c>
      <c r="E445" s="26">
        <v>39</v>
      </c>
      <c r="F445" s="26">
        <v>52</v>
      </c>
      <c r="G445" s="26">
        <v>0</v>
      </c>
      <c r="H445" s="26">
        <v>0</v>
      </c>
      <c r="I445" s="27">
        <v>0</v>
      </c>
      <c r="J445" s="27">
        <v>45.5</v>
      </c>
      <c r="K445" s="26"/>
      <c r="L445" s="37"/>
      <c r="M445" s="22"/>
      <c r="N445" s="4"/>
    </row>
    <row r="446" spans="1:14" ht="15">
      <c r="A446" s="53" t="s">
        <v>79</v>
      </c>
      <c r="B446" s="200">
        <v>1</v>
      </c>
      <c r="C446" s="26">
        <v>416</v>
      </c>
      <c r="D446" s="26">
        <v>3</v>
      </c>
      <c r="E446" s="26">
        <v>963</v>
      </c>
      <c r="F446" s="26">
        <v>1382</v>
      </c>
      <c r="G446" s="26">
        <v>75</v>
      </c>
      <c r="H446" s="26">
        <v>54</v>
      </c>
      <c r="I446" s="27">
        <v>28</v>
      </c>
      <c r="J446" s="27">
        <v>1322.26</v>
      </c>
      <c r="K446" s="26"/>
      <c r="L446" s="37"/>
      <c r="M446" s="22"/>
      <c r="N446" s="4"/>
    </row>
    <row r="447" spans="1:14" ht="15">
      <c r="A447" s="53" t="s">
        <v>60</v>
      </c>
      <c r="B447" s="200">
        <v>1</v>
      </c>
      <c r="C447" s="26">
        <v>481</v>
      </c>
      <c r="D447" s="26">
        <v>31</v>
      </c>
      <c r="E447" s="26">
        <v>2079</v>
      </c>
      <c r="F447" s="26">
        <v>2591</v>
      </c>
      <c r="G447" s="26">
        <v>754</v>
      </c>
      <c r="H447" s="26">
        <v>619</v>
      </c>
      <c r="I447" s="27">
        <v>17.90450928381963</v>
      </c>
      <c r="J447" s="27">
        <v>2532.439655172414</v>
      </c>
      <c r="K447" s="26"/>
      <c r="L447" s="37"/>
      <c r="M447" s="22"/>
      <c r="N447" s="4"/>
    </row>
    <row r="448" spans="1:14" ht="15">
      <c r="A448" s="53" t="s">
        <v>147</v>
      </c>
      <c r="B448" s="200">
        <v>1.65</v>
      </c>
      <c r="C448" s="26">
        <v>81</v>
      </c>
      <c r="D448" s="26">
        <v>9</v>
      </c>
      <c r="E448" s="26">
        <v>227</v>
      </c>
      <c r="F448" s="26">
        <v>317</v>
      </c>
      <c r="G448" s="26">
        <v>0</v>
      </c>
      <c r="H448" s="26">
        <v>0</v>
      </c>
      <c r="I448" s="27">
        <v>0</v>
      </c>
      <c r="J448" s="27">
        <v>312.5</v>
      </c>
      <c r="K448" s="26"/>
      <c r="L448" s="25"/>
      <c r="M448" s="12"/>
      <c r="N448" s="4"/>
    </row>
    <row r="449" spans="1:17" ht="15">
      <c r="A449" s="55" t="s">
        <v>220</v>
      </c>
      <c r="B449" s="55"/>
      <c r="C449" s="35">
        <v>2500</v>
      </c>
      <c r="D449" s="35">
        <v>320</v>
      </c>
      <c r="E449" s="35">
        <v>10868</v>
      </c>
      <c r="F449" s="35">
        <v>13688</v>
      </c>
      <c r="G449" s="35">
        <v>3737</v>
      </c>
      <c r="H449" s="35">
        <v>2342</v>
      </c>
      <c r="I449" s="35"/>
      <c r="J449" s="36">
        <v>13118.982781292743</v>
      </c>
      <c r="K449" s="36">
        <v>13406.77000362781</v>
      </c>
      <c r="L449" s="40">
        <v>2.0976715218959616</v>
      </c>
      <c r="M449" s="20"/>
      <c r="N449" s="21"/>
      <c r="Q449"/>
    </row>
    <row r="450" spans="1:14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5">
      <c r="A457" s="15"/>
      <c r="B457" s="48"/>
      <c r="C457" s="76" t="s">
        <v>178</v>
      </c>
      <c r="D457" s="76"/>
      <c r="E457" s="76"/>
      <c r="F457" s="80"/>
      <c r="G457" s="82" t="s">
        <v>179</v>
      </c>
      <c r="H457" s="82" t="s">
        <v>212</v>
      </c>
      <c r="I457" s="83" t="s">
        <v>213</v>
      </c>
      <c r="J457" s="117" t="s">
        <v>207</v>
      </c>
      <c r="K457" s="9" t="s">
        <v>207</v>
      </c>
      <c r="L457" s="8" t="s">
        <v>214</v>
      </c>
      <c r="M457" s="8"/>
      <c r="N457" s="9"/>
    </row>
    <row r="458" spans="1:14" ht="15">
      <c r="A458" s="17"/>
      <c r="B458" s="94" t="s">
        <v>33</v>
      </c>
      <c r="C458" s="87">
        <v>2000</v>
      </c>
      <c r="D458" s="77"/>
      <c r="E458" s="77"/>
      <c r="F458" s="81"/>
      <c r="G458" s="79" t="s">
        <v>180</v>
      </c>
      <c r="H458" s="79" t="s">
        <v>181</v>
      </c>
      <c r="I458" s="84" t="s">
        <v>206</v>
      </c>
      <c r="J458" s="86" t="s">
        <v>208</v>
      </c>
      <c r="K458" s="4" t="s">
        <v>208</v>
      </c>
      <c r="L458" s="22" t="s">
        <v>257</v>
      </c>
      <c r="M458" s="22"/>
      <c r="N458" s="4"/>
    </row>
    <row r="459" spans="1:14" ht="15">
      <c r="A459" s="93" t="s">
        <v>215</v>
      </c>
      <c r="B459" s="94" t="s">
        <v>216</v>
      </c>
      <c r="C459" s="78" t="s">
        <v>217</v>
      </c>
      <c r="D459" s="79" t="s">
        <v>183</v>
      </c>
      <c r="E459" s="79" t="s">
        <v>184</v>
      </c>
      <c r="F459" s="78" t="s">
        <v>185</v>
      </c>
      <c r="G459" s="95">
        <v>1999</v>
      </c>
      <c r="H459" s="79"/>
      <c r="I459" s="84" t="s">
        <v>218</v>
      </c>
      <c r="J459" s="86" t="s">
        <v>182</v>
      </c>
      <c r="K459" s="4" t="s">
        <v>182</v>
      </c>
      <c r="L459" s="23">
        <v>2001</v>
      </c>
      <c r="M459" s="24" t="s">
        <v>258</v>
      </c>
      <c r="N459" s="4">
        <v>2000</v>
      </c>
    </row>
    <row r="460" spans="1:14" ht="15">
      <c r="A460" s="17"/>
      <c r="B460" s="49"/>
      <c r="C460" s="78" t="s">
        <v>219</v>
      </c>
      <c r="D460" s="26"/>
      <c r="E460" s="26"/>
      <c r="F460" s="26"/>
      <c r="G460" s="26"/>
      <c r="H460" s="26"/>
      <c r="I460" s="27"/>
      <c r="J460" s="75">
        <v>2001</v>
      </c>
      <c r="K460" s="3">
        <v>2000</v>
      </c>
      <c r="L460" s="12" t="s">
        <v>218</v>
      </c>
      <c r="M460" s="12"/>
      <c r="N460" s="4"/>
    </row>
    <row r="461" spans="1:14" ht="15">
      <c r="A461" s="14"/>
      <c r="B461" s="52">
        <v>1</v>
      </c>
      <c r="C461" s="52">
        <v>2</v>
      </c>
      <c r="D461" s="52">
        <v>3</v>
      </c>
      <c r="E461" s="52">
        <v>4</v>
      </c>
      <c r="F461" s="52">
        <v>5</v>
      </c>
      <c r="G461" s="52">
        <v>6</v>
      </c>
      <c r="H461" s="52">
        <v>7</v>
      </c>
      <c r="I461" s="88">
        <v>8</v>
      </c>
      <c r="J461" s="88">
        <v>9</v>
      </c>
      <c r="K461" s="6">
        <v>10</v>
      </c>
      <c r="L461" s="11">
        <v>11</v>
      </c>
      <c r="M461" s="11"/>
      <c r="N461" s="11"/>
    </row>
    <row r="462" spans="1:14" ht="15.75">
      <c r="A462" s="29" t="s">
        <v>199</v>
      </c>
      <c r="B462" s="178"/>
      <c r="C462" s="38"/>
      <c r="D462" s="38"/>
      <c r="E462" s="38"/>
      <c r="F462" s="38"/>
      <c r="G462" s="38"/>
      <c r="H462" s="38"/>
      <c r="I462" s="39"/>
      <c r="J462" s="39"/>
      <c r="K462" s="30"/>
      <c r="L462" s="31"/>
      <c r="M462" s="1"/>
      <c r="N462" s="11"/>
    </row>
    <row r="463" spans="1:14" ht="15">
      <c r="A463" s="53" t="s">
        <v>146</v>
      </c>
      <c r="B463" s="200">
        <v>1.65</v>
      </c>
      <c r="C463" s="26">
        <v>88</v>
      </c>
      <c r="D463" s="26">
        <v>53</v>
      </c>
      <c r="E463" s="26">
        <v>856</v>
      </c>
      <c r="F463" s="26">
        <v>997</v>
      </c>
      <c r="G463" s="26">
        <v>195</v>
      </c>
      <c r="H463" s="26">
        <v>91</v>
      </c>
      <c r="I463" s="27">
        <v>53.333333333333336</v>
      </c>
      <c r="J463" s="27">
        <v>947.0333333333333</v>
      </c>
      <c r="K463" s="26"/>
      <c r="L463" s="37"/>
      <c r="M463" s="22"/>
      <c r="N463" s="4"/>
    </row>
    <row r="464" spans="1:14" ht="15">
      <c r="A464" s="53" t="s">
        <v>141</v>
      </c>
      <c r="B464" s="200">
        <v>1.65</v>
      </c>
      <c r="C464" s="26">
        <v>0</v>
      </c>
      <c r="D464" s="26">
        <v>10</v>
      </c>
      <c r="E464" s="26">
        <v>30</v>
      </c>
      <c r="F464" s="26">
        <v>40</v>
      </c>
      <c r="G464" s="26">
        <v>0</v>
      </c>
      <c r="H464" s="26">
        <v>0</v>
      </c>
      <c r="I464" s="27">
        <v>0</v>
      </c>
      <c r="J464" s="27">
        <v>35</v>
      </c>
      <c r="K464" s="26"/>
      <c r="L464" s="37"/>
      <c r="M464" s="22"/>
      <c r="N464" s="4"/>
    </row>
    <row r="465" spans="1:14" ht="15">
      <c r="A465" s="53" t="s">
        <v>142</v>
      </c>
      <c r="B465" s="200">
        <v>1.65</v>
      </c>
      <c r="C465" s="26">
        <v>0</v>
      </c>
      <c r="D465" s="26">
        <v>13</v>
      </c>
      <c r="E465" s="26">
        <v>32</v>
      </c>
      <c r="F465" s="26">
        <v>45</v>
      </c>
      <c r="G465" s="26">
        <v>0</v>
      </c>
      <c r="H465" s="26">
        <v>0</v>
      </c>
      <c r="I465" s="27">
        <v>0</v>
      </c>
      <c r="J465" s="27">
        <v>38.5</v>
      </c>
      <c r="K465" s="26"/>
      <c r="L465" s="37"/>
      <c r="M465" s="22"/>
      <c r="N465" s="4"/>
    </row>
    <row r="466" spans="1:14" ht="15">
      <c r="A466" s="53" t="s">
        <v>143</v>
      </c>
      <c r="B466" s="200">
        <v>1.65</v>
      </c>
      <c r="C466" s="26">
        <v>19</v>
      </c>
      <c r="D466" s="26">
        <v>31</v>
      </c>
      <c r="E466" s="26">
        <v>134</v>
      </c>
      <c r="F466" s="26">
        <v>184</v>
      </c>
      <c r="G466" s="26">
        <v>25</v>
      </c>
      <c r="H466" s="26">
        <v>10</v>
      </c>
      <c r="I466" s="27">
        <v>60</v>
      </c>
      <c r="J466" s="27">
        <v>162.8</v>
      </c>
      <c r="K466" s="26"/>
      <c r="L466" s="37"/>
      <c r="M466" s="22"/>
      <c r="N466" s="4"/>
    </row>
    <row r="467" spans="1:14" ht="15">
      <c r="A467" s="53" t="s">
        <v>62</v>
      </c>
      <c r="B467" s="200">
        <v>1.65</v>
      </c>
      <c r="C467" s="26">
        <v>45</v>
      </c>
      <c r="D467" s="26">
        <v>8</v>
      </c>
      <c r="E467" s="26">
        <v>375</v>
      </c>
      <c r="F467" s="26">
        <v>428</v>
      </c>
      <c r="G467" s="26">
        <v>101</v>
      </c>
      <c r="H467" s="26">
        <v>59</v>
      </c>
      <c r="I467" s="27">
        <v>41.584158415841586</v>
      </c>
      <c r="J467" s="27">
        <v>414.64356435643566</v>
      </c>
      <c r="K467" s="26"/>
      <c r="L467" s="37"/>
      <c r="M467" s="22"/>
      <c r="N467" s="4"/>
    </row>
    <row r="468" spans="1:14" ht="15">
      <c r="A468" s="53" t="s">
        <v>158</v>
      </c>
      <c r="B468" s="200">
        <v>1.65</v>
      </c>
      <c r="C468" s="26">
        <v>196</v>
      </c>
      <c r="D468" s="26">
        <v>34</v>
      </c>
      <c r="E468" s="26">
        <v>835</v>
      </c>
      <c r="F468" s="26">
        <v>1065</v>
      </c>
      <c r="G468" s="26">
        <v>179</v>
      </c>
      <c r="H468" s="26">
        <v>76</v>
      </c>
      <c r="I468" s="27">
        <v>57.54189944134078</v>
      </c>
      <c r="J468" s="27">
        <v>991.608938547486</v>
      </c>
      <c r="K468" s="32"/>
      <c r="L468" s="28"/>
      <c r="M468" s="12"/>
      <c r="N468" s="4"/>
    </row>
    <row r="469" spans="1:14" ht="15">
      <c r="A469" s="53" t="s">
        <v>157</v>
      </c>
      <c r="B469" s="200">
        <v>1.65</v>
      </c>
      <c r="C469" s="26">
        <v>141</v>
      </c>
      <c r="D469" s="26">
        <v>10</v>
      </c>
      <c r="E469" s="26">
        <v>489</v>
      </c>
      <c r="F469" s="26">
        <v>640</v>
      </c>
      <c r="G469" s="26">
        <v>114</v>
      </c>
      <c r="H469" s="26">
        <v>92</v>
      </c>
      <c r="I469" s="27">
        <v>19.298245614035086</v>
      </c>
      <c r="J469" s="27">
        <v>621.3947368421052</v>
      </c>
      <c r="K469" s="26"/>
      <c r="L469" s="37"/>
      <c r="M469" s="22"/>
      <c r="N469" s="4"/>
    </row>
    <row r="470" spans="1:14" ht="15">
      <c r="A470" s="53" t="s">
        <v>45</v>
      </c>
      <c r="B470" s="200">
        <v>2.25</v>
      </c>
      <c r="C470" s="26">
        <v>27</v>
      </c>
      <c r="D470" s="26">
        <v>1</v>
      </c>
      <c r="E470" s="26">
        <v>83</v>
      </c>
      <c r="F470" s="26">
        <v>111</v>
      </c>
      <c r="G470" s="26">
        <v>28</v>
      </c>
      <c r="H470" s="26">
        <v>16</v>
      </c>
      <c r="I470" s="27">
        <v>42.857142857142854</v>
      </c>
      <c r="J470" s="27">
        <v>104.71428571428572</v>
      </c>
      <c r="K470" s="26"/>
      <c r="L470" s="37"/>
      <c r="M470" s="22"/>
      <c r="N470" s="4"/>
    </row>
    <row r="471" spans="1:14" ht="15">
      <c r="A471" s="53" t="s">
        <v>44</v>
      </c>
      <c r="B471" s="200">
        <v>1.65</v>
      </c>
      <c r="C471" s="26">
        <v>0</v>
      </c>
      <c r="D471" s="26">
        <v>3</v>
      </c>
      <c r="E471" s="26">
        <v>5</v>
      </c>
      <c r="F471" s="26">
        <v>8</v>
      </c>
      <c r="G471" s="26">
        <v>0</v>
      </c>
      <c r="H471" s="26">
        <v>0</v>
      </c>
      <c r="I471" s="27">
        <v>0</v>
      </c>
      <c r="J471" s="27">
        <v>6.5</v>
      </c>
      <c r="K471" s="26"/>
      <c r="L471" s="37"/>
      <c r="M471" s="22"/>
      <c r="N471" s="4"/>
    </row>
    <row r="472" spans="1:14" ht="15">
      <c r="A472" s="53" t="s">
        <v>79</v>
      </c>
      <c r="B472" s="200">
        <v>1</v>
      </c>
      <c r="C472" s="26">
        <v>12</v>
      </c>
      <c r="D472" s="26">
        <v>0</v>
      </c>
      <c r="E472" s="26">
        <v>112</v>
      </c>
      <c r="F472" s="26">
        <v>124</v>
      </c>
      <c r="G472" s="26">
        <v>27</v>
      </c>
      <c r="H472" s="26">
        <v>21</v>
      </c>
      <c r="I472" s="27">
        <v>22.22222222222222</v>
      </c>
      <c r="J472" s="27">
        <v>122.66666666666667</v>
      </c>
      <c r="K472" s="32"/>
      <c r="L472" s="28"/>
      <c r="M472" s="12"/>
      <c r="N472" s="4"/>
    </row>
    <row r="473" spans="1:14" ht="15">
      <c r="A473" s="53" t="s">
        <v>60</v>
      </c>
      <c r="B473" s="200">
        <v>1</v>
      </c>
      <c r="C473" s="26">
        <v>131</v>
      </c>
      <c r="D473" s="26">
        <v>7</v>
      </c>
      <c r="E473" s="26">
        <v>734</v>
      </c>
      <c r="F473" s="26">
        <v>872</v>
      </c>
      <c r="G473" s="26">
        <v>127</v>
      </c>
      <c r="H473" s="26">
        <v>93</v>
      </c>
      <c r="I473" s="27">
        <v>26.77165354330709</v>
      </c>
      <c r="J473" s="27">
        <v>850.9645669291339</v>
      </c>
      <c r="K473" s="26"/>
      <c r="L473" s="37"/>
      <c r="M473" s="22"/>
      <c r="N473" s="4"/>
    </row>
    <row r="474" spans="1:14" ht="15">
      <c r="A474" s="53" t="s">
        <v>147</v>
      </c>
      <c r="B474" s="200">
        <v>1.65</v>
      </c>
      <c r="C474" s="26">
        <v>11</v>
      </c>
      <c r="D474" s="26">
        <v>2</v>
      </c>
      <c r="E474" s="26">
        <v>47</v>
      </c>
      <c r="F474" s="26">
        <v>60</v>
      </c>
      <c r="G474" s="26">
        <v>7</v>
      </c>
      <c r="H474" s="26">
        <v>6</v>
      </c>
      <c r="I474" s="27">
        <v>14.285714285714285</v>
      </c>
      <c r="J474" s="27">
        <v>58.214285714285715</v>
      </c>
      <c r="K474" s="26"/>
      <c r="L474" s="37"/>
      <c r="M474" s="22"/>
      <c r="N474" s="4"/>
    </row>
    <row r="475" spans="1:14" ht="15">
      <c r="A475" s="53" t="s">
        <v>118</v>
      </c>
      <c r="B475" s="200">
        <v>1</v>
      </c>
      <c r="C475" s="26">
        <v>0</v>
      </c>
      <c r="D475" s="26">
        <v>0</v>
      </c>
      <c r="E475" s="26">
        <v>103</v>
      </c>
      <c r="F475" s="26">
        <v>103</v>
      </c>
      <c r="G475" s="26">
        <v>0</v>
      </c>
      <c r="H475" s="26">
        <v>0</v>
      </c>
      <c r="I475" s="27">
        <v>0</v>
      </c>
      <c r="J475" s="27">
        <v>103</v>
      </c>
      <c r="K475" s="26"/>
      <c r="L475" s="37"/>
      <c r="M475" s="22"/>
      <c r="N475" s="4"/>
    </row>
    <row r="476" spans="1:14" ht="15">
      <c r="A476" s="53" t="s">
        <v>129</v>
      </c>
      <c r="B476" s="200">
        <v>1</v>
      </c>
      <c r="C476" s="26">
        <v>83</v>
      </c>
      <c r="D476" s="26">
        <v>38</v>
      </c>
      <c r="E476" s="26">
        <v>63</v>
      </c>
      <c r="F476" s="26">
        <v>184</v>
      </c>
      <c r="G476" s="26">
        <v>54</v>
      </c>
      <c r="H476" s="26">
        <v>53</v>
      </c>
      <c r="I476" s="27">
        <v>1.8518518518518516</v>
      </c>
      <c r="J476" s="27">
        <v>164.23148148148147</v>
      </c>
      <c r="K476" s="26"/>
      <c r="L476" s="37"/>
      <c r="M476" s="22"/>
      <c r="N476" s="4"/>
    </row>
    <row r="477" spans="1:14" ht="15">
      <c r="A477" s="53" t="s">
        <v>160</v>
      </c>
      <c r="B477" s="200">
        <v>1.2</v>
      </c>
      <c r="C477" s="26">
        <v>186</v>
      </c>
      <c r="D477" s="26">
        <v>74</v>
      </c>
      <c r="E477" s="26">
        <v>926</v>
      </c>
      <c r="F477" s="26">
        <v>1186</v>
      </c>
      <c r="G477" s="26">
        <v>223</v>
      </c>
      <c r="H477" s="26">
        <v>178</v>
      </c>
      <c r="I477" s="27">
        <v>20.179372197309416</v>
      </c>
      <c r="J477" s="27">
        <v>1130.2331838565024</v>
      </c>
      <c r="K477" s="26"/>
      <c r="L477" s="37"/>
      <c r="M477" s="22"/>
      <c r="N477" s="4"/>
    </row>
    <row r="478" spans="1:14" ht="15">
      <c r="A478" s="53" t="s">
        <v>159</v>
      </c>
      <c r="B478" s="200">
        <v>1.2</v>
      </c>
      <c r="C478" s="26">
        <v>0</v>
      </c>
      <c r="D478" s="26">
        <v>2</v>
      </c>
      <c r="E478" s="26">
        <v>16</v>
      </c>
      <c r="F478" s="26">
        <v>18</v>
      </c>
      <c r="G478" s="26">
        <v>0</v>
      </c>
      <c r="H478" s="26">
        <v>0</v>
      </c>
      <c r="I478" s="27">
        <v>0</v>
      </c>
      <c r="J478" s="27">
        <v>17</v>
      </c>
      <c r="K478" s="26"/>
      <c r="L478" s="37"/>
      <c r="M478" s="22"/>
      <c r="N478" s="4"/>
    </row>
    <row r="479" spans="1:14" ht="15">
      <c r="A479" s="53" t="s">
        <v>126</v>
      </c>
      <c r="B479" s="200">
        <v>1.2</v>
      </c>
      <c r="C479" s="26">
        <v>41</v>
      </c>
      <c r="D479" s="26">
        <v>0</v>
      </c>
      <c r="E479" s="26">
        <v>61</v>
      </c>
      <c r="F479" s="26">
        <v>102</v>
      </c>
      <c r="G479" s="26">
        <v>58</v>
      </c>
      <c r="H479" s="26">
        <v>55</v>
      </c>
      <c r="I479" s="27">
        <v>5.172413793103448</v>
      </c>
      <c r="J479" s="27">
        <v>100.9396551724138</v>
      </c>
      <c r="K479" s="26"/>
      <c r="L479" s="37"/>
      <c r="M479" s="22"/>
      <c r="N479" s="4"/>
    </row>
    <row r="480" spans="1:14" ht="15">
      <c r="A480" s="17" t="s">
        <v>220</v>
      </c>
      <c r="B480" s="53"/>
      <c r="C480" s="32">
        <v>980</v>
      </c>
      <c r="D480" s="32">
        <v>286</v>
      </c>
      <c r="E480" s="32">
        <v>4901</v>
      </c>
      <c r="F480" s="32">
        <v>6167</v>
      </c>
      <c r="G480" s="32">
        <v>1138</v>
      </c>
      <c r="H480" s="32">
        <v>750</v>
      </c>
      <c r="I480" s="32"/>
      <c r="J480" s="54">
        <v>5869.44469861413</v>
      </c>
      <c r="K480" s="54">
        <v>5442.844234251431</v>
      </c>
      <c r="L480" s="37">
        <v>7.8378223958373265</v>
      </c>
      <c r="M480" s="22"/>
      <c r="N480" s="4"/>
    </row>
    <row r="481" spans="1:14" ht="15.75">
      <c r="A481" s="29" t="s">
        <v>200</v>
      </c>
      <c r="B481" s="51"/>
      <c r="C481" s="38"/>
      <c r="D481" s="38"/>
      <c r="E481" s="38"/>
      <c r="F481" s="38"/>
      <c r="G481" s="38"/>
      <c r="H481" s="38"/>
      <c r="I481" s="39"/>
      <c r="J481" s="39"/>
      <c r="K481" s="30"/>
      <c r="L481" s="201"/>
      <c r="M481" s="1"/>
      <c r="N481" s="11"/>
    </row>
    <row r="482" spans="1:14" ht="15">
      <c r="A482" s="53" t="s">
        <v>51</v>
      </c>
      <c r="B482" s="200">
        <v>2.25</v>
      </c>
      <c r="C482" s="26">
        <v>0</v>
      </c>
      <c r="D482" s="26">
        <v>0</v>
      </c>
      <c r="E482" s="26">
        <v>2</v>
      </c>
      <c r="F482" s="26">
        <v>2</v>
      </c>
      <c r="G482" s="26">
        <v>0</v>
      </c>
      <c r="H482" s="26">
        <v>0</v>
      </c>
      <c r="I482" s="27">
        <v>0</v>
      </c>
      <c r="J482" s="27">
        <v>2</v>
      </c>
      <c r="K482" s="26"/>
      <c r="L482" s="37"/>
      <c r="M482" s="22"/>
      <c r="N482" s="4"/>
    </row>
    <row r="483" spans="1:14" ht="15">
      <c r="A483" s="53" t="s">
        <v>57</v>
      </c>
      <c r="B483" s="200">
        <v>1.65</v>
      </c>
      <c r="C483" s="26">
        <v>0</v>
      </c>
      <c r="D483" s="26">
        <v>1</v>
      </c>
      <c r="E483" s="26">
        <v>6</v>
      </c>
      <c r="F483" s="26">
        <v>7</v>
      </c>
      <c r="G483" s="26">
        <v>0</v>
      </c>
      <c r="H483" s="26">
        <v>0</v>
      </c>
      <c r="I483" s="27">
        <v>0</v>
      </c>
      <c r="J483" s="27">
        <v>6.5</v>
      </c>
      <c r="K483" s="26"/>
      <c r="L483" s="37"/>
      <c r="M483" s="22"/>
      <c r="N483" s="4"/>
    </row>
    <row r="484" spans="1:14" ht="15">
      <c r="A484" s="53" t="s">
        <v>56</v>
      </c>
      <c r="B484" s="200">
        <v>2.25</v>
      </c>
      <c r="C484" s="26">
        <v>35</v>
      </c>
      <c r="D484" s="26">
        <v>0</v>
      </c>
      <c r="E484" s="26">
        <v>117</v>
      </c>
      <c r="F484" s="26">
        <v>152</v>
      </c>
      <c r="G484" s="26">
        <v>49</v>
      </c>
      <c r="H484" s="26">
        <v>33</v>
      </c>
      <c r="I484" s="27">
        <v>32.6530612244898</v>
      </c>
      <c r="J484" s="27">
        <v>146.28571428571428</v>
      </c>
      <c r="K484" s="26"/>
      <c r="L484" s="37"/>
      <c r="M484" s="22"/>
      <c r="N484" s="4"/>
    </row>
    <row r="485" spans="1:14" ht="15">
      <c r="A485" s="53" t="s">
        <v>149</v>
      </c>
      <c r="B485" s="200">
        <v>1.65</v>
      </c>
      <c r="C485" s="26">
        <v>57</v>
      </c>
      <c r="D485" s="26">
        <v>0</v>
      </c>
      <c r="E485" s="26">
        <v>259</v>
      </c>
      <c r="F485" s="26">
        <v>316</v>
      </c>
      <c r="G485" s="26">
        <v>41</v>
      </c>
      <c r="H485" s="26">
        <v>36</v>
      </c>
      <c r="I485" s="27">
        <v>12.195121951219512</v>
      </c>
      <c r="J485" s="27">
        <v>312.5243902439024</v>
      </c>
      <c r="K485" s="26"/>
      <c r="L485" s="37"/>
      <c r="M485" s="22"/>
      <c r="N485" s="4"/>
    </row>
    <row r="486" spans="1:14" ht="15">
      <c r="A486" s="53" t="s">
        <v>100</v>
      </c>
      <c r="B486" s="200">
        <v>1.65</v>
      </c>
      <c r="C486" s="26">
        <v>0</v>
      </c>
      <c r="D486" s="26">
        <v>1</v>
      </c>
      <c r="E486" s="26">
        <v>1</v>
      </c>
      <c r="F486" s="26">
        <v>2</v>
      </c>
      <c r="G486" s="26">
        <v>0</v>
      </c>
      <c r="H486" s="26">
        <v>0</v>
      </c>
      <c r="I486" s="27">
        <v>0</v>
      </c>
      <c r="J486" s="27">
        <v>1.5</v>
      </c>
      <c r="K486" s="26"/>
      <c r="L486" s="37"/>
      <c r="M486" s="22"/>
      <c r="N486" s="4"/>
    </row>
    <row r="487" spans="1:14" ht="15">
      <c r="A487" s="53" t="s">
        <v>93</v>
      </c>
      <c r="B487" s="200">
        <v>1.65</v>
      </c>
      <c r="C487" s="26">
        <v>0</v>
      </c>
      <c r="D487" s="26">
        <v>1</v>
      </c>
      <c r="E487" s="26">
        <v>117</v>
      </c>
      <c r="F487" s="26">
        <v>118</v>
      </c>
      <c r="G487" s="26">
        <v>0</v>
      </c>
      <c r="H487" s="26">
        <v>0</v>
      </c>
      <c r="I487" s="27">
        <v>0</v>
      </c>
      <c r="J487" s="27">
        <v>117.5</v>
      </c>
      <c r="K487" s="26"/>
      <c r="L487" s="37"/>
      <c r="M487" s="22"/>
      <c r="N487" s="4"/>
    </row>
    <row r="488" spans="1:14" ht="15">
      <c r="A488" s="53" t="s">
        <v>266</v>
      </c>
      <c r="B488" s="200">
        <v>0</v>
      </c>
      <c r="C488" s="26">
        <v>0</v>
      </c>
      <c r="D488" s="26">
        <v>2</v>
      </c>
      <c r="E488" s="26">
        <v>8</v>
      </c>
      <c r="F488" s="26">
        <v>10</v>
      </c>
      <c r="G488" s="26">
        <v>0</v>
      </c>
      <c r="H488" s="26">
        <v>0</v>
      </c>
      <c r="I488" s="27">
        <v>0</v>
      </c>
      <c r="J488" s="27">
        <v>9</v>
      </c>
      <c r="K488" s="26"/>
      <c r="L488" s="37"/>
      <c r="M488" s="22"/>
      <c r="N488" s="4"/>
    </row>
    <row r="489" spans="1:14" ht="15">
      <c r="A489" s="53" t="s">
        <v>267</v>
      </c>
      <c r="B489" s="200">
        <v>0</v>
      </c>
      <c r="C489" s="26">
        <v>0</v>
      </c>
      <c r="D489" s="26">
        <v>0</v>
      </c>
      <c r="E489" s="26">
        <v>5</v>
      </c>
      <c r="F489" s="26">
        <v>5</v>
      </c>
      <c r="G489" s="26">
        <v>0</v>
      </c>
      <c r="H489" s="26">
        <v>0</v>
      </c>
      <c r="I489" s="27">
        <v>0</v>
      </c>
      <c r="J489" s="27">
        <v>5</v>
      </c>
      <c r="K489" s="26"/>
      <c r="L489" s="37"/>
      <c r="M489" s="22"/>
      <c r="N489" s="4"/>
    </row>
    <row r="490" spans="1:14" ht="15">
      <c r="A490" s="53" t="s">
        <v>125</v>
      </c>
      <c r="B490" s="200">
        <v>2.25</v>
      </c>
      <c r="C490" s="26">
        <v>27</v>
      </c>
      <c r="D490" s="26">
        <v>1</v>
      </c>
      <c r="E490" s="26">
        <v>179</v>
      </c>
      <c r="F490" s="26">
        <v>207</v>
      </c>
      <c r="G490" s="26">
        <v>24</v>
      </c>
      <c r="H490" s="26">
        <v>19</v>
      </c>
      <c r="I490" s="27">
        <v>20.833333333333336</v>
      </c>
      <c r="J490" s="27">
        <v>203.6875</v>
      </c>
      <c r="K490" s="26"/>
      <c r="L490" s="37"/>
      <c r="M490" s="22"/>
      <c r="N490" s="4"/>
    </row>
    <row r="491" spans="1:14" ht="15">
      <c r="A491" s="53" t="s">
        <v>98</v>
      </c>
      <c r="B491" s="200">
        <v>1.65</v>
      </c>
      <c r="C491" s="26">
        <v>46</v>
      </c>
      <c r="D491" s="26">
        <v>6</v>
      </c>
      <c r="E491" s="26">
        <v>207</v>
      </c>
      <c r="F491" s="26">
        <v>259</v>
      </c>
      <c r="G491" s="26">
        <v>61</v>
      </c>
      <c r="H491" s="26">
        <v>50</v>
      </c>
      <c r="I491" s="27">
        <v>18.0327868852459</v>
      </c>
      <c r="J491" s="27">
        <v>251.85245901639345</v>
      </c>
      <c r="K491" s="26"/>
      <c r="L491" s="37"/>
      <c r="M491" s="22"/>
      <c r="N491" s="4"/>
    </row>
    <row r="492" spans="1:14" ht="15">
      <c r="A492" s="53" t="s">
        <v>172</v>
      </c>
      <c r="B492" s="200">
        <v>2.25</v>
      </c>
      <c r="C492" s="26">
        <v>261</v>
      </c>
      <c r="D492" s="26">
        <v>8</v>
      </c>
      <c r="E492" s="26">
        <v>1116</v>
      </c>
      <c r="F492" s="26">
        <v>1385</v>
      </c>
      <c r="G492" s="26">
        <v>297</v>
      </c>
      <c r="H492" s="26">
        <v>212</v>
      </c>
      <c r="I492" s="27">
        <v>28.619528619528616</v>
      </c>
      <c r="J492" s="27">
        <v>1343.6515151515152</v>
      </c>
      <c r="K492" s="26"/>
      <c r="L492" s="37"/>
      <c r="M492" s="22"/>
      <c r="N492" s="4"/>
    </row>
    <row r="493" spans="1:14" ht="15">
      <c r="A493" s="53" t="s">
        <v>67</v>
      </c>
      <c r="B493" s="200">
        <v>2.25</v>
      </c>
      <c r="C493" s="26">
        <v>34</v>
      </c>
      <c r="D493" s="26">
        <v>8</v>
      </c>
      <c r="E493" s="26">
        <v>96</v>
      </c>
      <c r="F493" s="26">
        <v>138</v>
      </c>
      <c r="G493" s="26">
        <v>18</v>
      </c>
      <c r="H493" s="26">
        <v>15</v>
      </c>
      <c r="I493" s="27">
        <v>16.666666666666664</v>
      </c>
      <c r="J493" s="27">
        <v>131.16666666666669</v>
      </c>
      <c r="K493" s="26"/>
      <c r="L493" s="37"/>
      <c r="M493" s="22"/>
      <c r="N493" s="4"/>
    </row>
    <row r="494" spans="1:14" ht="15">
      <c r="A494" s="53" t="s">
        <v>175</v>
      </c>
      <c r="B494" s="200">
        <v>2.25</v>
      </c>
      <c r="C494" s="26">
        <v>50</v>
      </c>
      <c r="D494" s="26">
        <v>8</v>
      </c>
      <c r="E494" s="26">
        <v>91</v>
      </c>
      <c r="F494" s="26">
        <v>149</v>
      </c>
      <c r="G494" s="26">
        <v>17</v>
      </c>
      <c r="H494" s="26">
        <v>15</v>
      </c>
      <c r="I494" s="27">
        <v>11.76470588235294</v>
      </c>
      <c r="J494" s="27">
        <v>142.05882352941177</v>
      </c>
      <c r="K494" s="26"/>
      <c r="L494" s="37"/>
      <c r="M494" s="22"/>
      <c r="N494" s="4"/>
    </row>
    <row r="495" spans="1:14" ht="15">
      <c r="A495" s="53" t="s">
        <v>171</v>
      </c>
      <c r="B495" s="200">
        <v>2.25</v>
      </c>
      <c r="C495" s="26">
        <v>156</v>
      </c>
      <c r="D495" s="26">
        <v>9</v>
      </c>
      <c r="E495" s="26">
        <v>623</v>
      </c>
      <c r="F495" s="26">
        <v>788</v>
      </c>
      <c r="G495" s="26">
        <v>130</v>
      </c>
      <c r="H495" s="26">
        <v>87</v>
      </c>
      <c r="I495" s="27">
        <v>33.07692307692307</v>
      </c>
      <c r="J495" s="27">
        <v>757.7</v>
      </c>
      <c r="K495" s="26"/>
      <c r="L495" s="37"/>
      <c r="M495" s="22"/>
      <c r="N495" s="4"/>
    </row>
    <row r="496" spans="1:14" ht="15">
      <c r="A496" s="53" t="s">
        <v>101</v>
      </c>
      <c r="B496" s="200">
        <v>2.25</v>
      </c>
      <c r="C496" s="26">
        <v>119</v>
      </c>
      <c r="D496" s="26">
        <v>6</v>
      </c>
      <c r="E496" s="26">
        <v>343</v>
      </c>
      <c r="F496" s="26">
        <v>468</v>
      </c>
      <c r="G496" s="26">
        <v>117</v>
      </c>
      <c r="H496" s="26">
        <v>70</v>
      </c>
      <c r="I496" s="27">
        <v>40.17094017094017</v>
      </c>
      <c r="J496" s="27">
        <v>441.0982905982906</v>
      </c>
      <c r="K496" s="26"/>
      <c r="L496" s="37"/>
      <c r="M496" s="22"/>
      <c r="N496" s="4"/>
    </row>
    <row r="497" spans="1:14" ht="15">
      <c r="A497" s="53" t="s">
        <v>168</v>
      </c>
      <c r="B497" s="200">
        <v>2.25</v>
      </c>
      <c r="C497" s="26">
        <v>35</v>
      </c>
      <c r="D497" s="26">
        <v>0</v>
      </c>
      <c r="E497" s="26">
        <v>110</v>
      </c>
      <c r="F497" s="26">
        <v>145</v>
      </c>
      <c r="G497" s="26">
        <v>34</v>
      </c>
      <c r="H497" s="26">
        <v>28</v>
      </c>
      <c r="I497" s="27">
        <v>17.647058823529413</v>
      </c>
      <c r="J497" s="27">
        <v>141.91176470588235</v>
      </c>
      <c r="K497" s="26"/>
      <c r="L497" s="37"/>
      <c r="M497" s="22"/>
      <c r="N497" s="4"/>
    </row>
    <row r="498" spans="1:14" ht="15">
      <c r="A498" s="53" t="s">
        <v>102</v>
      </c>
      <c r="B498" s="200">
        <v>2.25</v>
      </c>
      <c r="C498" s="26">
        <v>25</v>
      </c>
      <c r="D498" s="26">
        <v>0</v>
      </c>
      <c r="E498" s="26">
        <v>56</v>
      </c>
      <c r="F498" s="26">
        <v>81</v>
      </c>
      <c r="G498" s="26">
        <v>27</v>
      </c>
      <c r="H498" s="26">
        <v>23</v>
      </c>
      <c r="I498" s="27">
        <v>14.814814814814813</v>
      </c>
      <c r="J498" s="27">
        <v>79.14814814814815</v>
      </c>
      <c r="K498" s="26"/>
      <c r="M498" s="22"/>
      <c r="N498" s="4"/>
    </row>
    <row r="499" spans="1:14" ht="15">
      <c r="A499" s="53" t="s">
        <v>169</v>
      </c>
      <c r="B499" s="200">
        <v>2.25</v>
      </c>
      <c r="C499" s="26">
        <v>59</v>
      </c>
      <c r="D499" s="26">
        <v>2</v>
      </c>
      <c r="E499" s="26">
        <v>132</v>
      </c>
      <c r="F499" s="26">
        <v>193</v>
      </c>
      <c r="G499" s="26">
        <v>68</v>
      </c>
      <c r="H499" s="26">
        <v>55</v>
      </c>
      <c r="I499" s="27">
        <v>19.11764705882353</v>
      </c>
      <c r="J499" s="27">
        <v>186.36029411764707</v>
      </c>
      <c r="K499" s="26"/>
      <c r="L499" s="37"/>
      <c r="M499" s="22"/>
      <c r="N499" s="4"/>
    </row>
    <row r="500" spans="1:14" ht="15">
      <c r="A500" s="53" t="s">
        <v>79</v>
      </c>
      <c r="B500" s="200">
        <v>1</v>
      </c>
      <c r="C500" s="26">
        <v>149</v>
      </c>
      <c r="D500" s="26">
        <v>1</v>
      </c>
      <c r="E500" s="26">
        <v>401</v>
      </c>
      <c r="F500" s="26">
        <v>551</v>
      </c>
      <c r="G500" s="26">
        <v>74</v>
      </c>
      <c r="H500" s="26">
        <v>66</v>
      </c>
      <c r="I500" s="27">
        <v>10.81081081081081</v>
      </c>
      <c r="J500" s="27">
        <v>542.4459459459459</v>
      </c>
      <c r="K500" s="26"/>
      <c r="L500" s="37"/>
      <c r="M500" s="22"/>
      <c r="N500" s="4"/>
    </row>
    <row r="501" spans="1:14" ht="15">
      <c r="A501" s="53" t="s">
        <v>99</v>
      </c>
      <c r="B501" s="200">
        <v>1</v>
      </c>
      <c r="C501" s="26">
        <v>0</v>
      </c>
      <c r="D501" s="26">
        <v>7</v>
      </c>
      <c r="E501" s="26">
        <v>23</v>
      </c>
      <c r="F501" s="26">
        <v>30</v>
      </c>
      <c r="G501" s="26">
        <v>0</v>
      </c>
      <c r="H501" s="26">
        <v>0</v>
      </c>
      <c r="I501" s="27">
        <v>0</v>
      </c>
      <c r="J501" s="27">
        <v>26.5</v>
      </c>
      <c r="K501" s="26"/>
      <c r="L501" s="37"/>
      <c r="M501" s="22"/>
      <c r="N501" s="4"/>
    </row>
    <row r="502" spans="1:14" ht="14.25" customHeight="1">
      <c r="A502" s="53" t="s">
        <v>60</v>
      </c>
      <c r="B502" s="200">
        <v>1</v>
      </c>
      <c r="C502" s="26">
        <v>521</v>
      </c>
      <c r="D502" s="26">
        <v>40</v>
      </c>
      <c r="E502" s="26">
        <v>1894</v>
      </c>
      <c r="F502" s="26">
        <v>2455</v>
      </c>
      <c r="G502" s="26">
        <v>295</v>
      </c>
      <c r="H502" s="26">
        <v>256</v>
      </c>
      <c r="I502" s="27">
        <v>13.220338983050848</v>
      </c>
      <c r="J502" s="27">
        <v>2400.5610169491524</v>
      </c>
      <c r="K502" s="26"/>
      <c r="L502" s="37"/>
      <c r="M502" s="22"/>
      <c r="N502" s="4"/>
    </row>
    <row r="503" spans="1:14" ht="14.25" customHeight="1">
      <c r="A503" s="53" t="s">
        <v>147</v>
      </c>
      <c r="B503" s="200">
        <v>1.65</v>
      </c>
      <c r="C503" s="26">
        <v>92</v>
      </c>
      <c r="D503" s="26">
        <v>5</v>
      </c>
      <c r="E503" s="26">
        <v>411</v>
      </c>
      <c r="F503" s="26">
        <v>508</v>
      </c>
      <c r="G503" s="26">
        <v>70</v>
      </c>
      <c r="H503" s="26">
        <v>56</v>
      </c>
      <c r="I503" s="27">
        <v>20</v>
      </c>
      <c r="J503" s="27">
        <v>496.3</v>
      </c>
      <c r="K503" s="26"/>
      <c r="L503" s="37"/>
      <c r="M503" s="22"/>
      <c r="N503" s="4"/>
    </row>
    <row r="504" spans="1:14" ht="14.25" customHeight="1">
      <c r="A504" s="53" t="s">
        <v>220</v>
      </c>
      <c r="B504" s="53"/>
      <c r="C504" s="26">
        <v>1666</v>
      </c>
      <c r="D504" s="26">
        <v>106</v>
      </c>
      <c r="E504" s="26">
        <v>6197</v>
      </c>
      <c r="F504" s="26">
        <v>7969</v>
      </c>
      <c r="G504" s="26">
        <v>1322</v>
      </c>
      <c r="H504" s="26">
        <v>1021</v>
      </c>
      <c r="I504" s="26"/>
      <c r="J504" s="27">
        <v>7744.7525293586705</v>
      </c>
      <c r="K504" s="27">
        <v>6510.345018428993</v>
      </c>
      <c r="L504" s="37">
        <v>18.96070803368193</v>
      </c>
      <c r="M504" s="22"/>
      <c r="N504" s="4"/>
    </row>
    <row r="505" spans="1:14" ht="15.75">
      <c r="A505" s="29" t="s">
        <v>201</v>
      </c>
      <c r="B505" s="178"/>
      <c r="C505" s="38"/>
      <c r="D505" s="38"/>
      <c r="E505" s="38"/>
      <c r="F505" s="38"/>
      <c r="G505" s="38"/>
      <c r="H505" s="38"/>
      <c r="I505" s="39"/>
      <c r="J505" s="39"/>
      <c r="K505" s="30"/>
      <c r="L505" s="31"/>
      <c r="M505" s="1"/>
      <c r="N505" s="11"/>
    </row>
    <row r="506" spans="1:14" ht="15">
      <c r="A506" s="53" t="s">
        <v>83</v>
      </c>
      <c r="B506" s="200">
        <v>2.8</v>
      </c>
      <c r="C506" s="26">
        <v>0</v>
      </c>
      <c r="D506" s="26">
        <v>0</v>
      </c>
      <c r="E506" s="26">
        <v>14</v>
      </c>
      <c r="F506" s="26">
        <v>14</v>
      </c>
      <c r="G506" s="26">
        <v>0</v>
      </c>
      <c r="H506" s="26">
        <v>0</v>
      </c>
      <c r="I506" s="27">
        <v>0</v>
      </c>
      <c r="J506" s="27">
        <v>14</v>
      </c>
      <c r="K506" s="26"/>
      <c r="L506" s="37"/>
      <c r="M506" s="22"/>
      <c r="N506" s="4"/>
    </row>
    <row r="507" spans="1:14" ht="15">
      <c r="A507" s="53" t="s">
        <v>51</v>
      </c>
      <c r="B507" s="200">
        <v>2.25</v>
      </c>
      <c r="C507" s="26">
        <v>0</v>
      </c>
      <c r="D507" s="26">
        <v>0</v>
      </c>
      <c r="E507" s="26">
        <v>7</v>
      </c>
      <c r="F507" s="26">
        <v>7</v>
      </c>
      <c r="G507" s="26">
        <v>0</v>
      </c>
      <c r="H507" s="26">
        <v>0</v>
      </c>
      <c r="I507" s="27">
        <v>0</v>
      </c>
      <c r="J507" s="27">
        <v>7</v>
      </c>
      <c r="K507" s="26"/>
      <c r="L507" s="37"/>
      <c r="M507" s="22"/>
      <c r="N507" s="4"/>
    </row>
    <row r="508" spans="1:14" ht="15">
      <c r="A508" s="53" t="s">
        <v>58</v>
      </c>
      <c r="B508" s="200">
        <v>1.65</v>
      </c>
      <c r="C508" s="26">
        <v>0</v>
      </c>
      <c r="D508" s="26">
        <v>1</v>
      </c>
      <c r="E508" s="26">
        <v>13</v>
      </c>
      <c r="F508" s="26">
        <v>14</v>
      </c>
      <c r="G508" s="26">
        <v>0</v>
      </c>
      <c r="H508" s="26">
        <v>0</v>
      </c>
      <c r="I508" s="27">
        <v>0</v>
      </c>
      <c r="J508" s="27">
        <v>13.5</v>
      </c>
      <c r="K508" s="26"/>
      <c r="L508" s="37"/>
      <c r="M508" s="22"/>
      <c r="N508" s="4"/>
    </row>
    <row r="509" spans="1:14" ht="15">
      <c r="A509" s="53" t="s">
        <v>90</v>
      </c>
      <c r="B509" s="200">
        <v>2.8</v>
      </c>
      <c r="C509" s="26">
        <v>61</v>
      </c>
      <c r="D509" s="26">
        <v>0</v>
      </c>
      <c r="E509" s="26">
        <v>305</v>
      </c>
      <c r="F509" s="26">
        <v>366</v>
      </c>
      <c r="G509" s="26">
        <v>83</v>
      </c>
      <c r="H509" s="26">
        <v>67</v>
      </c>
      <c r="I509" s="27">
        <v>19.27710843373494</v>
      </c>
      <c r="J509" s="27">
        <v>360.12048192771084</v>
      </c>
      <c r="K509" s="26"/>
      <c r="L509" s="37"/>
      <c r="M509" s="22"/>
      <c r="N509" s="4"/>
    </row>
    <row r="510" spans="1:14" ht="15">
      <c r="A510" s="53" t="s">
        <v>56</v>
      </c>
      <c r="B510" s="200">
        <v>2.25</v>
      </c>
      <c r="C510" s="26">
        <v>105</v>
      </c>
      <c r="D510" s="26">
        <v>0</v>
      </c>
      <c r="E510" s="26">
        <v>372</v>
      </c>
      <c r="F510" s="26">
        <v>477</v>
      </c>
      <c r="G510" s="26">
        <v>101</v>
      </c>
      <c r="H510" s="26">
        <v>76</v>
      </c>
      <c r="I510" s="27">
        <v>24.752475247524753</v>
      </c>
      <c r="J510" s="27">
        <v>464.0049504950495</v>
      </c>
      <c r="K510" s="26"/>
      <c r="L510" s="37"/>
      <c r="M510" s="22"/>
      <c r="N510" s="4"/>
    </row>
    <row r="511" spans="1:14" ht="15">
      <c r="A511" s="53" t="s">
        <v>98</v>
      </c>
      <c r="B511" s="200">
        <v>1.65</v>
      </c>
      <c r="C511" s="26">
        <v>44</v>
      </c>
      <c r="D511" s="26">
        <v>1</v>
      </c>
      <c r="E511" s="26">
        <v>162</v>
      </c>
      <c r="F511" s="26">
        <v>207</v>
      </c>
      <c r="G511" s="26">
        <v>51</v>
      </c>
      <c r="H511" s="26">
        <v>43</v>
      </c>
      <c r="I511" s="27">
        <v>15.686274509803921</v>
      </c>
      <c r="J511" s="27">
        <v>203.04901960784315</v>
      </c>
      <c r="K511" s="26"/>
      <c r="L511" s="37"/>
      <c r="M511" s="22"/>
      <c r="N511" s="4"/>
    </row>
    <row r="512" spans="1:14" ht="15">
      <c r="A512" s="53" t="s">
        <v>172</v>
      </c>
      <c r="B512" s="200">
        <v>2.25</v>
      </c>
      <c r="C512" s="26">
        <v>52</v>
      </c>
      <c r="D512" s="26">
        <v>0</v>
      </c>
      <c r="E512" s="26">
        <v>198</v>
      </c>
      <c r="F512" s="26">
        <v>250</v>
      </c>
      <c r="G512" s="26">
        <v>65</v>
      </c>
      <c r="H512" s="26">
        <v>44</v>
      </c>
      <c r="I512" s="27">
        <v>32.30769230769231</v>
      </c>
      <c r="J512" s="27">
        <v>241.6</v>
      </c>
      <c r="K512" s="26"/>
      <c r="L512" s="37"/>
      <c r="M512" s="22"/>
      <c r="N512" s="4"/>
    </row>
    <row r="513" spans="1:14" ht="15">
      <c r="A513" s="53" t="s">
        <v>67</v>
      </c>
      <c r="B513" s="200">
        <v>2.25</v>
      </c>
      <c r="C513" s="26">
        <v>14</v>
      </c>
      <c r="D513" s="26">
        <v>1</v>
      </c>
      <c r="E513" s="26">
        <v>165</v>
      </c>
      <c r="F513" s="26">
        <v>180</v>
      </c>
      <c r="G513" s="26">
        <v>30</v>
      </c>
      <c r="H513" s="26">
        <v>19</v>
      </c>
      <c r="I513" s="27">
        <v>36.666666666666664</v>
      </c>
      <c r="J513" s="27">
        <v>176.93333333333334</v>
      </c>
      <c r="K513" s="26"/>
      <c r="L513" s="37"/>
      <c r="M513" s="22"/>
      <c r="N513" s="4"/>
    </row>
    <row r="514" spans="1:14" ht="15">
      <c r="A514" s="53" t="s">
        <v>175</v>
      </c>
      <c r="B514" s="200">
        <v>2.25</v>
      </c>
      <c r="C514" s="26">
        <v>52</v>
      </c>
      <c r="D514" s="26">
        <v>0</v>
      </c>
      <c r="E514" s="26">
        <v>267</v>
      </c>
      <c r="F514" s="26">
        <v>319</v>
      </c>
      <c r="G514" s="26">
        <v>76</v>
      </c>
      <c r="H514" s="26">
        <v>48</v>
      </c>
      <c r="I514" s="27">
        <v>36.84210526315789</v>
      </c>
      <c r="J514" s="27">
        <v>309.42105263157896</v>
      </c>
      <c r="K514" s="26"/>
      <c r="L514" s="37"/>
      <c r="M514" s="22"/>
      <c r="N514" s="4"/>
    </row>
    <row r="515" spans="1:14" ht="15">
      <c r="A515" s="53" t="s">
        <v>171</v>
      </c>
      <c r="B515" s="200">
        <v>2.25</v>
      </c>
      <c r="C515" s="26">
        <v>84</v>
      </c>
      <c r="D515" s="26">
        <v>0</v>
      </c>
      <c r="E515" s="26">
        <v>392</v>
      </c>
      <c r="F515" s="26">
        <v>476</v>
      </c>
      <c r="G515" s="26">
        <v>102</v>
      </c>
      <c r="H515" s="26">
        <v>82</v>
      </c>
      <c r="I515" s="27">
        <v>19.607843137254903</v>
      </c>
      <c r="J515" s="27">
        <v>467.7647058823529</v>
      </c>
      <c r="K515" s="26"/>
      <c r="L515" s="37"/>
      <c r="M515" s="22"/>
      <c r="N515" s="4"/>
    </row>
    <row r="516" spans="1:14" ht="15">
      <c r="A516" s="53" t="s">
        <v>101</v>
      </c>
      <c r="B516" s="200">
        <v>2.25</v>
      </c>
      <c r="C516" s="26">
        <v>71</v>
      </c>
      <c r="D516" s="26">
        <v>0</v>
      </c>
      <c r="E516" s="26">
        <v>390</v>
      </c>
      <c r="F516" s="26">
        <v>461</v>
      </c>
      <c r="G516" s="26">
        <v>86</v>
      </c>
      <c r="H516" s="26">
        <v>70</v>
      </c>
      <c r="I516" s="27">
        <v>18.6046511627907</v>
      </c>
      <c r="J516" s="27">
        <v>454.3953488372093</v>
      </c>
      <c r="K516" s="26"/>
      <c r="L516" s="37"/>
      <c r="M516" s="22"/>
      <c r="N516" s="4"/>
    </row>
    <row r="517" spans="1:14" ht="15">
      <c r="A517" s="53" t="s">
        <v>168</v>
      </c>
      <c r="B517" s="200">
        <v>2.25</v>
      </c>
      <c r="C517" s="26">
        <v>91</v>
      </c>
      <c r="D517" s="26">
        <v>2</v>
      </c>
      <c r="E517" s="26">
        <v>401</v>
      </c>
      <c r="F517" s="26">
        <v>494</v>
      </c>
      <c r="G517" s="26">
        <v>135</v>
      </c>
      <c r="H517" s="26">
        <v>84</v>
      </c>
      <c r="I517" s="27">
        <v>37.77777777777778</v>
      </c>
      <c r="J517" s="27">
        <v>475.81111111111113</v>
      </c>
      <c r="K517" s="26"/>
      <c r="L517" s="37"/>
      <c r="M517" s="22"/>
      <c r="N517" s="4"/>
    </row>
    <row r="518" spans="1:14" ht="15">
      <c r="A518" s="53" t="s">
        <v>167</v>
      </c>
      <c r="B518" s="200">
        <v>2.25</v>
      </c>
      <c r="C518" s="26">
        <v>32</v>
      </c>
      <c r="D518" s="26">
        <v>3</v>
      </c>
      <c r="E518" s="26">
        <v>164</v>
      </c>
      <c r="F518" s="26">
        <v>199</v>
      </c>
      <c r="G518" s="26">
        <v>25</v>
      </c>
      <c r="H518" s="26">
        <v>24</v>
      </c>
      <c r="I518" s="27">
        <v>4</v>
      </c>
      <c r="J518" s="27">
        <v>196.86</v>
      </c>
      <c r="K518" s="26"/>
      <c r="L518" s="37"/>
      <c r="M518" s="22"/>
      <c r="N518" s="4"/>
    </row>
    <row r="519" spans="1:14" ht="15">
      <c r="A519" s="53" t="s">
        <v>169</v>
      </c>
      <c r="B519" s="200">
        <v>2.25</v>
      </c>
      <c r="C519" s="26">
        <v>52</v>
      </c>
      <c r="D519" s="26">
        <v>0</v>
      </c>
      <c r="E519" s="26">
        <v>69</v>
      </c>
      <c r="F519" s="26">
        <v>121</v>
      </c>
      <c r="G519" s="26">
        <v>30</v>
      </c>
      <c r="H519" s="26">
        <v>15</v>
      </c>
      <c r="I519" s="27">
        <v>50</v>
      </c>
      <c r="J519" s="27">
        <v>108</v>
      </c>
      <c r="K519" s="26"/>
      <c r="L519" s="37"/>
      <c r="M519" s="22"/>
      <c r="N519" s="4"/>
    </row>
    <row r="520" spans="1:14" ht="15">
      <c r="A520" s="53" t="s">
        <v>79</v>
      </c>
      <c r="B520" s="200">
        <v>1</v>
      </c>
      <c r="C520" s="26">
        <v>35</v>
      </c>
      <c r="D520" s="26">
        <v>0</v>
      </c>
      <c r="E520" s="26">
        <v>146</v>
      </c>
      <c r="F520" s="26">
        <v>181</v>
      </c>
      <c r="G520" s="26">
        <v>34</v>
      </c>
      <c r="H520" s="26">
        <v>30</v>
      </c>
      <c r="I520" s="27">
        <v>11.76470588235294</v>
      </c>
      <c r="J520" s="27">
        <v>178.94117647058823</v>
      </c>
      <c r="K520" s="26"/>
      <c r="L520" s="37"/>
      <c r="M520" s="22"/>
      <c r="N520" s="4"/>
    </row>
    <row r="521" spans="1:14" ht="15">
      <c r="A521" s="53" t="s">
        <v>60</v>
      </c>
      <c r="B521" s="200">
        <v>1</v>
      </c>
      <c r="C521" s="26">
        <v>222</v>
      </c>
      <c r="D521" s="26">
        <v>8</v>
      </c>
      <c r="E521" s="26">
        <v>1094</v>
      </c>
      <c r="F521" s="26">
        <v>1324</v>
      </c>
      <c r="G521" s="26">
        <v>157</v>
      </c>
      <c r="H521" s="26">
        <v>131</v>
      </c>
      <c r="I521" s="27">
        <v>16.560509554140125</v>
      </c>
      <c r="J521" s="27">
        <v>1301.6178343949045</v>
      </c>
      <c r="K521" s="26"/>
      <c r="L521" s="37"/>
      <c r="M521" s="22"/>
      <c r="N521" s="4"/>
    </row>
    <row r="522" spans="1:14" ht="15">
      <c r="A522" s="53" t="s">
        <v>147</v>
      </c>
      <c r="B522" s="200">
        <v>1.65</v>
      </c>
      <c r="C522" s="26">
        <v>30</v>
      </c>
      <c r="D522" s="26">
        <v>1</v>
      </c>
      <c r="E522" s="26">
        <v>199</v>
      </c>
      <c r="F522" s="26">
        <v>230</v>
      </c>
      <c r="G522" s="26">
        <v>46</v>
      </c>
      <c r="H522" s="26">
        <v>29</v>
      </c>
      <c r="I522" s="27">
        <v>36.95652173913043</v>
      </c>
      <c r="J522" s="27">
        <v>223.95652173913044</v>
      </c>
      <c r="K522" s="26"/>
      <c r="L522" s="37"/>
      <c r="M522" s="22"/>
      <c r="N522" s="4"/>
    </row>
    <row r="523" spans="1:14" ht="15">
      <c r="A523" s="17" t="s">
        <v>220</v>
      </c>
      <c r="B523" s="53"/>
      <c r="C523" s="26">
        <v>945</v>
      </c>
      <c r="D523" s="26">
        <v>17</v>
      </c>
      <c r="E523" s="26">
        <v>4358</v>
      </c>
      <c r="F523" s="26">
        <v>5320</v>
      </c>
      <c r="G523" s="26">
        <v>1021</v>
      </c>
      <c r="H523" s="26">
        <v>762</v>
      </c>
      <c r="I523" s="27"/>
      <c r="J523" s="27">
        <v>5196.975536430813</v>
      </c>
      <c r="K523" s="27">
        <v>5060.4928904241615</v>
      </c>
      <c r="L523" s="37">
        <v>2.6970227794394113</v>
      </c>
      <c r="M523" s="22"/>
      <c r="N523" s="4"/>
    </row>
    <row r="524" spans="1:14" ht="15.75">
      <c r="A524" s="29" t="s">
        <v>202</v>
      </c>
      <c r="B524" s="178"/>
      <c r="C524" s="38"/>
      <c r="D524" s="38"/>
      <c r="E524" s="38"/>
      <c r="F524" s="38"/>
      <c r="G524" s="38"/>
      <c r="H524" s="38"/>
      <c r="I524" s="39"/>
      <c r="J524" s="39"/>
      <c r="K524" s="30"/>
      <c r="L524" s="31"/>
      <c r="M524" s="1"/>
      <c r="N524" s="11"/>
    </row>
    <row r="525" spans="1:14" ht="15">
      <c r="A525" s="53" t="s">
        <v>154</v>
      </c>
      <c r="B525" s="200">
        <v>1</v>
      </c>
      <c r="C525" s="26">
        <v>0</v>
      </c>
      <c r="D525" s="26">
        <v>1</v>
      </c>
      <c r="E525" s="26">
        <v>4</v>
      </c>
      <c r="F525" s="26">
        <v>5</v>
      </c>
      <c r="G525" s="26">
        <v>0</v>
      </c>
      <c r="H525" s="26">
        <v>0</v>
      </c>
      <c r="I525" s="27">
        <v>0</v>
      </c>
      <c r="J525" s="27">
        <v>4.5</v>
      </c>
      <c r="K525" s="26"/>
      <c r="L525" s="37"/>
      <c r="M525" s="22"/>
      <c r="N525" s="4"/>
    </row>
    <row r="526" spans="1:14" ht="15">
      <c r="A526" s="53" t="s">
        <v>256</v>
      </c>
      <c r="B526" s="200">
        <v>0</v>
      </c>
      <c r="C526" s="26">
        <v>0</v>
      </c>
      <c r="D526" s="26">
        <v>0</v>
      </c>
      <c r="E526" s="26">
        <v>2</v>
      </c>
      <c r="F526" s="26">
        <v>2</v>
      </c>
      <c r="G526" s="26">
        <v>0</v>
      </c>
      <c r="H526" s="26">
        <v>0</v>
      </c>
      <c r="I526" s="27">
        <v>0</v>
      </c>
      <c r="J526" s="27">
        <v>2</v>
      </c>
      <c r="K526" s="26"/>
      <c r="L526" s="37"/>
      <c r="M526" s="22"/>
      <c r="N526" s="4"/>
    </row>
    <row r="527" spans="1:14" ht="15">
      <c r="A527" s="53" t="s">
        <v>153</v>
      </c>
      <c r="B527" s="200">
        <v>1</v>
      </c>
      <c r="C527" s="26">
        <v>0</v>
      </c>
      <c r="D527" s="26">
        <v>0</v>
      </c>
      <c r="E527" s="26">
        <v>16</v>
      </c>
      <c r="F527" s="26">
        <v>16</v>
      </c>
      <c r="G527" s="26">
        <v>0</v>
      </c>
      <c r="H527" s="26">
        <v>0</v>
      </c>
      <c r="I527" s="27">
        <v>0</v>
      </c>
      <c r="J527" s="27">
        <v>16</v>
      </c>
      <c r="K527" s="26"/>
      <c r="L527" s="37"/>
      <c r="M527" s="22"/>
      <c r="N527" s="4"/>
    </row>
    <row r="528" spans="1:14" ht="15">
      <c r="A528" s="53" t="s">
        <v>80</v>
      </c>
      <c r="B528" s="200">
        <v>3.5</v>
      </c>
      <c r="C528" s="26">
        <v>53</v>
      </c>
      <c r="D528" s="26">
        <v>4</v>
      </c>
      <c r="E528" s="26">
        <v>227</v>
      </c>
      <c r="F528" s="26">
        <v>284</v>
      </c>
      <c r="G528" s="26">
        <v>54</v>
      </c>
      <c r="H528" s="26">
        <v>45</v>
      </c>
      <c r="I528" s="27">
        <v>16.666666666666664</v>
      </c>
      <c r="J528" s="27">
        <v>277.5833333333333</v>
      </c>
      <c r="K528" s="26"/>
      <c r="L528" s="37"/>
      <c r="M528" s="22"/>
      <c r="N528" s="4"/>
    </row>
    <row r="529" spans="1:14" ht="15">
      <c r="A529" s="53" t="s">
        <v>148</v>
      </c>
      <c r="B529" s="200">
        <v>3.5</v>
      </c>
      <c r="C529" s="26">
        <v>16</v>
      </c>
      <c r="D529" s="26">
        <v>0</v>
      </c>
      <c r="E529" s="26">
        <v>62</v>
      </c>
      <c r="F529" s="26">
        <v>78</v>
      </c>
      <c r="G529" s="26">
        <v>17</v>
      </c>
      <c r="H529" s="26">
        <v>13</v>
      </c>
      <c r="I529" s="27">
        <v>23.52941176470588</v>
      </c>
      <c r="J529" s="27">
        <v>76.11764705882354</v>
      </c>
      <c r="K529" s="26"/>
      <c r="L529" s="37"/>
      <c r="M529" s="22"/>
      <c r="N529" s="4"/>
    </row>
    <row r="530" spans="1:14" ht="15">
      <c r="A530" s="53" t="s">
        <v>55</v>
      </c>
      <c r="B530" s="200">
        <v>3.5</v>
      </c>
      <c r="C530" s="26">
        <v>45</v>
      </c>
      <c r="D530" s="26">
        <v>92</v>
      </c>
      <c r="E530" s="26">
        <v>269</v>
      </c>
      <c r="F530" s="26">
        <v>406</v>
      </c>
      <c r="G530" s="26">
        <v>54</v>
      </c>
      <c r="H530" s="26">
        <v>49</v>
      </c>
      <c r="I530" s="27">
        <v>9.25925925925926</v>
      </c>
      <c r="J530" s="27">
        <v>357.91666666666663</v>
      </c>
      <c r="K530" s="26"/>
      <c r="L530" s="37"/>
      <c r="M530" s="22"/>
      <c r="N530" s="4"/>
    </row>
    <row r="531" spans="1:14" ht="15">
      <c r="A531" s="53" t="s">
        <v>64</v>
      </c>
      <c r="B531" s="200">
        <v>3.5</v>
      </c>
      <c r="C531" s="26">
        <v>49</v>
      </c>
      <c r="D531" s="26">
        <v>9</v>
      </c>
      <c r="E531" s="26">
        <v>302</v>
      </c>
      <c r="F531" s="26">
        <v>360</v>
      </c>
      <c r="G531" s="26">
        <v>68</v>
      </c>
      <c r="H531" s="26">
        <v>59</v>
      </c>
      <c r="I531" s="27">
        <v>13.23529411764706</v>
      </c>
      <c r="J531" s="27">
        <v>352.25735294117646</v>
      </c>
      <c r="K531" s="17"/>
      <c r="M531" s="22"/>
      <c r="N531" s="4"/>
    </row>
    <row r="532" spans="1:14" ht="15">
      <c r="A532" s="55" t="s">
        <v>220</v>
      </c>
      <c r="B532" s="55"/>
      <c r="C532" s="35">
        <v>163</v>
      </c>
      <c r="D532" s="35">
        <v>106</v>
      </c>
      <c r="E532" s="35">
        <v>882</v>
      </c>
      <c r="F532" s="35">
        <v>1151</v>
      </c>
      <c r="G532" s="35">
        <v>193</v>
      </c>
      <c r="H532" s="35">
        <v>166</v>
      </c>
      <c r="I532" s="35"/>
      <c r="J532" s="36">
        <v>1086.375</v>
      </c>
      <c r="K532" s="36">
        <v>1050.7815934065934</v>
      </c>
      <c r="L532" s="40">
        <v>3.3873268067072004</v>
      </c>
      <c r="M532" s="20"/>
      <c r="N532" s="21"/>
    </row>
    <row r="533" spans="1:14" ht="15">
      <c r="A533" s="15"/>
      <c r="B533" s="48"/>
      <c r="C533" s="76" t="s">
        <v>178</v>
      </c>
      <c r="D533" s="76"/>
      <c r="E533" s="76"/>
      <c r="F533" s="80"/>
      <c r="G533" s="82" t="s">
        <v>179</v>
      </c>
      <c r="H533" s="82" t="s">
        <v>212</v>
      </c>
      <c r="I533" s="83" t="s">
        <v>213</v>
      </c>
      <c r="J533" s="117" t="s">
        <v>207</v>
      </c>
      <c r="K533" s="9" t="s">
        <v>207</v>
      </c>
      <c r="L533" s="8" t="s">
        <v>214</v>
      </c>
      <c r="M533" s="8"/>
      <c r="N533" s="9"/>
    </row>
    <row r="534" spans="1:14" ht="15">
      <c r="A534" s="17"/>
      <c r="B534" s="94" t="s">
        <v>33</v>
      </c>
      <c r="C534" s="87">
        <v>2000</v>
      </c>
      <c r="D534" s="77"/>
      <c r="E534" s="77"/>
      <c r="F534" s="81"/>
      <c r="G534" s="79" t="s">
        <v>180</v>
      </c>
      <c r="H534" s="79" t="s">
        <v>181</v>
      </c>
      <c r="I534" s="84" t="s">
        <v>206</v>
      </c>
      <c r="J534" s="86" t="s">
        <v>208</v>
      </c>
      <c r="K534" s="4" t="s">
        <v>208</v>
      </c>
      <c r="L534" s="22" t="s">
        <v>257</v>
      </c>
      <c r="M534" s="22"/>
      <c r="N534" s="4"/>
    </row>
    <row r="535" spans="1:14" ht="15">
      <c r="A535" s="93" t="s">
        <v>215</v>
      </c>
      <c r="B535" s="94" t="s">
        <v>216</v>
      </c>
      <c r="C535" s="78" t="s">
        <v>217</v>
      </c>
      <c r="D535" s="79" t="s">
        <v>183</v>
      </c>
      <c r="E535" s="79" t="s">
        <v>184</v>
      </c>
      <c r="F535" s="78" t="s">
        <v>185</v>
      </c>
      <c r="G535" s="95">
        <v>1999</v>
      </c>
      <c r="H535" s="79"/>
      <c r="I535" s="84" t="s">
        <v>218</v>
      </c>
      <c r="J535" s="86" t="s">
        <v>182</v>
      </c>
      <c r="K535" s="4" t="s">
        <v>182</v>
      </c>
      <c r="L535" s="23">
        <v>2001</v>
      </c>
      <c r="M535" s="24" t="s">
        <v>258</v>
      </c>
      <c r="N535" s="4">
        <v>2000</v>
      </c>
    </row>
    <row r="536" spans="1:14" ht="15">
      <c r="A536" s="17"/>
      <c r="B536" s="49"/>
      <c r="C536" s="78" t="s">
        <v>219</v>
      </c>
      <c r="D536" s="26"/>
      <c r="E536" s="26"/>
      <c r="F536" s="26"/>
      <c r="G536" s="26"/>
      <c r="H536" s="26"/>
      <c r="I536" s="27"/>
      <c r="J536" s="75">
        <v>2001</v>
      </c>
      <c r="K536" s="3">
        <v>2000</v>
      </c>
      <c r="L536" s="12" t="s">
        <v>218</v>
      </c>
      <c r="M536" s="12"/>
      <c r="N536" s="4"/>
    </row>
    <row r="537" spans="1:14" ht="15">
      <c r="A537" s="14"/>
      <c r="B537" s="52">
        <v>1</v>
      </c>
      <c r="C537" s="52">
        <v>2</v>
      </c>
      <c r="D537" s="52">
        <v>3</v>
      </c>
      <c r="E537" s="52">
        <v>4</v>
      </c>
      <c r="F537" s="52">
        <v>5</v>
      </c>
      <c r="G537" s="52">
        <v>6</v>
      </c>
      <c r="H537" s="52">
        <v>7</v>
      </c>
      <c r="I537" s="88">
        <v>8</v>
      </c>
      <c r="J537" s="88">
        <v>9</v>
      </c>
      <c r="K537" s="6">
        <v>10</v>
      </c>
      <c r="L537" s="11">
        <v>11</v>
      </c>
      <c r="M537" s="11"/>
      <c r="N537" s="11"/>
    </row>
    <row r="538" spans="1:14" ht="15.75">
      <c r="A538" s="29" t="s">
        <v>203</v>
      </c>
      <c r="B538" s="51"/>
      <c r="C538" s="38"/>
      <c r="D538" s="38"/>
      <c r="E538" s="38"/>
      <c r="F538" s="38"/>
      <c r="G538" s="38"/>
      <c r="H538" s="38"/>
      <c r="I538" s="39"/>
      <c r="J538" s="39"/>
      <c r="K538" s="30"/>
      <c r="L538" s="31"/>
      <c r="M538" s="41"/>
      <c r="N538" s="30"/>
    </row>
    <row r="539" spans="1:14" ht="15">
      <c r="A539" s="53" t="s">
        <v>165</v>
      </c>
      <c r="B539" s="200">
        <v>3.5</v>
      </c>
      <c r="C539" s="26">
        <v>32</v>
      </c>
      <c r="D539" s="26">
        <v>0</v>
      </c>
      <c r="E539" s="26">
        <v>234</v>
      </c>
      <c r="F539" s="26">
        <v>266</v>
      </c>
      <c r="G539" s="26">
        <v>35</v>
      </c>
      <c r="H539" s="26">
        <v>34</v>
      </c>
      <c r="I539" s="27">
        <v>2.857142857142857</v>
      </c>
      <c r="J539" s="27">
        <v>265.54285714285714</v>
      </c>
      <c r="K539" s="26"/>
      <c r="L539" s="37"/>
      <c r="M539" s="22"/>
      <c r="N539" s="4"/>
    </row>
    <row r="540" spans="1:14" ht="15">
      <c r="A540" s="17" t="s">
        <v>220</v>
      </c>
      <c r="B540" s="53"/>
      <c r="C540" s="26">
        <v>32</v>
      </c>
      <c r="D540" s="26">
        <v>0</v>
      </c>
      <c r="E540" s="26">
        <v>234</v>
      </c>
      <c r="F540" s="26">
        <v>266</v>
      </c>
      <c r="G540" s="26">
        <v>35</v>
      </c>
      <c r="H540" s="26">
        <v>34</v>
      </c>
      <c r="I540" s="27"/>
      <c r="J540" s="27">
        <v>265.54285714285714</v>
      </c>
      <c r="K540" s="27">
        <v>237.5</v>
      </c>
      <c r="L540" s="37">
        <v>11.807518796992483</v>
      </c>
      <c r="M540" s="22"/>
      <c r="N540" s="4"/>
    </row>
    <row r="541" spans="1:14" ht="15.75">
      <c r="A541" s="29" t="s">
        <v>204</v>
      </c>
      <c r="B541" s="51"/>
      <c r="C541" s="38"/>
      <c r="D541" s="38"/>
      <c r="E541" s="38"/>
      <c r="F541" s="38"/>
      <c r="G541" s="38"/>
      <c r="H541" s="38"/>
      <c r="I541" s="39"/>
      <c r="J541" s="39"/>
      <c r="K541" s="30"/>
      <c r="L541" s="31"/>
      <c r="M541" s="41"/>
      <c r="N541" s="30"/>
    </row>
    <row r="542" spans="1:14" ht="15">
      <c r="A542" s="53" t="s">
        <v>165</v>
      </c>
      <c r="B542" s="200">
        <v>3.5</v>
      </c>
      <c r="C542" s="26">
        <v>47</v>
      </c>
      <c r="D542" s="26">
        <v>0</v>
      </c>
      <c r="E542" s="26">
        <v>347</v>
      </c>
      <c r="F542" s="26">
        <v>394</v>
      </c>
      <c r="G542" s="26">
        <v>50</v>
      </c>
      <c r="H542" s="26">
        <v>49</v>
      </c>
      <c r="I542" s="27">
        <v>2</v>
      </c>
      <c r="J542" s="27">
        <v>393.53</v>
      </c>
      <c r="K542" s="26"/>
      <c r="L542" s="37"/>
      <c r="M542" s="22"/>
      <c r="N542" s="4"/>
    </row>
    <row r="543" spans="1:14" ht="15">
      <c r="A543" s="17" t="s">
        <v>220</v>
      </c>
      <c r="B543" s="53"/>
      <c r="C543" s="26">
        <v>47</v>
      </c>
      <c r="D543" s="26">
        <v>0</v>
      </c>
      <c r="E543" s="26">
        <v>347</v>
      </c>
      <c r="F543" s="26">
        <v>394</v>
      </c>
      <c r="G543" s="26">
        <v>50</v>
      </c>
      <c r="H543" s="26">
        <v>49</v>
      </c>
      <c r="I543" s="27"/>
      <c r="J543" s="27">
        <v>393.53</v>
      </c>
      <c r="K543" s="27">
        <v>379.71875</v>
      </c>
      <c r="L543" s="37">
        <v>3.6372315035799447</v>
      </c>
      <c r="M543" s="22"/>
      <c r="N543" s="4"/>
    </row>
    <row r="544" spans="1:14" ht="15.75">
      <c r="A544" s="29" t="s">
        <v>205</v>
      </c>
      <c r="B544" s="51"/>
      <c r="C544" s="38"/>
      <c r="D544" s="38"/>
      <c r="E544" s="38"/>
      <c r="F544" s="38"/>
      <c r="G544" s="38"/>
      <c r="H544" s="38"/>
      <c r="I544" s="39"/>
      <c r="J544" s="39"/>
      <c r="K544" s="30"/>
      <c r="L544" s="31"/>
      <c r="M544" s="41"/>
      <c r="N544" s="30"/>
    </row>
    <row r="545" spans="1:14" ht="15">
      <c r="A545" s="187" t="s">
        <v>80</v>
      </c>
      <c r="B545" s="187">
        <v>3.5</v>
      </c>
      <c r="C545" s="26">
        <v>43</v>
      </c>
      <c r="D545" s="26">
        <v>1</v>
      </c>
      <c r="E545" s="26">
        <v>197</v>
      </c>
      <c r="F545" s="26">
        <v>241</v>
      </c>
      <c r="G545" s="26">
        <v>0</v>
      </c>
      <c r="H545" s="26">
        <v>0</v>
      </c>
      <c r="I545" s="27">
        <v>0</v>
      </c>
      <c r="J545" s="27">
        <v>240.5</v>
      </c>
      <c r="K545" s="26"/>
      <c r="L545" s="37"/>
      <c r="M545" s="22"/>
      <c r="N545" s="4"/>
    </row>
    <row r="546" spans="1:14" ht="15">
      <c r="A546" s="185" t="s">
        <v>148</v>
      </c>
      <c r="B546" s="185">
        <v>3.5</v>
      </c>
      <c r="C546" s="26">
        <v>0</v>
      </c>
      <c r="D546" s="26">
        <v>0</v>
      </c>
      <c r="E546" s="26">
        <v>16</v>
      </c>
      <c r="F546" s="26">
        <v>16</v>
      </c>
      <c r="G546" s="26">
        <v>0</v>
      </c>
      <c r="H546" s="26">
        <v>0</v>
      </c>
      <c r="I546" s="27">
        <v>0</v>
      </c>
      <c r="J546" s="27">
        <v>16</v>
      </c>
      <c r="K546" s="26"/>
      <c r="L546" s="37"/>
      <c r="M546" s="22"/>
      <c r="N546" s="4"/>
    </row>
    <row r="547" spans="1:14" ht="15">
      <c r="A547" s="185" t="s">
        <v>55</v>
      </c>
      <c r="B547" s="185">
        <v>3.5</v>
      </c>
      <c r="C547" s="26">
        <v>47</v>
      </c>
      <c r="D547" s="26">
        <v>2</v>
      </c>
      <c r="E547" s="26">
        <v>212</v>
      </c>
      <c r="F547" s="26">
        <v>261</v>
      </c>
      <c r="G547" s="26">
        <v>0</v>
      </c>
      <c r="H547" s="26">
        <v>0</v>
      </c>
      <c r="I547" s="27">
        <v>0</v>
      </c>
      <c r="J547" s="27">
        <v>260</v>
      </c>
      <c r="K547" s="26"/>
      <c r="L547" s="37"/>
      <c r="M547" s="22"/>
      <c r="N547" s="4"/>
    </row>
    <row r="548" spans="1:14" ht="15">
      <c r="A548" s="186" t="s">
        <v>220</v>
      </c>
      <c r="B548" s="186"/>
      <c r="C548" s="35">
        <v>90</v>
      </c>
      <c r="D548" s="35">
        <v>3</v>
      </c>
      <c r="E548" s="35">
        <v>425</v>
      </c>
      <c r="F548" s="35">
        <v>518</v>
      </c>
      <c r="G548" s="35">
        <v>0</v>
      </c>
      <c r="H548" s="35">
        <v>0</v>
      </c>
      <c r="I548" s="35"/>
      <c r="J548" s="36">
        <v>516.5</v>
      </c>
      <c r="K548" s="36">
        <v>490.7</v>
      </c>
      <c r="L548" s="40">
        <v>5.25779498675362</v>
      </c>
      <c r="M548" s="20"/>
      <c r="N548" s="21"/>
    </row>
    <row r="549" spans="1:12" ht="15">
      <c r="A549" s="229"/>
      <c r="L549" s="28"/>
    </row>
    <row r="550" spans="1:14" ht="15">
      <c r="A550" s="42" t="s">
        <v>221</v>
      </c>
      <c r="C550" s="43">
        <v>31530</v>
      </c>
      <c r="D550" s="43">
        <v>6292</v>
      </c>
      <c r="E550" s="43">
        <v>159611</v>
      </c>
      <c r="F550" s="43">
        <v>197433</v>
      </c>
      <c r="G550" s="43">
        <v>38813</v>
      </c>
      <c r="H550" s="43">
        <v>29888</v>
      </c>
      <c r="I550" s="43"/>
      <c r="J550" s="210">
        <v>191179.28727138133</v>
      </c>
      <c r="K550" s="210">
        <v>178279.6923482455</v>
      </c>
      <c r="L550" s="234">
        <v>7.235594112389533</v>
      </c>
      <c r="M550" s="233"/>
      <c r="N550" s="233"/>
    </row>
    <row r="557" ht="15">
      <c r="C557"/>
    </row>
  </sheetData>
  <printOptions/>
  <pageMargins left="0" right="0" top="0" bottom="0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C48">
      <selection activeCell="A1" sqref="A1"/>
    </sheetView>
  </sheetViews>
  <sheetFormatPr defaultColWidth="8.796875" defaultRowHeight="14.25"/>
  <cols>
    <col min="1" max="1" width="25.69921875" style="13" customWidth="1"/>
    <col min="2" max="2" width="2.59765625" style="13" bestFit="1" customWidth="1"/>
    <col min="3" max="3" width="10.296875" style="13" bestFit="1" customWidth="1"/>
    <col min="4" max="4" width="9.59765625" style="13" bestFit="1" customWidth="1"/>
    <col min="5" max="5" width="10.296875" style="13" bestFit="1" customWidth="1"/>
    <col min="6" max="6" width="13.59765625" style="13" bestFit="1" customWidth="1"/>
    <col min="7" max="7" width="15.69921875" style="13" bestFit="1" customWidth="1"/>
    <col min="8" max="9" width="10.69921875" style="13" customWidth="1"/>
    <col min="10" max="10" width="18.3984375" style="13" bestFit="1" customWidth="1"/>
    <col min="11" max="16384" width="9.09765625" style="13" customWidth="1"/>
  </cols>
  <sheetData>
    <row r="1" spans="1:10" ht="15">
      <c r="A1" s="44"/>
      <c r="B1" s="44"/>
      <c r="C1" s="44"/>
      <c r="D1" s="44"/>
      <c r="E1" s="44"/>
      <c r="F1" s="44"/>
      <c r="G1" s="44"/>
      <c r="H1" s="44"/>
      <c r="I1" s="44"/>
      <c r="J1" s="207" t="s">
        <v>222</v>
      </c>
    </row>
    <row r="2" spans="1:11" ht="15">
      <c r="A2" s="89" t="s">
        <v>260</v>
      </c>
      <c r="B2" s="233"/>
      <c r="C2" s="233"/>
      <c r="D2" s="233"/>
      <c r="E2" s="233"/>
      <c r="F2" s="233"/>
      <c r="G2" s="233"/>
      <c r="H2" s="233"/>
      <c r="I2" s="233"/>
      <c r="J2" s="233"/>
      <c r="K2" s="18"/>
    </row>
    <row r="3" spans="1:12" ht="15">
      <c r="A3" s="89" t="s">
        <v>261</v>
      </c>
      <c r="B3" s="233"/>
      <c r="C3" s="233"/>
      <c r="D3" s="233"/>
      <c r="E3" s="233"/>
      <c r="F3" s="233"/>
      <c r="G3" s="233"/>
      <c r="H3" s="233"/>
      <c r="I3" s="233"/>
      <c r="J3" s="233"/>
      <c r="K3" s="42"/>
      <c r="L3" s="42"/>
    </row>
    <row r="4" spans="1:10" ht="15">
      <c r="A4" s="89" t="s">
        <v>259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5">
      <c r="A5" s="89" t="s">
        <v>262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8:9" ht="15">
      <c r="H6"/>
      <c r="I6"/>
    </row>
    <row r="7" spans="1:13" ht="15">
      <c r="A7" s="15"/>
      <c r="B7" s="19"/>
      <c r="C7" s="67" t="s">
        <v>207</v>
      </c>
      <c r="D7" s="67" t="s">
        <v>223</v>
      </c>
      <c r="E7" s="67" t="s">
        <v>207</v>
      </c>
      <c r="F7" s="203" t="s">
        <v>257</v>
      </c>
      <c r="G7" s="206" t="s">
        <v>257</v>
      </c>
      <c r="H7" s="67"/>
      <c r="I7" s="67" t="s">
        <v>224</v>
      </c>
      <c r="J7" s="67" t="s">
        <v>292</v>
      </c>
      <c r="K7"/>
      <c r="L7"/>
      <c r="M7"/>
    </row>
    <row r="8" spans="1:13" ht="15">
      <c r="A8" s="17"/>
      <c r="B8" s="5"/>
      <c r="C8" s="68" t="s">
        <v>208</v>
      </c>
      <c r="D8" s="69" t="s">
        <v>208</v>
      </c>
      <c r="E8" s="69" t="s">
        <v>208</v>
      </c>
      <c r="F8" s="204" t="s">
        <v>268</v>
      </c>
      <c r="G8" s="69" t="s">
        <v>269</v>
      </c>
      <c r="H8" s="69" t="s">
        <v>224</v>
      </c>
      <c r="I8" s="69" t="s">
        <v>185</v>
      </c>
      <c r="J8" s="94">
        <v>27620.450396607637</v>
      </c>
      <c r="K8"/>
      <c r="L8"/>
      <c r="M8"/>
    </row>
    <row r="9" spans="1:13" ht="15">
      <c r="A9" s="17" t="s">
        <v>227</v>
      </c>
      <c r="B9" s="5"/>
      <c r="C9" s="69" t="s">
        <v>182</v>
      </c>
      <c r="D9" s="69" t="s">
        <v>182</v>
      </c>
      <c r="E9" s="69" t="s">
        <v>182</v>
      </c>
      <c r="F9" s="204"/>
      <c r="G9" s="69" t="s">
        <v>270</v>
      </c>
      <c r="H9" s="231" t="s">
        <v>271</v>
      </c>
      <c r="I9" s="69" t="s">
        <v>291</v>
      </c>
      <c r="J9" s="70"/>
      <c r="K9"/>
      <c r="L9"/>
      <c r="M9"/>
    </row>
    <row r="10" spans="1:13" ht="15">
      <c r="A10" s="17"/>
      <c r="B10" s="5"/>
      <c r="C10" s="71">
        <v>1998</v>
      </c>
      <c r="D10" s="71">
        <v>2001</v>
      </c>
      <c r="E10" s="71">
        <v>2001</v>
      </c>
      <c r="F10" s="205">
        <v>2001</v>
      </c>
      <c r="G10" s="71">
        <v>2001</v>
      </c>
      <c r="H10" s="75"/>
      <c r="I10" s="75"/>
      <c r="J10" s="71" t="s">
        <v>226</v>
      </c>
      <c r="K10"/>
      <c r="L10"/>
      <c r="M10"/>
    </row>
    <row r="11" spans="1:16" ht="15">
      <c r="A11" s="14"/>
      <c r="B11" s="30"/>
      <c r="C11" s="72">
        <v>1</v>
      </c>
      <c r="D11" s="72">
        <v>2</v>
      </c>
      <c r="E11" s="72">
        <v>3</v>
      </c>
      <c r="F11" s="72">
        <v>4</v>
      </c>
      <c r="G11" s="72">
        <v>5</v>
      </c>
      <c r="H11" s="72">
        <v>6</v>
      </c>
      <c r="I11" s="72">
        <v>7</v>
      </c>
      <c r="J11" s="73">
        <v>8</v>
      </c>
      <c r="K11"/>
      <c r="L11"/>
      <c r="M11"/>
      <c r="N11"/>
      <c r="O11"/>
      <c r="P11"/>
    </row>
    <row r="12" spans="1:16" ht="15.75">
      <c r="A12" s="29" t="s">
        <v>177</v>
      </c>
      <c r="B12" s="29"/>
      <c r="C12" s="14"/>
      <c r="D12" s="14"/>
      <c r="E12" s="14"/>
      <c r="F12" s="14"/>
      <c r="G12" s="14"/>
      <c r="H12" s="14"/>
      <c r="I12" s="14"/>
      <c r="J12" s="14"/>
      <c r="K12"/>
      <c r="L12" s="63"/>
      <c r="O12"/>
      <c r="P12"/>
    </row>
    <row r="13" spans="1:16" ht="15">
      <c r="A13" s="17" t="s">
        <v>253</v>
      </c>
      <c r="B13" s="5" t="s">
        <v>246</v>
      </c>
      <c r="C13" s="27">
        <v>2396.1128431613693</v>
      </c>
      <c r="D13" s="173">
        <v>2755.529769635574</v>
      </c>
      <c r="E13" s="191">
        <v>4264.15</v>
      </c>
      <c r="F13" s="208"/>
      <c r="G13" s="27">
        <v>2974.65</v>
      </c>
      <c r="H13" s="27">
        <v>219.12023036442542</v>
      </c>
      <c r="I13" s="27">
        <v>219.12023036442542</v>
      </c>
      <c r="J13" s="26"/>
      <c r="K13"/>
      <c r="O13"/>
      <c r="P13"/>
    </row>
    <row r="14" spans="1:16" ht="15">
      <c r="A14" s="17" t="s">
        <v>254</v>
      </c>
      <c r="B14" s="5" t="s">
        <v>247</v>
      </c>
      <c r="C14" s="27">
        <v>24155.29155946461</v>
      </c>
      <c r="D14" s="173">
        <v>25604.609053032487</v>
      </c>
      <c r="E14" s="192">
        <v>26726.87</v>
      </c>
      <c r="F14" s="192">
        <v>1289.5</v>
      </c>
      <c r="G14" s="27">
        <v>28016.37</v>
      </c>
      <c r="H14" s="27">
        <v>2411.7609469675117</v>
      </c>
      <c r="I14" s="27">
        <v>2411.7609469675117</v>
      </c>
      <c r="J14" s="26"/>
      <c r="K14"/>
      <c r="L14" s="63"/>
      <c r="O14"/>
      <c r="P14"/>
    </row>
    <row r="15" spans="1:16" ht="15">
      <c r="A15" s="17" t="s">
        <v>255</v>
      </c>
      <c r="B15" s="5" t="s">
        <v>248</v>
      </c>
      <c r="C15" s="27">
        <v>3585.870393381032</v>
      </c>
      <c r="D15" s="192">
        <v>4286</v>
      </c>
      <c r="E15" s="192">
        <v>4286</v>
      </c>
      <c r="F15" s="54"/>
      <c r="G15" s="27">
        <v>4286</v>
      </c>
      <c r="H15" s="27">
        <v>0</v>
      </c>
      <c r="I15" s="27">
        <v>0</v>
      </c>
      <c r="J15" s="26"/>
      <c r="K15"/>
      <c r="O15"/>
      <c r="P15"/>
    </row>
    <row r="16" spans="1:16" ht="15">
      <c r="A16" s="17" t="s">
        <v>284</v>
      </c>
      <c r="B16" s="5"/>
      <c r="C16" s="27"/>
      <c r="D16" s="173"/>
      <c r="E16" s="85"/>
      <c r="F16" s="85"/>
      <c r="G16" s="85"/>
      <c r="H16" s="27"/>
      <c r="I16" s="27">
        <v>2630.881177331937</v>
      </c>
      <c r="J16" s="26">
        <v>72666.12305786546</v>
      </c>
      <c r="K16"/>
      <c r="O16"/>
      <c r="P16"/>
    </row>
    <row r="17" spans="1:16" ht="15.75">
      <c r="A17" s="29" t="s">
        <v>186</v>
      </c>
      <c r="B17" s="29"/>
      <c r="C17" s="74"/>
      <c r="D17" s="74"/>
      <c r="E17" s="74"/>
      <c r="F17" s="74"/>
      <c r="G17" s="74"/>
      <c r="H17" s="74"/>
      <c r="I17" s="74"/>
      <c r="J17" s="59"/>
      <c r="K17"/>
      <c r="O17"/>
      <c r="P17"/>
    </row>
    <row r="18" spans="1:16" ht="15">
      <c r="A18" s="17" t="s">
        <v>253</v>
      </c>
      <c r="B18" s="5" t="s">
        <v>246</v>
      </c>
      <c r="C18" s="27">
        <v>1999.4223290074162</v>
      </c>
      <c r="D18" s="173">
        <v>2299.3356783585286</v>
      </c>
      <c r="E18" s="191">
        <v>3701.79</v>
      </c>
      <c r="F18" s="208"/>
      <c r="G18" s="208">
        <v>2732.79</v>
      </c>
      <c r="H18" s="27">
        <v>433.4543216414713</v>
      </c>
      <c r="I18" s="27">
        <v>433.4543216414713</v>
      </c>
      <c r="J18" s="26"/>
      <c r="K18"/>
      <c r="O18"/>
      <c r="P18"/>
    </row>
    <row r="19" spans="1:16" ht="15">
      <c r="A19" s="17" t="s">
        <v>254</v>
      </c>
      <c r="B19" s="5" t="s">
        <v>247</v>
      </c>
      <c r="C19" s="27">
        <v>11150.753745828992</v>
      </c>
      <c r="D19" s="173">
        <v>11819.798970578731</v>
      </c>
      <c r="E19" s="192">
        <v>13262.66</v>
      </c>
      <c r="F19" s="54">
        <v>969</v>
      </c>
      <c r="G19" s="54">
        <v>14231.66</v>
      </c>
      <c r="H19" s="27">
        <v>2411.8610294212685</v>
      </c>
      <c r="I19" s="27">
        <v>2411.8610294212685</v>
      </c>
      <c r="J19" s="26"/>
      <c r="K19"/>
      <c r="O19"/>
      <c r="P19"/>
    </row>
    <row r="20" spans="1:16" ht="15">
      <c r="A20" s="17" t="s">
        <v>255</v>
      </c>
      <c r="B20" s="5" t="s">
        <v>248</v>
      </c>
      <c r="C20" s="27">
        <v>1190.3362502270788</v>
      </c>
      <c r="D20" s="170">
        <v>1639</v>
      </c>
      <c r="E20" s="192">
        <v>1639</v>
      </c>
      <c r="F20" s="54"/>
      <c r="G20" s="54">
        <v>1639</v>
      </c>
      <c r="H20" s="27">
        <v>0</v>
      </c>
      <c r="I20" s="27">
        <v>0</v>
      </c>
      <c r="J20" s="26"/>
      <c r="K20"/>
      <c r="O20"/>
      <c r="P20"/>
    </row>
    <row r="21" spans="1:16" ht="15">
      <c r="A21" s="17" t="s">
        <v>284</v>
      </c>
      <c r="B21" s="5"/>
      <c r="C21" s="27"/>
      <c r="D21" s="173"/>
      <c r="E21" s="85"/>
      <c r="F21" s="85"/>
      <c r="G21" s="85"/>
      <c r="H21" s="27"/>
      <c r="I21" s="27">
        <v>2845.31535106274</v>
      </c>
      <c r="J21" s="26">
        <v>78588.89151673464</v>
      </c>
      <c r="K21"/>
      <c r="O21"/>
      <c r="P21"/>
    </row>
    <row r="22" spans="1:16" ht="15.75">
      <c r="A22" s="29" t="s">
        <v>187</v>
      </c>
      <c r="B22" s="29"/>
      <c r="C22" s="74"/>
      <c r="D22" s="74"/>
      <c r="E22" s="74"/>
      <c r="F22" s="74"/>
      <c r="G22" s="74"/>
      <c r="H22" s="74"/>
      <c r="I22" s="74"/>
      <c r="J22" s="59"/>
      <c r="K22"/>
      <c r="O22"/>
      <c r="P22"/>
    </row>
    <row r="23" spans="1:16" ht="15">
      <c r="A23" s="17" t="s">
        <v>253</v>
      </c>
      <c r="B23" s="5" t="s">
        <v>246</v>
      </c>
      <c r="C23" s="27">
        <v>930.539568033387</v>
      </c>
      <c r="D23" s="173">
        <v>1070.120503238395</v>
      </c>
      <c r="E23" s="191">
        <v>1602.97</v>
      </c>
      <c r="F23" s="27"/>
      <c r="G23" s="27">
        <v>1337.97</v>
      </c>
      <c r="H23" s="27">
        <v>267.849496761605</v>
      </c>
      <c r="I23" s="27">
        <v>267.849496761605</v>
      </c>
      <c r="J23" s="26"/>
      <c r="K23"/>
      <c r="O23"/>
      <c r="P23"/>
    </row>
    <row r="24" spans="1:16" ht="15">
      <c r="A24" s="17" t="s">
        <v>254</v>
      </c>
      <c r="B24" s="5" t="s">
        <v>247</v>
      </c>
      <c r="C24" s="27">
        <v>8641.441658236374</v>
      </c>
      <c r="D24" s="173">
        <v>9159.928157730557</v>
      </c>
      <c r="E24" s="192">
        <v>9379.51</v>
      </c>
      <c r="F24" s="27">
        <v>265</v>
      </c>
      <c r="G24" s="27">
        <v>9644.51</v>
      </c>
      <c r="H24" s="27">
        <v>484.58184226944286</v>
      </c>
      <c r="I24" s="27">
        <v>484.58184226944286</v>
      </c>
      <c r="J24" s="26"/>
      <c r="K24"/>
      <c r="O24"/>
      <c r="P24"/>
    </row>
    <row r="25" spans="1:10" ht="15">
      <c r="A25" s="17" t="s">
        <v>255</v>
      </c>
      <c r="B25" s="5" t="s">
        <v>248</v>
      </c>
      <c r="C25" s="27">
        <v>802.9209111527533</v>
      </c>
      <c r="D25" s="170">
        <v>1026.5</v>
      </c>
      <c r="E25" s="192">
        <v>1026.5</v>
      </c>
      <c r="F25" s="27"/>
      <c r="G25" s="27">
        <v>1026.5</v>
      </c>
      <c r="H25" s="27">
        <v>0</v>
      </c>
      <c r="I25" s="27">
        <v>0</v>
      </c>
      <c r="J25" s="26"/>
    </row>
    <row r="26" spans="1:10" ht="15">
      <c r="A26" s="17" t="s">
        <v>284</v>
      </c>
      <c r="B26" s="5"/>
      <c r="C26" s="27"/>
      <c r="D26" s="173"/>
      <c r="E26" s="85"/>
      <c r="F26" s="85"/>
      <c r="G26" s="85"/>
      <c r="H26" s="27"/>
      <c r="I26" s="27">
        <v>752.4313390310479</v>
      </c>
      <c r="J26" s="26">
        <v>20782.49247656012</v>
      </c>
    </row>
    <row r="27" spans="1:16" ht="15.75">
      <c r="A27" s="29" t="s">
        <v>188</v>
      </c>
      <c r="B27" s="29"/>
      <c r="C27" s="74"/>
      <c r="D27" s="74"/>
      <c r="E27" s="74"/>
      <c r="F27" s="74"/>
      <c r="G27" s="74"/>
      <c r="H27" s="74"/>
      <c r="I27" s="74"/>
      <c r="J27" s="59"/>
      <c r="K27"/>
      <c r="O27"/>
      <c r="P27"/>
    </row>
    <row r="28" spans="1:16" ht="15">
      <c r="A28" s="17" t="s">
        <v>253</v>
      </c>
      <c r="B28" s="5" t="s">
        <v>246</v>
      </c>
      <c r="C28" s="27">
        <v>845.2871510510026</v>
      </c>
      <c r="D28" s="27">
        <v>972.080223708653</v>
      </c>
      <c r="E28" s="191">
        <v>1345.86</v>
      </c>
      <c r="F28" s="27"/>
      <c r="G28" s="27">
        <v>1015.36</v>
      </c>
      <c r="H28" s="27">
        <v>43.279776291346934</v>
      </c>
      <c r="I28" s="27">
        <v>43.279776291346934</v>
      </c>
      <c r="J28" s="26"/>
      <c r="K28"/>
      <c r="O28"/>
      <c r="P28"/>
    </row>
    <row r="29" spans="1:16" ht="15">
      <c r="A29" s="17" t="s">
        <v>254</v>
      </c>
      <c r="B29" s="5" t="s">
        <v>247</v>
      </c>
      <c r="C29" s="27">
        <v>3747.8161938191756</v>
      </c>
      <c r="D29" s="27">
        <v>3972.685165448326</v>
      </c>
      <c r="E29" s="192">
        <v>4325.04</v>
      </c>
      <c r="F29" s="27">
        <v>330.5</v>
      </c>
      <c r="G29" s="27">
        <v>4655.54</v>
      </c>
      <c r="H29" s="27">
        <v>682.8548345516738</v>
      </c>
      <c r="I29" s="27">
        <v>682.8548345516738</v>
      </c>
      <c r="J29" s="26"/>
      <c r="K29"/>
      <c r="O29"/>
      <c r="P29"/>
    </row>
    <row r="30" spans="1:16" ht="15">
      <c r="A30" s="17" t="s">
        <v>255</v>
      </c>
      <c r="B30" s="5" t="s">
        <v>248</v>
      </c>
      <c r="C30" s="27">
        <v>181.87926768257626</v>
      </c>
      <c r="D30" s="192">
        <v>233</v>
      </c>
      <c r="E30" s="192">
        <v>233</v>
      </c>
      <c r="F30" s="27"/>
      <c r="G30" s="27">
        <v>233</v>
      </c>
      <c r="H30" s="27">
        <v>0</v>
      </c>
      <c r="I30" s="27">
        <v>0</v>
      </c>
      <c r="J30" s="26"/>
      <c r="K30"/>
      <c r="O30"/>
      <c r="P30"/>
    </row>
    <row r="31" spans="1:16" ht="15">
      <c r="A31" s="17" t="s">
        <v>284</v>
      </c>
      <c r="B31" s="5"/>
      <c r="C31" s="27"/>
      <c r="D31" s="27"/>
      <c r="E31" s="85"/>
      <c r="F31" s="85"/>
      <c r="G31" s="85"/>
      <c r="H31" s="27"/>
      <c r="I31" s="27">
        <v>726.1346108430207</v>
      </c>
      <c r="J31" s="26">
        <v>20056.165000049645</v>
      </c>
      <c r="K31"/>
      <c r="O31"/>
      <c r="P31"/>
    </row>
    <row r="32" spans="1:16" ht="15.75">
      <c r="A32" s="29" t="s">
        <v>189</v>
      </c>
      <c r="B32" s="29"/>
      <c r="C32" s="74"/>
      <c r="D32" s="74"/>
      <c r="E32" s="74"/>
      <c r="F32" s="74"/>
      <c r="G32" s="74"/>
      <c r="H32" s="74"/>
      <c r="I32" s="74"/>
      <c r="J32" s="59"/>
      <c r="K32"/>
      <c r="O32"/>
      <c r="P32"/>
    </row>
    <row r="33" spans="1:16" ht="15">
      <c r="A33" s="17" t="s">
        <v>253</v>
      </c>
      <c r="B33" s="5" t="s">
        <v>246</v>
      </c>
      <c r="C33" s="27">
        <v>2081.4578093259415</v>
      </c>
      <c r="D33" s="173">
        <v>2393.6764807248323</v>
      </c>
      <c r="E33" s="191">
        <v>2507.21</v>
      </c>
      <c r="F33" s="27"/>
      <c r="G33" s="27">
        <v>1969.71</v>
      </c>
      <c r="H33" s="27">
        <v>-423.9664807248323</v>
      </c>
      <c r="I33" s="27">
        <v>0</v>
      </c>
      <c r="J33" s="26"/>
      <c r="K33"/>
      <c r="O33"/>
      <c r="P33"/>
    </row>
    <row r="34" spans="1:16" ht="15">
      <c r="A34" s="17" t="s">
        <v>254</v>
      </c>
      <c r="B34" s="5" t="s">
        <v>247</v>
      </c>
      <c r="C34" s="27">
        <v>6828.954702991205</v>
      </c>
      <c r="D34" s="173">
        <v>7238.691985170677</v>
      </c>
      <c r="E34" s="192">
        <v>7687.17</v>
      </c>
      <c r="F34" s="27">
        <v>537.5</v>
      </c>
      <c r="G34" s="27">
        <v>8224.67</v>
      </c>
      <c r="H34" s="27">
        <v>985.978014829323</v>
      </c>
      <c r="I34" s="27">
        <v>985.978014829323</v>
      </c>
      <c r="J34" s="26"/>
      <c r="K34"/>
      <c r="O34"/>
      <c r="P34"/>
    </row>
    <row r="35" spans="1:16" ht="15">
      <c r="A35" s="17" t="s">
        <v>255</v>
      </c>
      <c r="B35" s="5" t="s">
        <v>248</v>
      </c>
      <c r="C35" s="27">
        <v>255.94986246687537</v>
      </c>
      <c r="D35" s="170">
        <v>298</v>
      </c>
      <c r="E35" s="192">
        <v>298</v>
      </c>
      <c r="F35" s="27"/>
      <c r="G35" s="27">
        <v>298</v>
      </c>
      <c r="H35" s="27">
        <v>0</v>
      </c>
      <c r="I35" s="27">
        <v>0</v>
      </c>
      <c r="J35" s="26"/>
      <c r="K35"/>
      <c r="O35"/>
      <c r="P35"/>
    </row>
    <row r="36" spans="1:16" ht="15">
      <c r="A36" s="17" t="s">
        <v>284</v>
      </c>
      <c r="B36" s="5"/>
      <c r="C36" s="27"/>
      <c r="D36" s="173"/>
      <c r="E36" s="85"/>
      <c r="F36" s="85"/>
      <c r="G36" s="85"/>
      <c r="H36" s="27"/>
      <c r="I36" s="27">
        <v>985.978014829323</v>
      </c>
      <c r="J36" s="26">
        <v>27233.156850738982</v>
      </c>
      <c r="K36"/>
      <c r="O36"/>
      <c r="P36"/>
    </row>
    <row r="37" spans="1:16" ht="15.75">
      <c r="A37" s="29" t="s">
        <v>190</v>
      </c>
      <c r="B37" s="29"/>
      <c r="C37" s="74"/>
      <c r="D37" s="74"/>
      <c r="E37" s="74"/>
      <c r="F37" s="74"/>
      <c r="G37" s="74"/>
      <c r="H37" s="74"/>
      <c r="I37" s="74"/>
      <c r="J37" s="59"/>
      <c r="K37"/>
      <c r="O37"/>
      <c r="P37"/>
    </row>
    <row r="38" spans="1:16" ht="15">
      <c r="A38" s="17" t="s">
        <v>253</v>
      </c>
      <c r="B38" s="5" t="s">
        <v>246</v>
      </c>
      <c r="C38" s="27">
        <v>1510.2971791296757</v>
      </c>
      <c r="D38" s="173">
        <v>1736.841755999127</v>
      </c>
      <c r="E38" s="191">
        <v>1921.46</v>
      </c>
      <c r="F38" s="27"/>
      <c r="G38" s="27">
        <v>1769.96</v>
      </c>
      <c r="H38" s="27">
        <v>33.11824400087312</v>
      </c>
      <c r="I38" s="27">
        <v>33.11824400087312</v>
      </c>
      <c r="J38" s="26"/>
      <c r="K38"/>
      <c r="O38"/>
      <c r="P38"/>
    </row>
    <row r="39" spans="1:16" ht="15">
      <c r="A39" s="17" t="s">
        <v>254</v>
      </c>
      <c r="B39" s="5" t="s">
        <v>247</v>
      </c>
      <c r="C39" s="27">
        <v>3349.8301474908653</v>
      </c>
      <c r="D39" s="173">
        <v>3550.8199563403173</v>
      </c>
      <c r="E39" s="192">
        <v>3455.22</v>
      </c>
      <c r="F39" s="27">
        <v>151.5</v>
      </c>
      <c r="G39" s="27">
        <v>3606.72</v>
      </c>
      <c r="H39" s="27">
        <v>55.900043659682524</v>
      </c>
      <c r="I39" s="27">
        <v>55.900043659682524</v>
      </c>
      <c r="J39" s="26"/>
      <c r="K39"/>
      <c r="O39"/>
      <c r="P39"/>
    </row>
    <row r="40" spans="1:16" ht="15">
      <c r="A40" s="17" t="s">
        <v>255</v>
      </c>
      <c r="B40" s="5" t="s">
        <v>248</v>
      </c>
      <c r="C40" s="27">
        <v>7.927213387437603</v>
      </c>
      <c r="D40" s="170">
        <v>13</v>
      </c>
      <c r="E40" s="192">
        <v>13</v>
      </c>
      <c r="F40" s="27"/>
      <c r="G40" s="27">
        <v>13</v>
      </c>
      <c r="H40" s="27">
        <v>0</v>
      </c>
      <c r="I40" s="27">
        <v>0</v>
      </c>
      <c r="J40" s="26"/>
      <c r="K40"/>
      <c r="O40"/>
      <c r="P40"/>
    </row>
    <row r="41" spans="1:16" ht="15">
      <c r="A41" s="17" t="s">
        <v>284</v>
      </c>
      <c r="B41" s="5"/>
      <c r="C41" s="27"/>
      <c r="D41" s="173"/>
      <c r="E41" s="85"/>
      <c r="F41" s="27"/>
      <c r="G41" s="27"/>
      <c r="H41" s="27"/>
      <c r="I41" s="27">
        <v>89.01828766055564</v>
      </c>
      <c r="J41" s="26">
        <v>2458.7251987193267</v>
      </c>
      <c r="K41"/>
      <c r="O41"/>
      <c r="P41"/>
    </row>
    <row r="42" spans="1:16" ht="15.75">
      <c r="A42" s="29" t="s">
        <v>191</v>
      </c>
      <c r="B42" s="29"/>
      <c r="C42" s="74"/>
      <c r="D42" s="74"/>
      <c r="E42" s="74"/>
      <c r="F42" s="74"/>
      <c r="G42" s="74"/>
      <c r="H42" s="74"/>
      <c r="I42" s="74"/>
      <c r="J42" s="59"/>
      <c r="O42"/>
      <c r="P42"/>
    </row>
    <row r="43" spans="1:16" ht="15">
      <c r="A43" s="17" t="s">
        <v>253</v>
      </c>
      <c r="B43" s="5" t="s">
        <v>246</v>
      </c>
      <c r="C43" s="27">
        <v>941.0699645841584</v>
      </c>
      <c r="D43" s="173">
        <v>1082.2304592717821</v>
      </c>
      <c r="E43" s="191">
        <v>933.25</v>
      </c>
      <c r="F43" s="27"/>
      <c r="G43" s="27">
        <v>835.25</v>
      </c>
      <c r="H43" s="27">
        <v>-246.98045927178214</v>
      </c>
      <c r="I43" s="27">
        <v>0</v>
      </c>
      <c r="J43" s="26"/>
      <c r="O43"/>
      <c r="P43"/>
    </row>
    <row r="44" spans="1:16" ht="15">
      <c r="A44" s="17" t="s">
        <v>254</v>
      </c>
      <c r="B44" s="5" t="s">
        <v>247</v>
      </c>
      <c r="C44" s="27">
        <v>1741.8756698778443</v>
      </c>
      <c r="D44" s="173">
        <v>1846.388210070515</v>
      </c>
      <c r="E44" s="192">
        <v>2304.54</v>
      </c>
      <c r="F44" s="27">
        <v>98</v>
      </c>
      <c r="G44" s="27">
        <v>2402.54</v>
      </c>
      <c r="H44" s="27">
        <v>556.151789929485</v>
      </c>
      <c r="I44" s="27">
        <v>556.151789929485</v>
      </c>
      <c r="J44" s="26"/>
      <c r="O44"/>
      <c r="P44"/>
    </row>
    <row r="45" spans="1:16" ht="15">
      <c r="A45" s="17" t="s">
        <v>255</v>
      </c>
      <c r="B45" s="5" t="s">
        <v>248</v>
      </c>
      <c r="C45" s="27">
        <v>24.03344972820974</v>
      </c>
      <c r="D45" s="170">
        <v>27.5</v>
      </c>
      <c r="E45" s="192">
        <v>27.5</v>
      </c>
      <c r="F45" s="27"/>
      <c r="G45" s="27">
        <v>27.5</v>
      </c>
      <c r="H45" s="27">
        <v>0</v>
      </c>
      <c r="I45" s="27">
        <v>0</v>
      </c>
      <c r="J45" s="26"/>
      <c r="O45"/>
      <c r="P45"/>
    </row>
    <row r="46" spans="1:16" ht="15">
      <c r="A46" s="17" t="s">
        <v>284</v>
      </c>
      <c r="B46" s="5"/>
      <c r="C46" s="27"/>
      <c r="D46" s="173"/>
      <c r="E46" s="85"/>
      <c r="F46" s="27"/>
      <c r="G46" s="27"/>
      <c r="H46" s="27"/>
      <c r="I46" s="27">
        <v>556.151789929485</v>
      </c>
      <c r="J46" s="26">
        <v>15361.16292673189</v>
      </c>
      <c r="O46"/>
      <c r="P46"/>
    </row>
    <row r="47" spans="1:16" ht="15.75">
      <c r="A47" s="29" t="s">
        <v>84</v>
      </c>
      <c r="B47" s="29"/>
      <c r="C47" s="74"/>
      <c r="D47" s="74"/>
      <c r="E47" s="74"/>
      <c r="F47" s="74"/>
      <c r="G47" s="74"/>
      <c r="H47" s="74"/>
      <c r="I47" s="74"/>
      <c r="J47" s="59"/>
      <c r="O47"/>
      <c r="P47"/>
    </row>
    <row r="48" spans="1:16" ht="15">
      <c r="A48" s="17" t="s">
        <v>253</v>
      </c>
      <c r="B48" s="5" t="s">
        <v>246</v>
      </c>
      <c r="C48" s="27">
        <v>980.7121039851054</v>
      </c>
      <c r="D48" s="173">
        <v>1127.818919582871</v>
      </c>
      <c r="E48" s="191">
        <v>1467.71</v>
      </c>
      <c r="F48" s="27"/>
      <c r="G48" s="27">
        <v>1342.21</v>
      </c>
      <c r="H48" s="27">
        <v>214.39108041712893</v>
      </c>
      <c r="I48" s="27">
        <v>214.39108041712893</v>
      </c>
      <c r="J48" s="26"/>
      <c r="O48"/>
      <c r="P48"/>
    </row>
    <row r="49" spans="1:16" ht="15">
      <c r="A49" s="17" t="s">
        <v>254</v>
      </c>
      <c r="B49" s="5" t="s">
        <v>247</v>
      </c>
      <c r="C49" s="27">
        <v>3468.1316824622436</v>
      </c>
      <c r="D49" s="173">
        <v>3676.2195834099784</v>
      </c>
      <c r="E49" s="192">
        <v>3668.72</v>
      </c>
      <c r="F49" s="27">
        <v>125.5</v>
      </c>
      <c r="G49" s="27">
        <v>3794.22</v>
      </c>
      <c r="H49" s="27">
        <v>118.00041659002136</v>
      </c>
      <c r="I49" s="27">
        <v>118.00041659002136</v>
      </c>
      <c r="J49" s="26"/>
      <c r="O49"/>
      <c r="P49"/>
    </row>
    <row r="50" spans="1:16" ht="15">
      <c r="A50" s="17" t="s">
        <v>255</v>
      </c>
      <c r="B50" s="5" t="s">
        <v>248</v>
      </c>
      <c r="C50" s="27">
        <v>51.79733296741961</v>
      </c>
      <c r="D50" s="170">
        <v>80.5</v>
      </c>
      <c r="E50" s="192">
        <v>80.5</v>
      </c>
      <c r="F50" s="27"/>
      <c r="G50" s="27">
        <v>80.5</v>
      </c>
      <c r="H50" s="27">
        <v>0</v>
      </c>
      <c r="I50" s="27">
        <v>0</v>
      </c>
      <c r="J50" s="26"/>
      <c r="O50"/>
      <c r="P50"/>
    </row>
    <row r="51" spans="1:16" ht="15">
      <c r="A51" s="17" t="s">
        <v>284</v>
      </c>
      <c r="B51" s="5"/>
      <c r="C51" s="27"/>
      <c r="D51" s="173"/>
      <c r="E51" s="85"/>
      <c r="F51" s="27"/>
      <c r="G51" s="27"/>
      <c r="H51" s="27"/>
      <c r="I51" s="27">
        <v>332.3914970071503</v>
      </c>
      <c r="J51" s="26">
        <v>9180.802855340151</v>
      </c>
      <c r="O51"/>
      <c r="P51"/>
    </row>
    <row r="52" spans="1:16" ht="15.75">
      <c r="A52" s="29" t="s">
        <v>192</v>
      </c>
      <c r="B52" s="29"/>
      <c r="C52" s="74"/>
      <c r="D52" s="74"/>
      <c r="E52" s="74"/>
      <c r="F52" s="74"/>
      <c r="G52" s="74"/>
      <c r="H52" s="74"/>
      <c r="I52" s="74"/>
      <c r="J52" s="59"/>
      <c r="O52"/>
      <c r="P52"/>
    </row>
    <row r="53" spans="1:16" ht="15">
      <c r="A53" s="17" t="s">
        <v>253</v>
      </c>
      <c r="B53" s="5" t="s">
        <v>246</v>
      </c>
      <c r="C53" s="27">
        <v>0</v>
      </c>
      <c r="D53" s="173">
        <v>0</v>
      </c>
      <c r="E53" s="208">
        <v>0</v>
      </c>
      <c r="F53" s="27"/>
      <c r="G53" s="27">
        <v>0</v>
      </c>
      <c r="H53" s="27">
        <v>0</v>
      </c>
      <c r="I53" s="27">
        <v>0</v>
      </c>
      <c r="J53" s="26"/>
      <c r="O53"/>
      <c r="P53"/>
    </row>
    <row r="54" spans="1:16" ht="15">
      <c r="A54" s="17" t="s">
        <v>254</v>
      </c>
      <c r="B54" s="5" t="s">
        <v>247</v>
      </c>
      <c r="C54" s="27">
        <v>1291.3199221955374</v>
      </c>
      <c r="D54" s="173">
        <v>1368.7991175272698</v>
      </c>
      <c r="E54" s="192">
        <v>1630.82</v>
      </c>
      <c r="F54" s="27">
        <v>0</v>
      </c>
      <c r="G54" s="27">
        <v>1630.82</v>
      </c>
      <c r="H54" s="27">
        <v>262.02088247273014</v>
      </c>
      <c r="I54" s="27">
        <v>262.02088247273014</v>
      </c>
      <c r="J54" s="26"/>
      <c r="O54"/>
      <c r="P54"/>
    </row>
    <row r="55" spans="1:16" ht="15">
      <c r="A55" s="17" t="s">
        <v>255</v>
      </c>
      <c r="B55" s="5" t="s">
        <v>248</v>
      </c>
      <c r="C55" s="27">
        <v>120.38856950053562</v>
      </c>
      <c r="D55" s="170">
        <v>149</v>
      </c>
      <c r="E55" s="192">
        <v>149</v>
      </c>
      <c r="F55" s="27"/>
      <c r="G55" s="27">
        <v>149</v>
      </c>
      <c r="H55" s="27">
        <v>0</v>
      </c>
      <c r="I55" s="27">
        <v>0</v>
      </c>
      <c r="J55" s="26"/>
      <c r="O55"/>
      <c r="P55"/>
    </row>
    <row r="56" spans="1:16" ht="15">
      <c r="A56" s="17" t="s">
        <v>284</v>
      </c>
      <c r="B56" s="5"/>
      <c r="C56" s="27"/>
      <c r="D56" s="173"/>
      <c r="E56" s="85"/>
      <c r="F56" s="27"/>
      <c r="G56" s="27"/>
      <c r="H56" s="27"/>
      <c r="I56" s="27">
        <v>262.02088247273014</v>
      </c>
      <c r="J56" s="26">
        <v>7237.134787213402</v>
      </c>
      <c r="O56"/>
      <c r="P56"/>
    </row>
    <row r="57" spans="1:16" ht="15.75">
      <c r="A57" s="29" t="s">
        <v>245</v>
      </c>
      <c r="B57" s="29"/>
      <c r="C57" s="74"/>
      <c r="D57" s="74"/>
      <c r="E57" s="74"/>
      <c r="F57" s="74"/>
      <c r="G57" s="74"/>
      <c r="H57" s="74"/>
      <c r="I57" s="74"/>
      <c r="J57" s="59"/>
      <c r="O57"/>
      <c r="P57"/>
    </row>
    <row r="58" spans="1:16" ht="15">
      <c r="A58" s="17" t="s">
        <v>253</v>
      </c>
      <c r="B58" s="5" t="s">
        <v>246</v>
      </c>
      <c r="C58" s="27">
        <v>1140.0510704052722</v>
      </c>
      <c r="D58" s="173">
        <v>1311.058730966063</v>
      </c>
      <c r="E58" s="191">
        <v>1783.37</v>
      </c>
      <c r="F58" s="27"/>
      <c r="G58" s="27">
        <v>1448.37</v>
      </c>
      <c r="H58" s="27">
        <v>137.31126903393692</v>
      </c>
      <c r="I58" s="27">
        <v>137.31126903393692</v>
      </c>
      <c r="J58" s="26"/>
      <c r="O58"/>
      <c r="P58"/>
    </row>
    <row r="59" spans="1:16" ht="15">
      <c r="A59" s="17" t="s">
        <v>254</v>
      </c>
      <c r="B59" s="5" t="s">
        <v>247</v>
      </c>
      <c r="C59" s="27">
        <v>2368.040034977163</v>
      </c>
      <c r="D59" s="173">
        <v>2510.1224370757927</v>
      </c>
      <c r="E59" s="192">
        <v>2454.12</v>
      </c>
      <c r="F59" s="27">
        <v>335</v>
      </c>
      <c r="G59" s="27">
        <v>2789.12</v>
      </c>
      <c r="H59" s="27">
        <v>278.99756292420716</v>
      </c>
      <c r="I59" s="27">
        <v>278.99756292420716</v>
      </c>
      <c r="J59" s="26"/>
      <c r="O59"/>
      <c r="P59"/>
    </row>
    <row r="60" spans="1:16" ht="15">
      <c r="A60" s="17" t="s">
        <v>255</v>
      </c>
      <c r="B60" s="5" t="s">
        <v>248</v>
      </c>
      <c r="C60" s="27">
        <v>7.299364945070588</v>
      </c>
      <c r="D60" s="170">
        <v>23</v>
      </c>
      <c r="E60" s="192">
        <v>23</v>
      </c>
      <c r="F60" s="27"/>
      <c r="G60" s="27">
        <v>23</v>
      </c>
      <c r="H60" s="27">
        <v>0</v>
      </c>
      <c r="I60" s="27">
        <v>0</v>
      </c>
      <c r="J60" s="26"/>
      <c r="O60"/>
      <c r="P60"/>
    </row>
    <row r="61" spans="1:16" ht="15">
      <c r="A61" s="17" t="s">
        <v>284</v>
      </c>
      <c r="B61" s="5"/>
      <c r="C61" s="27"/>
      <c r="D61" s="173"/>
      <c r="E61" s="85"/>
      <c r="F61" s="27"/>
      <c r="G61" s="27"/>
      <c r="H61" s="27"/>
      <c r="I61" s="27">
        <v>416.3088319581441</v>
      </c>
      <c r="J61" s="26">
        <v>11498.637442769583</v>
      </c>
      <c r="O61"/>
      <c r="P61"/>
    </row>
    <row r="62" spans="1:16" ht="15.75">
      <c r="A62" s="29" t="s">
        <v>194</v>
      </c>
      <c r="B62" s="29"/>
      <c r="C62" s="74"/>
      <c r="D62" s="74"/>
      <c r="E62" s="74"/>
      <c r="F62" s="74"/>
      <c r="G62" s="74"/>
      <c r="H62" s="74"/>
      <c r="I62" s="74"/>
      <c r="J62" s="59"/>
      <c r="O62"/>
      <c r="P62"/>
    </row>
    <row r="63" spans="1:16" ht="15">
      <c r="A63" s="17" t="s">
        <v>253</v>
      </c>
      <c r="B63" s="5" t="s">
        <v>246</v>
      </c>
      <c r="C63" s="27">
        <v>772.5546972959435</v>
      </c>
      <c r="D63" s="173">
        <v>888.437901890335</v>
      </c>
      <c r="E63" s="191">
        <v>3167.5</v>
      </c>
      <c r="F63" s="27"/>
      <c r="G63" s="27">
        <v>-1577</v>
      </c>
      <c r="H63" s="27">
        <v>-2465.437901890335</v>
      </c>
      <c r="I63" s="27">
        <v>0</v>
      </c>
      <c r="J63" s="26"/>
      <c r="O63"/>
      <c r="P63"/>
    </row>
    <row r="64" spans="1:16" ht="15">
      <c r="A64" s="17" t="s">
        <v>254</v>
      </c>
      <c r="B64" s="5" t="s">
        <v>247</v>
      </c>
      <c r="C64" s="27">
        <v>10372.758503610514</v>
      </c>
      <c r="D64" s="173">
        <v>10995.124013827146</v>
      </c>
      <c r="E64" s="192">
        <v>9496.26</v>
      </c>
      <c r="F64" s="27">
        <v>4744.5</v>
      </c>
      <c r="G64" s="27">
        <v>14240.76</v>
      </c>
      <c r="H64" s="27">
        <v>3245.6359861728542</v>
      </c>
      <c r="I64" s="27">
        <v>3245.6359861728542</v>
      </c>
      <c r="J64" s="26"/>
      <c r="O64"/>
      <c r="P64"/>
    </row>
    <row r="65" spans="1:16" ht="15">
      <c r="A65" s="17" t="s">
        <v>255</v>
      </c>
      <c r="B65" s="5" t="s">
        <v>248</v>
      </c>
      <c r="C65" s="27">
        <v>491.0187007470947</v>
      </c>
      <c r="D65" s="170">
        <v>622</v>
      </c>
      <c r="E65" s="192">
        <v>622</v>
      </c>
      <c r="F65" s="27"/>
      <c r="G65" s="27">
        <v>622</v>
      </c>
      <c r="H65" s="27">
        <v>0</v>
      </c>
      <c r="I65" s="27">
        <v>0</v>
      </c>
      <c r="J65" s="26"/>
      <c r="O65"/>
      <c r="P65"/>
    </row>
    <row r="66" spans="1:16" ht="15">
      <c r="A66" s="17" t="s">
        <v>284</v>
      </c>
      <c r="B66" s="5"/>
      <c r="C66" s="27"/>
      <c r="D66" s="173"/>
      <c r="E66" s="85"/>
      <c r="F66" s="27"/>
      <c r="G66" s="27"/>
      <c r="H66" s="27"/>
      <c r="I66" s="27">
        <v>3245.6359861728542</v>
      </c>
      <c r="J66" s="26">
        <v>89645.92776153203</v>
      </c>
      <c r="O66"/>
      <c r="P66"/>
    </row>
    <row r="67" spans="1:16" ht="15.75">
      <c r="A67" s="29" t="s">
        <v>38</v>
      </c>
      <c r="B67" s="29"/>
      <c r="C67" s="74"/>
      <c r="D67" s="74"/>
      <c r="E67" s="74"/>
      <c r="F67" s="74"/>
      <c r="G67" s="74"/>
      <c r="H67" s="74"/>
      <c r="I67" s="74"/>
      <c r="J67" s="59"/>
      <c r="O67"/>
      <c r="P67"/>
    </row>
    <row r="68" spans="1:16" ht="15">
      <c r="A68" s="17" t="s">
        <v>253</v>
      </c>
      <c r="B68" s="5" t="s">
        <v>246</v>
      </c>
      <c r="C68" s="27">
        <v>713.8477480745206</v>
      </c>
      <c r="D68" s="173">
        <v>820.9249102856986</v>
      </c>
      <c r="E68" s="191">
        <v>1026.25</v>
      </c>
      <c r="F68" s="27"/>
      <c r="G68" s="27">
        <v>922.25</v>
      </c>
      <c r="H68" s="27">
        <v>101.32508971430138</v>
      </c>
      <c r="I68" s="27">
        <v>101.32508971430138</v>
      </c>
      <c r="J68" s="26"/>
      <c r="O68"/>
      <c r="P68"/>
    </row>
    <row r="69" spans="1:16" ht="15">
      <c r="A69" s="17" t="s">
        <v>254</v>
      </c>
      <c r="B69" s="5" t="s">
        <v>247</v>
      </c>
      <c r="C69" s="27">
        <v>13878.646360637698</v>
      </c>
      <c r="D69" s="173">
        <v>14711.365142275961</v>
      </c>
      <c r="E69" s="192">
        <v>16439.62</v>
      </c>
      <c r="F69" s="27">
        <v>104</v>
      </c>
      <c r="G69" s="27">
        <v>16543.62</v>
      </c>
      <c r="H69" s="27">
        <v>1832.2548577240377</v>
      </c>
      <c r="I69" s="27">
        <v>1832.2548577240377</v>
      </c>
      <c r="J69" s="26"/>
      <c r="O69"/>
      <c r="P69"/>
    </row>
    <row r="70" spans="1:16" ht="15">
      <c r="A70" s="17" t="s">
        <v>255</v>
      </c>
      <c r="B70" s="5" t="s">
        <v>248</v>
      </c>
      <c r="C70" s="27">
        <v>1264.3665233943689</v>
      </c>
      <c r="D70" s="170">
        <v>1387.5</v>
      </c>
      <c r="E70" s="192">
        <v>1387.5</v>
      </c>
      <c r="F70" s="27"/>
      <c r="G70" s="27">
        <v>1387.5</v>
      </c>
      <c r="H70" s="27">
        <v>0</v>
      </c>
      <c r="I70" s="27">
        <v>0</v>
      </c>
      <c r="J70" s="26"/>
      <c r="O70"/>
      <c r="P70"/>
    </row>
    <row r="71" spans="1:16" ht="15">
      <c r="A71" s="33" t="s">
        <v>284</v>
      </c>
      <c r="B71" s="7"/>
      <c r="C71" s="36"/>
      <c r="D71" s="209"/>
      <c r="E71" s="85"/>
      <c r="F71" s="36"/>
      <c r="G71" s="36"/>
      <c r="H71" s="36"/>
      <c r="I71" s="36">
        <v>1933.579947438339</v>
      </c>
      <c r="J71" s="35">
        <v>53406.34902609584</v>
      </c>
      <c r="O71"/>
      <c r="P71"/>
    </row>
    <row r="72" spans="1:16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>
      <c r="A76" s="15"/>
      <c r="B76" s="19"/>
      <c r="C76" s="67" t="s">
        <v>207</v>
      </c>
      <c r="D76" s="67" t="s">
        <v>223</v>
      </c>
      <c r="E76" s="67" t="s">
        <v>207</v>
      </c>
      <c r="F76" s="203" t="s">
        <v>257</v>
      </c>
      <c r="G76" s="206" t="s">
        <v>257</v>
      </c>
      <c r="H76" s="67"/>
      <c r="I76" s="67" t="s">
        <v>224</v>
      </c>
      <c r="J76" s="67" t="s">
        <v>292</v>
      </c>
      <c r="K76"/>
      <c r="L76"/>
      <c r="M76"/>
      <c r="N76"/>
      <c r="O76"/>
      <c r="P76"/>
    </row>
    <row r="77" spans="1:16" ht="15">
      <c r="A77" s="17"/>
      <c r="B77" s="5"/>
      <c r="C77" s="68" t="s">
        <v>208</v>
      </c>
      <c r="D77" s="69" t="s">
        <v>208</v>
      </c>
      <c r="E77" s="69" t="s">
        <v>208</v>
      </c>
      <c r="F77" s="204" t="s">
        <v>268</v>
      </c>
      <c r="G77" s="69" t="s">
        <v>269</v>
      </c>
      <c r="H77" s="69" t="s">
        <v>224</v>
      </c>
      <c r="I77" s="69" t="s">
        <v>185</v>
      </c>
      <c r="J77" s="94">
        <v>27620.450396607637</v>
      </c>
      <c r="K77"/>
      <c r="L77"/>
      <c r="M77"/>
      <c r="N77"/>
      <c r="O77"/>
      <c r="P77"/>
    </row>
    <row r="78" spans="1:16" ht="15">
      <c r="A78" s="17" t="s">
        <v>227</v>
      </c>
      <c r="B78" s="5"/>
      <c r="C78" s="69" t="s">
        <v>182</v>
      </c>
      <c r="D78" s="69" t="s">
        <v>182</v>
      </c>
      <c r="E78" s="69" t="s">
        <v>182</v>
      </c>
      <c r="F78" s="204"/>
      <c r="G78" s="69" t="s">
        <v>270</v>
      </c>
      <c r="H78" s="231" t="s">
        <v>271</v>
      </c>
      <c r="I78" s="69" t="s">
        <v>291</v>
      </c>
      <c r="J78" s="70"/>
      <c r="K78"/>
      <c r="L78"/>
      <c r="M78"/>
      <c r="N78"/>
      <c r="O78"/>
      <c r="P78"/>
    </row>
    <row r="79" spans="1:16" ht="15">
      <c r="A79" s="17"/>
      <c r="B79" s="5"/>
      <c r="C79" s="71">
        <v>1998</v>
      </c>
      <c r="D79" s="71">
        <v>2001</v>
      </c>
      <c r="E79" s="71">
        <v>2001</v>
      </c>
      <c r="F79" s="205">
        <v>2001</v>
      </c>
      <c r="G79" s="71">
        <v>2001</v>
      </c>
      <c r="H79" s="75"/>
      <c r="I79" s="75"/>
      <c r="J79" s="71" t="s">
        <v>226</v>
      </c>
      <c r="K79"/>
      <c r="L79"/>
      <c r="M79"/>
      <c r="N79"/>
      <c r="O79"/>
      <c r="P79"/>
    </row>
    <row r="80" spans="1:16" ht="15">
      <c r="A80" s="14"/>
      <c r="B80" s="30"/>
      <c r="C80" s="72">
        <v>1</v>
      </c>
      <c r="D80" s="72">
        <v>2</v>
      </c>
      <c r="E80" s="72">
        <v>3</v>
      </c>
      <c r="F80" s="72">
        <v>4</v>
      </c>
      <c r="G80" s="72">
        <v>5</v>
      </c>
      <c r="H80" s="72">
        <v>6</v>
      </c>
      <c r="I80" s="72">
        <v>7</v>
      </c>
      <c r="J80" s="73">
        <v>8</v>
      </c>
      <c r="K80"/>
      <c r="L80"/>
      <c r="M80"/>
      <c r="N80"/>
      <c r="O80"/>
      <c r="P80"/>
    </row>
    <row r="81" spans="1:16" ht="15.75">
      <c r="A81" s="29" t="s">
        <v>195</v>
      </c>
      <c r="B81" s="29"/>
      <c r="C81" s="14"/>
      <c r="D81" s="14"/>
      <c r="E81" s="14"/>
      <c r="F81" s="14"/>
      <c r="G81" s="14"/>
      <c r="H81" s="14"/>
      <c r="I81" s="14"/>
      <c r="J81" s="14"/>
      <c r="O81"/>
      <c r="P81"/>
    </row>
    <row r="82" spans="1:16" ht="15">
      <c r="A82" s="17" t="s">
        <v>253</v>
      </c>
      <c r="B82" s="5" t="s">
        <v>246</v>
      </c>
      <c r="C82" s="27">
        <v>72.84699354172753</v>
      </c>
      <c r="D82" s="173">
        <v>83.77404257298664</v>
      </c>
      <c r="E82" s="191">
        <v>1530.44</v>
      </c>
      <c r="F82" s="27"/>
      <c r="G82" s="27">
        <v>136.94</v>
      </c>
      <c r="H82" s="27">
        <v>53.16595742701341</v>
      </c>
      <c r="I82" s="27">
        <v>53.16595742701341</v>
      </c>
      <c r="J82" s="26"/>
      <c r="O82"/>
      <c r="P82"/>
    </row>
    <row r="83" spans="1:16" ht="15">
      <c r="A83" s="17" t="s">
        <v>254</v>
      </c>
      <c r="B83" s="5" t="s">
        <v>247</v>
      </c>
      <c r="C83" s="27">
        <v>10719.017723340292</v>
      </c>
      <c r="D83" s="173">
        <v>11362.15878674071</v>
      </c>
      <c r="E83" s="192">
        <v>10796.14</v>
      </c>
      <c r="F83" s="27">
        <v>1393.5</v>
      </c>
      <c r="G83" s="27">
        <v>12189.64</v>
      </c>
      <c r="H83" s="27">
        <v>827.4812132592888</v>
      </c>
      <c r="I83" s="27">
        <v>827.4812132592888</v>
      </c>
      <c r="J83" s="26"/>
      <c r="O83"/>
      <c r="P83"/>
    </row>
    <row r="84" spans="1:16" ht="15">
      <c r="A84" s="17" t="s">
        <v>255</v>
      </c>
      <c r="B84" s="5" t="s">
        <v>248</v>
      </c>
      <c r="C84" s="27">
        <v>1122.0352831179812</v>
      </c>
      <c r="D84" s="170">
        <v>1391.5</v>
      </c>
      <c r="E84" s="192">
        <v>1391.5</v>
      </c>
      <c r="F84" s="27"/>
      <c r="G84" s="27">
        <v>1391.5</v>
      </c>
      <c r="H84" s="27">
        <v>0</v>
      </c>
      <c r="I84" s="27">
        <v>0</v>
      </c>
      <c r="J84" s="26"/>
      <c r="O84"/>
      <c r="P84"/>
    </row>
    <row r="85" spans="1:16" ht="15">
      <c r="A85" s="17" t="s">
        <v>284</v>
      </c>
      <c r="B85" s="5"/>
      <c r="C85" s="27"/>
      <c r="D85" s="173"/>
      <c r="E85" s="85"/>
      <c r="F85" s="27"/>
      <c r="G85" s="27"/>
      <c r="H85" s="27"/>
      <c r="I85" s="27">
        <v>880.6471706863022</v>
      </c>
      <c r="J85" s="26">
        <v>24323.87149485387</v>
      </c>
      <c r="O85"/>
      <c r="P85"/>
    </row>
    <row r="86" spans="1:16" ht="15.75">
      <c r="A86" s="29" t="s">
        <v>249</v>
      </c>
      <c r="B86" s="29"/>
      <c r="C86" s="74"/>
      <c r="D86" s="74"/>
      <c r="E86" s="74"/>
      <c r="F86" s="74"/>
      <c r="G86" s="74"/>
      <c r="H86" s="74"/>
      <c r="I86" s="74"/>
      <c r="J86" s="59"/>
      <c r="K86"/>
      <c r="O86"/>
      <c r="P86"/>
    </row>
    <row r="87" spans="1:16" ht="15">
      <c r="A87" s="17" t="s">
        <v>253</v>
      </c>
      <c r="B87" s="5" t="s">
        <v>246</v>
      </c>
      <c r="C87" s="27">
        <v>415.26289779737994</v>
      </c>
      <c r="D87" s="27">
        <v>250</v>
      </c>
      <c r="E87" s="27">
        <v>1179.74</v>
      </c>
      <c r="F87" s="27"/>
      <c r="G87" s="27">
        <v>741.74</v>
      </c>
      <c r="H87" s="27">
        <v>491.74</v>
      </c>
      <c r="I87" s="27">
        <v>491.74</v>
      </c>
      <c r="J87" s="26"/>
      <c r="O87"/>
      <c r="P87"/>
    </row>
    <row r="88" spans="1:16" ht="15">
      <c r="A88" s="17" t="s">
        <v>254</v>
      </c>
      <c r="B88" s="5" t="s">
        <v>247</v>
      </c>
      <c r="C88" s="27">
        <v>928.343245386049</v>
      </c>
      <c r="D88" s="27">
        <v>1850</v>
      </c>
      <c r="E88" s="27">
        <v>1019.23</v>
      </c>
      <c r="F88" s="27">
        <v>438</v>
      </c>
      <c r="G88" s="27">
        <v>1457.23</v>
      </c>
      <c r="H88" s="27">
        <v>-392.77</v>
      </c>
      <c r="I88" s="27">
        <v>-392.77</v>
      </c>
      <c r="J88" s="26"/>
      <c r="O88"/>
      <c r="P88"/>
    </row>
    <row r="89" spans="1:16" ht="15">
      <c r="A89" s="17" t="s">
        <v>255</v>
      </c>
      <c r="B89" s="5" t="s">
        <v>248</v>
      </c>
      <c r="C89" s="27">
        <v>61.99385681657083</v>
      </c>
      <c r="D89" s="27">
        <v>94</v>
      </c>
      <c r="E89" s="27">
        <v>94</v>
      </c>
      <c r="F89" s="27"/>
      <c r="G89" s="27">
        <v>94</v>
      </c>
      <c r="H89" s="27">
        <v>0</v>
      </c>
      <c r="I89" s="27">
        <v>0</v>
      </c>
      <c r="J89" s="26"/>
      <c r="O89"/>
      <c r="P89"/>
    </row>
    <row r="90" spans="1:16" ht="15">
      <c r="A90" s="17" t="s">
        <v>284</v>
      </c>
      <c r="B90" s="5"/>
      <c r="C90" s="27"/>
      <c r="D90" s="27"/>
      <c r="E90" s="27"/>
      <c r="F90" s="27"/>
      <c r="G90" s="27"/>
      <c r="H90" s="27"/>
      <c r="I90" s="27">
        <v>98.97</v>
      </c>
      <c r="J90" s="26">
        <v>2733.5959757522587</v>
      </c>
      <c r="O90"/>
      <c r="P90"/>
    </row>
    <row r="91" spans="1:16" ht="15.75">
      <c r="A91" s="29" t="s">
        <v>196</v>
      </c>
      <c r="B91" s="29"/>
      <c r="C91" s="74"/>
      <c r="D91" s="74"/>
      <c r="E91" s="74"/>
      <c r="F91" s="74"/>
      <c r="G91" s="74"/>
      <c r="H91" s="74"/>
      <c r="I91" s="74"/>
      <c r="J91" s="59"/>
      <c r="O91"/>
      <c r="P91"/>
    </row>
    <row r="92" spans="1:16" ht="15">
      <c r="A92" s="17" t="s">
        <v>253</v>
      </c>
      <c r="B92" s="5" t="s">
        <v>246</v>
      </c>
      <c r="C92" s="27">
        <v>114.2272033868567</v>
      </c>
      <c r="D92" s="173">
        <v>131.3612838948852</v>
      </c>
      <c r="E92" s="191">
        <v>178.71</v>
      </c>
      <c r="F92" s="27"/>
      <c r="G92" s="27">
        <v>178.71</v>
      </c>
      <c r="H92" s="27">
        <v>47.34871610511482</v>
      </c>
      <c r="I92" s="27">
        <v>47.34871610511482</v>
      </c>
      <c r="J92" s="26"/>
      <c r="O92"/>
      <c r="P92"/>
    </row>
    <row r="93" spans="1:16" ht="15">
      <c r="A93" s="17" t="s">
        <v>254</v>
      </c>
      <c r="B93" s="5" t="s">
        <v>247</v>
      </c>
      <c r="C93" s="27">
        <v>2000.4865195201232</v>
      </c>
      <c r="D93" s="173">
        <v>2120.5157106913307</v>
      </c>
      <c r="E93" s="192">
        <v>1897.15</v>
      </c>
      <c r="F93" s="27">
        <v>0</v>
      </c>
      <c r="G93" s="27">
        <v>1897.15</v>
      </c>
      <c r="H93" s="27">
        <v>-223.3657106913306</v>
      </c>
      <c r="I93" s="27">
        <v>-223.3657106913306</v>
      </c>
      <c r="J93" s="26"/>
      <c r="O93"/>
      <c r="P93"/>
    </row>
    <row r="94" spans="1:16" ht="15">
      <c r="A94" s="17" t="s">
        <v>255</v>
      </c>
      <c r="B94" s="5" t="s">
        <v>248</v>
      </c>
      <c r="C94" s="27">
        <v>457.3290435868786</v>
      </c>
      <c r="D94" s="170">
        <v>544</v>
      </c>
      <c r="E94" s="192">
        <v>544</v>
      </c>
      <c r="F94" s="27"/>
      <c r="G94" s="27">
        <v>544</v>
      </c>
      <c r="H94" s="27">
        <v>0</v>
      </c>
      <c r="I94" s="27">
        <v>0</v>
      </c>
      <c r="J94" s="26"/>
      <c r="O94"/>
      <c r="P94"/>
    </row>
    <row r="95" spans="1:16" ht="15">
      <c r="A95" s="17" t="s">
        <v>284</v>
      </c>
      <c r="B95" s="5"/>
      <c r="C95" s="27"/>
      <c r="D95" s="173"/>
      <c r="E95" s="85"/>
      <c r="F95" s="27"/>
      <c r="G95" s="27"/>
      <c r="H95" s="27"/>
      <c r="I95" s="27">
        <v>-176.0169945862158</v>
      </c>
      <c r="J95" s="26">
        <v>-4861.668667928528</v>
      </c>
      <c r="O95"/>
      <c r="P95"/>
    </row>
    <row r="96" spans="1:16" ht="15.75">
      <c r="A96" s="29" t="s">
        <v>197</v>
      </c>
      <c r="B96" s="202"/>
      <c r="C96" s="213"/>
      <c r="D96" s="213"/>
      <c r="E96" s="213"/>
      <c r="F96" s="213"/>
      <c r="G96" s="213"/>
      <c r="H96" s="213"/>
      <c r="I96" s="213"/>
      <c r="J96" s="214"/>
      <c r="O96"/>
      <c r="P96"/>
    </row>
    <row r="97" spans="1:16" ht="15">
      <c r="A97" s="17" t="s">
        <v>253</v>
      </c>
      <c r="B97" s="5" t="s">
        <v>246</v>
      </c>
      <c r="C97" s="27">
        <v>849.8006433964632</v>
      </c>
      <c r="D97" s="173">
        <v>977.2707399059326</v>
      </c>
      <c r="E97" s="191">
        <v>1361.34</v>
      </c>
      <c r="F97" s="27"/>
      <c r="G97" s="27">
        <v>952.34</v>
      </c>
      <c r="H97" s="27">
        <v>-24.930739905932683</v>
      </c>
      <c r="I97" s="27">
        <v>0</v>
      </c>
      <c r="J97" s="26"/>
      <c r="O97"/>
      <c r="P97"/>
    </row>
    <row r="98" spans="1:16" ht="15">
      <c r="A98" s="17" t="s">
        <v>254</v>
      </c>
      <c r="B98" s="5" t="s">
        <v>247</v>
      </c>
      <c r="C98" s="27">
        <v>2437.3525566008066</v>
      </c>
      <c r="D98" s="173">
        <v>2583.593709996855</v>
      </c>
      <c r="E98" s="192">
        <v>2460.14</v>
      </c>
      <c r="F98" s="27">
        <v>409</v>
      </c>
      <c r="G98" s="27">
        <v>2869.14</v>
      </c>
      <c r="H98" s="27">
        <v>285.5462900031448</v>
      </c>
      <c r="I98" s="27">
        <v>285.5462900031448</v>
      </c>
      <c r="J98" s="26"/>
      <c r="O98"/>
      <c r="P98"/>
    </row>
    <row r="99" spans="1:16" ht="15">
      <c r="A99" s="17" t="s">
        <v>255</v>
      </c>
      <c r="B99" s="5" t="s">
        <v>248</v>
      </c>
      <c r="C99" s="27">
        <v>259.272925543344</v>
      </c>
      <c r="D99" s="170">
        <v>280.5</v>
      </c>
      <c r="E99" s="192">
        <v>280.5</v>
      </c>
      <c r="F99" s="27"/>
      <c r="G99" s="27">
        <v>280.5</v>
      </c>
      <c r="H99" s="27">
        <v>0</v>
      </c>
      <c r="I99" s="27">
        <v>0</v>
      </c>
      <c r="J99" s="26"/>
      <c r="O99"/>
      <c r="P99"/>
    </row>
    <row r="100" spans="1:16" ht="15">
      <c r="A100" s="17" t="s">
        <v>284</v>
      </c>
      <c r="B100" s="5"/>
      <c r="C100" s="27"/>
      <c r="D100" s="173"/>
      <c r="E100" s="85"/>
      <c r="F100" s="27"/>
      <c r="G100" s="27"/>
      <c r="H100" s="27"/>
      <c r="I100" s="27">
        <v>285.5462900031448</v>
      </c>
      <c r="J100" s="26">
        <v>7886.9171389672</v>
      </c>
      <c r="O100"/>
      <c r="P100"/>
    </row>
    <row r="101" spans="1:16" ht="15.75">
      <c r="A101" s="29" t="s">
        <v>198</v>
      </c>
      <c r="B101" s="29"/>
      <c r="C101" s="74"/>
      <c r="D101" s="74"/>
      <c r="E101" s="74"/>
      <c r="F101" s="74"/>
      <c r="G101" s="74"/>
      <c r="H101" s="74"/>
      <c r="I101" s="74"/>
      <c r="J101" s="59"/>
      <c r="O101"/>
      <c r="P101"/>
    </row>
    <row r="102" spans="1:16" ht="15">
      <c r="A102" s="17" t="s">
        <v>253</v>
      </c>
      <c r="B102" s="5" t="s">
        <v>246</v>
      </c>
      <c r="C102" s="27">
        <v>1186.5060731820413</v>
      </c>
      <c r="D102" s="173">
        <v>1364.4819841593473</v>
      </c>
      <c r="E102" s="191">
        <v>1380.73</v>
      </c>
      <c r="F102" s="27"/>
      <c r="G102" s="27">
        <v>1380.73</v>
      </c>
      <c r="H102" s="27">
        <v>16.24801584065267</v>
      </c>
      <c r="I102" s="27">
        <v>16.24801584065267</v>
      </c>
      <c r="J102" s="26"/>
      <c r="O102"/>
      <c r="P102"/>
    </row>
    <row r="103" spans="1:16" ht="15">
      <c r="A103" s="17" t="s">
        <v>254</v>
      </c>
      <c r="B103" s="5" t="s">
        <v>247</v>
      </c>
      <c r="C103" s="27">
        <v>9760.069386316924</v>
      </c>
      <c r="D103" s="173">
        <v>10345.67354949594</v>
      </c>
      <c r="E103" s="192">
        <v>10679</v>
      </c>
      <c r="F103" s="27">
        <v>0</v>
      </c>
      <c r="G103" s="27">
        <v>10679</v>
      </c>
      <c r="H103" s="27">
        <v>333.32645050406063</v>
      </c>
      <c r="I103" s="27">
        <v>333.32645050406063</v>
      </c>
      <c r="J103" s="26"/>
      <c r="O103"/>
      <c r="P103"/>
    </row>
    <row r="104" spans="1:16" ht="15">
      <c r="A104" s="17" t="s">
        <v>255</v>
      </c>
      <c r="B104" s="5" t="s">
        <v>248</v>
      </c>
      <c r="C104" s="27">
        <v>901.7229122621304</v>
      </c>
      <c r="D104" s="170">
        <v>1029</v>
      </c>
      <c r="E104" s="192">
        <v>1029</v>
      </c>
      <c r="F104" s="27"/>
      <c r="G104" s="27">
        <v>1029</v>
      </c>
      <c r="H104" s="27">
        <v>0</v>
      </c>
      <c r="I104" s="27">
        <v>0</v>
      </c>
      <c r="J104" s="26"/>
      <c r="O104"/>
      <c r="P104"/>
    </row>
    <row r="105" spans="1:16" ht="15">
      <c r="A105" s="17" t="s">
        <v>284</v>
      </c>
      <c r="B105" s="5"/>
      <c r="C105" s="27"/>
      <c r="D105" s="173"/>
      <c r="E105" s="85"/>
      <c r="F105" s="27"/>
      <c r="G105" s="27"/>
      <c r="H105" s="27"/>
      <c r="I105" s="27">
        <v>349.5744663447133</v>
      </c>
      <c r="J105" s="26">
        <v>9655.40420759474</v>
      </c>
      <c r="O105"/>
      <c r="P105"/>
    </row>
    <row r="106" spans="1:16" ht="15.75">
      <c r="A106" s="29" t="s">
        <v>199</v>
      </c>
      <c r="B106" s="29"/>
      <c r="C106" s="74"/>
      <c r="D106" s="74"/>
      <c r="E106" s="74"/>
      <c r="F106" s="74"/>
      <c r="G106" s="74"/>
      <c r="H106" s="74"/>
      <c r="I106" s="74"/>
      <c r="J106" s="59"/>
      <c r="O106"/>
      <c r="P106"/>
    </row>
    <row r="107" spans="1:16" ht="15">
      <c r="A107" s="17" t="s">
        <v>253</v>
      </c>
      <c r="B107" s="5" t="s">
        <v>246</v>
      </c>
      <c r="C107" s="27">
        <v>916.2156169134267</v>
      </c>
      <c r="D107" s="173">
        <v>1053.6479594504406</v>
      </c>
      <c r="E107" s="191">
        <v>1321.28</v>
      </c>
      <c r="F107" s="27"/>
      <c r="G107" s="27">
        <v>1216.78</v>
      </c>
      <c r="H107" s="27">
        <v>163.1320405495594</v>
      </c>
      <c r="I107" s="27">
        <v>163.1320405495594</v>
      </c>
      <c r="J107" s="26"/>
      <c r="O107"/>
      <c r="P107"/>
    </row>
    <row r="108" spans="1:16" ht="15">
      <c r="A108" s="17" t="s">
        <v>254</v>
      </c>
      <c r="B108" s="5" t="s">
        <v>247</v>
      </c>
      <c r="C108" s="27">
        <v>3461.59725207839</v>
      </c>
      <c r="D108" s="173">
        <v>3669.2930872030934</v>
      </c>
      <c r="E108" s="192">
        <v>4304.71</v>
      </c>
      <c r="F108" s="27">
        <v>104.5</v>
      </c>
      <c r="G108" s="27">
        <v>4409.21</v>
      </c>
      <c r="H108" s="27">
        <v>739.9169127969067</v>
      </c>
      <c r="I108" s="27">
        <v>739.9169127969067</v>
      </c>
      <c r="J108" s="26"/>
      <c r="O108"/>
      <c r="P108"/>
    </row>
    <row r="109" spans="1:16" ht="15">
      <c r="A109" s="17" t="s">
        <v>255</v>
      </c>
      <c r="B109" s="5" t="s">
        <v>248</v>
      </c>
      <c r="C109" s="27">
        <v>199.3884521073932</v>
      </c>
      <c r="D109" s="170">
        <v>243.5</v>
      </c>
      <c r="E109" s="192">
        <v>243.5</v>
      </c>
      <c r="F109" s="27"/>
      <c r="G109" s="27">
        <v>243.5</v>
      </c>
      <c r="H109" s="27">
        <v>0</v>
      </c>
      <c r="I109" s="27">
        <v>0</v>
      </c>
      <c r="J109" s="26"/>
      <c r="O109"/>
      <c r="P109"/>
    </row>
    <row r="110" spans="1:16" ht="15">
      <c r="A110" s="17" t="s">
        <v>284</v>
      </c>
      <c r="B110" s="5"/>
      <c r="C110" s="27"/>
      <c r="D110" s="173"/>
      <c r="E110" s="85"/>
      <c r="F110" s="27"/>
      <c r="G110" s="27"/>
      <c r="H110" s="27"/>
      <c r="I110" s="27">
        <v>903.0489533464661</v>
      </c>
      <c r="J110" s="26">
        <v>24942.618821614513</v>
      </c>
      <c r="O110"/>
      <c r="P110"/>
    </row>
    <row r="111" spans="1:16" ht="15.75">
      <c r="A111" s="29" t="s">
        <v>200</v>
      </c>
      <c r="B111" s="29"/>
      <c r="C111" s="74"/>
      <c r="D111" s="74"/>
      <c r="E111" s="74"/>
      <c r="F111" s="74"/>
      <c r="G111" s="74"/>
      <c r="H111" s="74"/>
      <c r="I111" s="74"/>
      <c r="J111" s="59"/>
      <c r="O111"/>
      <c r="P111"/>
    </row>
    <row r="112" spans="1:16" ht="15">
      <c r="A112" s="17" t="s">
        <v>253</v>
      </c>
      <c r="B112" s="5" t="s">
        <v>246</v>
      </c>
      <c r="C112" s="27">
        <v>415.9057981157574</v>
      </c>
      <c r="D112" s="173">
        <v>478.291667833121</v>
      </c>
      <c r="E112" s="191">
        <v>432.73</v>
      </c>
      <c r="F112" s="27"/>
      <c r="G112" s="27">
        <v>432.73</v>
      </c>
      <c r="H112" s="27">
        <v>-45.561667833120964</v>
      </c>
      <c r="I112" s="27">
        <v>0</v>
      </c>
      <c r="J112" s="26"/>
      <c r="O112"/>
      <c r="P112"/>
    </row>
    <row r="113" spans="1:16" ht="15">
      <c r="A113" s="17" t="s">
        <v>254</v>
      </c>
      <c r="B113" s="5" t="s">
        <v>247</v>
      </c>
      <c r="C113" s="27">
        <v>5206.293250495556</v>
      </c>
      <c r="D113" s="173">
        <v>5518.67084552529</v>
      </c>
      <c r="E113" s="192">
        <v>6914.52</v>
      </c>
      <c r="F113" s="27">
        <v>0</v>
      </c>
      <c r="G113" s="27">
        <v>6914.52</v>
      </c>
      <c r="H113" s="27">
        <v>1395.8491544747103</v>
      </c>
      <c r="I113" s="27">
        <v>1395.8491544747103</v>
      </c>
      <c r="J113" s="26"/>
      <c r="O113"/>
      <c r="P113"/>
    </row>
    <row r="114" spans="1:16" ht="15">
      <c r="A114" s="17" t="s">
        <v>255</v>
      </c>
      <c r="B114" s="5" t="s">
        <v>248</v>
      </c>
      <c r="C114" s="27">
        <v>0</v>
      </c>
      <c r="D114" s="170">
        <v>397.5</v>
      </c>
      <c r="E114" s="192">
        <v>397.5</v>
      </c>
      <c r="F114" s="27"/>
      <c r="G114" s="27">
        <v>397.5</v>
      </c>
      <c r="H114" s="27">
        <v>0</v>
      </c>
      <c r="I114" s="27">
        <v>0</v>
      </c>
      <c r="J114" s="26"/>
      <c r="O114"/>
      <c r="P114"/>
    </row>
    <row r="115" spans="1:16" ht="15">
      <c r="A115" s="17" t="s">
        <v>284</v>
      </c>
      <c r="B115" s="5"/>
      <c r="C115" s="27"/>
      <c r="D115" s="173"/>
      <c r="E115" s="85"/>
      <c r="F115" s="27"/>
      <c r="G115" s="27"/>
      <c r="H115" s="27">
        <v>1395.8</v>
      </c>
      <c r="I115" s="27">
        <v>1395.8491544747103</v>
      </c>
      <c r="J115" s="26">
        <v>38553.98233231544</v>
      </c>
      <c r="O115"/>
      <c r="P115"/>
    </row>
    <row r="116" spans="1:16" ht="15.75">
      <c r="A116" s="29" t="s">
        <v>201</v>
      </c>
      <c r="B116" s="29"/>
      <c r="C116" s="74"/>
      <c r="D116" s="74"/>
      <c r="E116" s="74"/>
      <c r="F116" s="74"/>
      <c r="G116" s="74"/>
      <c r="H116" s="74"/>
      <c r="I116" s="74"/>
      <c r="J116" s="59"/>
      <c r="O116"/>
      <c r="P116"/>
    </row>
    <row r="117" spans="1:16" ht="15">
      <c r="A117" s="17" t="s">
        <v>253</v>
      </c>
      <c r="B117" s="5" t="s">
        <v>246</v>
      </c>
      <c r="C117" s="27">
        <v>84.3146475377385</v>
      </c>
      <c r="D117" s="173">
        <v>96.96184466839927</v>
      </c>
      <c r="E117" s="191">
        <v>547.1</v>
      </c>
      <c r="F117" s="27"/>
      <c r="G117" s="27">
        <v>529.1</v>
      </c>
      <c r="H117" s="27">
        <v>432.13815533160073</v>
      </c>
      <c r="I117" s="27">
        <v>432.13815533160073</v>
      </c>
      <c r="J117" s="26"/>
      <c r="O117"/>
      <c r="P117"/>
    </row>
    <row r="118" spans="1:16" ht="15">
      <c r="A118" s="17" t="s">
        <v>254</v>
      </c>
      <c r="B118" s="5" t="s">
        <v>247</v>
      </c>
      <c r="C118" s="27">
        <v>4281.549440762707</v>
      </c>
      <c r="D118" s="173">
        <v>4538.442407208469</v>
      </c>
      <c r="E118" s="192">
        <v>4322.42</v>
      </c>
      <c r="F118" s="27">
        <v>18</v>
      </c>
      <c r="G118" s="27">
        <v>4340.42</v>
      </c>
      <c r="H118" s="27">
        <v>-198.0224072084693</v>
      </c>
      <c r="I118" s="27">
        <v>-198.0224072084693</v>
      </c>
      <c r="J118" s="26"/>
      <c r="O118"/>
      <c r="P118"/>
    </row>
    <row r="119" spans="1:16" ht="15">
      <c r="A119" s="17" t="s">
        <v>255</v>
      </c>
      <c r="B119" s="5" t="s">
        <v>248</v>
      </c>
      <c r="C119" s="27">
        <v>315.7850368793174</v>
      </c>
      <c r="D119" s="170">
        <v>354.5</v>
      </c>
      <c r="E119" s="192">
        <v>354.5</v>
      </c>
      <c r="F119" s="27"/>
      <c r="G119" s="27">
        <v>354.5</v>
      </c>
      <c r="H119" s="27">
        <v>0</v>
      </c>
      <c r="I119" s="27">
        <v>0</v>
      </c>
      <c r="J119" s="26"/>
      <c r="O119"/>
      <c r="P119"/>
    </row>
    <row r="120" spans="1:16" ht="15">
      <c r="A120" s="33" t="s">
        <v>284</v>
      </c>
      <c r="B120" s="7"/>
      <c r="C120" s="36"/>
      <c r="D120" s="209"/>
      <c r="E120" s="85"/>
      <c r="F120" s="36"/>
      <c r="G120" s="36"/>
      <c r="H120" s="36"/>
      <c r="I120" s="36">
        <v>234.11574812313143</v>
      </c>
      <c r="J120" s="35">
        <v>6466.382408099639</v>
      </c>
      <c r="O120"/>
      <c r="P120"/>
    </row>
    <row r="121" spans="1:16" ht="15">
      <c r="A121"/>
      <c r="B121"/>
      <c r="C121"/>
      <c r="D121"/>
      <c r="E121"/>
      <c r="F121"/>
      <c r="G121"/>
      <c r="H121"/>
      <c r="I121"/>
      <c r="J121"/>
      <c r="O121"/>
      <c r="P121"/>
    </row>
    <row r="122" spans="1:16" ht="15">
      <c r="A122"/>
      <c r="B122"/>
      <c r="C122"/>
      <c r="D122"/>
      <c r="E122"/>
      <c r="F122"/>
      <c r="G122"/>
      <c r="H122" s="170"/>
      <c r="I122" s="170"/>
      <c r="J122" s="152"/>
      <c r="O122"/>
      <c r="P122"/>
    </row>
    <row r="123" spans="1:16" ht="15">
      <c r="A123"/>
      <c r="B123"/>
      <c r="C123"/>
      <c r="D123"/>
      <c r="E123"/>
      <c r="F123"/>
      <c r="G123"/>
      <c r="H123"/>
      <c r="I123"/>
      <c r="J123"/>
      <c r="O123"/>
      <c r="P123"/>
    </row>
    <row r="124" spans="1:16" ht="15">
      <c r="A124"/>
      <c r="B124"/>
      <c r="C124"/>
      <c r="D124"/>
      <c r="E124"/>
      <c r="F124"/>
      <c r="G124"/>
      <c r="H124"/>
      <c r="I124"/>
      <c r="J124"/>
      <c r="O124"/>
      <c r="P124"/>
    </row>
    <row r="125" spans="1:16" ht="15">
      <c r="A125"/>
      <c r="B125"/>
      <c r="C125"/>
      <c r="D125"/>
      <c r="E125"/>
      <c r="F125"/>
      <c r="G125"/>
      <c r="H125"/>
      <c r="I125"/>
      <c r="J125"/>
      <c r="O125"/>
      <c r="P125"/>
    </row>
    <row r="126" spans="1:16" ht="15">
      <c r="A126"/>
      <c r="B126"/>
      <c r="C126"/>
      <c r="D126"/>
      <c r="E126"/>
      <c r="F126"/>
      <c r="G126"/>
      <c r="H126"/>
      <c r="I126"/>
      <c r="J126"/>
      <c r="O126"/>
      <c r="P126"/>
    </row>
    <row r="127" spans="1:16" ht="15">
      <c r="A127"/>
      <c r="B127"/>
      <c r="C127"/>
      <c r="D127"/>
      <c r="E127"/>
      <c r="F127"/>
      <c r="G127"/>
      <c r="H127"/>
      <c r="I127"/>
      <c r="J127"/>
      <c r="O127"/>
      <c r="P127"/>
    </row>
    <row r="128" spans="1:16" ht="15">
      <c r="A128"/>
      <c r="B128"/>
      <c r="C128"/>
      <c r="D128"/>
      <c r="E128"/>
      <c r="F128"/>
      <c r="G128"/>
      <c r="H128"/>
      <c r="I128"/>
      <c r="J128"/>
      <c r="O128"/>
      <c r="P128"/>
    </row>
    <row r="129" spans="1:16" ht="15">
      <c r="A129"/>
      <c r="B129"/>
      <c r="C129"/>
      <c r="D129"/>
      <c r="E129"/>
      <c r="F129"/>
      <c r="G129"/>
      <c r="H129"/>
      <c r="I129"/>
      <c r="J129"/>
      <c r="O129"/>
      <c r="P129"/>
    </row>
    <row r="130" spans="1:16" ht="15">
      <c r="A130"/>
      <c r="B130"/>
      <c r="C130"/>
      <c r="D130"/>
      <c r="E130"/>
      <c r="F130"/>
      <c r="G130"/>
      <c r="H130"/>
      <c r="I130"/>
      <c r="J130"/>
      <c r="O130"/>
      <c r="P130"/>
    </row>
    <row r="131" spans="1:16" ht="15">
      <c r="A131"/>
      <c r="B131"/>
      <c r="C131"/>
      <c r="D131"/>
      <c r="E131"/>
      <c r="F131"/>
      <c r="G131"/>
      <c r="H131"/>
      <c r="I131"/>
      <c r="J131"/>
      <c r="O131"/>
      <c r="P131"/>
    </row>
    <row r="132" spans="1:16" ht="15">
      <c r="A132"/>
      <c r="B132"/>
      <c r="C132"/>
      <c r="D132"/>
      <c r="E132"/>
      <c r="F132"/>
      <c r="G132"/>
      <c r="H132"/>
      <c r="I132"/>
      <c r="J132"/>
      <c r="O132"/>
      <c r="P132"/>
    </row>
    <row r="133" spans="1:16" ht="15">
      <c r="A133"/>
      <c r="B133"/>
      <c r="C133"/>
      <c r="D133"/>
      <c r="E133"/>
      <c r="F133"/>
      <c r="G133"/>
      <c r="H133"/>
      <c r="I133"/>
      <c r="J133"/>
      <c r="O133"/>
      <c r="P133"/>
    </row>
    <row r="134" spans="1:16" ht="15">
      <c r="A134"/>
      <c r="B134"/>
      <c r="C134"/>
      <c r="D134"/>
      <c r="E134"/>
      <c r="F134"/>
      <c r="G134"/>
      <c r="H134"/>
      <c r="I134"/>
      <c r="J134"/>
      <c r="O134"/>
      <c r="P134"/>
    </row>
    <row r="135" spans="1:16" ht="15">
      <c r="A135"/>
      <c r="B135"/>
      <c r="C135"/>
      <c r="D135"/>
      <c r="E135"/>
      <c r="F135"/>
      <c r="G135"/>
      <c r="H135"/>
      <c r="I135"/>
      <c r="J135"/>
      <c r="O135"/>
      <c r="P135"/>
    </row>
    <row r="136" spans="1:16" ht="15">
      <c r="A136"/>
      <c r="B136"/>
      <c r="C136"/>
      <c r="D136"/>
      <c r="E136"/>
      <c r="F136"/>
      <c r="G136"/>
      <c r="H136"/>
      <c r="I136"/>
      <c r="J136"/>
      <c r="O136"/>
      <c r="P136"/>
    </row>
    <row r="137" spans="1:16" ht="15">
      <c r="A137"/>
      <c r="B137"/>
      <c r="C137"/>
      <c r="D137"/>
      <c r="E137"/>
      <c r="F137"/>
      <c r="G137"/>
      <c r="H137"/>
      <c r="I137"/>
      <c r="J137"/>
      <c r="O137"/>
      <c r="P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</sheetData>
  <printOptions horizontalCentered="1"/>
  <pageMargins left="0" right="0" top="0" bottom="0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2">
      <selection activeCell="A1" sqref="A1"/>
    </sheetView>
  </sheetViews>
  <sheetFormatPr defaultColWidth="8.796875" defaultRowHeight="14.25"/>
  <cols>
    <col min="3" max="3" width="9.69921875" style="0" customWidth="1"/>
    <col min="4" max="6" width="12.69921875" style="0" customWidth="1"/>
    <col min="7" max="7" width="12" style="0" bestFit="1" customWidth="1"/>
    <col min="8" max="8" width="10.296875" style="0" customWidth="1"/>
  </cols>
  <sheetData>
    <row r="1" ht="15">
      <c r="G1" s="108" t="s">
        <v>230</v>
      </c>
    </row>
    <row r="3" spans="1:5" ht="15">
      <c r="A3" s="114" t="s">
        <v>225</v>
      </c>
      <c r="B3" s="114"/>
      <c r="C3" s="114"/>
      <c r="D3" s="114"/>
      <c r="E3" s="112">
        <v>292931.50125436514</v>
      </c>
    </row>
    <row r="4" spans="1:5" ht="15">
      <c r="A4" s="114" t="s">
        <v>250</v>
      </c>
      <c r="B4" s="114"/>
      <c r="C4" s="114"/>
      <c r="D4" s="114"/>
      <c r="E4" s="113">
        <v>27620.450396607637</v>
      </c>
    </row>
    <row r="6" spans="3:6" ht="15">
      <c r="C6" s="115" t="s">
        <v>251</v>
      </c>
      <c r="D6" s="115"/>
      <c r="E6" s="115"/>
      <c r="F6" s="115"/>
    </row>
    <row r="8" spans="4:6" ht="15.75">
      <c r="D8" s="107"/>
      <c r="E8" s="106"/>
      <c r="F8" s="106" t="s">
        <v>226</v>
      </c>
    </row>
    <row r="9" spans="3:6" ht="15">
      <c r="C9" s="15"/>
      <c r="D9" s="16" t="s">
        <v>209</v>
      </c>
      <c r="E9" s="16"/>
      <c r="F9" s="118" t="s">
        <v>252</v>
      </c>
    </row>
    <row r="10" spans="3:6" ht="15">
      <c r="C10" s="17" t="s">
        <v>227</v>
      </c>
      <c r="D10" s="3" t="s">
        <v>210</v>
      </c>
      <c r="E10" s="3" t="s">
        <v>228</v>
      </c>
      <c r="F10" s="119" t="s">
        <v>229</v>
      </c>
    </row>
    <row r="11" spans="3:6" ht="15">
      <c r="C11" s="33"/>
      <c r="D11" s="66">
        <v>2001</v>
      </c>
      <c r="E11" s="3"/>
      <c r="F11" s="119"/>
    </row>
    <row r="12" spans="3:6" ht="15">
      <c r="C12" s="33"/>
      <c r="D12" s="66">
        <v>1</v>
      </c>
      <c r="E12" s="58">
        <v>2</v>
      </c>
      <c r="F12" s="120">
        <v>3</v>
      </c>
    </row>
    <row r="13" spans="3:6" ht="15">
      <c r="C13" s="33" t="s">
        <v>177</v>
      </c>
      <c r="D13" s="111">
        <v>1591609</v>
      </c>
      <c r="E13" s="61">
        <v>72666</v>
      </c>
      <c r="F13" s="121">
        <v>1518943</v>
      </c>
    </row>
    <row r="14" spans="3:6" ht="15">
      <c r="C14" s="33" t="s">
        <v>186</v>
      </c>
      <c r="D14" s="111">
        <v>739697</v>
      </c>
      <c r="E14" s="61">
        <v>78589</v>
      </c>
      <c r="F14" s="121">
        <v>661108</v>
      </c>
    </row>
    <row r="15" spans="3:6" ht="15">
      <c r="C15" s="33" t="s">
        <v>187</v>
      </c>
      <c r="D15" s="111">
        <v>497711</v>
      </c>
      <c r="E15" s="61">
        <v>20782</v>
      </c>
      <c r="F15" s="121">
        <v>476929</v>
      </c>
    </row>
    <row r="16" spans="3:6" ht="15">
      <c r="C16" s="33" t="s">
        <v>188</v>
      </c>
      <c r="D16" s="111">
        <v>234087</v>
      </c>
      <c r="E16" s="61">
        <v>20056</v>
      </c>
      <c r="F16" s="121">
        <v>214031</v>
      </c>
    </row>
    <row r="17" spans="3:6" ht="15">
      <c r="C17" s="33" t="s">
        <v>189</v>
      </c>
      <c r="D17" s="111">
        <v>375563</v>
      </c>
      <c r="E17" s="61">
        <v>27233</v>
      </c>
      <c r="F17" s="121">
        <v>348330</v>
      </c>
    </row>
    <row r="18" spans="3:6" ht="15">
      <c r="C18" s="33" t="s">
        <v>190</v>
      </c>
      <c r="D18" s="111">
        <v>192754</v>
      </c>
      <c r="E18" s="61">
        <v>2459</v>
      </c>
      <c r="F18" s="121">
        <v>190295</v>
      </c>
    </row>
    <row r="19" spans="3:6" ht="15">
      <c r="C19" s="33" t="s">
        <v>191</v>
      </c>
      <c r="D19" s="111">
        <v>112657</v>
      </c>
      <c r="E19" s="61">
        <v>15361</v>
      </c>
      <c r="F19" s="121">
        <v>97296</v>
      </c>
    </row>
    <row r="20" spans="3:6" ht="15">
      <c r="C20" s="33" t="s">
        <v>84</v>
      </c>
      <c r="D20" s="111">
        <v>194483</v>
      </c>
      <c r="E20" s="61">
        <v>9181</v>
      </c>
      <c r="F20" s="121">
        <v>185302</v>
      </c>
    </row>
    <row r="21" spans="3:6" ht="15">
      <c r="C21" s="33" t="s">
        <v>192</v>
      </c>
      <c r="D21" s="111">
        <v>148407</v>
      </c>
      <c r="E21" s="61">
        <v>7237</v>
      </c>
      <c r="F21" s="121">
        <v>141170</v>
      </c>
    </row>
    <row r="22" spans="3:6" ht="15">
      <c r="C22" s="33" t="s">
        <v>245</v>
      </c>
      <c r="D22" s="111">
        <v>145855</v>
      </c>
      <c r="E22" s="61">
        <v>11499</v>
      </c>
      <c r="F22" s="121">
        <v>134356</v>
      </c>
    </row>
    <row r="23" spans="3:6" ht="15">
      <c r="C23" s="33" t="s">
        <v>194</v>
      </c>
      <c r="D23" s="111">
        <v>389529</v>
      </c>
      <c r="E23" s="61">
        <v>89646</v>
      </c>
      <c r="F23" s="121">
        <v>299883</v>
      </c>
    </row>
    <row r="24" spans="3:6" ht="15">
      <c r="C24" s="33" t="s">
        <v>38</v>
      </c>
      <c r="D24" s="111">
        <v>906747</v>
      </c>
      <c r="E24" s="61">
        <v>53406</v>
      </c>
      <c r="F24" s="121">
        <v>853341</v>
      </c>
    </row>
    <row r="25" spans="3:6" ht="15">
      <c r="C25" s="33" t="s">
        <v>195</v>
      </c>
      <c r="D25" s="111">
        <v>642693</v>
      </c>
      <c r="E25" s="61">
        <v>24324</v>
      </c>
      <c r="F25" s="121">
        <v>618369</v>
      </c>
    </row>
    <row r="26" spans="3:6" ht="15">
      <c r="C26" s="33" t="s">
        <v>249</v>
      </c>
      <c r="D26" s="111">
        <v>126624</v>
      </c>
      <c r="E26" s="61">
        <v>2734</v>
      </c>
      <c r="F26" s="121">
        <v>123890</v>
      </c>
    </row>
    <row r="27" spans="3:6" ht="15">
      <c r="C27" s="33" t="s">
        <v>196</v>
      </c>
      <c r="D27" s="111">
        <v>197881</v>
      </c>
      <c r="E27" s="61">
        <v>0</v>
      </c>
      <c r="F27" s="121">
        <v>197881</v>
      </c>
    </row>
    <row r="28" spans="3:6" ht="15">
      <c r="C28" s="33" t="s">
        <v>197</v>
      </c>
      <c r="D28" s="111">
        <v>199328</v>
      </c>
      <c r="E28" s="61">
        <v>7887</v>
      </c>
      <c r="F28" s="121">
        <v>191441</v>
      </c>
    </row>
    <row r="29" spans="3:6" ht="15">
      <c r="C29" s="33" t="s">
        <v>198</v>
      </c>
      <c r="D29" s="111">
        <v>535347</v>
      </c>
      <c r="E29" s="61">
        <v>9655</v>
      </c>
      <c r="F29" s="121">
        <v>525692</v>
      </c>
    </row>
    <row r="30" spans="3:6" ht="15">
      <c r="C30" s="33" t="s">
        <v>199</v>
      </c>
      <c r="D30" s="111">
        <v>231437</v>
      </c>
      <c r="E30" s="61">
        <v>24943</v>
      </c>
      <c r="F30" s="121">
        <v>206494</v>
      </c>
    </row>
    <row r="31" spans="3:6" ht="15">
      <c r="C31" s="33" t="s">
        <v>200</v>
      </c>
      <c r="D31" s="111">
        <v>358254</v>
      </c>
      <c r="E31" s="61">
        <v>38554</v>
      </c>
      <c r="F31" s="121">
        <v>319700</v>
      </c>
    </row>
    <row r="32" spans="3:6" ht="15">
      <c r="C32" s="33" t="s">
        <v>201</v>
      </c>
      <c r="D32" s="111">
        <v>270237</v>
      </c>
      <c r="E32" s="61">
        <v>6466</v>
      </c>
      <c r="F32" s="121">
        <v>263771</v>
      </c>
    </row>
    <row r="33" spans="3:6" ht="15">
      <c r="C33" s="109"/>
      <c r="D33" s="109"/>
      <c r="E33" s="109"/>
      <c r="F33" s="103"/>
    </row>
    <row r="34" spans="3:6" ht="15">
      <c r="C34" s="109" t="s">
        <v>231</v>
      </c>
      <c r="D34" s="110">
        <v>8090900</v>
      </c>
      <c r="E34" s="110">
        <v>522678</v>
      </c>
      <c r="F34" s="62">
        <v>7568222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8.796875" defaultRowHeight="14.25"/>
  <cols>
    <col min="2" max="4" width="13" style="0" customWidth="1"/>
    <col min="5" max="5" width="10.09765625" style="0" bestFit="1" customWidth="1"/>
    <col min="7" max="9" width="13" style="0" customWidth="1"/>
  </cols>
  <sheetData>
    <row r="1" ht="15">
      <c r="I1" s="108" t="s">
        <v>275</v>
      </c>
    </row>
    <row r="3" spans="1:3" ht="15">
      <c r="A3" s="114"/>
      <c r="B3" s="114"/>
      <c r="C3" s="114"/>
    </row>
    <row r="4" spans="1:9" ht="15">
      <c r="A4" s="89" t="s">
        <v>277</v>
      </c>
      <c r="B4" s="89"/>
      <c r="C4" s="89"/>
      <c r="D4" s="89"/>
      <c r="E4" s="89"/>
      <c r="F4" s="89"/>
      <c r="G4" s="89"/>
      <c r="H4" s="89"/>
      <c r="I4" s="89"/>
    </row>
    <row r="5" spans="1:3" ht="15">
      <c r="A5" s="114"/>
      <c r="B5" s="114"/>
      <c r="C5" s="114"/>
    </row>
    <row r="6" spans="3:4" ht="15">
      <c r="C6" s="115"/>
      <c r="D6" s="115"/>
    </row>
    <row r="7" ht="15.75">
      <c r="D7" s="106"/>
    </row>
    <row r="8" spans="4:9" ht="15.75">
      <c r="D8" s="106" t="s">
        <v>226</v>
      </c>
      <c r="I8" s="106" t="s">
        <v>226</v>
      </c>
    </row>
    <row r="9" spans="1:9" ht="15">
      <c r="A9" s="216"/>
      <c r="B9" s="16"/>
      <c r="C9" s="216"/>
      <c r="D9" s="216" t="s">
        <v>274</v>
      </c>
      <c r="F9" s="216"/>
      <c r="G9" s="211" t="s">
        <v>252</v>
      </c>
      <c r="H9" s="216"/>
      <c r="I9" s="216" t="s">
        <v>274</v>
      </c>
    </row>
    <row r="10" spans="1:9" ht="15">
      <c r="A10" s="93" t="s">
        <v>227</v>
      </c>
      <c r="B10" s="3" t="s">
        <v>252</v>
      </c>
      <c r="C10" s="93" t="s">
        <v>272</v>
      </c>
      <c r="D10" s="93" t="s">
        <v>273</v>
      </c>
      <c r="F10" s="93" t="s">
        <v>227</v>
      </c>
      <c r="G10" s="215" t="s">
        <v>276</v>
      </c>
      <c r="H10" s="93" t="s">
        <v>272</v>
      </c>
      <c r="I10" s="93" t="s">
        <v>273</v>
      </c>
    </row>
    <row r="11" spans="1:9" ht="15">
      <c r="A11" s="93"/>
      <c r="B11" s="3"/>
      <c r="C11" s="93"/>
      <c r="D11" s="93"/>
      <c r="F11" s="93"/>
      <c r="G11" s="215"/>
      <c r="H11" s="93"/>
      <c r="I11" s="93" t="s">
        <v>276</v>
      </c>
    </row>
    <row r="12" spans="1:9" ht="15">
      <c r="A12" s="14"/>
      <c r="B12" s="58">
        <v>1</v>
      </c>
      <c r="C12" s="14">
        <v>2</v>
      </c>
      <c r="D12" s="14">
        <v>3</v>
      </c>
      <c r="F12" s="14"/>
      <c r="G12" s="212">
        <v>1</v>
      </c>
      <c r="H12" s="14">
        <v>2</v>
      </c>
      <c r="I12" s="14">
        <v>3</v>
      </c>
    </row>
    <row r="13" spans="1:9" ht="15">
      <c r="A13" s="14" t="s">
        <v>177</v>
      </c>
      <c r="B13" s="61">
        <v>1518943</v>
      </c>
      <c r="C13" s="59">
        <v>1444999</v>
      </c>
      <c r="D13" s="59">
        <v>73944</v>
      </c>
      <c r="F13" s="14" t="s">
        <v>177</v>
      </c>
      <c r="G13" s="232">
        <v>1518943</v>
      </c>
      <c r="H13" s="59">
        <v>1444999</v>
      </c>
      <c r="I13" s="59">
        <v>73944</v>
      </c>
    </row>
    <row r="14" spans="1:9" ht="15">
      <c r="A14" s="14" t="s">
        <v>186</v>
      </c>
      <c r="B14" s="61">
        <v>661108</v>
      </c>
      <c r="C14" s="59">
        <v>579566</v>
      </c>
      <c r="D14" s="59">
        <v>81542</v>
      </c>
      <c r="F14" s="14" t="s">
        <v>186</v>
      </c>
      <c r="G14" s="232">
        <v>661108</v>
      </c>
      <c r="H14" s="59">
        <v>579566</v>
      </c>
      <c r="I14" s="59">
        <v>81542</v>
      </c>
    </row>
    <row r="15" spans="1:9" ht="15">
      <c r="A15" s="14" t="s">
        <v>187</v>
      </c>
      <c r="B15" s="61">
        <v>476929</v>
      </c>
      <c r="C15" s="59">
        <v>446230</v>
      </c>
      <c r="D15" s="59">
        <v>30699</v>
      </c>
      <c r="F15" s="14" t="s">
        <v>187</v>
      </c>
      <c r="G15" s="232">
        <v>476929</v>
      </c>
      <c r="H15" s="59">
        <v>446230</v>
      </c>
      <c r="I15" s="59">
        <v>30699</v>
      </c>
    </row>
    <row r="16" spans="1:9" ht="15">
      <c r="A16" s="14" t="s">
        <v>188</v>
      </c>
      <c r="B16" s="61">
        <v>214031</v>
      </c>
      <c r="C16" s="59">
        <v>224242</v>
      </c>
      <c r="D16" s="59">
        <v>-10211</v>
      </c>
      <c r="F16" s="14" t="s">
        <v>188</v>
      </c>
      <c r="G16" s="232">
        <v>224242</v>
      </c>
      <c r="H16" s="59">
        <v>224242</v>
      </c>
      <c r="I16" s="59">
        <v>0</v>
      </c>
    </row>
    <row r="17" spans="1:9" ht="15">
      <c r="A17" s="14" t="s">
        <v>189</v>
      </c>
      <c r="B17" s="61">
        <v>348330</v>
      </c>
      <c r="C17" s="59">
        <v>331015</v>
      </c>
      <c r="D17" s="59">
        <v>17315</v>
      </c>
      <c r="F17" s="14" t="s">
        <v>189</v>
      </c>
      <c r="G17" s="232">
        <v>348330</v>
      </c>
      <c r="H17" s="59">
        <v>331015</v>
      </c>
      <c r="I17" s="59">
        <v>17315</v>
      </c>
    </row>
    <row r="18" spans="1:9" ht="15">
      <c r="A18" s="14" t="s">
        <v>190</v>
      </c>
      <c r="B18" s="61">
        <v>190295</v>
      </c>
      <c r="C18" s="59">
        <v>162497</v>
      </c>
      <c r="D18" s="59">
        <v>27798</v>
      </c>
      <c r="F18" s="14" t="s">
        <v>190</v>
      </c>
      <c r="G18" s="232">
        <v>190295</v>
      </c>
      <c r="H18" s="59">
        <v>162497</v>
      </c>
      <c r="I18" s="59">
        <v>27798</v>
      </c>
    </row>
    <row r="19" spans="1:9" ht="15">
      <c r="A19" s="14" t="s">
        <v>191</v>
      </c>
      <c r="B19" s="61">
        <v>97296</v>
      </c>
      <c r="C19" s="59">
        <v>99269</v>
      </c>
      <c r="D19" s="59">
        <v>-1973</v>
      </c>
      <c r="F19" s="14" t="s">
        <v>191</v>
      </c>
      <c r="G19" s="232">
        <v>99269</v>
      </c>
      <c r="H19" s="59">
        <v>99269</v>
      </c>
      <c r="I19" s="59">
        <v>0</v>
      </c>
    </row>
    <row r="20" spans="1:9" ht="15">
      <c r="A20" s="14" t="s">
        <v>84</v>
      </c>
      <c r="B20" s="61">
        <v>185302</v>
      </c>
      <c r="C20" s="59">
        <v>171523</v>
      </c>
      <c r="D20" s="59">
        <v>13779</v>
      </c>
      <c r="F20" s="14" t="s">
        <v>84</v>
      </c>
      <c r="G20" s="232">
        <v>185302</v>
      </c>
      <c r="H20" s="59">
        <v>171523</v>
      </c>
      <c r="I20" s="59">
        <v>13779</v>
      </c>
    </row>
    <row r="21" spans="1:9" ht="15">
      <c r="A21" s="14" t="s">
        <v>192</v>
      </c>
      <c r="B21" s="61">
        <v>141170</v>
      </c>
      <c r="C21" s="59">
        <v>122203</v>
      </c>
      <c r="D21" s="59">
        <v>18967</v>
      </c>
      <c r="F21" s="14" t="s">
        <v>192</v>
      </c>
      <c r="G21" s="232">
        <v>141170</v>
      </c>
      <c r="H21" s="59">
        <v>122203</v>
      </c>
      <c r="I21" s="59">
        <v>18967</v>
      </c>
    </row>
    <row r="22" spans="1:9" ht="15">
      <c r="A22" s="14" t="s">
        <v>245</v>
      </c>
      <c r="B22" s="61">
        <v>134356</v>
      </c>
      <c r="C22" s="59">
        <v>125451</v>
      </c>
      <c r="D22" s="59">
        <v>8905</v>
      </c>
      <c r="F22" s="14" t="s">
        <v>245</v>
      </c>
      <c r="G22" s="232">
        <v>134356</v>
      </c>
      <c r="H22" s="59">
        <v>125451</v>
      </c>
      <c r="I22" s="59">
        <v>8905</v>
      </c>
    </row>
    <row r="23" spans="1:9" ht="15">
      <c r="A23" s="14" t="s">
        <v>194</v>
      </c>
      <c r="B23" s="61">
        <v>299883</v>
      </c>
      <c r="C23" s="59">
        <v>356985</v>
      </c>
      <c r="D23" s="59">
        <v>-57102</v>
      </c>
      <c r="F23" s="14" t="s">
        <v>194</v>
      </c>
      <c r="G23" s="232">
        <v>356985</v>
      </c>
      <c r="H23" s="59">
        <v>356985</v>
      </c>
      <c r="I23" s="59">
        <v>0</v>
      </c>
    </row>
    <row r="24" spans="1:9" ht="15">
      <c r="A24" s="14" t="s">
        <v>38</v>
      </c>
      <c r="B24" s="61">
        <v>853341</v>
      </c>
      <c r="C24" s="59">
        <v>803942</v>
      </c>
      <c r="D24" s="59">
        <v>49399</v>
      </c>
      <c r="F24" s="14" t="s">
        <v>38</v>
      </c>
      <c r="G24" s="232">
        <v>853341</v>
      </c>
      <c r="H24" s="59">
        <v>803942</v>
      </c>
      <c r="I24" s="59">
        <v>49399</v>
      </c>
    </row>
    <row r="25" spans="1:9" ht="15">
      <c r="A25" s="14" t="s">
        <v>195</v>
      </c>
      <c r="B25" s="61">
        <v>618369</v>
      </c>
      <c r="C25" s="14"/>
      <c r="D25" s="14"/>
      <c r="F25" s="14" t="s">
        <v>195</v>
      </c>
      <c r="G25" s="232">
        <v>618369</v>
      </c>
      <c r="H25" s="14"/>
      <c r="I25" s="59"/>
    </row>
    <row r="26" spans="1:10" ht="15">
      <c r="A26" s="14" t="s">
        <v>249</v>
      </c>
      <c r="B26" s="61">
        <v>123890</v>
      </c>
      <c r="C26" s="59"/>
      <c r="D26" s="14"/>
      <c r="F26" s="14" t="s">
        <v>249</v>
      </c>
      <c r="G26" s="232">
        <v>123890</v>
      </c>
      <c r="H26" s="59"/>
      <c r="I26" s="59"/>
      <c r="J26" s="152"/>
    </row>
    <row r="27" spans="1:9" ht="15">
      <c r="A27" s="14"/>
      <c r="B27" s="59">
        <v>742259</v>
      </c>
      <c r="C27" s="59">
        <v>660566</v>
      </c>
      <c r="D27" s="59">
        <v>81693</v>
      </c>
      <c r="F27" s="14"/>
      <c r="G27" s="62">
        <v>742259</v>
      </c>
      <c r="H27" s="59">
        <v>660566</v>
      </c>
      <c r="I27" s="59">
        <v>81693</v>
      </c>
    </row>
    <row r="28" spans="1:9" ht="15">
      <c r="A28" s="14" t="s">
        <v>196</v>
      </c>
      <c r="B28" s="61">
        <v>197881</v>
      </c>
      <c r="C28" s="59">
        <v>229145</v>
      </c>
      <c r="D28" s="59">
        <v>-31264</v>
      </c>
      <c r="F28" s="14" t="s">
        <v>196</v>
      </c>
      <c r="G28" s="232">
        <v>229145</v>
      </c>
      <c r="H28" s="59">
        <v>229145</v>
      </c>
      <c r="I28" s="59">
        <v>0</v>
      </c>
    </row>
    <row r="29" spans="1:9" ht="15">
      <c r="A29" s="14" t="s">
        <v>197</v>
      </c>
      <c r="B29" s="61">
        <v>191441</v>
      </c>
      <c r="C29" s="59">
        <v>160154</v>
      </c>
      <c r="D29" s="59">
        <v>31287</v>
      </c>
      <c r="F29" s="14" t="s">
        <v>197</v>
      </c>
      <c r="G29" s="232">
        <v>191441</v>
      </c>
      <c r="H29" s="59">
        <v>160154</v>
      </c>
      <c r="I29" s="59">
        <v>31287</v>
      </c>
    </row>
    <row r="30" spans="1:9" ht="15">
      <c r="A30" s="14" t="s">
        <v>198</v>
      </c>
      <c r="B30" s="61">
        <v>525692</v>
      </c>
      <c r="C30" s="59">
        <v>481899</v>
      </c>
      <c r="D30" s="59">
        <v>43793</v>
      </c>
      <c r="F30" s="14" t="s">
        <v>198</v>
      </c>
      <c r="G30" s="232">
        <v>525692</v>
      </c>
      <c r="H30" s="59">
        <v>481899</v>
      </c>
      <c r="I30" s="59">
        <v>43793</v>
      </c>
    </row>
    <row r="31" spans="1:9" ht="15">
      <c r="A31" s="14" t="s">
        <v>199</v>
      </c>
      <c r="B31" s="61">
        <v>206494</v>
      </c>
      <c r="C31" s="59">
        <v>187421</v>
      </c>
      <c r="D31" s="59">
        <v>19073</v>
      </c>
      <c r="F31" s="14" t="s">
        <v>199</v>
      </c>
      <c r="G31" s="232">
        <v>206494</v>
      </c>
      <c r="H31" s="59">
        <v>187421</v>
      </c>
      <c r="I31" s="59">
        <v>19073</v>
      </c>
    </row>
    <row r="32" spans="1:9" ht="15">
      <c r="A32" s="14" t="s">
        <v>200</v>
      </c>
      <c r="B32" s="61">
        <v>319700</v>
      </c>
      <c r="C32" s="59">
        <v>270852</v>
      </c>
      <c r="D32" s="59">
        <v>48848</v>
      </c>
      <c r="F32" s="14" t="s">
        <v>200</v>
      </c>
      <c r="G32" s="232">
        <v>319700</v>
      </c>
      <c r="H32" s="59">
        <v>270852</v>
      </c>
      <c r="I32" s="59">
        <v>48848</v>
      </c>
    </row>
    <row r="33" spans="1:9" ht="15">
      <c r="A33" s="14" t="s">
        <v>201</v>
      </c>
      <c r="B33" s="61">
        <v>263771</v>
      </c>
      <c r="C33" s="59">
        <v>248001</v>
      </c>
      <c r="D33" s="59">
        <v>15770</v>
      </c>
      <c r="F33" s="14" t="s">
        <v>201</v>
      </c>
      <c r="G33" s="232">
        <v>263771</v>
      </c>
      <c r="H33" s="59">
        <v>248001</v>
      </c>
      <c r="I33" s="59">
        <v>15770</v>
      </c>
    </row>
    <row r="34" spans="1:9" ht="15">
      <c r="A34" s="14"/>
      <c r="B34" s="14"/>
      <c r="C34" s="59"/>
      <c r="D34" s="14"/>
      <c r="F34" s="14"/>
      <c r="G34" s="212"/>
      <c r="H34" s="14"/>
      <c r="I34" s="14"/>
    </row>
    <row r="35" spans="1:9" ht="15">
      <c r="A35" s="14" t="s">
        <v>231</v>
      </c>
      <c r="B35" s="59">
        <v>7568222</v>
      </c>
      <c r="C35" s="59">
        <v>7105960</v>
      </c>
      <c r="D35" s="59">
        <v>462262</v>
      </c>
      <c r="F35" s="14" t="s">
        <v>231</v>
      </c>
      <c r="G35" s="62">
        <v>7668772</v>
      </c>
      <c r="H35" s="59">
        <v>7105960</v>
      </c>
      <c r="I35" s="59">
        <v>562812</v>
      </c>
    </row>
    <row r="37" spans="6:7" ht="15">
      <c r="F37" s="43"/>
      <c r="G37" s="4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0"/>
  <sheetViews>
    <sheetView workbookViewId="0" topLeftCell="A1">
      <selection activeCell="A1" sqref="A1"/>
    </sheetView>
  </sheetViews>
  <sheetFormatPr defaultColWidth="8.796875" defaultRowHeight="14.25"/>
  <cols>
    <col min="1" max="4" width="9.09765625" style="240" customWidth="1"/>
    <col min="5" max="5" width="10.3984375" style="240" bestFit="1" customWidth="1"/>
    <col min="6" max="7" width="9.09765625" style="240" customWidth="1"/>
    <col min="8" max="8" width="9.3984375" style="240" bestFit="1" customWidth="1"/>
    <col min="9" max="9" width="10.09765625" style="240" customWidth="1"/>
    <col min="10" max="16384" width="9.09765625" style="240" customWidth="1"/>
  </cols>
  <sheetData>
    <row r="1" ht="12.75"/>
    <row r="2" ht="12.75"/>
    <row r="3" ht="12.75"/>
    <row r="4" ht="12.75">
      <c r="C4" s="240" t="s">
        <v>294</v>
      </c>
    </row>
    <row r="5" ht="12.75"/>
    <row r="6" spans="1:3" ht="12.75">
      <c r="A6" s="240" t="s">
        <v>295</v>
      </c>
      <c r="B6" s="240" t="s">
        <v>296</v>
      </c>
      <c r="C6" s="240" t="s">
        <v>297</v>
      </c>
    </row>
    <row r="7" spans="2:10" ht="14.25">
      <c r="B7" s="240" t="s">
        <v>318</v>
      </c>
      <c r="C7" s="240" t="s">
        <v>298</v>
      </c>
      <c r="J7" s="240" t="s">
        <v>299</v>
      </c>
    </row>
    <row r="8" spans="2:3" ht="14.25">
      <c r="B8" s="240" t="s">
        <v>319</v>
      </c>
      <c r="C8" s="240" t="s">
        <v>300</v>
      </c>
    </row>
    <row r="9" spans="2:3" ht="12.75">
      <c r="B9" s="240" t="s">
        <v>301</v>
      </c>
      <c r="C9" s="240" t="s">
        <v>302</v>
      </c>
    </row>
    <row r="10" spans="2:3" ht="12.75">
      <c r="B10" s="240" t="s">
        <v>303</v>
      </c>
      <c r="C10" s="240" t="s">
        <v>304</v>
      </c>
    </row>
    <row r="11" spans="2:3" ht="12.75">
      <c r="B11" s="240" t="s">
        <v>305</v>
      </c>
      <c r="C11" s="240" t="s">
        <v>306</v>
      </c>
    </row>
    <row r="12" spans="2:3" ht="12.75">
      <c r="B12" s="240" t="s">
        <v>307</v>
      </c>
      <c r="C12" s="240" t="s">
        <v>308</v>
      </c>
    </row>
    <row r="13" spans="2:3" ht="12.75">
      <c r="B13" s="240" t="s">
        <v>309</v>
      </c>
      <c r="C13" s="240" t="s">
        <v>310</v>
      </c>
    </row>
    <row r="14" spans="2:3" ht="12.75">
      <c r="B14" s="240" t="s">
        <v>311</v>
      </c>
      <c r="C14" s="240" t="s">
        <v>312</v>
      </c>
    </row>
    <row r="15" spans="3:11" ht="12.75">
      <c r="C15" s="240" t="s">
        <v>313</v>
      </c>
      <c r="E15" s="241">
        <v>1044226</v>
      </c>
      <c r="K15" s="240" t="s">
        <v>226</v>
      </c>
    </row>
    <row r="16" ht="13.5" thickBot="1"/>
    <row r="17" spans="1:11" ht="13.5" thickBot="1">
      <c r="A17" s="242" t="s">
        <v>227</v>
      </c>
      <c r="B17" s="243" t="s">
        <v>320</v>
      </c>
      <c r="C17" s="243" t="s">
        <v>323</v>
      </c>
      <c r="D17" s="243" t="s">
        <v>324</v>
      </c>
      <c r="E17" s="243" t="s">
        <v>321</v>
      </c>
      <c r="F17" s="243" t="s">
        <v>314</v>
      </c>
      <c r="G17" s="243" t="s">
        <v>303</v>
      </c>
      <c r="H17" s="243" t="s">
        <v>305</v>
      </c>
      <c r="I17" s="243" t="s">
        <v>309</v>
      </c>
      <c r="J17" s="243" t="s">
        <v>315</v>
      </c>
      <c r="K17" s="244" t="s">
        <v>322</v>
      </c>
    </row>
    <row r="18" spans="1:11" ht="12.75" hidden="1">
      <c r="A18" s="245"/>
      <c r="B18" s="245">
        <v>1</v>
      </c>
      <c r="C18" s="245">
        <v>3</v>
      </c>
      <c r="D18" s="245"/>
      <c r="E18" s="245"/>
      <c r="F18" s="245">
        <v>5</v>
      </c>
      <c r="G18" s="245">
        <v>6</v>
      </c>
      <c r="H18" s="245">
        <v>8</v>
      </c>
      <c r="I18" s="245">
        <v>9</v>
      </c>
      <c r="J18" s="245">
        <v>10</v>
      </c>
      <c r="K18" s="245" t="s">
        <v>316</v>
      </c>
    </row>
    <row r="19" spans="1:11" ht="12.75">
      <c r="A19" s="246" t="s">
        <v>177</v>
      </c>
      <c r="B19" s="247">
        <v>266724.8</v>
      </c>
      <c r="C19" s="248">
        <v>29294</v>
      </c>
      <c r="D19" s="248">
        <v>662861</v>
      </c>
      <c r="E19" s="248">
        <v>692155</v>
      </c>
      <c r="F19" s="249">
        <v>272.153</v>
      </c>
      <c r="G19" s="249">
        <v>756.06</v>
      </c>
      <c r="H19" s="249">
        <v>3093.3</v>
      </c>
      <c r="I19" s="270">
        <v>35265.33247173503</v>
      </c>
      <c r="J19" s="248">
        <v>211</v>
      </c>
      <c r="K19" s="250">
        <v>299824</v>
      </c>
    </row>
    <row r="20" spans="1:11" ht="12.75">
      <c r="A20" s="251" t="s">
        <v>186</v>
      </c>
      <c r="B20" s="252">
        <v>105617.2</v>
      </c>
      <c r="C20" s="253">
        <v>5313</v>
      </c>
      <c r="D20" s="253">
        <v>174485</v>
      </c>
      <c r="E20" s="253">
        <v>179798</v>
      </c>
      <c r="F20" s="254">
        <v>112.3</v>
      </c>
      <c r="G20" s="254">
        <v>290.92</v>
      </c>
      <c r="H20" s="254">
        <v>1112.19</v>
      </c>
      <c r="I20" s="271">
        <v>18602.61732202538</v>
      </c>
      <c r="J20" s="253">
        <v>116</v>
      </c>
      <c r="K20" s="255">
        <v>93418</v>
      </c>
    </row>
    <row r="21" spans="1:11" ht="12.75">
      <c r="A21" s="251" t="s">
        <v>317</v>
      </c>
      <c r="B21" s="252">
        <v>38471.2</v>
      </c>
      <c r="C21" s="253">
        <v>2462</v>
      </c>
      <c r="D21" s="253">
        <v>109543</v>
      </c>
      <c r="E21" s="253">
        <v>112005</v>
      </c>
      <c r="F21" s="254">
        <v>88.695</v>
      </c>
      <c r="G21" s="254">
        <v>185.862</v>
      </c>
      <c r="H21" s="254">
        <v>904.9780000000001</v>
      </c>
      <c r="I21" s="271">
        <v>12059.208688193705</v>
      </c>
      <c r="J21" s="253">
        <v>36</v>
      </c>
      <c r="K21" s="255">
        <v>45578</v>
      </c>
    </row>
    <row r="22" spans="1:11" ht="12.75">
      <c r="A22" s="251" t="s">
        <v>188</v>
      </c>
      <c r="B22" s="252">
        <v>29896.2</v>
      </c>
      <c r="C22" s="253">
        <v>942</v>
      </c>
      <c r="D22" s="253">
        <v>75418</v>
      </c>
      <c r="E22" s="253">
        <v>76360</v>
      </c>
      <c r="F22" s="254">
        <v>30.875</v>
      </c>
      <c r="G22" s="254">
        <v>76.421</v>
      </c>
      <c r="H22" s="254">
        <v>447.492</v>
      </c>
      <c r="I22" s="271">
        <v>5904.732566809184</v>
      </c>
      <c r="J22" s="253">
        <v>20</v>
      </c>
      <c r="K22" s="255">
        <v>28964</v>
      </c>
    </row>
    <row r="23" spans="1:11" ht="12.75">
      <c r="A23" s="251" t="s">
        <v>189</v>
      </c>
      <c r="B23" s="252">
        <v>23490.8</v>
      </c>
      <c r="C23" s="253">
        <v>2144</v>
      </c>
      <c r="D23" s="253">
        <v>61940</v>
      </c>
      <c r="E23" s="253">
        <v>64084</v>
      </c>
      <c r="F23" s="254">
        <v>46.973</v>
      </c>
      <c r="G23" s="254">
        <v>122.292</v>
      </c>
      <c r="H23" s="254">
        <v>634.971</v>
      </c>
      <c r="I23" s="271">
        <v>10485.854782337212</v>
      </c>
      <c r="J23" s="253">
        <v>44</v>
      </c>
      <c r="K23" s="255">
        <v>24879</v>
      </c>
    </row>
    <row r="24" spans="1:11" ht="12.75">
      <c r="A24" s="251" t="s">
        <v>190</v>
      </c>
      <c r="B24" s="252">
        <v>1289.2</v>
      </c>
      <c r="C24" s="253">
        <v>196</v>
      </c>
      <c r="D24" s="253">
        <v>3614</v>
      </c>
      <c r="E24" s="253">
        <v>3810</v>
      </c>
      <c r="F24" s="254">
        <v>22.634</v>
      </c>
      <c r="G24" s="254">
        <v>61.265</v>
      </c>
      <c r="H24" s="254">
        <v>295.103</v>
      </c>
      <c r="I24" s="271">
        <v>5393.128030636255</v>
      </c>
      <c r="J24" s="253">
        <v>0</v>
      </c>
      <c r="K24" s="255">
        <v>1458</v>
      </c>
    </row>
    <row r="25" spans="1:11" ht="12.75">
      <c r="A25" s="251" t="s">
        <v>191</v>
      </c>
      <c r="B25" s="252">
        <v>6017</v>
      </c>
      <c r="C25" s="253">
        <v>0</v>
      </c>
      <c r="D25" s="253">
        <v>12109</v>
      </c>
      <c r="E25" s="253">
        <v>12109</v>
      </c>
      <c r="F25" s="254">
        <v>14.423</v>
      </c>
      <c r="G25" s="254">
        <v>31.481</v>
      </c>
      <c r="H25" s="254">
        <v>190.75400000000002</v>
      </c>
      <c r="I25" s="271">
        <v>3230.401023373209</v>
      </c>
      <c r="J25" s="253">
        <v>2</v>
      </c>
      <c r="K25" s="255">
        <v>4928</v>
      </c>
    </row>
    <row r="26" spans="1:11" ht="12.75">
      <c r="A26" s="251" t="s">
        <v>84</v>
      </c>
      <c r="B26" s="252">
        <v>7921</v>
      </c>
      <c r="C26" s="253">
        <v>0</v>
      </c>
      <c r="D26" s="253">
        <v>14778</v>
      </c>
      <c r="E26" s="253">
        <v>14778</v>
      </c>
      <c r="F26" s="254">
        <v>20.1</v>
      </c>
      <c r="G26" s="254">
        <v>74.36</v>
      </c>
      <c r="H26" s="254">
        <v>320.83</v>
      </c>
      <c r="I26" s="271">
        <v>5216.318482968921</v>
      </c>
      <c r="J26" s="253">
        <v>7</v>
      </c>
      <c r="K26" s="255">
        <v>6498</v>
      </c>
    </row>
    <row r="27" spans="1:11" ht="12.75">
      <c r="A27" s="251" t="s">
        <v>192</v>
      </c>
      <c r="B27" s="252">
        <v>6248.8</v>
      </c>
      <c r="C27" s="253">
        <v>0</v>
      </c>
      <c r="D27" s="253">
        <v>18832</v>
      </c>
      <c r="E27" s="253">
        <v>18832</v>
      </c>
      <c r="F27" s="254">
        <v>20.665</v>
      </c>
      <c r="G27" s="254">
        <v>37.168</v>
      </c>
      <c r="H27" s="254">
        <v>187.70600000000002</v>
      </c>
      <c r="I27" s="271">
        <v>1779.8189980158731</v>
      </c>
      <c r="J27" s="253">
        <v>11</v>
      </c>
      <c r="K27" s="255">
        <v>7830</v>
      </c>
    </row>
    <row r="28" spans="1:11" ht="12.75">
      <c r="A28" s="251" t="s">
        <v>245</v>
      </c>
      <c r="B28" s="252">
        <v>1720</v>
      </c>
      <c r="C28" s="253">
        <v>1117</v>
      </c>
      <c r="D28" s="253">
        <v>2637</v>
      </c>
      <c r="E28" s="253">
        <v>3754</v>
      </c>
      <c r="F28" s="254">
        <v>13.726</v>
      </c>
      <c r="G28" s="254">
        <v>52.925</v>
      </c>
      <c r="H28" s="254">
        <v>300.582</v>
      </c>
      <c r="I28" s="271">
        <v>4261.021072748894</v>
      </c>
      <c r="J28" s="253">
        <v>0</v>
      </c>
      <c r="K28" s="255">
        <v>1395</v>
      </c>
    </row>
    <row r="29" spans="1:11" ht="12.75">
      <c r="A29" s="251" t="s">
        <v>194</v>
      </c>
      <c r="B29" s="252">
        <v>23547.2</v>
      </c>
      <c r="C29" s="253">
        <v>636</v>
      </c>
      <c r="D29" s="253">
        <v>45602</v>
      </c>
      <c r="E29" s="253">
        <v>46238</v>
      </c>
      <c r="F29" s="254">
        <v>48.529</v>
      </c>
      <c r="G29" s="254">
        <v>147.083</v>
      </c>
      <c r="H29" s="254">
        <v>535.802</v>
      </c>
      <c r="I29" s="271">
        <v>13285.403015820122</v>
      </c>
      <c r="J29" s="253">
        <v>12</v>
      </c>
      <c r="K29" s="255">
        <v>22226</v>
      </c>
    </row>
    <row r="30" spans="1:11" ht="12.75">
      <c r="A30" s="251" t="s">
        <v>38</v>
      </c>
      <c r="B30" s="252">
        <v>129670</v>
      </c>
      <c r="C30" s="253">
        <v>16080</v>
      </c>
      <c r="D30" s="253">
        <v>372353</v>
      </c>
      <c r="E30" s="253">
        <v>388433</v>
      </c>
      <c r="F30" s="254">
        <v>109.143</v>
      </c>
      <c r="G30" s="254">
        <v>389.89</v>
      </c>
      <c r="H30" s="254">
        <v>1290.93</v>
      </c>
      <c r="I30" s="271">
        <v>18841.26764300745</v>
      </c>
      <c r="J30" s="253">
        <v>79</v>
      </c>
      <c r="K30" s="255">
        <v>169654</v>
      </c>
    </row>
    <row r="31" spans="1:11" ht="12.75">
      <c r="A31" s="251" t="s">
        <v>195</v>
      </c>
      <c r="B31" s="252">
        <v>113049</v>
      </c>
      <c r="C31" s="253">
        <v>2802</v>
      </c>
      <c r="D31" s="253">
        <v>183694</v>
      </c>
      <c r="E31" s="253">
        <v>186496</v>
      </c>
      <c r="F31" s="254">
        <v>93.33</v>
      </c>
      <c r="G31" s="254">
        <v>253.41</v>
      </c>
      <c r="H31" s="254">
        <v>949.8</v>
      </c>
      <c r="I31" s="271">
        <v>13718.08277768927</v>
      </c>
      <c r="J31" s="253">
        <v>37</v>
      </c>
      <c r="K31" s="255">
        <v>96791</v>
      </c>
    </row>
    <row r="32" spans="1:11" ht="12.75">
      <c r="A32" s="251" t="s">
        <v>249</v>
      </c>
      <c r="B32" s="252">
        <v>13380</v>
      </c>
      <c r="C32" s="253">
        <v>126</v>
      </c>
      <c r="D32" s="253">
        <v>21734</v>
      </c>
      <c r="E32" s="253">
        <v>21860</v>
      </c>
      <c r="F32" s="254">
        <v>14.38</v>
      </c>
      <c r="G32" s="254">
        <v>35.09</v>
      </c>
      <c r="H32" s="254">
        <v>146.86</v>
      </c>
      <c r="I32" s="271">
        <v>2547.300421908614</v>
      </c>
      <c r="J32" s="253">
        <v>8</v>
      </c>
      <c r="K32" s="255">
        <v>11071</v>
      </c>
    </row>
    <row r="33" spans="1:11" ht="12.75">
      <c r="A33" s="251" t="s">
        <v>196</v>
      </c>
      <c r="B33" s="252">
        <v>84785.8</v>
      </c>
      <c r="C33" s="253">
        <v>11626</v>
      </c>
      <c r="D33" s="253">
        <v>188587</v>
      </c>
      <c r="E33" s="253">
        <v>200213</v>
      </c>
      <c r="F33" s="254">
        <v>43.256</v>
      </c>
      <c r="G33" s="254">
        <v>125.216</v>
      </c>
      <c r="H33" s="254">
        <v>453.74399999999997</v>
      </c>
      <c r="I33" s="271">
        <v>2619.7816079742934</v>
      </c>
      <c r="J33" s="253">
        <v>49</v>
      </c>
      <c r="K33" s="255">
        <v>97707</v>
      </c>
    </row>
    <row r="34" spans="1:11" ht="12.75">
      <c r="A34" s="251" t="s">
        <v>197</v>
      </c>
      <c r="B34" s="252">
        <v>14774.8</v>
      </c>
      <c r="C34" s="253">
        <v>289</v>
      </c>
      <c r="D34" s="253">
        <v>42668</v>
      </c>
      <c r="E34" s="253">
        <v>42957</v>
      </c>
      <c r="F34" s="254">
        <v>28.127</v>
      </c>
      <c r="G34" s="254">
        <v>81.4</v>
      </c>
      <c r="H34" s="254">
        <v>303.90700000000004</v>
      </c>
      <c r="I34" s="271">
        <v>4099.914963298699</v>
      </c>
      <c r="J34" s="253">
        <v>27</v>
      </c>
      <c r="K34" s="255">
        <v>18717</v>
      </c>
    </row>
    <row r="35" spans="1:11" ht="12.75">
      <c r="A35" s="251" t="s">
        <v>198</v>
      </c>
      <c r="B35" s="252">
        <v>36594.2</v>
      </c>
      <c r="C35" s="253">
        <v>4938</v>
      </c>
      <c r="D35" s="253">
        <v>103262</v>
      </c>
      <c r="E35" s="253">
        <v>108200</v>
      </c>
      <c r="F35" s="254">
        <v>82.933</v>
      </c>
      <c r="G35" s="254">
        <v>164.493</v>
      </c>
      <c r="H35" s="254">
        <v>787.025</v>
      </c>
      <c r="I35" s="271">
        <v>13338</v>
      </c>
      <c r="J35" s="253">
        <v>76</v>
      </c>
      <c r="K35" s="255">
        <v>45197</v>
      </c>
    </row>
    <row r="36" spans="1:11" ht="12.75">
      <c r="A36" s="251" t="s">
        <v>199</v>
      </c>
      <c r="B36" s="252">
        <v>12102</v>
      </c>
      <c r="C36" s="253">
        <v>615</v>
      </c>
      <c r="D36" s="253">
        <v>39055</v>
      </c>
      <c r="E36" s="253">
        <v>39670</v>
      </c>
      <c r="F36" s="254">
        <v>32.846</v>
      </c>
      <c r="G36" s="254">
        <v>82.98</v>
      </c>
      <c r="H36" s="254">
        <v>414.56899999999996</v>
      </c>
      <c r="I36" s="271">
        <v>5869.44469861413</v>
      </c>
      <c r="J36" s="253">
        <v>10</v>
      </c>
      <c r="K36" s="255">
        <v>14868</v>
      </c>
    </row>
    <row r="37" spans="1:11" ht="12.75">
      <c r="A37" s="251" t="s">
        <v>200</v>
      </c>
      <c r="B37" s="252">
        <v>25035.6</v>
      </c>
      <c r="C37" s="253">
        <v>118</v>
      </c>
      <c r="D37" s="253">
        <v>25985</v>
      </c>
      <c r="E37" s="253">
        <v>26103</v>
      </c>
      <c r="F37" s="254">
        <v>46.509</v>
      </c>
      <c r="G37" s="254">
        <v>98.74</v>
      </c>
      <c r="H37" s="254">
        <v>423.395</v>
      </c>
      <c r="I37" s="271">
        <v>7744.7525293586705</v>
      </c>
      <c r="J37" s="253">
        <v>13</v>
      </c>
      <c r="K37" s="255">
        <v>16287</v>
      </c>
    </row>
    <row r="38" spans="1:11" ht="13.5" thickBot="1">
      <c r="A38" s="256" t="s">
        <v>201</v>
      </c>
      <c r="B38" s="257">
        <v>33598.8</v>
      </c>
      <c r="C38" s="258">
        <v>772</v>
      </c>
      <c r="D38" s="258">
        <v>75704</v>
      </c>
      <c r="E38" s="258">
        <v>76476</v>
      </c>
      <c r="F38" s="259">
        <v>39.238</v>
      </c>
      <c r="G38" s="259">
        <v>87.279</v>
      </c>
      <c r="H38" s="259">
        <v>347.366</v>
      </c>
      <c r="I38" s="272">
        <v>5196.975536430813</v>
      </c>
      <c r="J38" s="258">
        <v>49</v>
      </c>
      <c r="K38" s="260">
        <v>36936</v>
      </c>
    </row>
    <row r="39" spans="1:11" ht="12.75" hidden="1">
      <c r="A39" s="261"/>
      <c r="B39" s="262"/>
      <c r="C39" s="261"/>
      <c r="D39" s="261"/>
      <c r="E39" s="261"/>
      <c r="F39" s="263"/>
      <c r="G39" s="263"/>
      <c r="H39" s="263"/>
      <c r="I39" s="273"/>
      <c r="J39" s="261"/>
      <c r="K39" s="264"/>
    </row>
    <row r="40" spans="1:11" ht="13.5" thickBot="1">
      <c r="A40" s="265" t="s">
        <v>231</v>
      </c>
      <c r="B40" s="266">
        <v>973933.6</v>
      </c>
      <c r="C40" s="267">
        <v>79470</v>
      </c>
      <c r="D40" s="267">
        <v>2234861</v>
      </c>
      <c r="E40" s="267">
        <v>2314331</v>
      </c>
      <c r="F40" s="268">
        <v>1180.835</v>
      </c>
      <c r="G40" s="268">
        <v>3154.3349999999996</v>
      </c>
      <c r="H40" s="268">
        <v>13141.304</v>
      </c>
      <c r="I40" s="274">
        <v>189459.3566329457</v>
      </c>
      <c r="J40" s="267">
        <v>807</v>
      </c>
      <c r="K40" s="269">
        <v>1044226</v>
      </c>
    </row>
  </sheetData>
  <printOptions horizontalCentered="1"/>
  <pageMargins left="1.6929133858267718" right="0.7874015748031497" top="0.984251968503937" bottom="0.984251968503937" header="0.5905511811023623" footer="0.5118110236220472"/>
  <pageSetup fitToHeight="1" fitToWidth="1" horizontalDpi="600" verticalDpi="600" orientation="landscape" paperSize="9" scale="91" r:id="rId4"/>
  <headerFooter alignWithMargins="0">
    <oddHeader>&amp;CVýše institucionálních prostředků na nespecifikovaný výzkum veřejných vysokých škol&amp;RTabulka 3</oddHeader>
  </headerFooter>
  <legacyDrawing r:id="rId3"/>
  <oleObjects>
    <oleObject progId="Word.Document.8" shapeId="38569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8.796875" defaultRowHeight="14.25"/>
  <cols>
    <col min="1" max="1" width="10.69921875" style="13" customWidth="1"/>
    <col min="2" max="8" width="15.69921875" style="13" customWidth="1"/>
    <col min="9" max="16384" width="9.09765625" style="13" customWidth="1"/>
  </cols>
  <sheetData>
    <row r="1" spans="1:8" ht="15">
      <c r="A1" s="42" t="s">
        <v>290</v>
      </c>
      <c r="D1" s="64" t="s">
        <v>232</v>
      </c>
      <c r="F1" s="112">
        <v>292931.50125436514</v>
      </c>
      <c r="H1" s="46" t="s">
        <v>233</v>
      </c>
    </row>
    <row r="2" spans="1:6" ht="15">
      <c r="A2" s="42" t="s">
        <v>289</v>
      </c>
      <c r="B2" s="42"/>
      <c r="C2" s="64"/>
      <c r="D2" s="64" t="s">
        <v>232</v>
      </c>
      <c r="E2" s="64"/>
      <c r="F2" s="113">
        <v>27620.450396607637</v>
      </c>
    </row>
    <row r="3" spans="1:5" ht="15">
      <c r="A3" s="42"/>
      <c r="B3" s="42"/>
      <c r="C3" s="64"/>
      <c r="D3" s="64"/>
      <c r="E3" s="64"/>
    </row>
    <row r="5" spans="1:8" ht="15">
      <c r="A5" s="96" t="s">
        <v>265</v>
      </c>
      <c r="B5" s="96"/>
      <c r="C5" s="96"/>
      <c r="D5" s="96"/>
      <c r="E5" s="96"/>
      <c r="F5" s="96"/>
      <c r="G5" s="96"/>
      <c r="H5" s="12"/>
    </row>
    <row r="7" spans="1:12" ht="15">
      <c r="A7" s="42"/>
      <c r="B7" s="42"/>
      <c r="C7" s="64"/>
      <c r="D7" s="64"/>
      <c r="E7" s="64"/>
      <c r="H7" s="46" t="s">
        <v>226</v>
      </c>
      <c r="L7"/>
    </row>
    <row r="8" spans="1:12" ht="15">
      <c r="A8" s="15"/>
      <c r="B8" s="16" t="s">
        <v>209</v>
      </c>
      <c r="C8" s="97" t="s">
        <v>209</v>
      </c>
      <c r="D8" s="16" t="s">
        <v>234</v>
      </c>
      <c r="E8" s="97" t="s">
        <v>234</v>
      </c>
      <c r="F8" s="16" t="s">
        <v>235</v>
      </c>
      <c r="G8" s="16" t="s">
        <v>236</v>
      </c>
      <c r="H8" s="97" t="s">
        <v>237</v>
      </c>
      <c r="L8"/>
    </row>
    <row r="9" spans="1:12" ht="15">
      <c r="A9" s="17" t="s">
        <v>227</v>
      </c>
      <c r="B9" s="3" t="s">
        <v>210</v>
      </c>
      <c r="C9" s="98" t="s">
        <v>210</v>
      </c>
      <c r="D9" s="3" t="s">
        <v>227</v>
      </c>
      <c r="E9" s="98" t="s">
        <v>227</v>
      </c>
      <c r="F9" s="3" t="s">
        <v>238</v>
      </c>
      <c r="G9" s="3" t="s">
        <v>239</v>
      </c>
      <c r="H9" s="98" t="s">
        <v>240</v>
      </c>
      <c r="L9"/>
    </row>
    <row r="10" spans="1:12" ht="15">
      <c r="A10" s="33"/>
      <c r="B10" s="66">
        <v>2000</v>
      </c>
      <c r="C10" s="99">
        <v>2001</v>
      </c>
      <c r="D10" s="66">
        <v>2000</v>
      </c>
      <c r="E10" s="99">
        <v>2001</v>
      </c>
      <c r="F10" s="66" t="s">
        <v>241</v>
      </c>
      <c r="G10" s="66" t="s">
        <v>285</v>
      </c>
      <c r="H10" s="100" t="s">
        <v>242</v>
      </c>
      <c r="I10" s="25"/>
      <c r="J10" s="25"/>
      <c r="L10"/>
    </row>
    <row r="11" spans="1:12" ht="15">
      <c r="A11" s="33"/>
      <c r="B11" s="66"/>
      <c r="C11" s="99" t="s">
        <v>243</v>
      </c>
      <c r="D11" s="66"/>
      <c r="E11" s="99" t="s">
        <v>243</v>
      </c>
      <c r="F11" s="7"/>
      <c r="G11" s="66" t="s">
        <v>244</v>
      </c>
      <c r="H11" s="99"/>
      <c r="I11" s="25"/>
      <c r="J11" s="25"/>
      <c r="L11"/>
    </row>
    <row r="12" spans="1:12" ht="15">
      <c r="A12" s="33"/>
      <c r="B12" s="66">
        <v>1</v>
      </c>
      <c r="C12" s="99">
        <v>2</v>
      </c>
      <c r="D12" s="66">
        <v>3</v>
      </c>
      <c r="E12" s="99">
        <v>4</v>
      </c>
      <c r="F12" s="66">
        <v>5</v>
      </c>
      <c r="G12" s="66">
        <v>6</v>
      </c>
      <c r="H12" s="99">
        <v>7</v>
      </c>
      <c r="L12"/>
    </row>
    <row r="13" spans="1:8" ht="15">
      <c r="A13" s="33" t="s">
        <v>177</v>
      </c>
      <c r="B13" s="102">
        <v>1444999</v>
      </c>
      <c r="C13" s="104">
        <v>1518943</v>
      </c>
      <c r="D13" s="35"/>
      <c r="E13" s="105"/>
      <c r="F13" s="35">
        <v>130419</v>
      </c>
      <c r="G13" s="35">
        <v>24975</v>
      </c>
      <c r="H13" s="101">
        <v>1674337</v>
      </c>
    </row>
    <row r="14" spans="1:8" ht="15">
      <c r="A14" s="33" t="s">
        <v>186</v>
      </c>
      <c r="B14" s="102">
        <v>579566</v>
      </c>
      <c r="C14" s="104">
        <v>661108</v>
      </c>
      <c r="D14" s="35"/>
      <c r="E14" s="105"/>
      <c r="F14" s="35">
        <v>52223</v>
      </c>
      <c r="G14" s="35">
        <v>8355</v>
      </c>
      <c r="H14" s="101">
        <v>721686</v>
      </c>
    </row>
    <row r="15" spans="1:8" ht="15">
      <c r="A15" s="33" t="s">
        <v>187</v>
      </c>
      <c r="B15" s="102">
        <v>446230</v>
      </c>
      <c r="C15" s="104">
        <v>476929</v>
      </c>
      <c r="D15" s="35"/>
      <c r="E15" s="105"/>
      <c r="F15" s="35">
        <v>44004</v>
      </c>
      <c r="G15" s="35">
        <v>4065</v>
      </c>
      <c r="H15" s="101">
        <v>524998</v>
      </c>
    </row>
    <row r="16" spans="1:8" ht="15">
      <c r="A16" s="33" t="s">
        <v>188</v>
      </c>
      <c r="B16" s="102">
        <v>224242</v>
      </c>
      <c r="C16" s="104">
        <v>224242</v>
      </c>
      <c r="D16" s="35"/>
      <c r="E16" s="105"/>
      <c r="F16" s="35">
        <v>22503</v>
      </c>
      <c r="G16" s="35">
        <v>1830</v>
      </c>
      <c r="H16" s="101">
        <v>248575</v>
      </c>
    </row>
    <row r="17" spans="1:8" ht="15">
      <c r="A17" s="33" t="s">
        <v>189</v>
      </c>
      <c r="B17" s="102">
        <v>331015</v>
      </c>
      <c r="C17" s="104">
        <v>348330</v>
      </c>
      <c r="D17" s="35"/>
      <c r="E17" s="105"/>
      <c r="F17" s="35">
        <v>38002</v>
      </c>
      <c r="G17" s="35">
        <v>2085</v>
      </c>
      <c r="H17" s="101">
        <v>388417</v>
      </c>
    </row>
    <row r="18" spans="1:8" ht="15">
      <c r="A18" s="33" t="s">
        <v>190</v>
      </c>
      <c r="B18" s="102">
        <v>162497</v>
      </c>
      <c r="C18" s="104">
        <v>190295</v>
      </c>
      <c r="D18" s="35"/>
      <c r="E18" s="105"/>
      <c r="F18" s="35">
        <v>17531</v>
      </c>
      <c r="G18" s="35">
        <v>30</v>
      </c>
      <c r="H18" s="101">
        <v>207856</v>
      </c>
    </row>
    <row r="19" spans="1:8" ht="15">
      <c r="A19" s="33" t="s">
        <v>191</v>
      </c>
      <c r="B19" s="102">
        <v>99269</v>
      </c>
      <c r="C19" s="104">
        <v>99269</v>
      </c>
      <c r="D19" s="35"/>
      <c r="E19" s="105"/>
      <c r="F19" s="35">
        <v>15544</v>
      </c>
      <c r="G19" s="35">
        <v>240</v>
      </c>
      <c r="H19" s="101">
        <v>115053</v>
      </c>
    </row>
    <row r="20" spans="1:8" ht="15">
      <c r="A20" s="33" t="s">
        <v>84</v>
      </c>
      <c r="B20" s="102">
        <v>171523</v>
      </c>
      <c r="C20" s="104">
        <v>185302</v>
      </c>
      <c r="D20" s="35"/>
      <c r="E20" s="105"/>
      <c r="F20" s="35">
        <v>9806</v>
      </c>
      <c r="G20" s="35">
        <v>510</v>
      </c>
      <c r="H20" s="101">
        <v>195618</v>
      </c>
    </row>
    <row r="21" spans="1:8" ht="15">
      <c r="A21" s="33" t="s">
        <v>192</v>
      </c>
      <c r="B21" s="102">
        <v>122203</v>
      </c>
      <c r="C21" s="104">
        <v>141170</v>
      </c>
      <c r="D21" s="35"/>
      <c r="E21" s="105"/>
      <c r="F21" s="35">
        <v>3320</v>
      </c>
      <c r="G21" s="35">
        <v>570</v>
      </c>
      <c r="H21" s="101">
        <v>145060</v>
      </c>
    </row>
    <row r="22" spans="1:8" ht="15">
      <c r="A22" s="33" t="s">
        <v>193</v>
      </c>
      <c r="B22" s="102">
        <v>125451</v>
      </c>
      <c r="C22" s="104">
        <v>134356</v>
      </c>
      <c r="D22" s="35"/>
      <c r="E22" s="105"/>
      <c r="F22" s="35">
        <v>10312</v>
      </c>
      <c r="G22" s="35">
        <v>120</v>
      </c>
      <c r="H22" s="101">
        <v>144788</v>
      </c>
    </row>
    <row r="23" spans="1:8" ht="15">
      <c r="A23" s="33" t="s">
        <v>194</v>
      </c>
      <c r="B23" s="102">
        <v>356985</v>
      </c>
      <c r="C23" s="104">
        <v>356985</v>
      </c>
      <c r="D23" s="35"/>
      <c r="E23" s="105"/>
      <c r="F23" s="35">
        <v>39689</v>
      </c>
      <c r="G23" s="35">
        <v>2790</v>
      </c>
      <c r="H23" s="101">
        <v>399464</v>
      </c>
    </row>
    <row r="24" spans="1:8" ht="15">
      <c r="A24" s="33" t="s">
        <v>38</v>
      </c>
      <c r="B24" s="102">
        <v>803942</v>
      </c>
      <c r="C24" s="104">
        <v>853341</v>
      </c>
      <c r="D24" s="35"/>
      <c r="E24" s="105"/>
      <c r="F24" s="35">
        <v>91991</v>
      </c>
      <c r="G24" s="35">
        <v>12375</v>
      </c>
      <c r="H24" s="101">
        <v>957707</v>
      </c>
    </row>
    <row r="25" spans="1:8" ht="15">
      <c r="A25" s="33" t="s">
        <v>195</v>
      </c>
      <c r="B25" s="102">
        <v>660566</v>
      </c>
      <c r="C25" s="104">
        <v>618369</v>
      </c>
      <c r="D25" s="35"/>
      <c r="E25" s="105"/>
      <c r="F25" s="35">
        <v>82309</v>
      </c>
      <c r="G25" s="35">
        <v>9615</v>
      </c>
      <c r="H25" s="101">
        <v>710293</v>
      </c>
    </row>
    <row r="26" spans="1:8" ht="15">
      <c r="A26" s="33" t="s">
        <v>249</v>
      </c>
      <c r="B26" s="102">
        <v>0</v>
      </c>
      <c r="C26" s="104">
        <v>123890</v>
      </c>
      <c r="D26" s="35"/>
      <c r="E26" s="105"/>
      <c r="F26" s="35">
        <v>7860</v>
      </c>
      <c r="G26" s="35">
        <v>630</v>
      </c>
      <c r="H26" s="101">
        <v>132380</v>
      </c>
    </row>
    <row r="27" spans="1:8" ht="15">
      <c r="A27" s="33" t="s">
        <v>196</v>
      </c>
      <c r="B27" s="102">
        <v>229145</v>
      </c>
      <c r="C27" s="104">
        <v>229145</v>
      </c>
      <c r="D27" s="35"/>
      <c r="E27" s="105"/>
      <c r="F27" s="35">
        <v>47811</v>
      </c>
      <c r="G27" s="35">
        <v>4845</v>
      </c>
      <c r="H27" s="101">
        <v>281801</v>
      </c>
    </row>
    <row r="28" spans="1:8" ht="15">
      <c r="A28" s="33" t="s">
        <v>197</v>
      </c>
      <c r="B28" s="102">
        <v>160154</v>
      </c>
      <c r="C28" s="104">
        <v>191441</v>
      </c>
      <c r="D28" s="35"/>
      <c r="E28" s="105"/>
      <c r="F28" s="35">
        <v>17112</v>
      </c>
      <c r="G28" s="35">
        <v>1725</v>
      </c>
      <c r="H28" s="101">
        <v>210278</v>
      </c>
    </row>
    <row r="29" spans="1:8" ht="15">
      <c r="A29" s="33" t="s">
        <v>198</v>
      </c>
      <c r="B29" s="102">
        <v>481899</v>
      </c>
      <c r="C29" s="104">
        <v>525692</v>
      </c>
      <c r="D29" s="35"/>
      <c r="E29" s="105"/>
      <c r="F29" s="35">
        <v>45067</v>
      </c>
      <c r="G29" s="35">
        <v>4185</v>
      </c>
      <c r="H29" s="101">
        <v>574944</v>
      </c>
    </row>
    <row r="30" spans="1:8" ht="15">
      <c r="A30" s="33" t="s">
        <v>199</v>
      </c>
      <c r="B30" s="102">
        <v>187421</v>
      </c>
      <c r="C30" s="104">
        <v>206494</v>
      </c>
      <c r="D30" s="35"/>
      <c r="E30" s="105"/>
      <c r="F30" s="35">
        <v>36622</v>
      </c>
      <c r="G30" s="35">
        <v>1950</v>
      </c>
      <c r="H30" s="101">
        <v>245066</v>
      </c>
    </row>
    <row r="31" spans="1:8" ht="15">
      <c r="A31" s="33" t="s">
        <v>200</v>
      </c>
      <c r="B31" s="102">
        <v>270852</v>
      </c>
      <c r="C31" s="104">
        <v>319700</v>
      </c>
      <c r="D31" s="35"/>
      <c r="E31" s="105"/>
      <c r="F31" s="35">
        <v>29601</v>
      </c>
      <c r="G31" s="35">
        <v>2775</v>
      </c>
      <c r="H31" s="101">
        <v>352076</v>
      </c>
    </row>
    <row r="32" spans="1:8" ht="15">
      <c r="A32" s="33" t="s">
        <v>201</v>
      </c>
      <c r="B32" s="102">
        <v>248001</v>
      </c>
      <c r="C32" s="104">
        <v>263771</v>
      </c>
      <c r="D32" s="35"/>
      <c r="E32" s="105"/>
      <c r="F32" s="35">
        <v>32505</v>
      </c>
      <c r="G32" s="35">
        <v>3330</v>
      </c>
      <c r="H32" s="101">
        <v>299606</v>
      </c>
    </row>
    <row r="33" spans="1:8" ht="15">
      <c r="A33" s="33" t="s">
        <v>202</v>
      </c>
      <c r="B33" s="102"/>
      <c r="C33" s="104"/>
      <c r="D33" s="102">
        <v>128954</v>
      </c>
      <c r="E33" s="104">
        <v>139484</v>
      </c>
      <c r="F33" s="35">
        <v>2704</v>
      </c>
      <c r="G33" s="35">
        <v>90</v>
      </c>
      <c r="H33" s="101">
        <v>142278</v>
      </c>
    </row>
    <row r="34" spans="1:8" ht="15">
      <c r="A34" s="33" t="s">
        <v>203</v>
      </c>
      <c r="B34" s="102"/>
      <c r="C34" s="104"/>
      <c r="D34" s="102">
        <v>35158</v>
      </c>
      <c r="E34" s="104">
        <v>38028</v>
      </c>
      <c r="F34" s="35">
        <v>0</v>
      </c>
      <c r="G34" s="35">
        <v>0</v>
      </c>
      <c r="H34" s="101">
        <v>38028</v>
      </c>
    </row>
    <row r="35" spans="1:8" ht="15">
      <c r="A35" s="33" t="s">
        <v>204</v>
      </c>
      <c r="B35" s="102"/>
      <c r="C35" s="104"/>
      <c r="D35" s="102">
        <v>44977</v>
      </c>
      <c r="E35" s="104">
        <v>48650</v>
      </c>
      <c r="F35" s="35">
        <v>808</v>
      </c>
      <c r="G35" s="35">
        <v>135</v>
      </c>
      <c r="H35" s="101">
        <v>49593</v>
      </c>
    </row>
    <row r="36" spans="1:8" ht="15">
      <c r="A36" s="33" t="s">
        <v>205</v>
      </c>
      <c r="B36" s="102"/>
      <c r="C36" s="104"/>
      <c r="D36" s="102">
        <v>61357</v>
      </c>
      <c r="E36" s="104">
        <v>66367</v>
      </c>
      <c r="F36" s="35">
        <v>2204</v>
      </c>
      <c r="G36" s="35">
        <v>210</v>
      </c>
      <c r="H36" s="101">
        <v>68781</v>
      </c>
    </row>
    <row r="37" spans="1:8" ht="15">
      <c r="A37" s="33"/>
      <c r="B37" s="102"/>
      <c r="C37" s="104"/>
      <c r="D37" s="102"/>
      <c r="E37" s="104"/>
      <c r="F37" s="35"/>
      <c r="G37" s="35"/>
      <c r="H37" s="101"/>
    </row>
    <row r="38" spans="1:8" ht="15">
      <c r="A38" s="33" t="s">
        <v>231</v>
      </c>
      <c r="B38" s="102">
        <v>7105960</v>
      </c>
      <c r="C38" s="105">
        <v>7668772</v>
      </c>
      <c r="D38" s="102">
        <v>270446</v>
      </c>
      <c r="E38" s="105">
        <v>292529</v>
      </c>
      <c r="F38" s="35">
        <v>779947</v>
      </c>
      <c r="G38" s="35">
        <v>87435</v>
      </c>
      <c r="H38" s="101">
        <v>8828683</v>
      </c>
    </row>
  </sheetData>
  <printOptions horizontalCentered="1" verticalCentered="1"/>
  <pageMargins left="0" right="0" top="0.5905511811023623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Michal Schmidt</cp:lastModifiedBy>
  <cp:lastPrinted>2001-01-24T08:05:45Z</cp:lastPrinted>
  <dcterms:created xsi:type="dcterms:W3CDTF">1998-11-25T07:41:51Z</dcterms:created>
  <dcterms:modified xsi:type="dcterms:W3CDTF">2001-07-03T03:00:45Z</dcterms:modified>
  <cp:category/>
  <cp:version/>
  <cp:contentType/>
  <cp:contentStatus/>
</cp:coreProperties>
</file>