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80" windowHeight="4875" tabRatio="812" activeTab="0"/>
  </bookViews>
  <sheets>
    <sheet name="Obsah" sheetId="1" r:id="rId1"/>
    <sheet name="B8.1.1" sheetId="2" r:id="rId2"/>
    <sheet name="B8.1.2" sheetId="3" r:id="rId3"/>
    <sheet name="B8.1.3" sheetId="4" r:id="rId4"/>
    <sheet name="B8.2.1" sheetId="5" r:id="rId5"/>
    <sheet name="B8.2.2" sheetId="6" r:id="rId6"/>
    <sheet name="B8.2.3" sheetId="7" r:id="rId7"/>
    <sheet name="B8.2.4" sheetId="8" r:id="rId8"/>
    <sheet name="B8.2.5" sheetId="9" r:id="rId9"/>
    <sheet name="B8.3.1" sheetId="10" r:id="rId10"/>
    <sheet name="B8.3.2" sheetId="11" r:id="rId11"/>
    <sheet name="B8.4.1" sheetId="12" r:id="rId12"/>
    <sheet name="B8.5.1" sheetId="13" r:id="rId13"/>
    <sheet name="B8.5.2" sheetId="14" r:id="rId14"/>
    <sheet name="GB1" sheetId="15" r:id="rId15"/>
    <sheet name="GB2" sheetId="16" r:id="rId16"/>
    <sheet name="GB3" sheetId="17" r:id="rId17"/>
    <sheet name="GB4" sheetId="18" r:id="rId18"/>
    <sheet name="GB5" sheetId="19" r:id="rId19"/>
  </sheets>
  <externalReferences>
    <externalReference r:id="rId22"/>
    <externalReference r:id="rId23"/>
  </externalReferences>
  <definedNames>
    <definedName name="data_1">'B8.1.1'!$K$13:$W$38</definedName>
    <definedName name="data_10">'B8.3.1'!$K$12:$W$18</definedName>
    <definedName name="data_11">'B8.3.2'!$K$13:$W$14</definedName>
    <definedName name="data_12">#REF!</definedName>
    <definedName name="data_13" localSheetId="14">'GB1'!$K$32:$X$37</definedName>
    <definedName name="data_13" localSheetId="15">'GB2'!#REF!</definedName>
    <definedName name="data_13" localSheetId="16">'GB3'!$J$32:$V$33</definedName>
    <definedName name="data_13" localSheetId="17">'GB4'!$K$31:$X$31</definedName>
    <definedName name="data_13" localSheetId="18">'GB5'!#REF!</definedName>
    <definedName name="data_13">'B8.4.1'!$K$12:$W$19</definedName>
    <definedName name="data_14">#REF!</definedName>
    <definedName name="data_15" localSheetId="13">'B8.5.2'!$K$12:$W$29</definedName>
    <definedName name="data_15">'B8.5.1'!$K$12:$W$29</definedName>
    <definedName name="data_16">#REF!</definedName>
    <definedName name="data_17">'[2]B7.2.10'!$K$12:$Q$15</definedName>
    <definedName name="data_18">#REF!</definedName>
    <definedName name="data_19">'[2]B7.2.12'!$K$12:$Q$25</definedName>
    <definedName name="data_2">'B8.1.2'!$K$13:$W$35</definedName>
    <definedName name="data_20">'[2]B7.2.13'!$K$13:$Q$40</definedName>
    <definedName name="data_21">'[2]B7.2.14'!#REF!</definedName>
    <definedName name="data_22">'[2]B7.2.15'!$K$19:$Q$21</definedName>
    <definedName name="data_23">'[2]B7.3.1'!$K$12:$Q$14</definedName>
    <definedName name="data_24">'[2]B7.3.2'!$K$12:$Q$47</definedName>
    <definedName name="data_25">#REF!</definedName>
    <definedName name="data_26">#REF!</definedName>
    <definedName name="data_27">#REF!</definedName>
    <definedName name="data_28">#REF!</definedName>
    <definedName name="data_29">'[2]B7.3.9'!$K$12:$Q$41</definedName>
    <definedName name="data_3">#REF!</definedName>
    <definedName name="data_30">#REF!</definedName>
    <definedName name="data_31">#REF!</definedName>
    <definedName name="data_32">'[2]B7.3.12'!$K$13:$Q$36</definedName>
    <definedName name="data_33">'[2]B7.3.13'!$K$12:$Q$18</definedName>
    <definedName name="data_34">'[2]B7.3.14'!$K$12:$Q$16</definedName>
    <definedName name="data_35">'[2]B7.3.15'!$K$13:$Q$26</definedName>
    <definedName name="data_36">'[2]B7.3.16'!$K$12:$Q$27</definedName>
    <definedName name="data_4">'B8.1.3'!$K$12:$W$63</definedName>
    <definedName name="data_5">'B8.2.1'!$K$12:$W$19</definedName>
    <definedName name="data_6">'B8.2.2'!$K$12:$W$21</definedName>
    <definedName name="data_7">'B8.2.3'!$K$12:$W$30</definedName>
    <definedName name="data_8">'B8.2.4'!$K$12:$W$20</definedName>
    <definedName name="data_9">'B8.2.5'!$K$13:$W$14</definedName>
    <definedName name="Datova_oblast" localSheetId="1">'B8.1.1'!$J$13:$W$38</definedName>
    <definedName name="Datova_oblast" localSheetId="2">'B8.1.2'!$J$13:$W$35</definedName>
    <definedName name="Datova_oblast" localSheetId="3">'B8.1.3'!$J$14:$W$63</definedName>
    <definedName name="Datova_oblast" localSheetId="4">'B8.2.1'!$J$13:$W$19</definedName>
    <definedName name="Datova_oblast" localSheetId="5">'B8.2.2'!$J$13:$W$21</definedName>
    <definedName name="Datova_oblast" localSheetId="6">'B8.2.3'!$J$13:$W$30</definedName>
    <definedName name="Datova_oblast" localSheetId="7">'B8.2.4'!$J$13:$W$20</definedName>
    <definedName name="Datova_oblast" localSheetId="8">'B8.2.5'!$J$13:$W$14</definedName>
    <definedName name="Datova_oblast" localSheetId="9">'B8.3.1'!$J$13:$W$18</definedName>
    <definedName name="Datova_oblast" localSheetId="10">'B8.3.2'!$J$13:$W$14</definedName>
    <definedName name="Datova_oblast" localSheetId="11">'B8.4.1'!$J$13:$W$19</definedName>
    <definedName name="Datova_oblast" localSheetId="12">'B8.5.1'!$J$13:$W$29</definedName>
    <definedName name="Datova_oblast" localSheetId="13">'B8.5.2'!$J$13:$W$29</definedName>
    <definedName name="Datova_oblast" localSheetId="14">'GB1'!$J$33:$X$37</definedName>
    <definedName name="Datova_oblast" localSheetId="15">'GB2'!#REF!</definedName>
    <definedName name="Datova_oblast" localSheetId="16">'GB3'!$I$33:$V$33</definedName>
    <definedName name="Datova_oblast" localSheetId="17">'GB4'!$J$31:$X$31</definedName>
    <definedName name="Datova_oblast" localSheetId="18">'GB5'!#REF!</definedName>
    <definedName name="Datova_oblast">'[1]B6.13'!$J$12:$Q$37</definedName>
    <definedName name="_xlnm.Print_Titles" localSheetId="0">'Obsah'!$2:$4</definedName>
    <definedName name="Novy_rok" localSheetId="1">'B8.1.1'!$W$12:$W$38</definedName>
    <definedName name="Novy_rok" localSheetId="2">'B8.1.2'!$W$12:$W$35</definedName>
    <definedName name="Novy_rok" localSheetId="3">'B8.1.3'!$W$12:$W$63</definedName>
    <definedName name="Novy_rok" localSheetId="4">'B8.2.1'!$W$12:$W$19</definedName>
    <definedName name="Novy_rok" localSheetId="5">'B8.2.2'!$W$12:$W$21</definedName>
    <definedName name="Novy_rok" localSheetId="6">'B8.2.3'!$W$12:$W$30</definedName>
    <definedName name="Novy_rok" localSheetId="7">'B8.2.4'!$W$12:$W$20</definedName>
    <definedName name="Novy_rok" localSheetId="8">'B8.2.5'!$W$13:$W$14</definedName>
    <definedName name="Novy_rok" localSheetId="9">'B8.3.1'!$W$12:$W$18</definedName>
    <definedName name="Novy_rok" localSheetId="10">'B8.3.2'!$W$13:$W$14</definedName>
    <definedName name="Novy_rok" localSheetId="11">'B8.4.1'!$W$12:$W$19</definedName>
    <definedName name="Novy_rok" localSheetId="12">'B8.5.1'!$W$12:$W$29</definedName>
    <definedName name="Novy_rok" localSheetId="13">'B8.5.2'!$W$12:$W$29</definedName>
    <definedName name="Novy_rok" localSheetId="14">'GB1'!$X$32:$X$37</definedName>
    <definedName name="Novy_rok" localSheetId="15">'GB2'!#REF!</definedName>
    <definedName name="Novy_rok" localSheetId="16">'GB3'!$V$32:$V$33</definedName>
    <definedName name="Novy_rok" localSheetId="17">'GB4'!$X$31:$X$31</definedName>
    <definedName name="Novy_rok" localSheetId="18">'GB5'!#REF!</definedName>
    <definedName name="_xlnm.Print_Area" localSheetId="1">'B8.1.1'!$D$4:$W$42</definedName>
    <definedName name="_xlnm.Print_Area" localSheetId="2">'B8.1.2'!$D$4:$W$37</definedName>
    <definedName name="_xlnm.Print_Area" localSheetId="3">'B8.1.3'!$D$4:$W$64</definedName>
    <definedName name="_xlnm.Print_Area" localSheetId="4">'B8.2.1'!$D$4:$W$21</definedName>
    <definedName name="_xlnm.Print_Area" localSheetId="5">'B8.2.2'!$D$4:$W$23</definedName>
    <definedName name="_xlnm.Print_Area" localSheetId="6">'B8.2.3'!$D$4:$W$31</definedName>
    <definedName name="_xlnm.Print_Area" localSheetId="7">'B8.2.4'!$D$4:$W$22</definedName>
    <definedName name="_xlnm.Print_Area" localSheetId="8">'B8.2.5'!$D$4:$W$16</definedName>
    <definedName name="_xlnm.Print_Area" localSheetId="9">'B8.3.1'!$D$4:$W$21</definedName>
    <definedName name="_xlnm.Print_Area" localSheetId="10">'B8.3.2'!$D$4:$W$16</definedName>
    <definedName name="_xlnm.Print_Area" localSheetId="11">'B8.4.1'!$D$4:$W$22</definedName>
    <definedName name="_xlnm.Print_Area" localSheetId="12">'B8.5.1'!$D$4:$W$30</definedName>
    <definedName name="_xlnm.Print_Area" localSheetId="13">'B8.5.2'!$D$4:$W$30</definedName>
    <definedName name="_xlnm.Print_Area" localSheetId="14">'GB1'!$D$4:$X$39</definedName>
    <definedName name="_xlnm.Print_Area" localSheetId="15">'GB2'!$D$4:$W$29</definedName>
    <definedName name="_xlnm.Print_Area" localSheetId="16">'GB3'!$D$4:$V$34</definedName>
    <definedName name="_xlnm.Print_Area" localSheetId="17">'GB4'!$D$4:$X$32</definedName>
    <definedName name="_xlnm.Print_Area" localSheetId="18">'GB5'!$D$4:$X$30</definedName>
    <definedName name="_xlnm.Print_Area" localSheetId="0">'Obsah'!$C$2:$G$33</definedName>
  </definedNames>
  <calcPr fullCalcOnLoad="1"/>
</workbook>
</file>

<file path=xl/sharedStrings.xml><?xml version="1.0" encoding="utf-8"?>
<sst xmlns="http://schemas.openxmlformats.org/spreadsheetml/2006/main" count="634" uniqueCount="221">
  <si>
    <t xml:space="preserve">Školská zařízení celkem, jazykové školy a základní umělecké školy – všichni zřizovatelé </t>
  </si>
  <si>
    <t xml:space="preserve">2007/08 </t>
  </si>
  <si>
    <t>průměrný počet žáků na školní družinu</t>
  </si>
  <si>
    <t>průměrný počet žáků na školní klub</t>
  </si>
  <si>
    <t>podíl na počtu žáků 1. stupně ZŠ</t>
  </si>
  <si>
    <t>podíl  na počtu žáků 2. stupně ZŠ, 
nižších ročníků víceletých středních škol a konzervatoří</t>
  </si>
  <si>
    <t>Školní družiny a školní kluby – počty zapsaných žáků a jejich podíly na příslušné</t>
  </si>
  <si>
    <t>průměrný počet členů na středisko</t>
  </si>
  <si>
    <t>průměrný počet členů do 15 let na středisko</t>
  </si>
  <si>
    <t>průměrný počet členů nad 15 let na středisko</t>
  </si>
  <si>
    <t>průměrný počet žáků na školu (pobočku)</t>
  </si>
  <si>
    <t>průměrný počet žáků hudeb. oborů na školu (pobočku)</t>
  </si>
  <si>
    <t>průměrný počet žáků ostatních oborů na školu (pobočku)</t>
  </si>
  <si>
    <t>Účastníci se vykazovali do školního roku 2006/07 jako děti a mládež do 15 let, mládež nad 15 let, dospělí a rodiče s dětmi, 
od školního roku se sledují v kategoriích děti, žáci, studenti a ostatní.</t>
  </si>
  <si>
    <t>děti a žáci</t>
  </si>
  <si>
    <t xml:space="preserve"> studenti a ostatní</t>
  </si>
  <si>
    <r>
      <t>zařízení školního stravování</t>
    </r>
    <r>
      <rPr>
        <vertAlign val="superscript"/>
        <sz val="10"/>
        <rFont val="Arial Narrow"/>
        <family val="2"/>
      </rPr>
      <t>1)</t>
    </r>
  </si>
  <si>
    <t>Učitelé odborného výcviku.</t>
  </si>
  <si>
    <t>Zahrnuty jsou výdaje na zařízení ústavní a ochranné výchovy, dětské domovy, školní stravování, ubytování dětí/žáků/studentů, výdaje pro školní družiny a kluby, školy v přírodě, zařízení výchovného poradenství a preventivně výchovné péče. Dále jsou zahrnuty výdaje na zájmové vzdělávání v ZUŠ a výdaje související s využitím volného času dětí a mládeže.</t>
  </si>
  <si>
    <t>Školská zařízení a školy pro mimoškolní vzdělávání celkem</t>
  </si>
  <si>
    <t>Zařízení a školy pro mimoškolní výchovu a zájmové vzdělávání ve volném čase</t>
  </si>
  <si>
    <t>Zařízení zajišťující ubytování žáků a studentů</t>
  </si>
  <si>
    <t>Zařízení zajišťující stravování žáků a studentů</t>
  </si>
  <si>
    <t>Zařízení pro výkon ústavní a ochranné péče</t>
  </si>
  <si>
    <t>v tis. Kč</t>
  </si>
  <si>
    <t>Celkem</t>
  </si>
  <si>
    <t xml:space="preserve">. </t>
  </si>
  <si>
    <t>v tom</t>
  </si>
  <si>
    <t xml:space="preserve"> neinvestiční výdaje</t>
  </si>
  <si>
    <t xml:space="preserve"> investiční výdaje</t>
  </si>
  <si>
    <t>v %</t>
  </si>
  <si>
    <t>Podíl výdajů na školská zařízení, jazykové školy a ZUŠ na celkových výdajích na školství a podíl na HDP</t>
  </si>
  <si>
    <t>Podíl výdajů na školská zařízení
na celkových výdajích</t>
  </si>
  <si>
    <t>HDP v mld. Kč v běžných cenách</t>
  </si>
  <si>
    <t>Výdaje na školská zařízení v % HDP</t>
  </si>
  <si>
    <t xml:space="preserve"> soukromým zařízením</t>
  </si>
  <si>
    <t xml:space="preserve"> církevním zařízením</t>
  </si>
  <si>
    <t>1)</t>
  </si>
  <si>
    <r>
      <t>Školská zařízení</t>
    </r>
    <r>
      <rPr>
        <b/>
        <vertAlign val="superscript"/>
        <sz val="10"/>
        <rFont val="Arial Narrow"/>
        <family val="2"/>
      </rPr>
      <t>1)</t>
    </r>
  </si>
  <si>
    <t>školní družiny a kluby</t>
  </si>
  <si>
    <t>dětské domovy, výchovné a diagnostické ústavy</t>
  </si>
  <si>
    <t>domovy mládeže</t>
  </si>
  <si>
    <t>internáty škol pro děti se SVP</t>
  </si>
  <si>
    <t>speciálně pedagogická centra</t>
  </si>
  <si>
    <t>zařízení školního stravování</t>
  </si>
  <si>
    <t>střediska pro volný čas dětí a mládeže</t>
  </si>
  <si>
    <t>základní umělecké školy</t>
  </si>
  <si>
    <t>jazykové školy s právem státní jazykové zkoušky</t>
  </si>
  <si>
    <t>výchovné a diagnostické ústavy pro mládež</t>
  </si>
  <si>
    <t>střediska výchovné péče</t>
  </si>
  <si>
    <t>z toho pedagogičtí pracovníci</t>
  </si>
  <si>
    <t xml:space="preserve">x </t>
  </si>
  <si>
    <t>Index spotřebitelských cen, meziroční inflace</t>
  </si>
  <si>
    <t>meziroční inflace</t>
  </si>
  <si>
    <t xml:space="preserve">speciálně pedagogická centra </t>
  </si>
  <si>
    <t>Školní družiny</t>
  </si>
  <si>
    <t>Školní kluby</t>
  </si>
  <si>
    <t>Střediska (včetně samostatných stanic)</t>
  </si>
  <si>
    <t>Pedagogičtí pracovníci (fyzické osoby)</t>
  </si>
  <si>
    <t>.</t>
  </si>
  <si>
    <t xml:space="preserve">v tom </t>
  </si>
  <si>
    <t xml:space="preserve"> interní</t>
  </si>
  <si>
    <t xml:space="preserve"> externí</t>
  </si>
  <si>
    <t>1]</t>
  </si>
  <si>
    <t>Školy a pobočky</t>
  </si>
  <si>
    <t>Školy</t>
  </si>
  <si>
    <t>Pobočky</t>
  </si>
  <si>
    <t>Žáci</t>
  </si>
  <si>
    <t xml:space="preserve"> žáci hudebních oborů</t>
  </si>
  <si>
    <t xml:space="preserve"> žáci ostatních oborů</t>
  </si>
  <si>
    <t>Dívky</t>
  </si>
  <si>
    <t>Učitelé (fyzické osoby)</t>
  </si>
  <si>
    <t xml:space="preserve"> interní učitelé</t>
  </si>
  <si>
    <t xml:space="preserve"> externí učitelé</t>
  </si>
  <si>
    <t>z toho ženy</t>
  </si>
  <si>
    <t>Ubytovaní</t>
  </si>
  <si>
    <t>Počet ubytovaných žáků</t>
  </si>
  <si>
    <t>Stravovací zařízení – školní jídelny, strávníci a pracovníci</t>
  </si>
  <si>
    <t>Stravující se žáci</t>
  </si>
  <si>
    <t>Stravující se dospělí</t>
  </si>
  <si>
    <t>Pracovníci (fyzické osoby)</t>
  </si>
  <si>
    <t>Zařízení</t>
  </si>
  <si>
    <t xml:space="preserve"> v tom</t>
  </si>
  <si>
    <t xml:space="preserve"> dětský domov</t>
  </si>
  <si>
    <t xml:space="preserve"> výchovný ústav</t>
  </si>
  <si>
    <t xml:space="preserve"> diagnostický ústav</t>
  </si>
  <si>
    <t xml:space="preserve"> dětský domov se školou</t>
  </si>
  <si>
    <t xml:space="preserve">Děti </t>
  </si>
  <si>
    <t>Tab. B8.1.1:</t>
  </si>
  <si>
    <t/>
  </si>
  <si>
    <t>Komentáře:</t>
  </si>
  <si>
    <t>Tab. B8.1.2:</t>
  </si>
  <si>
    <t>Tab. B8.1.3:</t>
  </si>
  <si>
    <t>Tab. B8.2.1:</t>
  </si>
  <si>
    <t>2003/04</t>
  </si>
  <si>
    <t>2004/05</t>
  </si>
  <si>
    <t>2005/06</t>
  </si>
  <si>
    <t>2006/07</t>
  </si>
  <si>
    <t>Tab. B8.2.2:</t>
  </si>
  <si>
    <t>Tab. B8.2.3:</t>
  </si>
  <si>
    <t>Tab. B8.2.4:</t>
  </si>
  <si>
    <t xml:space="preserve">Jazykové školy s právem státní jazykové zkoušky – školy, žáci, učitelé  </t>
  </si>
  <si>
    <t>Tab. B8.2.5:</t>
  </si>
  <si>
    <t>Tab. B8.3.1:</t>
  </si>
  <si>
    <t>Tab. B8.3.2:</t>
  </si>
  <si>
    <t>Tab. B8.4.1:</t>
  </si>
  <si>
    <t>Tab. B8.5.1:</t>
  </si>
  <si>
    <t>Text</t>
  </si>
  <si>
    <t>Tabulka 1</t>
  </si>
  <si>
    <t>Tabulka 2</t>
  </si>
  <si>
    <t>Tabulka 3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</si>
  <si>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</si>
  <si>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</si>
  <si>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</si>
  <si>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</si>
  <si>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</si>
  <si>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</si>
  <si>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</si>
  <si>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</si>
  <si>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</si>
  <si>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</si>
  <si>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</si>
  <si>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r>
      <t>Výdaje na školská zařízení a ZUŠ</t>
    </r>
    <r>
      <rPr>
        <b/>
        <vertAlign val="superscript"/>
        <sz val="10"/>
        <rFont val="Arial Narrow"/>
        <family val="2"/>
      </rPr>
      <t>2)</t>
    </r>
  </si>
  <si>
    <t>Dotace soukromým a církevním školským zařízením a ZUŠ z kapitoly 333-MŠMT</t>
  </si>
  <si>
    <t>2007/08</t>
  </si>
  <si>
    <t>2)</t>
  </si>
  <si>
    <t>Výdaje z rozpočtu kapitoly 700-Obce a DSO, KÚ</t>
  </si>
  <si>
    <t xml:space="preserve">Školská zařízení celkem a jazykové školy a ZUŠ – přepočtené počty </t>
  </si>
  <si>
    <t xml:space="preserve">Školská zařízení celkem a jazykové školy a ZUŠ – průměrné měsíční mzdy </t>
  </si>
  <si>
    <t>B8 Vývoj školských zařízení a škol pro mimoškolní vzdělávání</t>
  </si>
  <si>
    <t>2008/09</t>
  </si>
  <si>
    <t>2]</t>
  </si>
  <si>
    <r>
      <t xml:space="preserve">Strávníci </t>
    </r>
    <r>
      <rPr>
        <b/>
        <vertAlign val="superscript"/>
        <sz val="10"/>
        <rFont val="Arial Narrow"/>
        <family val="2"/>
      </rPr>
      <t>2)</t>
    </r>
  </si>
  <si>
    <t>Bez náhradního stravování.</t>
  </si>
  <si>
    <t xml:space="preserve"> z toho jednoleté kurzy</t>
  </si>
  <si>
    <t>Počet školních družin</t>
  </si>
  <si>
    <t>Počet školních klubů</t>
  </si>
  <si>
    <t>Počet zapsaných žáků ve školních družinách</t>
  </si>
  <si>
    <t>Počet zapsaných žáků ve školních klubech</t>
  </si>
  <si>
    <r>
      <t>Žáci jazykových škol nezařazených ve školském rejstříku v 1letém kurzu</t>
    </r>
    <r>
      <rPr>
        <vertAlign val="superscript"/>
        <sz val="10"/>
        <rFont val="Arial Narrow"/>
        <family val="2"/>
      </rPr>
      <t>1)</t>
    </r>
  </si>
  <si>
    <r>
      <t>Žáci jazykových škol zařazených ve školském rejstříku v 1letém kurzu</t>
    </r>
    <r>
      <rPr>
        <vertAlign val="superscript"/>
        <sz val="10"/>
        <rFont val="Arial Narrow"/>
        <family val="2"/>
      </rPr>
      <t>1)</t>
    </r>
  </si>
  <si>
    <t>Každý žák je započten tolikrát, kolika cizím jazykům se učí.</t>
  </si>
  <si>
    <r>
      <t>Zařízení školního stravování</t>
    </r>
    <r>
      <rPr>
        <b/>
        <vertAlign val="superscript"/>
        <sz val="10"/>
        <rFont val="Arial Narrow"/>
        <family val="2"/>
      </rPr>
      <t>1)</t>
    </r>
  </si>
  <si>
    <t>Stravující se děti/žáci/studenti/dospělí ve školních jídelnách i výdejnách stravovacích zařízení.</t>
  </si>
  <si>
    <t>Žáci celkem</t>
  </si>
  <si>
    <t xml:space="preserve">Školská zařízení a ZUŠ – výdaje </t>
  </si>
  <si>
    <t xml:space="preserve">Školní družiny a školní kluby – zařízení a zapsaní účastníci </t>
  </si>
  <si>
    <t>Ubytovací zařízení – domovy mládeže, ubytovaní a pracovníci</t>
  </si>
  <si>
    <t>Ubytovací zařízení – internáty a ubytovaní žáci</t>
  </si>
  <si>
    <t>Základní umělecké školy – školy, žáci/dívky</t>
  </si>
  <si>
    <t>Podíl na počtu žáků 1. stupně ZŠ</t>
  </si>
  <si>
    <t>Výdaje z rozpočtů kapitoly 333-MŠMT</t>
  </si>
  <si>
    <t>Zahrnuty jsou celkové výdaje kapitoly 333-MŠMT a kapitoly 700-Obce a DSO; KÚ. Nejsou zahrnuty výdaje Ministerstva obrany.</t>
  </si>
  <si>
    <t>Zdroj: Státní závěrečný účet, ZÚ - kapitola 333-MŠMT, 700-Obce a DSO; KÚ; ČSÚ</t>
  </si>
  <si>
    <t xml:space="preserve">Střediska volného času – střediska, účastníci a pedagogičtí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</si>
  <si>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</si>
  <si>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2),3)</t>
    </r>
  </si>
  <si>
    <r>
      <t>Žáci</t>
    </r>
    <r>
      <rPr>
        <b/>
        <vertAlign val="superscript"/>
        <sz val="10"/>
        <rFont val="Arial Narrow"/>
        <family val="2"/>
      </rPr>
      <t>1)</t>
    </r>
  </si>
  <si>
    <r>
      <t>Domovy mládeže</t>
    </r>
    <r>
      <rPr>
        <b/>
        <vertAlign val="superscript"/>
        <sz val="10"/>
        <rFont val="Arial Narrow"/>
        <family val="2"/>
      </rPr>
      <t>1)</t>
    </r>
  </si>
  <si>
    <r>
      <t>Jiné osoby</t>
    </r>
    <r>
      <rPr>
        <vertAlign val="superscript"/>
        <sz val="10"/>
        <rFont val="Arial Narrow"/>
        <family val="2"/>
      </rPr>
      <t>2)</t>
    </r>
  </si>
  <si>
    <t>V jiných osobách jsou vykazováni i studenti VŠ.</t>
  </si>
  <si>
    <t>Do školního roku 2006/07 jsou ubytovací zařízení započtena podle počtu jednotlivých pracovišť, od školního roku 2007/08 je uveden počet ubytovacích zařízení bez ohledu na počet jejich pracovišť.</t>
  </si>
  <si>
    <r>
      <t>Počet internátů</t>
    </r>
    <r>
      <rPr>
        <vertAlign val="superscript"/>
        <sz val="10"/>
        <rFont val="Arial Narrow"/>
        <family val="2"/>
      </rPr>
      <t xml:space="preserve">1) </t>
    </r>
  </si>
  <si>
    <t xml:space="preserve">Zařízení pro výkon ústavní a ochranné výchovy </t>
  </si>
  <si>
    <t>Podíl  na počtu žáků 2. stupně ZŠ, nižších ročníků víceletých středních škol a konzervatoří</t>
  </si>
  <si>
    <t>Tab. B8.5.2:</t>
  </si>
  <si>
    <t>Děti před zahájením povinné školní docházky</t>
  </si>
  <si>
    <t>Děti plnící povinnou školní docházku</t>
  </si>
  <si>
    <t>Děti po ukončení povinné školní docházky</t>
  </si>
  <si>
    <t>Tabulka 14</t>
  </si>
  <si>
    <t>Všichni zřizovatelé (bez jiných resortů) – zaměstnanci celkem</t>
  </si>
  <si>
    <t>Nominální mzda (v běžných cenách) – zaměstnanci celkem</t>
  </si>
  <si>
    <t>V roce 2005/06 poskytovalo služby 119 školních družin s klubem. Tyto družiny jsou započteny pouze v kategorii školní družiny, žáci jsou sledováni odděleně v příslušné kategorii.</t>
  </si>
  <si>
    <t>Náhradní stravování – stravující se žáci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</si>
  <si>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</si>
  <si>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r>
      <t>Jazykové školy – jednoleté</t>
    </r>
    <r>
      <rPr>
        <b/>
        <vertAlign val="superscript"/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jazykové kurzy</t>
    </r>
  </si>
  <si>
    <t>2009/10</t>
  </si>
  <si>
    <t>Všichni zřizovatelé (bez jiných resortů)</t>
  </si>
  <si>
    <t>Vychovatelé (fyzické osoby)</t>
  </si>
  <si>
    <t>2010/11</t>
  </si>
  <si>
    <t>Obrazová příloha</t>
  </si>
  <si>
    <t>Graf 1</t>
  </si>
  <si>
    <t>Graf 2</t>
  </si>
  <si>
    <t>Graf 3</t>
  </si>
  <si>
    <t>Graf 4</t>
  </si>
  <si>
    <t>Graf 5</t>
  </si>
  <si>
    <t>Obr. B1:</t>
  </si>
  <si>
    <t>Obr. B5:</t>
  </si>
  <si>
    <t>Obr. B4:</t>
  </si>
  <si>
    <t>Obr. B3:</t>
  </si>
  <si>
    <t>Obr. B2:</t>
  </si>
  <si>
    <t>zaměstnanci</t>
  </si>
  <si>
    <t>zř.všichni</t>
  </si>
  <si>
    <t xml:space="preserve">nominální mzdy </t>
  </si>
  <si>
    <t>reálné mzdy</t>
  </si>
  <si>
    <t xml:space="preserve">počty </t>
  </si>
  <si>
    <t>pedagog. prac.</t>
  </si>
  <si>
    <t>nominální mzdy</t>
  </si>
  <si>
    <t xml:space="preserve">reálné mzdy </t>
  </si>
  <si>
    <t>2011/12</t>
  </si>
  <si>
    <t>index sp.c</t>
  </si>
  <si>
    <t>Reálná mzda (ve stálých cenách roku 2005) – zaměstnanci celkem</t>
  </si>
  <si>
    <t>index spotřebitelských cen (rok 2005 = 100)</t>
  </si>
  <si>
    <t>Obsah</t>
  </si>
  <si>
    <t>Zdroj: databáze MŠMT</t>
  </si>
  <si>
    <t>Zdroj: databáze MŠMT, ČSÚ</t>
  </si>
  <si>
    <t>2012/13</t>
  </si>
  <si>
    <t>2013/14</t>
  </si>
  <si>
    <t>2014/15</t>
  </si>
  <si>
    <t>2015/16</t>
  </si>
  <si>
    <r>
      <t>Účastníci</t>
    </r>
    <r>
      <rPr>
        <b/>
        <vertAlign val="superscript"/>
        <sz val="10"/>
        <rFont val="Arial Narrow"/>
        <family val="2"/>
      </rPr>
      <t>1)</t>
    </r>
  </si>
  <si>
    <t>v letech 2006 až 2016</t>
  </si>
  <si>
    <t>zaměstnanců v letech 2006 až 2016</t>
  </si>
  <si>
    <t>2016/17</t>
  </si>
  <si>
    <t>ve školním roce 2006/07 až 2016/17</t>
  </si>
  <si>
    <t>– přepočtené počty zaměstnanců a pedag. pracovníků, průměrné nominální a reálné mzdy v letech 2006 až 2016</t>
  </si>
  <si>
    <t>Školní družiny a školní kluby – poměrové ukazatele ve školním roce 2006/07 až 2016/17</t>
  </si>
  <si>
    <t>skupině žáků ve školním roce 2006/07 až 2016/17</t>
  </si>
  <si>
    <t>Střediska pro volný čas dětí a mládeže – poměrové ukazatele ve školním roce 2006/07 až 2016/17</t>
  </si>
  <si>
    <t>Základní umělecké školy – poměrové ukazatele ve školním roce 2006/07 až 2016/17</t>
  </si>
  <si>
    <t>Průměrná reálná měsíční mzda ve stálých cenách roku 20155.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</si>
</sst>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;;;"/>
    <numFmt numFmtId="199" formatCode="0.00000"/>
    <numFmt numFmtId="200" formatCode="0.0"/>
    <numFmt numFmtId="201" formatCode="0.000"/>
    <numFmt numFmtId="202" formatCode="0.0%\ ;;\-\ "/>
    <numFmt numFmtId="203" formatCode="#,##0.000_ ;[Red]\-#,##0.000\ ;\–\ "/>
    <numFmt numFmtId="204" formatCode="0.00%\ ;[Red]\-0.00%\ ;\–\ "/>
    <numFmt numFmtId="205" formatCode="_(&quot;$&quot;* #,##0_);_(&quot;$&quot;* \(#,##0\);_(&quot;$&quot;* &quot;-&quot;_);_(@_)"/>
    <numFmt numFmtId="206" formatCode="#,##0;\-#,##0;&quot;–&quot;"/>
    <numFmt numFmtId="207" formatCode="_(&quot;$&quot;* #,##0.00_);_(&quot;$&quot;* \(#,##0.00\);_(&quot;$&quot;* &quot;-&quot;??_);_(@_)"/>
    <numFmt numFmtId="208" formatCode="_____________´@"/>
    <numFmt numFmtId="209" formatCode="#,##0.00_ ;[Red]\-#,##0.00\ ;\–\ "/>
    <numFmt numFmtId="210" formatCode="#,##0;;\-"/>
    <numFmt numFmtId="211" formatCode="#,##0.0\ _K_č"/>
    <numFmt numFmtId="212" formatCode="[$-405]d\.\ mmmm\ yyyy"/>
    <numFmt numFmtId="213" formatCode="0.E+00"/>
    <numFmt numFmtId="214" formatCode="#,##0.00\ &quot;Kč&quot;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_ ;[Red]\-#,##0.\ ;\–\ "/>
    <numFmt numFmtId="219" formatCode="#,##0_ ;[Red]\-#,##0,.;\–\ "/>
    <numFmt numFmtId="220" formatCode="#,##0\ _K_č"/>
    <numFmt numFmtId="221" formatCode="#,##0\ &quot;Kč&quot;"/>
    <numFmt numFmtId="222" formatCode="0.000;[Red]0.000"/>
    <numFmt numFmtId="223" formatCode="0.0;[Red]0.0"/>
    <numFmt numFmtId="224" formatCode="#,##0.0"/>
    <numFmt numFmtId="225" formatCode="###,###,##0.00\ ;###,###,##0.00\-"/>
    <numFmt numFmtId="226" formatCode="0.0000"/>
  </numFmts>
  <fonts count="4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2"/>
      <name val="Arial Narrow"/>
      <family val="2"/>
    </font>
    <font>
      <sz val="8"/>
      <name val="Arial CE"/>
      <family val="0"/>
    </font>
    <font>
      <b/>
      <sz val="9.9"/>
      <name val="Arial Narrow"/>
      <family val="2"/>
    </font>
    <font>
      <b/>
      <sz val="10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b/>
      <sz val="9"/>
      <color indexed="8"/>
      <name val="Arial Narrow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medium"/>
      <right style="hair"/>
      <top style="double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4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3" borderId="8" applyNumberFormat="0" applyAlignment="0" applyProtection="0"/>
    <xf numFmtId="0" fontId="31" fillId="13" borderId="9" applyNumberFormat="0" applyAlignment="0" applyProtection="0"/>
    <xf numFmtId="0" fontId="36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9" borderId="0" applyNumberFormat="0" applyBorder="0" applyAlignment="0" applyProtection="0"/>
    <xf numFmtId="0" fontId="38" fillId="17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7" borderId="0" xfId="0" applyFont="1" applyFill="1" applyAlignment="1" applyProtection="1">
      <alignment horizontal="right"/>
      <protection hidden="1"/>
    </xf>
    <xf numFmtId="0" fontId="1" fillId="7" borderId="0" xfId="0" applyFont="1" applyFill="1" applyAlignment="1" applyProtection="1">
      <alignment horizontal="right"/>
      <protection hidden="1" locked="0"/>
    </xf>
    <xf numFmtId="0" fontId="1" fillId="7" borderId="0" xfId="0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horizontal="centerContinuous" vertical="center"/>
      <protection hidden="1"/>
    </xf>
    <xf numFmtId="0" fontId="1" fillId="7" borderId="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Continuous" vertical="top"/>
      <protection hidden="1"/>
    </xf>
    <xf numFmtId="0" fontId="1" fillId="7" borderId="10" xfId="0" applyFont="1" applyFill="1" applyBorder="1" applyAlignment="1" applyProtection="1">
      <alignment horizontal="left" vertical="center"/>
      <protection hidden="1"/>
    </xf>
    <xf numFmtId="0" fontId="1" fillId="7" borderId="10" xfId="0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Alignment="1" applyProtection="1">
      <alignment horizontal="left" vertical="center"/>
      <protection hidden="1"/>
    </xf>
    <xf numFmtId="0" fontId="1" fillId="7" borderId="10" xfId="0" applyFont="1" applyFill="1" applyBorder="1" applyAlignment="1" applyProtection="1">
      <alignment horizontal="right" vertical="center" wrapText="1"/>
      <protection hidden="1"/>
    </xf>
    <xf numFmtId="0" fontId="1" fillId="7" borderId="0" xfId="0" applyFont="1" applyFill="1" applyBorder="1" applyAlignment="1" applyProtection="1">
      <alignment horizontal="left"/>
      <protection hidden="1"/>
    </xf>
    <xf numFmtId="0" fontId="4" fillId="7" borderId="0" xfId="0" applyFont="1" applyFill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7" fillId="6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18" borderId="12" xfId="0" applyNumberFormat="1" applyFont="1" applyFill="1" applyBorder="1" applyAlignment="1" applyProtection="1">
      <alignment horizontal="center" vertical="top"/>
      <protection/>
    </xf>
    <xf numFmtId="0" fontId="13" fillId="18" borderId="13" xfId="0" applyNumberFormat="1" applyFont="1" applyFill="1" applyBorder="1" applyAlignment="1" applyProtection="1">
      <alignment horizontal="center" vertical="top"/>
      <protection/>
    </xf>
    <xf numFmtId="49" fontId="7" fillId="18" borderId="14" xfId="0" applyNumberFormat="1" applyFont="1" applyFill="1" applyBorder="1" applyAlignment="1" applyProtection="1">
      <alignment horizontal="centerContinuous" vertical="center"/>
      <protection/>
    </xf>
    <xf numFmtId="49" fontId="7" fillId="18" borderId="15" xfId="0" applyNumberFormat="1" applyFont="1" applyFill="1" applyBorder="1" applyAlignment="1" applyProtection="1">
      <alignment horizontal="centerContinuous" vertical="center"/>
      <protection/>
    </xf>
    <xf numFmtId="49" fontId="7" fillId="18" borderId="16" xfId="0" applyNumberFormat="1" applyFont="1" applyFill="1" applyBorder="1" applyAlignment="1" applyProtection="1">
      <alignment horizontal="centerContinuous" vertical="center"/>
      <protection/>
    </xf>
    <xf numFmtId="49" fontId="7" fillId="18" borderId="17" xfId="0" applyNumberFormat="1" applyFont="1" applyFill="1" applyBorder="1" applyAlignment="1" applyProtection="1">
      <alignment horizontal="centerContinuous" vertical="center"/>
      <protection/>
    </xf>
    <xf numFmtId="0" fontId="8" fillId="6" borderId="18" xfId="0" applyFont="1" applyFill="1" applyBorder="1" applyAlignment="1" applyProtection="1">
      <alignment vertical="center"/>
      <protection/>
    </xf>
    <xf numFmtId="49" fontId="7" fillId="18" borderId="19" xfId="0" applyNumberFormat="1" applyFont="1" applyFill="1" applyBorder="1" applyAlignment="1" applyProtection="1">
      <alignment vertical="center"/>
      <protection/>
    </xf>
    <xf numFmtId="49" fontId="7" fillId="18" borderId="20" xfId="0" applyNumberFormat="1" applyFont="1" applyFill="1" applyBorder="1" applyAlignment="1" applyProtection="1">
      <alignment horizontal="left" vertical="center"/>
      <protection/>
    </xf>
    <xf numFmtId="49" fontId="7" fillId="18" borderId="20" xfId="0" applyNumberFormat="1" applyFont="1" applyFill="1" applyBorder="1" applyAlignment="1" applyProtection="1">
      <alignment horizontal="right" vertical="center"/>
      <protection/>
    </xf>
    <xf numFmtId="49" fontId="7" fillId="18" borderId="21" xfId="0" applyNumberFormat="1" applyFont="1" applyFill="1" applyBorder="1" applyAlignment="1" applyProtection="1">
      <alignment horizontal="left" vertical="center"/>
      <protection/>
    </xf>
    <xf numFmtId="194" fontId="7" fillId="4" borderId="22" xfId="0" applyNumberFormat="1" applyFont="1" applyFill="1" applyBorder="1" applyAlignment="1" applyProtection="1">
      <alignment horizontal="right" vertical="center"/>
      <protection/>
    </xf>
    <xf numFmtId="194" fontId="7" fillId="4" borderId="23" xfId="0" applyNumberFormat="1" applyFont="1" applyFill="1" applyBorder="1" applyAlignment="1" applyProtection="1">
      <alignment horizontal="right" vertical="center"/>
      <protection/>
    </xf>
    <xf numFmtId="49" fontId="8" fillId="18" borderId="24" xfId="0" applyNumberFormat="1" applyFont="1" applyFill="1" applyBorder="1" applyAlignment="1" applyProtection="1">
      <alignment vertical="center"/>
      <protection/>
    </xf>
    <xf numFmtId="49" fontId="8" fillId="18" borderId="25" xfId="0" applyNumberFormat="1" applyFont="1" applyFill="1" applyBorder="1" applyAlignment="1" applyProtection="1">
      <alignment horizontal="left" vertical="center"/>
      <protection/>
    </xf>
    <xf numFmtId="49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18" borderId="26" xfId="0" applyNumberFormat="1" applyFont="1" applyFill="1" applyBorder="1" applyAlignment="1" applyProtection="1">
      <alignment horizontal="left" vertical="center"/>
      <protection/>
    </xf>
    <xf numFmtId="194" fontId="8" fillId="4" borderId="27" xfId="0" applyNumberFormat="1" applyFont="1" applyFill="1" applyBorder="1" applyAlignment="1" applyProtection="1">
      <alignment horizontal="right" vertical="center"/>
      <protection/>
    </xf>
    <xf numFmtId="194" fontId="8" fillId="4" borderId="28" xfId="0" applyNumberFormat="1" applyFont="1" applyFill="1" applyBorder="1" applyAlignment="1" applyProtection="1">
      <alignment horizontal="right" vertical="center"/>
      <protection/>
    </xf>
    <xf numFmtId="49" fontId="8" fillId="18" borderId="29" xfId="0" applyNumberFormat="1" applyFont="1" applyFill="1" applyBorder="1" applyAlignment="1" applyProtection="1">
      <alignment vertical="center"/>
      <protection/>
    </xf>
    <xf numFmtId="49" fontId="8" fillId="18" borderId="30" xfId="0" applyNumberFormat="1" applyFont="1" applyFill="1" applyBorder="1" applyAlignment="1" applyProtection="1">
      <alignment horizontal="left" vertical="center"/>
      <protection/>
    </xf>
    <xf numFmtId="49" fontId="8" fillId="18" borderId="30" xfId="0" applyNumberFormat="1" applyFont="1" applyFill="1" applyBorder="1" applyAlignment="1" applyProtection="1">
      <alignment horizontal="right" vertical="center"/>
      <protection/>
    </xf>
    <xf numFmtId="49" fontId="8" fillId="18" borderId="31" xfId="0" applyNumberFormat="1" applyFont="1" applyFill="1" applyBorder="1" applyAlignment="1" applyProtection="1">
      <alignment horizontal="left" vertical="center"/>
      <protection/>
    </xf>
    <xf numFmtId="194" fontId="8" fillId="4" borderId="32" xfId="0" applyNumberFormat="1" applyFont="1" applyFill="1" applyBorder="1" applyAlignment="1" applyProtection="1">
      <alignment horizontal="right" vertical="center"/>
      <protection/>
    </xf>
    <xf numFmtId="194" fontId="8" fillId="4" borderId="33" xfId="0" applyNumberFormat="1" applyFont="1" applyFill="1" applyBorder="1" applyAlignment="1" applyProtection="1">
      <alignment horizontal="right" vertical="center"/>
      <protection/>
    </xf>
    <xf numFmtId="195" fontId="8" fillId="4" borderId="27" xfId="0" applyNumberFormat="1" applyFont="1" applyFill="1" applyBorder="1" applyAlignment="1" applyProtection="1">
      <alignment horizontal="right" vertical="center"/>
      <protection/>
    </xf>
    <xf numFmtId="195" fontId="8" fillId="4" borderId="28" xfId="0" applyNumberFormat="1" applyFont="1" applyFill="1" applyBorder="1" applyAlignment="1" applyProtection="1">
      <alignment horizontal="right" vertical="center"/>
      <protection/>
    </xf>
    <xf numFmtId="49" fontId="8" fillId="18" borderId="34" xfId="0" applyNumberFormat="1" applyFont="1" applyFill="1" applyBorder="1" applyAlignment="1" applyProtection="1">
      <alignment vertical="center"/>
      <protection/>
    </xf>
    <xf numFmtId="49" fontId="8" fillId="18" borderId="35" xfId="0" applyNumberFormat="1" applyFont="1" applyFill="1" applyBorder="1" applyAlignment="1" applyProtection="1">
      <alignment horizontal="left" vertical="center"/>
      <protection/>
    </xf>
    <xf numFmtId="49" fontId="8" fillId="18" borderId="35" xfId="0" applyNumberFormat="1" applyFont="1" applyFill="1" applyBorder="1" applyAlignment="1" applyProtection="1">
      <alignment horizontal="right" vertical="center"/>
      <protection/>
    </xf>
    <xf numFmtId="49" fontId="8" fillId="18" borderId="36" xfId="0" applyNumberFormat="1" applyFont="1" applyFill="1" applyBorder="1" applyAlignment="1" applyProtection="1">
      <alignment horizontal="left" vertical="center"/>
      <protection/>
    </xf>
    <xf numFmtId="195" fontId="8" fillId="4" borderId="37" xfId="0" applyNumberFormat="1" applyFont="1" applyFill="1" applyBorder="1" applyAlignment="1" applyProtection="1">
      <alignment horizontal="right" vertical="center"/>
      <protection/>
    </xf>
    <xf numFmtId="195" fontId="8" fillId="4" borderId="38" xfId="0" applyNumberFormat="1" applyFont="1" applyFill="1" applyBorder="1" applyAlignment="1" applyProtection="1">
      <alignment horizontal="right" vertical="center"/>
      <protection/>
    </xf>
    <xf numFmtId="49" fontId="7" fillId="18" borderId="39" xfId="0" applyNumberFormat="1" applyFont="1" applyFill="1" applyBorder="1" applyAlignment="1" applyProtection="1">
      <alignment horizontal="centerContinuous" vertical="center"/>
      <protection/>
    </xf>
    <xf numFmtId="49" fontId="7" fillId="18" borderId="40" xfId="0" applyNumberFormat="1" applyFont="1" applyFill="1" applyBorder="1" applyAlignment="1" applyProtection="1">
      <alignment horizontal="centerContinuous" vertical="center"/>
      <protection/>
    </xf>
    <xf numFmtId="49" fontId="7" fillId="18" borderId="41" xfId="0" applyNumberFormat="1" applyFont="1" applyFill="1" applyBorder="1" applyAlignment="1" applyProtection="1">
      <alignment horizontal="centerContinuous" vertical="center"/>
      <protection/>
    </xf>
    <xf numFmtId="49" fontId="7" fillId="18" borderId="42" xfId="0" applyNumberFormat="1" applyFont="1" applyFill="1" applyBorder="1" applyAlignment="1" applyProtection="1">
      <alignment horizontal="centerContinuous" vertical="center"/>
      <protection/>
    </xf>
    <xf numFmtId="49" fontId="8" fillId="18" borderId="43" xfId="0" applyNumberFormat="1" applyFont="1" applyFill="1" applyBorder="1" applyAlignment="1" applyProtection="1">
      <alignment vertical="center"/>
      <protection/>
    </xf>
    <xf numFmtId="196" fontId="8" fillId="4" borderId="44" xfId="0" applyNumberFormat="1" applyFont="1" applyFill="1" applyBorder="1" applyAlignment="1" applyProtection="1">
      <alignment horizontal="right" vertical="center"/>
      <protection/>
    </xf>
    <xf numFmtId="196" fontId="8" fillId="4" borderId="45" xfId="0" applyNumberFormat="1" applyFont="1" applyFill="1" applyBorder="1" applyAlignment="1" applyProtection="1">
      <alignment horizontal="right" vertical="center"/>
      <protection/>
    </xf>
    <xf numFmtId="49" fontId="8" fillId="18" borderId="46" xfId="0" applyNumberFormat="1" applyFont="1" applyFill="1" applyBorder="1" applyAlignment="1" applyProtection="1">
      <alignment vertical="center"/>
      <protection/>
    </xf>
    <xf numFmtId="195" fontId="8" fillId="4" borderId="32" xfId="0" applyNumberFormat="1" applyFont="1" applyFill="1" applyBorder="1" applyAlignment="1" applyProtection="1">
      <alignment horizontal="right" vertical="center"/>
      <protection/>
    </xf>
    <xf numFmtId="195" fontId="8" fillId="4" borderId="33" xfId="0" applyNumberFormat="1" applyFont="1" applyFill="1" applyBorder="1" applyAlignment="1" applyProtection="1">
      <alignment horizontal="right" vertical="center"/>
      <protection/>
    </xf>
    <xf numFmtId="196" fontId="8" fillId="4" borderId="27" xfId="0" applyNumberFormat="1" applyFont="1" applyFill="1" applyBorder="1" applyAlignment="1" applyProtection="1">
      <alignment horizontal="right" vertical="center"/>
      <protection/>
    </xf>
    <xf numFmtId="49" fontId="8" fillId="18" borderId="47" xfId="0" applyNumberFormat="1" applyFont="1" applyFill="1" applyBorder="1" applyAlignment="1" applyProtection="1">
      <alignment vertical="center"/>
      <protection/>
    </xf>
    <xf numFmtId="49" fontId="8" fillId="18" borderId="48" xfId="0" applyNumberFormat="1" applyFont="1" applyFill="1" applyBorder="1" applyAlignment="1" applyProtection="1">
      <alignment horizontal="left" vertical="center"/>
      <protection/>
    </xf>
    <xf numFmtId="49" fontId="8" fillId="18" borderId="48" xfId="0" applyNumberFormat="1" applyFont="1" applyFill="1" applyBorder="1" applyAlignment="1" applyProtection="1">
      <alignment horizontal="right" vertical="center"/>
      <protection/>
    </xf>
    <xf numFmtId="49" fontId="8" fillId="18" borderId="49" xfId="0" applyNumberFormat="1" applyFont="1" applyFill="1" applyBorder="1" applyAlignment="1" applyProtection="1">
      <alignment horizontal="left" vertical="center"/>
      <protection/>
    </xf>
    <xf numFmtId="194" fontId="8" fillId="4" borderId="37" xfId="0" applyNumberFormat="1" applyFont="1" applyFill="1" applyBorder="1" applyAlignment="1" applyProtection="1">
      <alignment horizontal="right" vertical="center"/>
      <protection/>
    </xf>
    <xf numFmtId="194" fontId="8" fillId="4" borderId="38" xfId="0" applyNumberFormat="1" applyFont="1" applyFill="1" applyBorder="1" applyAlignment="1" applyProtection="1">
      <alignment horizontal="right" vertical="center"/>
      <protection/>
    </xf>
    <xf numFmtId="0" fontId="17" fillId="0" borderId="50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8" fillId="6" borderId="0" xfId="0" applyFont="1" applyFill="1" applyAlignment="1" applyProtection="1">
      <alignment horizontal="center" vertical="center"/>
      <protection/>
    </xf>
    <xf numFmtId="0" fontId="8" fillId="6" borderId="0" xfId="0" applyFont="1" applyFill="1" applyAlignment="1" applyProtection="1">
      <alignment vertical="center"/>
      <protection/>
    </xf>
    <xf numFmtId="0" fontId="9" fillId="6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6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6" borderId="51" xfId="0" applyFont="1" applyFill="1" applyBorder="1" applyAlignment="1" applyProtection="1">
      <alignment vertical="center"/>
      <protection/>
    </xf>
    <xf numFmtId="0" fontId="16" fillId="0" borderId="50" xfId="0" applyFont="1" applyFill="1" applyBorder="1" applyAlignment="1" applyProtection="1">
      <alignment/>
      <protection/>
    </xf>
    <xf numFmtId="0" fontId="17" fillId="0" borderId="50" xfId="0" applyFont="1" applyFill="1" applyBorder="1" applyAlignment="1" applyProtection="1">
      <alignment/>
      <protection/>
    </xf>
    <xf numFmtId="49" fontId="8" fillId="18" borderId="52" xfId="0" applyNumberFormat="1" applyFont="1" applyFill="1" applyBorder="1" applyAlignment="1" applyProtection="1">
      <alignment vertical="center"/>
      <protection/>
    </xf>
    <xf numFmtId="49" fontId="8" fillId="18" borderId="53" xfId="0" applyNumberFormat="1" applyFont="1" applyFill="1" applyBorder="1" applyAlignment="1" applyProtection="1">
      <alignment horizontal="left" vertical="center"/>
      <protection/>
    </xf>
    <xf numFmtId="49" fontId="8" fillId="18" borderId="53" xfId="0" applyNumberFormat="1" applyFont="1" applyFill="1" applyBorder="1" applyAlignment="1" applyProtection="1">
      <alignment horizontal="right" vertical="center"/>
      <protection/>
    </xf>
    <xf numFmtId="49" fontId="8" fillId="18" borderId="54" xfId="0" applyNumberFormat="1" applyFont="1" applyFill="1" applyBorder="1" applyAlignment="1" applyProtection="1">
      <alignment horizontal="left" vertical="center"/>
      <protection/>
    </xf>
    <xf numFmtId="194" fontId="8" fillId="4" borderId="44" xfId="0" applyNumberFormat="1" applyFont="1" applyFill="1" applyBorder="1" applyAlignment="1" applyProtection="1">
      <alignment horizontal="right" vertical="center"/>
      <protection/>
    </xf>
    <xf numFmtId="194" fontId="8" fillId="4" borderId="45" xfId="0" applyNumberFormat="1" applyFont="1" applyFill="1" applyBorder="1" applyAlignment="1" applyProtection="1">
      <alignment horizontal="right" vertical="center"/>
      <protection/>
    </xf>
    <xf numFmtId="194" fontId="8" fillId="4" borderId="55" xfId="0" applyNumberFormat="1" applyFont="1" applyFill="1" applyBorder="1" applyAlignment="1" applyProtection="1">
      <alignment horizontal="right" vertical="center"/>
      <protection/>
    </xf>
    <xf numFmtId="194" fontId="8" fillId="4" borderId="56" xfId="0" applyNumberFormat="1" applyFont="1" applyFill="1" applyBorder="1" applyAlignment="1" applyProtection="1">
      <alignment horizontal="right" vertical="center"/>
      <protection/>
    </xf>
    <xf numFmtId="49" fontId="8" fillId="18" borderId="57" xfId="0" applyNumberFormat="1" applyFont="1" applyFill="1" applyBorder="1" applyAlignment="1" applyProtection="1">
      <alignment vertical="center"/>
      <protection/>
    </xf>
    <xf numFmtId="49" fontId="8" fillId="18" borderId="58" xfId="0" applyNumberFormat="1" applyFont="1" applyFill="1" applyBorder="1" applyAlignment="1" applyProtection="1">
      <alignment horizontal="left" vertical="center"/>
      <protection/>
    </xf>
    <xf numFmtId="49" fontId="8" fillId="18" borderId="58" xfId="0" applyNumberFormat="1" applyFont="1" applyFill="1" applyBorder="1" applyAlignment="1" applyProtection="1">
      <alignment horizontal="right" vertical="center"/>
      <protection/>
    </xf>
    <xf numFmtId="49" fontId="8" fillId="18" borderId="59" xfId="0" applyNumberFormat="1" applyFont="1" applyFill="1" applyBorder="1" applyAlignment="1" applyProtection="1">
      <alignment horizontal="left" vertical="center"/>
      <protection/>
    </xf>
    <xf numFmtId="49" fontId="8" fillId="18" borderId="60" xfId="0" applyNumberFormat="1" applyFont="1" applyFill="1" applyBorder="1" applyAlignment="1" applyProtection="1">
      <alignment vertical="center"/>
      <protection/>
    </xf>
    <xf numFmtId="0" fontId="17" fillId="0" borderId="5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left" vertical="top"/>
      <protection/>
    </xf>
    <xf numFmtId="197" fontId="8" fillId="4" borderId="44" xfId="0" applyNumberFormat="1" applyFont="1" applyFill="1" applyBorder="1" applyAlignment="1" applyProtection="1">
      <alignment horizontal="right" vertical="center"/>
      <protection/>
    </xf>
    <xf numFmtId="197" fontId="8" fillId="4" borderId="45" xfId="0" applyNumberFormat="1" applyFont="1" applyFill="1" applyBorder="1" applyAlignment="1" applyProtection="1">
      <alignment horizontal="right" vertical="center"/>
      <protection/>
    </xf>
    <xf numFmtId="197" fontId="8" fillId="4" borderId="55" xfId="0" applyNumberFormat="1" applyFont="1" applyFill="1" applyBorder="1" applyAlignment="1" applyProtection="1">
      <alignment horizontal="right" vertical="center"/>
      <protection/>
    </xf>
    <xf numFmtId="197" fontId="8" fillId="4" borderId="56" xfId="0" applyNumberFormat="1" applyFont="1" applyFill="1" applyBorder="1" applyAlignment="1" applyProtection="1">
      <alignment horizontal="right" vertical="center"/>
      <protection/>
    </xf>
    <xf numFmtId="197" fontId="8" fillId="4" borderId="37" xfId="0" applyNumberFormat="1" applyFont="1" applyFill="1" applyBorder="1" applyAlignment="1" applyProtection="1">
      <alignment horizontal="right" vertical="center"/>
      <protection/>
    </xf>
    <xf numFmtId="197" fontId="8" fillId="4" borderId="38" xfId="0" applyNumberFormat="1" applyFont="1" applyFill="1" applyBorder="1" applyAlignment="1" applyProtection="1">
      <alignment horizontal="right" vertical="center"/>
      <protection/>
    </xf>
    <xf numFmtId="49" fontId="7" fillId="18" borderId="40" xfId="0" applyNumberFormat="1" applyFont="1" applyFill="1" applyBorder="1" applyAlignment="1" applyProtection="1">
      <alignment horizontal="centerContinuous" vertical="center"/>
      <protection/>
    </xf>
    <xf numFmtId="49" fontId="7" fillId="18" borderId="61" xfId="0" applyNumberFormat="1" applyFont="1" applyFill="1" applyBorder="1" applyAlignment="1" applyProtection="1">
      <alignment horizontal="centerContinuous" vertical="center"/>
      <protection/>
    </xf>
    <xf numFmtId="194" fontId="7" fillId="18" borderId="41" xfId="0" applyNumberFormat="1" applyFont="1" applyFill="1" applyBorder="1" applyAlignment="1" applyProtection="1">
      <alignment horizontal="centerContinuous" vertical="center"/>
      <protection/>
    </xf>
    <xf numFmtId="194" fontId="7" fillId="18" borderId="42" xfId="0" applyNumberFormat="1" applyFont="1" applyFill="1" applyBorder="1" applyAlignment="1" applyProtection="1">
      <alignment horizontal="centerContinuous" vertical="center"/>
      <protection/>
    </xf>
    <xf numFmtId="0" fontId="8" fillId="6" borderId="0" xfId="0" applyFont="1" applyFill="1" applyBorder="1" applyAlignment="1" applyProtection="1">
      <alignment vertical="center"/>
      <protection/>
    </xf>
    <xf numFmtId="49" fontId="7" fillId="18" borderId="16" xfId="0" applyNumberFormat="1" applyFont="1" applyFill="1" applyBorder="1" applyAlignment="1" applyProtection="1">
      <alignment horizontal="centerContinuous" vertical="center"/>
      <protection/>
    </xf>
    <xf numFmtId="49" fontId="7" fillId="18" borderId="17" xfId="0" applyNumberFormat="1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49" fontId="7" fillId="18" borderId="39" xfId="0" applyNumberFormat="1" applyFont="1" applyFill="1" applyBorder="1" applyAlignment="1" applyProtection="1">
      <alignment vertical="center"/>
      <protection/>
    </xf>
    <xf numFmtId="49" fontId="7" fillId="18" borderId="40" xfId="0" applyNumberFormat="1" applyFont="1" applyFill="1" applyBorder="1" applyAlignment="1" applyProtection="1">
      <alignment horizontal="left" vertical="center"/>
      <protection/>
    </xf>
    <xf numFmtId="49" fontId="7" fillId="18" borderId="40" xfId="0" applyNumberFormat="1" applyFont="1" applyFill="1" applyBorder="1" applyAlignment="1" applyProtection="1">
      <alignment horizontal="right" vertical="center"/>
      <protection/>
    </xf>
    <xf numFmtId="49" fontId="7" fillId="18" borderId="62" xfId="0" applyNumberFormat="1" applyFont="1" applyFill="1" applyBorder="1" applyAlignment="1" applyProtection="1">
      <alignment horizontal="left" vertical="center"/>
      <protection/>
    </xf>
    <xf numFmtId="194" fontId="7" fillId="4" borderId="41" xfId="0" applyNumberFormat="1" applyFont="1" applyFill="1" applyBorder="1" applyAlignment="1" applyProtection="1">
      <alignment horizontal="right" vertical="center"/>
      <protection/>
    </xf>
    <xf numFmtId="194" fontId="7" fillId="4" borderId="42" xfId="0" applyNumberFormat="1" applyFont="1" applyFill="1" applyBorder="1" applyAlignment="1" applyProtection="1">
      <alignment horizontal="right" vertical="center"/>
      <protection/>
    </xf>
    <xf numFmtId="49" fontId="8" fillId="18" borderId="63" xfId="0" applyNumberFormat="1" applyFont="1" applyFill="1" applyBorder="1" applyAlignment="1" applyProtection="1">
      <alignment horizontal="left" vertical="center"/>
      <protection/>
    </xf>
    <xf numFmtId="49" fontId="8" fillId="18" borderId="64" xfId="0" applyNumberFormat="1" applyFont="1" applyFill="1" applyBorder="1" applyAlignment="1" applyProtection="1">
      <alignment horizontal="left" vertical="center"/>
      <protection/>
    </xf>
    <xf numFmtId="49" fontId="8" fillId="18" borderId="11" xfId="0" applyNumberFormat="1" applyFont="1" applyFill="1" applyBorder="1" applyAlignment="1" applyProtection="1">
      <alignment horizontal="right" vertical="center"/>
      <protection/>
    </xf>
    <xf numFmtId="49" fontId="8" fillId="18" borderId="65" xfId="0" applyNumberFormat="1" applyFont="1" applyFill="1" applyBorder="1" applyAlignment="1" applyProtection="1">
      <alignment horizontal="left" vertical="center"/>
      <protection/>
    </xf>
    <xf numFmtId="194" fontId="7" fillId="4" borderId="66" xfId="0" applyNumberFormat="1" applyFont="1" applyFill="1" applyBorder="1" applyAlignment="1" applyProtection="1">
      <alignment horizontal="right" vertical="center"/>
      <protection/>
    </xf>
    <xf numFmtId="194" fontId="8" fillId="4" borderId="67" xfId="0" applyNumberFormat="1" applyFont="1" applyFill="1" applyBorder="1" applyAlignment="1" applyProtection="1">
      <alignment horizontal="right" vertical="center"/>
      <protection/>
    </xf>
    <xf numFmtId="49" fontId="8" fillId="18" borderId="51" xfId="0" applyNumberFormat="1" applyFont="1" applyFill="1" applyBorder="1" applyAlignment="1" applyProtection="1">
      <alignment vertical="center"/>
      <protection/>
    </xf>
    <xf numFmtId="194" fontId="8" fillId="4" borderId="68" xfId="0" applyNumberFormat="1" applyFont="1" applyFill="1" applyBorder="1" applyAlignment="1" applyProtection="1">
      <alignment horizontal="right" vertical="center"/>
      <protection/>
    </xf>
    <xf numFmtId="49" fontId="7" fillId="18" borderId="52" xfId="0" applyNumberFormat="1" applyFont="1" applyFill="1" applyBorder="1" applyAlignment="1" applyProtection="1">
      <alignment vertical="center"/>
      <protection/>
    </xf>
    <xf numFmtId="49" fontId="7" fillId="18" borderId="53" xfId="0" applyNumberFormat="1" applyFont="1" applyFill="1" applyBorder="1" applyAlignment="1" applyProtection="1">
      <alignment horizontal="left" vertical="center"/>
      <protection/>
    </xf>
    <xf numFmtId="49" fontId="7" fillId="18" borderId="53" xfId="0" applyNumberFormat="1" applyFont="1" applyFill="1" applyBorder="1" applyAlignment="1" applyProtection="1">
      <alignment horizontal="right" vertical="center"/>
      <protection/>
    </xf>
    <xf numFmtId="49" fontId="7" fillId="18" borderId="54" xfId="0" applyNumberFormat="1" applyFont="1" applyFill="1" applyBorder="1" applyAlignment="1" applyProtection="1">
      <alignment horizontal="left" vertical="center"/>
      <protection/>
    </xf>
    <xf numFmtId="194" fontId="7" fillId="4" borderId="44" xfId="0" applyNumberFormat="1" applyFont="1" applyFill="1" applyBorder="1" applyAlignment="1" applyProtection="1">
      <alignment horizontal="right" vertical="center"/>
      <protection/>
    </xf>
    <xf numFmtId="194" fontId="7" fillId="4" borderId="45" xfId="0" applyNumberFormat="1" applyFont="1" applyFill="1" applyBorder="1" applyAlignment="1" applyProtection="1">
      <alignment horizontal="right" vertical="center"/>
      <protection/>
    </xf>
    <xf numFmtId="49" fontId="7" fillId="18" borderId="60" xfId="0" applyNumberFormat="1" applyFont="1" applyFill="1" applyBorder="1" applyAlignment="1" applyProtection="1">
      <alignment vertical="center"/>
      <protection/>
    </xf>
    <xf numFmtId="49" fontId="7" fillId="18" borderId="35" xfId="0" applyNumberFormat="1" applyFont="1" applyFill="1" applyBorder="1" applyAlignment="1" applyProtection="1">
      <alignment horizontal="left" vertical="center"/>
      <protection/>
    </xf>
    <xf numFmtId="49" fontId="7" fillId="18" borderId="35" xfId="0" applyNumberFormat="1" applyFont="1" applyFill="1" applyBorder="1" applyAlignment="1" applyProtection="1">
      <alignment horizontal="right" vertical="center"/>
      <protection/>
    </xf>
    <xf numFmtId="49" fontId="7" fillId="18" borderId="36" xfId="0" applyNumberFormat="1" applyFont="1" applyFill="1" applyBorder="1" applyAlignment="1" applyProtection="1">
      <alignment horizontal="left" vertical="center"/>
      <protection/>
    </xf>
    <xf numFmtId="194" fontId="7" fillId="4" borderId="37" xfId="0" applyNumberFormat="1" applyFont="1" applyFill="1" applyBorder="1" applyAlignment="1" applyProtection="1">
      <alignment horizontal="right" vertical="center"/>
      <protection/>
    </xf>
    <xf numFmtId="194" fontId="7" fillId="4" borderId="38" xfId="0" applyNumberFormat="1" applyFont="1" applyFill="1" applyBorder="1" applyAlignment="1" applyProtection="1">
      <alignment horizontal="right" vertical="center"/>
      <protection/>
    </xf>
    <xf numFmtId="49" fontId="8" fillId="18" borderId="19" xfId="0" applyNumberFormat="1" applyFont="1" applyFill="1" applyBorder="1" applyAlignment="1" applyProtection="1">
      <alignment vertical="center"/>
      <protection/>
    </xf>
    <xf numFmtId="49" fontId="8" fillId="18" borderId="20" xfId="0" applyNumberFormat="1" applyFont="1" applyFill="1" applyBorder="1" applyAlignment="1" applyProtection="1">
      <alignment horizontal="left" vertical="center"/>
      <protection/>
    </xf>
    <xf numFmtId="49" fontId="8" fillId="18" borderId="20" xfId="0" applyNumberFormat="1" applyFont="1" applyFill="1" applyBorder="1" applyAlignment="1" applyProtection="1">
      <alignment horizontal="right" vertical="center"/>
      <protection/>
    </xf>
    <xf numFmtId="49" fontId="8" fillId="18" borderId="21" xfId="0" applyNumberFormat="1" applyFont="1" applyFill="1" applyBorder="1" applyAlignment="1" applyProtection="1">
      <alignment horizontal="left" vertical="center"/>
      <protection/>
    </xf>
    <xf numFmtId="49" fontId="8" fillId="18" borderId="69" xfId="0" applyNumberFormat="1" applyFont="1" applyFill="1" applyBorder="1" applyAlignment="1" applyProtection="1">
      <alignment vertical="center"/>
      <protection/>
    </xf>
    <xf numFmtId="49" fontId="8" fillId="18" borderId="70" xfId="0" applyNumberFormat="1" applyFont="1" applyFill="1" applyBorder="1" applyAlignment="1" applyProtection="1">
      <alignment horizontal="left" vertical="center"/>
      <protection/>
    </xf>
    <xf numFmtId="49" fontId="8" fillId="18" borderId="70" xfId="0" applyNumberFormat="1" applyFont="1" applyFill="1" applyBorder="1" applyAlignment="1" applyProtection="1">
      <alignment horizontal="right" vertical="center"/>
      <protection/>
    </xf>
    <xf numFmtId="49" fontId="8" fillId="18" borderId="71" xfId="0" applyNumberFormat="1" applyFont="1" applyFill="1" applyBorder="1" applyAlignment="1" applyProtection="1">
      <alignment horizontal="left" vertical="center"/>
      <protection/>
    </xf>
    <xf numFmtId="194" fontId="8" fillId="4" borderId="72" xfId="0" applyNumberFormat="1" applyFont="1" applyFill="1" applyBorder="1" applyAlignment="1" applyProtection="1">
      <alignment horizontal="right" vertical="center"/>
      <protection/>
    </xf>
    <xf numFmtId="194" fontId="8" fillId="4" borderId="73" xfId="0" applyNumberFormat="1" applyFont="1" applyFill="1" applyBorder="1" applyAlignment="1" applyProtection="1">
      <alignment horizontal="right" vertical="center"/>
      <protection/>
    </xf>
    <xf numFmtId="49" fontId="8" fillId="18" borderId="74" xfId="0" applyNumberFormat="1" applyFont="1" applyFill="1" applyBorder="1" applyAlignment="1" applyProtection="1">
      <alignment horizontal="left" vertical="center"/>
      <protection/>
    </xf>
    <xf numFmtId="49" fontId="8" fillId="18" borderId="74" xfId="0" applyNumberFormat="1" applyFont="1" applyFill="1" applyBorder="1" applyAlignment="1" applyProtection="1">
      <alignment horizontal="right" vertical="center"/>
      <protection/>
    </xf>
    <xf numFmtId="49" fontId="8" fillId="18" borderId="75" xfId="0" applyNumberFormat="1" applyFont="1" applyFill="1" applyBorder="1" applyAlignment="1" applyProtection="1">
      <alignment horizontal="left" vertical="center"/>
      <protection/>
    </xf>
    <xf numFmtId="49" fontId="8" fillId="18" borderId="76" xfId="0" applyNumberFormat="1" applyFont="1" applyFill="1" applyBorder="1" applyAlignment="1" applyProtection="1">
      <alignment vertical="center"/>
      <protection/>
    </xf>
    <xf numFmtId="49" fontId="8" fillId="18" borderId="77" xfId="0" applyNumberFormat="1" applyFont="1" applyFill="1" applyBorder="1" applyAlignment="1" applyProtection="1">
      <alignment horizontal="left" vertical="center"/>
      <protection/>
    </xf>
    <xf numFmtId="49" fontId="8" fillId="18" borderId="77" xfId="0" applyNumberFormat="1" applyFont="1" applyFill="1" applyBorder="1" applyAlignment="1" applyProtection="1">
      <alignment horizontal="right" vertical="center"/>
      <protection/>
    </xf>
    <xf numFmtId="49" fontId="8" fillId="18" borderId="78" xfId="0" applyNumberFormat="1" applyFont="1" applyFill="1" applyBorder="1" applyAlignment="1" applyProtection="1">
      <alignment horizontal="left" vertical="center"/>
      <protection/>
    </xf>
    <xf numFmtId="194" fontId="8" fillId="4" borderId="79" xfId="0" applyNumberFormat="1" applyFont="1" applyFill="1" applyBorder="1" applyAlignment="1" applyProtection="1">
      <alignment horizontal="right" vertical="center"/>
      <protection/>
    </xf>
    <xf numFmtId="194" fontId="8" fillId="4" borderId="8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194" fontId="7" fillId="4" borderId="81" xfId="0" applyNumberFormat="1" applyFont="1" applyFill="1" applyBorder="1" applyAlignment="1" applyProtection="1">
      <alignment horizontal="right" vertical="center"/>
      <protection/>
    </xf>
    <xf numFmtId="194" fontId="8" fillId="4" borderId="63" xfId="0" applyNumberFormat="1" applyFont="1" applyFill="1" applyBorder="1" applyAlignment="1" applyProtection="1">
      <alignment horizontal="right" vertical="center"/>
      <protection/>
    </xf>
    <xf numFmtId="194" fontId="8" fillId="4" borderId="82" xfId="0" applyNumberFormat="1" applyFont="1" applyFill="1" applyBorder="1" applyAlignment="1" applyProtection="1">
      <alignment horizontal="right" vertical="center"/>
      <protection/>
    </xf>
    <xf numFmtId="194" fontId="8" fillId="4" borderId="64" xfId="0" applyNumberFormat="1" applyFont="1" applyFill="1" applyBorder="1" applyAlignment="1" applyProtection="1">
      <alignment horizontal="right" vertical="center"/>
      <protection/>
    </xf>
    <xf numFmtId="194" fontId="7" fillId="4" borderId="83" xfId="0" applyNumberFormat="1" applyFont="1" applyFill="1" applyBorder="1" applyAlignment="1" applyProtection="1">
      <alignment horizontal="right" vertical="center"/>
      <protection/>
    </xf>
    <xf numFmtId="194" fontId="8" fillId="4" borderId="84" xfId="0" applyNumberFormat="1" applyFont="1" applyFill="1" applyBorder="1" applyAlignment="1" applyProtection="1">
      <alignment horizontal="right" vertical="center"/>
      <protection/>
    </xf>
    <xf numFmtId="0" fontId="13" fillId="18" borderId="85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49" fontId="8" fillId="18" borderId="86" xfId="0" applyNumberFormat="1" applyFont="1" applyFill="1" applyBorder="1" applyAlignment="1" applyProtection="1">
      <alignment vertical="center"/>
      <protection/>
    </xf>
    <xf numFmtId="194" fontId="8" fillId="4" borderId="87" xfId="0" applyNumberFormat="1" applyFont="1" applyFill="1" applyBorder="1" applyAlignment="1" applyProtection="1">
      <alignment horizontal="right" vertical="center"/>
      <protection/>
    </xf>
    <xf numFmtId="194" fontId="8" fillId="4" borderId="88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8" fillId="13" borderId="0" xfId="0" applyFont="1" applyFill="1" applyAlignment="1" applyProtection="1">
      <alignment vertical="center"/>
      <protection/>
    </xf>
    <xf numFmtId="49" fontId="7" fillId="18" borderId="89" xfId="0" applyNumberFormat="1" applyFont="1" applyFill="1" applyBorder="1" applyAlignment="1" applyProtection="1">
      <alignment horizontal="centerContinuous" vertical="center"/>
      <protection/>
    </xf>
    <xf numFmtId="49" fontId="7" fillId="18" borderId="90" xfId="0" applyNumberFormat="1" applyFont="1" applyFill="1" applyBorder="1" applyAlignment="1" applyProtection="1">
      <alignment horizontal="centerContinuous" vertical="center"/>
      <protection/>
    </xf>
    <xf numFmtId="49" fontId="7" fillId="18" borderId="91" xfId="0" applyNumberFormat="1" applyFont="1" applyFill="1" applyBorder="1" applyAlignment="1" applyProtection="1">
      <alignment horizontal="centerContinuous" vertical="center"/>
      <protection/>
    </xf>
    <xf numFmtId="49" fontId="7" fillId="18" borderId="92" xfId="0" applyNumberFormat="1" applyFont="1" applyFill="1" applyBorder="1" applyAlignment="1" applyProtection="1">
      <alignment horizontal="centerContinuous" vertical="center"/>
      <protection/>
    </xf>
    <xf numFmtId="194" fontId="7" fillId="4" borderId="90" xfId="0" applyNumberFormat="1" applyFont="1" applyFill="1" applyBorder="1" applyAlignment="1" applyProtection="1">
      <alignment horizontal="right" vertical="center"/>
      <protection/>
    </xf>
    <xf numFmtId="194" fontId="7" fillId="4" borderId="92" xfId="0" applyNumberFormat="1" applyFont="1" applyFill="1" applyBorder="1" applyAlignment="1" applyProtection="1">
      <alignment horizontal="right" vertical="center"/>
      <protection/>
    </xf>
    <xf numFmtId="194" fontId="8" fillId="4" borderId="93" xfId="0" applyNumberFormat="1" applyFont="1" applyFill="1" applyBorder="1" applyAlignment="1" applyProtection="1">
      <alignment horizontal="right" vertical="center"/>
      <protection/>
    </xf>
    <xf numFmtId="194" fontId="8" fillId="4" borderId="94" xfId="0" applyNumberFormat="1" applyFont="1" applyFill="1" applyBorder="1" applyAlignment="1" applyProtection="1">
      <alignment horizontal="right" vertical="center"/>
      <protection/>
    </xf>
    <xf numFmtId="195" fontId="8" fillId="4" borderId="64" xfId="0" applyNumberFormat="1" applyFont="1" applyFill="1" applyBorder="1" applyAlignment="1" applyProtection="1">
      <alignment horizontal="right" vertical="center"/>
      <protection/>
    </xf>
    <xf numFmtId="0" fontId="8" fillId="6" borderId="0" xfId="0" applyFont="1" applyFill="1" applyAlignment="1" applyProtection="1">
      <alignment vertical="center"/>
      <protection hidden="1"/>
    </xf>
    <xf numFmtId="49" fontId="7" fillId="18" borderId="51" xfId="0" applyNumberFormat="1" applyFont="1" applyFill="1" applyBorder="1" applyAlignment="1" applyProtection="1">
      <alignment vertical="center"/>
      <protection/>
    </xf>
    <xf numFmtId="49" fontId="7" fillId="18" borderId="0" xfId="0" applyNumberFormat="1" applyFont="1" applyFill="1" applyBorder="1" applyAlignment="1" applyProtection="1">
      <alignment horizontal="left" vertical="center"/>
      <protection/>
    </xf>
    <xf numFmtId="49" fontId="7" fillId="18" borderId="0" xfId="0" applyNumberFormat="1" applyFont="1" applyFill="1" applyBorder="1" applyAlignment="1" applyProtection="1">
      <alignment horizontal="right" vertical="center"/>
      <protection/>
    </xf>
    <xf numFmtId="49" fontId="7" fillId="18" borderId="95" xfId="0" applyNumberFormat="1" applyFont="1" applyFill="1" applyBorder="1" applyAlignment="1" applyProtection="1">
      <alignment horizontal="left" vertical="center"/>
      <protection/>
    </xf>
    <xf numFmtId="194" fontId="7" fillId="4" borderId="96" xfId="0" applyNumberFormat="1" applyFont="1" applyFill="1" applyBorder="1" applyAlignment="1" applyProtection="1">
      <alignment horizontal="right" vertical="center"/>
      <protection/>
    </xf>
    <xf numFmtId="194" fontId="7" fillId="4" borderId="97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0" fontId="11" fillId="18" borderId="0" xfId="0" applyFont="1" applyFill="1" applyAlignment="1" applyProtection="1">
      <alignment vertical="center"/>
      <protection/>
    </xf>
    <xf numFmtId="194" fontId="8" fillId="4" borderId="98" xfId="0" applyNumberFormat="1" applyFont="1" applyFill="1" applyBorder="1" applyAlignment="1" applyProtection="1">
      <alignment horizontal="right" vertical="center"/>
      <protection/>
    </xf>
    <xf numFmtId="194" fontId="8" fillId="6" borderId="0" xfId="0" applyNumberFormat="1" applyFont="1" applyFill="1" applyAlignment="1" applyProtection="1">
      <alignment vertical="center"/>
      <protection/>
    </xf>
    <xf numFmtId="175" fontId="8" fillId="6" borderId="0" xfId="0" applyNumberFormat="1" applyFont="1" applyFill="1" applyAlignment="1" applyProtection="1">
      <alignment vertical="center"/>
      <protection/>
    </xf>
    <xf numFmtId="0" fontId="8" fillId="6" borderId="0" xfId="0" applyNumberFormat="1" applyFont="1" applyFill="1" applyAlignment="1" applyProtection="1">
      <alignment vertical="center"/>
      <protection/>
    </xf>
    <xf numFmtId="0" fontId="9" fillId="13" borderId="0" xfId="0" applyNumberFormat="1" applyFont="1" applyFill="1" applyAlignment="1" applyProtection="1">
      <alignment vertical="center"/>
      <protection/>
    </xf>
    <xf numFmtId="49" fontId="9" fillId="13" borderId="0" xfId="0" applyNumberFormat="1" applyFont="1" applyFill="1" applyAlignment="1" applyProtection="1">
      <alignment vertical="center"/>
      <protection/>
    </xf>
    <xf numFmtId="0" fontId="9" fillId="13" borderId="0" xfId="0" applyFont="1" applyFill="1" applyAlignment="1" applyProtection="1">
      <alignment vertical="center"/>
      <protection/>
    </xf>
    <xf numFmtId="0" fontId="9" fillId="13" borderId="0" xfId="0" applyNumberFormat="1" applyFont="1" applyFill="1" applyAlignment="1" applyProtection="1" quotePrefix="1">
      <alignment vertical="top"/>
      <protection/>
    </xf>
    <xf numFmtId="49" fontId="9" fillId="13" borderId="0" xfId="0" applyNumberFormat="1" applyFont="1" applyFill="1" applyAlignment="1" applyProtection="1">
      <alignment vertical="top"/>
      <protection/>
    </xf>
    <xf numFmtId="0" fontId="8" fillId="13" borderId="11" xfId="0" applyNumberFormat="1" applyFont="1" applyFill="1" applyBorder="1" applyAlignment="1" applyProtection="1">
      <alignment vertical="center"/>
      <protection/>
    </xf>
    <xf numFmtId="49" fontId="8" fillId="13" borderId="11" xfId="0" applyNumberFormat="1" applyFont="1" applyFill="1" applyBorder="1" applyAlignment="1" applyProtection="1">
      <alignment vertical="center"/>
      <protection/>
    </xf>
    <xf numFmtId="49" fontId="11" fillId="13" borderId="11" xfId="0" applyNumberFormat="1" applyFont="1" applyFill="1" applyBorder="1" applyAlignment="1" applyProtection="1">
      <alignment vertical="center"/>
      <protection/>
    </xf>
    <xf numFmtId="49" fontId="12" fillId="13" borderId="11" xfId="0" applyNumberFormat="1" applyFont="1" applyFill="1" applyBorder="1" applyAlignment="1" applyProtection="1">
      <alignment horizontal="right" vertical="center"/>
      <protection/>
    </xf>
    <xf numFmtId="0" fontId="0" fillId="6" borderId="0" xfId="0" applyNumberFormat="1" applyFill="1" applyBorder="1" applyAlignment="1">
      <alignment/>
    </xf>
    <xf numFmtId="0" fontId="18" fillId="0" borderId="0" xfId="0" applyFont="1" applyFill="1" applyAlignment="1" applyProtection="1">
      <alignment horizontal="center" vertical="top"/>
      <protection locked="0"/>
    </xf>
    <xf numFmtId="0" fontId="13" fillId="18" borderId="99" xfId="0" applyNumberFormat="1" applyFont="1" applyFill="1" applyBorder="1" applyAlignment="1" applyProtection="1">
      <alignment horizontal="center" vertical="top"/>
      <protection/>
    </xf>
    <xf numFmtId="194" fontId="8" fillId="4" borderId="10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194" fontId="8" fillId="4" borderId="101" xfId="0" applyNumberFormat="1" applyFont="1" applyFill="1" applyBorder="1" applyAlignment="1" applyProtection="1">
      <alignment horizontal="right" vertical="center"/>
      <protection/>
    </xf>
    <xf numFmtId="195" fontId="8" fillId="4" borderId="63" xfId="0" applyNumberFormat="1" applyFont="1" applyFill="1" applyBorder="1" applyAlignment="1" applyProtection="1">
      <alignment horizontal="right" vertical="center"/>
      <protection/>
    </xf>
    <xf numFmtId="196" fontId="8" fillId="4" borderId="94" xfId="0" applyNumberFormat="1" applyFont="1" applyFill="1" applyBorder="1" applyAlignment="1" applyProtection="1">
      <alignment horizontal="right" vertical="center"/>
      <protection/>
    </xf>
    <xf numFmtId="195" fontId="8" fillId="4" borderId="101" xfId="0" applyNumberFormat="1" applyFont="1" applyFill="1" applyBorder="1" applyAlignment="1" applyProtection="1">
      <alignment horizontal="right" vertical="center"/>
      <protection/>
    </xf>
    <xf numFmtId="196" fontId="8" fillId="4" borderId="63" xfId="0" applyNumberFormat="1" applyFont="1" applyFill="1" applyBorder="1" applyAlignment="1" applyProtection="1">
      <alignment horizontal="right" vertical="center"/>
      <protection/>
    </xf>
    <xf numFmtId="49" fontId="7" fillId="18" borderId="89" xfId="0" applyNumberFormat="1" applyFont="1" applyFill="1" applyBorder="1" applyAlignment="1" applyProtection="1">
      <alignment horizontal="centerContinuous" vertical="center"/>
      <protection/>
    </xf>
    <xf numFmtId="194" fontId="7" fillId="4" borderId="64" xfId="0" applyNumberFormat="1" applyFont="1" applyFill="1" applyBorder="1" applyAlignment="1" applyProtection="1">
      <alignment horizontal="right" vertical="center"/>
      <protection/>
    </xf>
    <xf numFmtId="194" fontId="7" fillId="4" borderId="20" xfId="0" applyNumberFormat="1" applyFont="1" applyFill="1" applyBorder="1" applyAlignment="1" applyProtection="1">
      <alignment horizontal="right" vertical="center"/>
      <protection/>
    </xf>
    <xf numFmtId="194" fontId="8" fillId="4" borderId="25" xfId="0" applyNumberFormat="1" applyFont="1" applyFill="1" applyBorder="1" applyAlignment="1" applyProtection="1">
      <alignment horizontal="right" vertical="center"/>
      <protection/>
    </xf>
    <xf numFmtId="194" fontId="8" fillId="4" borderId="102" xfId="0" applyNumberFormat="1" applyFont="1" applyFill="1" applyBorder="1" applyAlignment="1" applyProtection="1">
      <alignment horizontal="right" vertical="center"/>
      <protection/>
    </xf>
    <xf numFmtId="194" fontId="7" fillId="4" borderId="103" xfId="0" applyNumberFormat="1" applyFont="1" applyFill="1" applyBorder="1" applyAlignment="1" applyProtection="1">
      <alignment horizontal="right" vertical="center"/>
      <protection/>
    </xf>
    <xf numFmtId="194" fontId="7" fillId="4" borderId="94" xfId="0" applyNumberFormat="1" applyFont="1" applyFill="1" applyBorder="1" applyAlignment="1" applyProtection="1">
      <alignment horizontal="right" vertical="center"/>
      <protection/>
    </xf>
    <xf numFmtId="197" fontId="8" fillId="4" borderId="94" xfId="0" applyNumberFormat="1" applyFont="1" applyFill="1" applyBorder="1" applyAlignment="1" applyProtection="1">
      <alignment horizontal="right" vertical="center"/>
      <protection/>
    </xf>
    <xf numFmtId="197" fontId="8" fillId="4" borderId="82" xfId="0" applyNumberFormat="1" applyFont="1" applyFill="1" applyBorder="1" applyAlignment="1" applyProtection="1">
      <alignment horizontal="right" vertical="center"/>
      <protection/>
    </xf>
    <xf numFmtId="197" fontId="8" fillId="4" borderId="64" xfId="0" applyNumberFormat="1" applyFont="1" applyFill="1" applyBorder="1" applyAlignment="1" applyProtection="1">
      <alignment horizontal="right" vertical="center"/>
      <protection/>
    </xf>
    <xf numFmtId="49" fontId="7" fillId="18" borderId="0" xfId="0" applyNumberFormat="1" applyFont="1" applyFill="1" applyBorder="1" applyAlignment="1" applyProtection="1">
      <alignment horizontal="centerContinuous" vertical="center"/>
      <protection/>
    </xf>
    <xf numFmtId="49" fontId="7" fillId="18" borderId="104" xfId="0" applyNumberFormat="1" applyFont="1" applyFill="1" applyBorder="1" applyAlignment="1" applyProtection="1">
      <alignment horizontal="centerContinuous" vertical="center"/>
      <protection/>
    </xf>
    <xf numFmtId="49" fontId="7" fillId="18" borderId="105" xfId="0" applyNumberFormat="1" applyFont="1" applyFill="1" applyBorder="1" applyAlignment="1" applyProtection="1">
      <alignment horizontal="centerContinuous" vertical="center"/>
      <protection/>
    </xf>
    <xf numFmtId="49" fontId="7" fillId="18" borderId="106" xfId="0" applyNumberFormat="1" applyFont="1" applyFill="1" applyBorder="1" applyAlignment="1" applyProtection="1">
      <alignment horizontal="centerContinuous" vertical="center"/>
      <protection/>
    </xf>
    <xf numFmtId="49" fontId="7" fillId="18" borderId="107" xfId="0" applyNumberFormat="1" applyFont="1" applyFill="1" applyBorder="1" applyAlignment="1" applyProtection="1">
      <alignment horizontal="centerContinuous" vertical="center"/>
      <protection/>
    </xf>
    <xf numFmtId="10" fontId="8" fillId="6" borderId="0" xfId="0" applyNumberFormat="1" applyFont="1" applyFill="1" applyAlignment="1" applyProtection="1">
      <alignment vertical="center"/>
      <protection/>
    </xf>
    <xf numFmtId="200" fontId="8" fillId="6" borderId="0" xfId="0" applyNumberFormat="1" applyFont="1" applyFill="1" applyAlignment="1" applyProtection="1">
      <alignment vertical="center"/>
      <protection/>
    </xf>
    <xf numFmtId="195" fontId="8" fillId="4" borderId="108" xfId="0" applyNumberFormat="1" applyFont="1" applyFill="1" applyBorder="1" applyAlignment="1" applyProtection="1">
      <alignment horizontal="right" vertical="center"/>
      <protection/>
    </xf>
    <xf numFmtId="194" fontId="7" fillId="4" borderId="22" xfId="0" applyNumberFormat="1" applyFont="1" applyFill="1" applyBorder="1" applyAlignment="1" applyProtection="1">
      <alignment horizontal="right" vertical="center"/>
      <protection/>
    </xf>
    <xf numFmtId="194" fontId="7" fillId="4" borderId="81" xfId="0" applyNumberFormat="1" applyFont="1" applyFill="1" applyBorder="1" applyAlignment="1" applyProtection="1">
      <alignment horizontal="right" vertical="center"/>
      <protection/>
    </xf>
    <xf numFmtId="194" fontId="7" fillId="4" borderId="23" xfId="0" applyNumberFormat="1" applyFont="1" applyFill="1" applyBorder="1" applyAlignment="1" applyProtection="1">
      <alignment horizontal="right" vertical="center"/>
      <protection/>
    </xf>
    <xf numFmtId="194" fontId="7" fillId="4" borderId="44" xfId="0" applyNumberFormat="1" applyFont="1" applyFill="1" applyBorder="1" applyAlignment="1" applyProtection="1">
      <alignment horizontal="right" vertical="center"/>
      <protection/>
    </xf>
    <xf numFmtId="194" fontId="7" fillId="4" borderId="94" xfId="0" applyNumberFormat="1" applyFont="1" applyFill="1" applyBorder="1" applyAlignment="1" applyProtection="1">
      <alignment horizontal="right" vertical="center"/>
      <protection/>
    </xf>
    <xf numFmtId="194" fontId="7" fillId="4" borderId="45" xfId="0" applyNumberFormat="1" applyFont="1" applyFill="1" applyBorder="1" applyAlignment="1" applyProtection="1">
      <alignment horizontal="right" vertical="center"/>
      <protection/>
    </xf>
    <xf numFmtId="194" fontId="7" fillId="4" borderId="32" xfId="0" applyNumberFormat="1" applyFont="1" applyFill="1" applyBorder="1" applyAlignment="1" applyProtection="1">
      <alignment horizontal="right" vertical="center"/>
      <protection/>
    </xf>
    <xf numFmtId="194" fontId="7" fillId="4" borderId="101" xfId="0" applyNumberFormat="1" applyFont="1" applyFill="1" applyBorder="1" applyAlignment="1" applyProtection="1">
      <alignment horizontal="right" vertical="center"/>
      <protection/>
    </xf>
    <xf numFmtId="194" fontId="7" fillId="4" borderId="33" xfId="0" applyNumberFormat="1" applyFont="1" applyFill="1" applyBorder="1" applyAlignment="1" applyProtection="1">
      <alignment horizontal="right" vertical="center"/>
      <protection/>
    </xf>
    <xf numFmtId="194" fontId="8" fillId="4" borderId="109" xfId="0" applyNumberFormat="1" applyFont="1" applyFill="1" applyBorder="1" applyAlignment="1" applyProtection="1">
      <alignment horizontal="right" vertical="center"/>
      <protection/>
    </xf>
    <xf numFmtId="195" fontId="7" fillId="4" borderId="37" xfId="0" applyNumberFormat="1" applyFont="1" applyFill="1" applyBorder="1" applyAlignment="1" applyProtection="1">
      <alignment horizontal="right" vertical="center"/>
      <protection/>
    </xf>
    <xf numFmtId="194" fontId="7" fillId="4" borderId="63" xfId="0" applyNumberFormat="1" applyFont="1" applyFill="1" applyBorder="1" applyAlignment="1" applyProtection="1">
      <alignment horizontal="right" vertical="center"/>
      <protection/>
    </xf>
    <xf numFmtId="194" fontId="7" fillId="4" borderId="28" xfId="0" applyNumberFormat="1" applyFont="1" applyFill="1" applyBorder="1" applyAlignment="1" applyProtection="1">
      <alignment horizontal="right" vertical="center"/>
      <protection/>
    </xf>
    <xf numFmtId="194" fontId="8" fillId="4" borderId="110" xfId="0" applyNumberFormat="1" applyFont="1" applyFill="1" applyBorder="1" applyAlignment="1" applyProtection="1">
      <alignment horizontal="right" vertical="center"/>
      <protection/>
    </xf>
    <xf numFmtId="194" fontId="8" fillId="4" borderId="111" xfId="0" applyNumberFormat="1" applyFont="1" applyFill="1" applyBorder="1" applyAlignment="1" applyProtection="1">
      <alignment horizontal="right" vertical="center"/>
      <protection/>
    </xf>
    <xf numFmtId="194" fontId="8" fillId="4" borderId="58" xfId="0" applyNumberFormat="1" applyFont="1" applyFill="1" applyBorder="1" applyAlignment="1" applyProtection="1">
      <alignment horizontal="right" vertical="center"/>
      <protection/>
    </xf>
    <xf numFmtId="194" fontId="8" fillId="4" borderId="112" xfId="0" applyNumberFormat="1" applyFont="1" applyFill="1" applyBorder="1" applyAlignment="1" applyProtection="1">
      <alignment horizontal="right" vertical="center"/>
      <protection/>
    </xf>
    <xf numFmtId="195" fontId="8" fillId="4" borderId="35" xfId="0" applyNumberFormat="1" applyFont="1" applyFill="1" applyBorder="1" applyAlignment="1" applyProtection="1">
      <alignment horizontal="right" vertical="center"/>
      <protection/>
    </xf>
    <xf numFmtId="0" fontId="1" fillId="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00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175" fontId="8" fillId="0" borderId="0" xfId="48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2" fillId="7" borderId="0" xfId="0" applyFont="1" applyFill="1" applyBorder="1" applyAlignment="1" applyProtection="1">
      <alignment horizontal="left" vertical="center"/>
      <protection hidden="1"/>
    </xf>
    <xf numFmtId="0" fontId="22" fillId="7" borderId="0" xfId="0" applyFont="1" applyFill="1" applyBorder="1" applyAlignment="1" applyProtection="1">
      <alignment horizontal="right" vertical="center"/>
      <protection hidden="1"/>
    </xf>
    <xf numFmtId="2" fontId="8" fillId="6" borderId="0" xfId="0" applyNumberFormat="1" applyFont="1" applyFill="1" applyAlignment="1" applyProtection="1">
      <alignment vertical="center"/>
      <protection/>
    </xf>
    <xf numFmtId="196" fontId="8" fillId="4" borderId="44" xfId="0" applyNumberFormat="1" applyFont="1" applyFill="1" applyBorder="1" applyAlignment="1" applyProtection="1">
      <alignment horizontal="right" vertical="center"/>
      <protection locked="0"/>
    </xf>
    <xf numFmtId="196" fontId="8" fillId="4" borderId="94" xfId="0" applyNumberFormat="1" applyFont="1" applyFill="1" applyBorder="1" applyAlignment="1" applyProtection="1">
      <alignment horizontal="right" vertical="center"/>
      <protection locked="0"/>
    </xf>
    <xf numFmtId="196" fontId="8" fillId="4" borderId="45" xfId="0" applyNumberFormat="1" applyFont="1" applyFill="1" applyBorder="1" applyAlignment="1" applyProtection="1">
      <alignment horizontal="right" vertical="center"/>
      <protection locked="0"/>
    </xf>
    <xf numFmtId="195" fontId="8" fillId="4" borderId="37" xfId="0" applyNumberFormat="1" applyFont="1" applyFill="1" applyBorder="1" applyAlignment="1" applyProtection="1">
      <alignment horizontal="right" vertical="center"/>
      <protection locked="0"/>
    </xf>
    <xf numFmtId="195" fontId="8" fillId="4" borderId="64" xfId="0" applyNumberFormat="1" applyFont="1" applyFill="1" applyBorder="1" applyAlignment="1" applyProtection="1">
      <alignment horizontal="right" vertical="center"/>
      <protection locked="0"/>
    </xf>
    <xf numFmtId="195" fontId="8" fillId="4" borderId="38" xfId="0" applyNumberFormat="1" applyFont="1" applyFill="1" applyBorder="1" applyAlignment="1" applyProtection="1">
      <alignment horizontal="right" vertical="center"/>
      <protection locked="0"/>
    </xf>
    <xf numFmtId="194" fontId="8" fillId="4" borderId="113" xfId="0" applyNumberFormat="1" applyFont="1" applyFill="1" applyBorder="1" applyAlignment="1" applyProtection="1">
      <alignment horizontal="right" vertical="center"/>
      <protection/>
    </xf>
    <xf numFmtId="194" fontId="8" fillId="4" borderId="114" xfId="0" applyNumberFormat="1" applyFont="1" applyFill="1" applyBorder="1" applyAlignment="1" applyProtection="1">
      <alignment horizontal="right" vertical="center"/>
      <protection/>
    </xf>
    <xf numFmtId="196" fontId="8" fillId="4" borderId="28" xfId="0" applyNumberFormat="1" applyFont="1" applyFill="1" applyBorder="1" applyAlignment="1" applyProtection="1">
      <alignment horizontal="right" vertical="center"/>
      <protection/>
    </xf>
    <xf numFmtId="0" fontId="7" fillId="18" borderId="97" xfId="0" applyNumberFormat="1" applyFont="1" applyFill="1" applyBorder="1" applyAlignment="1" applyProtection="1">
      <alignment horizontal="center"/>
      <protection/>
    </xf>
    <xf numFmtId="0" fontId="7" fillId="18" borderId="106" xfId="0" applyNumberFormat="1" applyFont="1" applyFill="1" applyBorder="1" applyAlignment="1" applyProtection="1">
      <alignment horizontal="center"/>
      <protection/>
    </xf>
    <xf numFmtId="0" fontId="7" fillId="18" borderId="96" xfId="0" applyNumberFormat="1" applyFont="1" applyFill="1" applyBorder="1" applyAlignment="1" applyProtection="1">
      <alignment horizontal="center"/>
      <protection/>
    </xf>
    <xf numFmtId="0" fontId="7" fillId="18" borderId="104" xfId="0" applyNumberFormat="1" applyFont="1" applyFill="1" applyBorder="1" applyAlignment="1" applyProtection="1">
      <alignment horizontal="center"/>
      <protection/>
    </xf>
    <xf numFmtId="49" fontId="10" fillId="18" borderId="11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18" borderId="116" xfId="0" applyNumberFormat="1" applyFont="1" applyFill="1" applyBorder="1" applyAlignment="1" applyProtection="1">
      <alignment horizontal="center" vertical="center" textRotation="90" shrinkToFit="1"/>
      <protection/>
    </xf>
    <xf numFmtId="0" fontId="0" fillId="18" borderId="117" xfId="0" applyFill="1" applyBorder="1" applyAlignment="1" applyProtection="1">
      <alignment horizontal="center" vertical="center" textRotation="90" shrinkToFit="1"/>
      <protection/>
    </xf>
    <xf numFmtId="49" fontId="7" fillId="18" borderId="118" xfId="0" applyNumberFormat="1" applyFont="1" applyFill="1" applyBorder="1" applyAlignment="1" applyProtection="1">
      <alignment horizontal="center" vertical="center" wrapText="1"/>
      <protection/>
    </xf>
    <xf numFmtId="49" fontId="7" fillId="18" borderId="50" xfId="0" applyNumberFormat="1" applyFont="1" applyFill="1" applyBorder="1" applyAlignment="1" applyProtection="1">
      <alignment horizontal="center" vertical="center" wrapText="1"/>
      <protection/>
    </xf>
    <xf numFmtId="49" fontId="7" fillId="18" borderId="119" xfId="0" applyNumberFormat="1" applyFont="1" applyFill="1" applyBorder="1" applyAlignment="1" applyProtection="1">
      <alignment horizontal="center" vertical="center" wrapText="1"/>
      <protection/>
    </xf>
    <xf numFmtId="49" fontId="7" fillId="18" borderId="51" xfId="0" applyNumberFormat="1" applyFont="1" applyFill="1" applyBorder="1" applyAlignment="1" applyProtection="1">
      <alignment horizontal="center" vertical="center" wrapText="1"/>
      <protection/>
    </xf>
    <xf numFmtId="49" fontId="7" fillId="18" borderId="0" xfId="0" applyNumberFormat="1" applyFont="1" applyFill="1" applyBorder="1" applyAlignment="1" applyProtection="1">
      <alignment horizontal="center" vertical="center" wrapText="1"/>
      <protection/>
    </xf>
    <xf numFmtId="49" fontId="7" fillId="18" borderId="95" xfId="0" applyNumberFormat="1" applyFont="1" applyFill="1" applyBorder="1" applyAlignment="1" applyProtection="1">
      <alignment horizontal="center" vertical="center" wrapText="1"/>
      <protection/>
    </xf>
    <xf numFmtId="49" fontId="7" fillId="18" borderId="120" xfId="0" applyNumberFormat="1" applyFont="1" applyFill="1" applyBorder="1" applyAlignment="1" applyProtection="1">
      <alignment horizontal="center" vertical="center" wrapText="1"/>
      <protection/>
    </xf>
    <xf numFmtId="49" fontId="7" fillId="18" borderId="121" xfId="0" applyNumberFormat="1" applyFont="1" applyFill="1" applyBorder="1" applyAlignment="1" applyProtection="1">
      <alignment horizontal="center" vertical="center" wrapText="1"/>
      <protection/>
    </xf>
    <xf numFmtId="49" fontId="7" fillId="18" borderId="12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49" fontId="8" fillId="18" borderId="30" xfId="0" applyNumberFormat="1" applyFont="1" applyFill="1" applyBorder="1" applyAlignment="1" applyProtection="1">
      <alignment horizontal="left" vertical="center" wrapText="1"/>
      <protection/>
    </xf>
    <xf numFmtId="49" fontId="8" fillId="18" borderId="31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0" fillId="18" borderId="117" xfId="0" applyNumberFormat="1" applyFont="1" applyFill="1" applyBorder="1" applyAlignment="1" applyProtection="1">
      <alignment horizontal="center" vertical="center" textRotation="90" shrinkToFit="1"/>
      <protection/>
    </xf>
    <xf numFmtId="0" fontId="14" fillId="18" borderId="117" xfId="0" applyFont="1" applyFill="1" applyBorder="1" applyAlignment="1" applyProtection="1">
      <alignment horizontal="center" vertical="center" textRotation="90" shrinkToFi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7" fillId="18" borderId="103" xfId="0" applyNumberFormat="1" applyFont="1" applyFill="1" applyBorder="1" applyAlignment="1" applyProtection="1">
      <alignment horizontal="center"/>
      <protection/>
    </xf>
    <xf numFmtId="0" fontId="7" fillId="18" borderId="105" xfId="0" applyNumberFormat="1" applyFont="1" applyFill="1" applyBorder="1" applyAlignment="1" applyProtection="1">
      <alignment horizontal="center"/>
      <protection/>
    </xf>
    <xf numFmtId="49" fontId="8" fillId="18" borderId="35" xfId="0" applyNumberFormat="1" applyFont="1" applyFill="1" applyBorder="1" applyAlignment="1" applyProtection="1">
      <alignment horizontal="left" vertical="center" wrapText="1"/>
      <protection/>
    </xf>
    <xf numFmtId="0" fontId="14" fillId="18" borderId="123" xfId="0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/>
      <protection/>
    </xf>
    <xf numFmtId="0" fontId="7" fillId="18" borderId="124" xfId="0" applyNumberFormat="1" applyFont="1" applyFill="1" applyBorder="1" applyAlignment="1" applyProtection="1">
      <alignment horizontal="center"/>
      <protection/>
    </xf>
    <xf numFmtId="0" fontId="7" fillId="18" borderId="125" xfId="0" applyNumberFormat="1" applyFont="1" applyFill="1" applyBorder="1" applyAlignment="1" applyProtection="1">
      <alignment horizontal="center"/>
      <protection/>
    </xf>
    <xf numFmtId="0" fontId="0" fillId="0" borderId="104" xfId="0" applyBorder="1" applyAlignment="1">
      <alignment horizontal="center"/>
    </xf>
    <xf numFmtId="0" fontId="16" fillId="0" borderId="0" xfId="0" applyFont="1" applyFill="1" applyBorder="1" applyAlignment="1" applyProtection="1">
      <alignment wrapText="1"/>
      <protection/>
    </xf>
    <xf numFmtId="0" fontId="20" fillId="0" borderId="0" xfId="0" applyFont="1" applyAlignment="1">
      <alignment wrapText="1"/>
    </xf>
    <xf numFmtId="49" fontId="10" fillId="18" borderId="123" xfId="0" applyNumberFormat="1" applyFont="1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Pedagogičtí pracovníci školských zařízení celkem, JŠ a ZUŠ</a:t>
            </a:r>
          </a:p>
        </c:rich>
      </c:tx>
      <c:layout>
        <c:manualLayout>
          <c:xMode val="factor"/>
          <c:yMode val="factor"/>
          <c:x val="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25"/>
          <c:w val="0.88925"/>
          <c:h val="0.779"/>
        </c:manualLayout>
      </c:layout>
      <c:areaChart>
        <c:grouping val="stacked"/>
        <c:varyColors val="0"/>
        <c:ser>
          <c:idx val="0"/>
          <c:order val="1"/>
          <c:tx>
            <c:strRef>
              <c:f>'GB1'!$J$19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'GB1'!$K$17:$X$17</c:f>
              <c:numCache/>
            </c:numRef>
          </c:cat>
          <c:val>
            <c:numRef>
              <c:f>'GB1'!$K$19:$X$19</c:f>
              <c:numCache/>
            </c:numRef>
          </c:val>
        </c:ser>
        <c:axId val="62048176"/>
        <c:axId val="21562673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'GB1'!$K$17:$X$17</c:f>
              <c:numCache/>
            </c:numRef>
          </c:cat>
          <c:val>
            <c:numRef>
              <c:f>'GB1'!$K$18:$X$18</c:f>
              <c:numCache/>
            </c:numRef>
          </c:val>
        </c:ser>
        <c:axId val="62048176"/>
        <c:axId val="21562673"/>
      </c:barChart>
      <c:lineChart>
        <c:grouping val="standar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'GB1'!$K$17:$X$17</c:f>
              <c:numCache/>
            </c:numRef>
          </c:cat>
          <c:val>
            <c:numRef>
              <c:f>'GB1'!$K$20:$X$20</c:f>
              <c:numCache/>
            </c:numRef>
          </c:val>
          <c:smooth val="0"/>
        </c:ser>
        <c:axId val="59846330"/>
        <c:axId val="1746059"/>
      </c:line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62673"/>
        <c:crossesAt val="4000"/>
        <c:auto val="0"/>
        <c:lblOffset val="100"/>
        <c:tickLblSkip val="1"/>
        <c:noMultiLvlLbl val="0"/>
      </c:catAx>
      <c:valAx>
        <c:axId val="21562673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48176"/>
        <c:crossesAt val="1"/>
        <c:crossBetween val="between"/>
        <c:dispUnits/>
        <c:majorUnit val="4000"/>
      </c:valAx>
      <c:catAx>
        <c:axId val="59846330"/>
        <c:scaling>
          <c:orientation val="minMax"/>
        </c:scaling>
        <c:axPos val="b"/>
        <c:delete val="1"/>
        <c:majorTickMark val="out"/>
        <c:minorTickMark val="none"/>
        <c:tickLblPos val="nextTo"/>
        <c:crossAx val="1746059"/>
        <c:crossesAt val="10"/>
        <c:auto val="0"/>
        <c:lblOffset val="100"/>
        <c:tickLblSkip val="1"/>
        <c:noMultiLvlLbl val="0"/>
      </c:catAx>
      <c:valAx>
        <c:axId val="1746059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330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5"/>
          <c:y val="0.92275"/>
          <c:w val="0.36725"/>
          <c:h val="0.07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 školských zařízení celkem, JŠ a ZUŠ</a:t>
            </a:r>
          </a:p>
        </c:rich>
      </c:tx>
      <c:layout>
        <c:manualLayout>
          <c:xMode val="factor"/>
          <c:yMode val="factor"/>
          <c:x val="0.00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275"/>
          <c:w val="0.891"/>
          <c:h val="0.796"/>
        </c:manualLayout>
      </c:layout>
      <c:areaChart>
        <c:grouping val="stacked"/>
        <c:varyColors val="0"/>
        <c:ser>
          <c:idx val="0"/>
          <c:order val="1"/>
          <c:tx>
            <c:strRef>
              <c:f>'GB1'!$J$13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'GB1'!$K$11:$X$11</c:f>
              <c:numCache/>
            </c:numRef>
          </c:cat>
          <c:val>
            <c:numRef>
              <c:f>'GB1'!$K$13:$X$13</c:f>
              <c:numCache/>
            </c:numRef>
          </c:val>
        </c:ser>
        <c:axId val="15714532"/>
        <c:axId val="7213061"/>
      </c:areaChart>
      <c:barChart>
        <c:barDir val="col"/>
        <c:grouping val="clustered"/>
        <c:varyColors val="0"/>
        <c:ser>
          <c:idx val="1"/>
          <c:order val="0"/>
          <c:tx>
            <c:strRef>
              <c:f>'GB1'!$J$12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'GB1'!$K$11:$X$11</c:f>
              <c:numCache/>
            </c:numRef>
          </c:cat>
          <c:val>
            <c:numRef>
              <c:f>'GB1'!$K$12:$X$12</c:f>
              <c:numCache/>
            </c:numRef>
          </c:val>
        </c:ser>
        <c:axId val="15714532"/>
        <c:axId val="7213061"/>
      </c:barChart>
      <c:lineChart>
        <c:grouping val="standard"/>
        <c:varyColors val="0"/>
        <c:ser>
          <c:idx val="2"/>
          <c:order val="2"/>
          <c:tx>
            <c:strRef>
              <c:f>'GB1'!$J$14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'GB1'!$K$11:$X$11</c:f>
              <c:numCache/>
            </c:numRef>
          </c:cat>
          <c:val>
            <c:numRef>
              <c:f>'GB1'!$K$14:$X$14</c:f>
              <c:numCache/>
            </c:numRef>
          </c:val>
          <c:smooth val="0"/>
        </c:ser>
        <c:axId val="64917550"/>
        <c:axId val="47387039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3061"/>
        <c:crossesAt val="4000"/>
        <c:auto val="0"/>
        <c:lblOffset val="100"/>
        <c:tickLblSkip val="1"/>
        <c:noMultiLvlLbl val="0"/>
      </c:catAx>
      <c:valAx>
        <c:axId val="7213061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4532"/>
        <c:crossesAt val="1"/>
        <c:crossBetween val="between"/>
        <c:dispUnits/>
        <c:majorUnit val="4000"/>
      </c:valAx>
      <c:catAx>
        <c:axId val="64917550"/>
        <c:scaling>
          <c:orientation val="minMax"/>
        </c:scaling>
        <c:axPos val="b"/>
        <c:delete val="1"/>
        <c:majorTickMark val="out"/>
        <c:minorTickMark val="none"/>
        <c:tickLblPos val="nextTo"/>
        <c:crossAx val="47387039"/>
        <c:crossesAt val="10"/>
        <c:auto val="0"/>
        <c:lblOffset val="100"/>
        <c:tickLblSkip val="1"/>
        <c:noMultiLvlLbl val="0"/>
      </c:catAx>
      <c:valAx>
        <c:axId val="47387039"/>
        <c:scaling>
          <c:orientation val="minMax"/>
          <c:max val="6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17550"/>
        <c:crosses val="max"/>
        <c:crossBetween val="between"/>
        <c:dispUnits/>
        <c:majorUnit val="10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25"/>
          <c:y val="0.93875"/>
          <c:w val="0.36675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65"/>
          <c:w val="0.87875"/>
          <c:h val="0.8425"/>
        </c:manualLayout>
      </c:layout>
      <c:lineChart>
        <c:grouping val="standard"/>
        <c:varyColors val="0"/>
        <c:ser>
          <c:idx val="1"/>
          <c:order val="0"/>
          <c:tx>
            <c:strRef>
              <c:f>'GB2'!$I$11</c:f>
              <c:strCache>
                <c:ptCount val="1"/>
                <c:pt idx="0">
                  <c:v>průměrný počet žáků na školní družinu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'GB2'!$J$10:$W$10</c:f>
              <c:strCache/>
            </c:strRef>
          </c:cat>
          <c:val>
            <c:numRef>
              <c:f>'GB2'!$J$11:$W$11</c:f>
              <c:numCache/>
            </c:numRef>
          </c:val>
          <c:smooth val="0"/>
        </c:ser>
        <c:ser>
          <c:idx val="0"/>
          <c:order val="1"/>
          <c:tx>
            <c:strRef>
              <c:f>'GB2'!$I$12</c:f>
              <c:strCache>
                <c:ptCount val="1"/>
                <c:pt idx="0">
                  <c:v>průměrný počet žáků na školní klub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'GB2'!$J$10:$W$10</c:f>
              <c:strCache/>
            </c:strRef>
          </c:cat>
          <c:val>
            <c:numRef>
              <c:f>'GB2'!$J$12:$W$12</c:f>
              <c:numCache/>
            </c:numRef>
          </c:val>
          <c:smooth val="0"/>
        </c:ser>
        <c:marker val="1"/>
        <c:axId val="23830168"/>
        <c:axId val="13144921"/>
      </c:line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4921"/>
        <c:crosses val="autoZero"/>
        <c:auto val="0"/>
        <c:lblOffset val="100"/>
        <c:tickLblSkip val="1"/>
        <c:noMultiLvlLbl val="0"/>
      </c:catAx>
      <c:valAx>
        <c:axId val="1314492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průměrný počet žáků na šk. družinu/klub</a:t>
                </a:r>
              </a:p>
            </c:rich>
          </c:tx>
          <c:layout>
            <c:manualLayout>
              <c:xMode val="factor"/>
              <c:yMode val="factor"/>
              <c:x val="-0.01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0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375"/>
          <c:w val="0.890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1375"/>
          <c:w val="0.849"/>
          <c:h val="0.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'GB3'!$I$11</c:f>
              <c:strCache>
                <c:ptCount val="1"/>
                <c:pt idx="0">
                  <c:v>Počet zapsaných žáků ve školních družinách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'GB3'!$J$11:$U$11</c:f>
              <c:numCache/>
            </c:numRef>
          </c:val>
        </c:ser>
        <c:ser>
          <c:idx val="0"/>
          <c:order val="1"/>
          <c:tx>
            <c:strRef>
              <c:f>'GB3'!$I$12</c:f>
              <c:strCache>
                <c:ptCount val="1"/>
                <c:pt idx="0">
                  <c:v>Počet zapsaných žáků ve školních klubech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'GB3'!$J$12:$U$12</c:f>
              <c:numCache/>
            </c:numRef>
          </c:val>
        </c:ser>
        <c:gapWidth val="50"/>
        <c:axId val="51195426"/>
        <c:axId val="58105651"/>
      </c:barChart>
      <c:lineChart>
        <c:grouping val="standard"/>
        <c:varyColors val="0"/>
        <c:ser>
          <c:idx val="2"/>
          <c:order val="2"/>
          <c:tx>
            <c:strRef>
              <c:f>'GB3'!$I$13</c:f>
              <c:strCache>
                <c:ptCount val="1"/>
                <c:pt idx="0">
                  <c:v>podíl na počtu žáků 1. stupně ZŠ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'GB3'!$J$13:$U$13</c:f>
              <c:numCache/>
            </c:numRef>
          </c:val>
          <c:smooth val="0"/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podíl  na počtu žáků 2. stupně ZŠ, 
nižších ročníků víceletých středních škol a konzervatoří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8080"/>
              </a:solidFill>
              <a:ln>
                <a:solidFill>
                  <a:srgbClr val="333333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'GB3'!$J$14:$U$14</c:f>
              <c:numCache/>
            </c:numRef>
          </c:val>
          <c:smooth val="0"/>
        </c:ser>
        <c:axId val="53188812"/>
        <c:axId val="8937261"/>
      </c:line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5651"/>
        <c:crosses val="autoZero"/>
        <c:auto val="0"/>
        <c:lblOffset val="100"/>
        <c:tickLblSkip val="1"/>
        <c:noMultiLvlLbl val="0"/>
      </c:catAx>
      <c:valAx>
        <c:axId val="58105651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žáků zapsaných ve šk. družině/klubu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5426"/>
        <c:crossesAt val="1"/>
        <c:crossBetween val="between"/>
        <c:dispUnits/>
      </c:valAx>
      <c:catAx>
        <c:axId val="53188812"/>
        <c:scaling>
          <c:orientation val="minMax"/>
        </c:scaling>
        <c:axPos val="b"/>
        <c:delete val="1"/>
        <c:majorTickMark val="out"/>
        <c:minorTickMark val="none"/>
        <c:tickLblPos val="nextTo"/>
        <c:crossAx val="8937261"/>
        <c:crosses val="autoZero"/>
        <c:auto val="1"/>
        <c:lblOffset val="100"/>
        <c:tickLblSkip val="1"/>
        <c:noMultiLvlLbl val="0"/>
      </c:catAx>
      <c:valAx>
        <c:axId val="8937261"/>
        <c:scaling>
          <c:orientation val="minMax"/>
          <c:max val="0.65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podíl na počtu žáků 1.st. ZŠ/2.st. ZŠ, nižšího st. víceletých SŠ a konzervatoří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812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25"/>
          <c:y val="0.84425"/>
          <c:w val="0.60575"/>
          <c:h val="0.12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3"/>
          <c:w val="0.8875"/>
          <c:h val="0.783"/>
        </c:manualLayout>
      </c:layout>
      <c:lineChart>
        <c:grouping val="standard"/>
        <c:varyColors val="0"/>
        <c:ser>
          <c:idx val="1"/>
          <c:order val="0"/>
          <c:tx>
            <c:strRef>
              <c:f>'GB4'!$I$11</c:f>
              <c:strCache>
                <c:ptCount val="1"/>
                <c:pt idx="0">
                  <c:v>průměrný počet členů na středisko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'GB4'!$J$10:$W$10</c:f>
              <c:strCache/>
            </c:strRef>
          </c:cat>
          <c:val>
            <c:numRef>
              <c:f>'GB4'!$J$11:$W$11</c:f>
              <c:numCache/>
            </c:numRef>
          </c:val>
          <c:smooth val="0"/>
        </c:ser>
        <c:ser>
          <c:idx val="0"/>
          <c:order val="1"/>
          <c:tx>
            <c:strRef>
              <c:f>'GB4'!$I$12</c:f>
              <c:strCache>
                <c:ptCount val="1"/>
                <c:pt idx="0">
                  <c:v>průměrný počet členů do 15 let na středisko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'GB4'!$J$10:$W$10</c:f>
              <c:strCache/>
            </c:strRef>
          </c:cat>
          <c:val>
            <c:numRef>
              <c:f>'GB4'!$J$12:$W$12</c:f>
              <c:numCache/>
            </c:numRef>
          </c:val>
          <c:smooth val="0"/>
        </c:ser>
        <c:ser>
          <c:idx val="2"/>
          <c:order val="2"/>
          <c:tx>
            <c:strRef>
              <c:f>'GB4'!$I$13</c:f>
              <c:strCache>
                <c:ptCount val="1"/>
                <c:pt idx="0">
                  <c:v>průměrný počet členů nad 15 let na středisko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'GB4'!$J$10:$W$10</c:f>
              <c:strCache/>
            </c:strRef>
          </c:cat>
          <c:val>
            <c:numRef>
              <c:f>'GB4'!$J$13:$W$13</c:f>
              <c:numCache/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29511"/>
        <c:crosses val="autoZero"/>
        <c:auto val="0"/>
        <c:lblOffset val="100"/>
        <c:tickLblSkip val="1"/>
        <c:noMultiLvlLbl val="0"/>
      </c:catAx>
      <c:valAx>
        <c:axId val="5282951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průměrný počet členů na středisko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6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05"/>
          <c:w val="0.826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5325"/>
          <c:w val="0.92275"/>
          <c:h val="0.76575"/>
        </c:manualLayout>
      </c:layout>
      <c:lineChart>
        <c:grouping val="standard"/>
        <c:varyColors val="0"/>
        <c:ser>
          <c:idx val="1"/>
          <c:order val="0"/>
          <c:tx>
            <c:strRef>
              <c:f>'GB5'!$J$11</c:f>
              <c:strCache>
                <c:ptCount val="1"/>
                <c:pt idx="0">
                  <c:v>průměrný počet žáků na školu (pobočku)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'GB5'!$K$11:$X$11</c:f>
              <c:numCache/>
            </c:numRef>
          </c:val>
          <c:smooth val="0"/>
        </c:ser>
        <c:ser>
          <c:idx val="0"/>
          <c:order val="1"/>
          <c:tx>
            <c:strRef>
              <c:f>'GB5'!$J$12</c:f>
              <c:strCache>
                <c:ptCount val="1"/>
                <c:pt idx="0">
                  <c:v>průměrný počet žáků hudeb. oborů na školu (pobočku)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'GB5'!$K$12:$X$12</c:f>
              <c:numCache/>
            </c:numRef>
          </c:val>
          <c:smooth val="0"/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průměrný počet žáků ostatních oborů na školu (pobočku)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'GB5'!$K$10:$X$10</c:f>
              <c:strCache/>
            </c:strRef>
          </c:cat>
          <c:val>
            <c:numRef>
              <c:f>'GB5'!$K$13:$X$13</c:f>
              <c:numCache/>
            </c:numRef>
          </c:val>
          <c:smooth val="0"/>
        </c:ser>
        <c:marker val="1"/>
        <c:axId val="5703552"/>
        <c:axId val="51331969"/>
      </c:lineChart>
      <c:catAx>
        <c:axId val="57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31969"/>
        <c:crosses val="autoZero"/>
        <c:auto val="0"/>
        <c:lblOffset val="100"/>
        <c:tickLblSkip val="1"/>
        <c:noMultiLvlLbl val="0"/>
      </c:catAx>
      <c:valAx>
        <c:axId val="51331969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průměrný počet žáků na ZUŠ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15"/>
          <c:w val="0.933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7</xdr:col>
      <xdr:colOff>9525</xdr:colOff>
      <xdr:row>6</xdr:row>
      <xdr:rowOff>19050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0</xdr:rowOff>
    </xdr:from>
    <xdr:to>
      <xdr:col>7</xdr:col>
      <xdr:colOff>9525</xdr:colOff>
      <xdr:row>8</xdr:row>
      <xdr:rowOff>9525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43725" y="1676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9525</xdr:colOff>
      <xdr:row>10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43725" y="19907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9525</xdr:colOff>
      <xdr:row>12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43725" y="2390775"/>
          <a:ext cx="819150" cy="3143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B8.1.3</a:t>
          </a:r>
        </a:p>
      </xdr:txBody>
    </xdr:sp>
    <xdr:clientData/>
  </xdr:twoCellAnchor>
  <xdr:twoCellAnchor>
    <xdr:from>
      <xdr:col>6</xdr:col>
      <xdr:colOff>9525</xdr:colOff>
      <xdr:row>12</xdr:row>
      <xdr:rowOff>0</xdr:rowOff>
    </xdr:from>
    <xdr:to>
      <xdr:col>7</xdr:col>
      <xdr:colOff>9525</xdr:colOff>
      <xdr:row>12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43725" y="2705100"/>
          <a:ext cx="819150" cy="95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B8.1.4</a:t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9525</xdr:colOff>
      <xdr:row>14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43725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9525</xdr:colOff>
      <xdr:row>16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43725" y="32480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B8.2.2</a:t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7</xdr:col>
      <xdr:colOff>9525</xdr:colOff>
      <xdr:row>18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43725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9525</xdr:colOff>
      <xdr:row>20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43725" y="3952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B8.2.4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9525</xdr:colOff>
      <xdr:row>22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43725" y="43529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B8.2.5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24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43725" y="4800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B8.3.1</a:t>
          </a:r>
        </a:p>
      </xdr:txBody>
    </xdr:sp>
    <xdr:clientData/>
  </xdr:twoCellAnchor>
  <xdr:twoCellAnchor>
    <xdr:from>
      <xdr:col>6</xdr:col>
      <xdr:colOff>9525</xdr:colOff>
      <xdr:row>25</xdr:row>
      <xdr:rowOff>0</xdr:rowOff>
    </xdr:from>
    <xdr:to>
      <xdr:col>7</xdr:col>
      <xdr:colOff>9525</xdr:colOff>
      <xdr:row>26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43725" y="51054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B8.3.2</a:t>
          </a:r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28</xdr:row>
      <xdr:rowOff>9525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43725" y="55626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B8.4.1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9525</xdr:colOff>
      <xdr:row>30</xdr:row>
      <xdr:rowOff>9525</xdr:rowOff>
    </xdr:to>
    <xdr:sp macro="[0]!List1.TL_14">
      <xdr:nvSpPr>
        <xdr:cNvPr id="14" name="Text Box 76"/>
        <xdr:cNvSpPr txBox="1">
          <a:spLocks noChangeArrowheads="1"/>
        </xdr:cNvSpPr>
      </xdr:nvSpPr>
      <xdr:spPr>
        <a:xfrm>
          <a:off x="6943725" y="60293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B8.5.1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7</xdr:col>
      <xdr:colOff>9525</xdr:colOff>
      <xdr:row>31</xdr:row>
      <xdr:rowOff>219075</xdr:rowOff>
    </xdr:to>
    <xdr:sp macro="[0]!List1.TL_15">
      <xdr:nvSpPr>
        <xdr:cNvPr id="15" name="Text Box 78"/>
        <xdr:cNvSpPr txBox="1">
          <a:spLocks noChangeArrowheads="1"/>
        </xdr:cNvSpPr>
      </xdr:nvSpPr>
      <xdr:spPr>
        <a:xfrm>
          <a:off x="6943725" y="644842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7</xdr:col>
      <xdr:colOff>9525</xdr:colOff>
      <xdr:row>34</xdr:row>
      <xdr:rowOff>219075</xdr:rowOff>
    </xdr:to>
    <xdr:sp macro="[0]!List1.TL_15">
      <xdr:nvSpPr>
        <xdr:cNvPr id="16" name="Text Box 83"/>
        <xdr:cNvSpPr txBox="1">
          <a:spLocks noChangeArrowheads="1"/>
        </xdr:cNvSpPr>
      </xdr:nvSpPr>
      <xdr:spPr>
        <a:xfrm>
          <a:off x="6943725" y="70104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34</xdr:row>
      <xdr:rowOff>9525</xdr:rowOff>
    </xdr:from>
    <xdr:to>
      <xdr:col>7</xdr:col>
      <xdr:colOff>9525</xdr:colOff>
      <xdr:row>35</xdr:row>
      <xdr:rowOff>9525</xdr:rowOff>
    </xdr:to>
    <xdr:sp macro="[0]!List1.TL_16">
      <xdr:nvSpPr>
        <xdr:cNvPr id="17" name="Text Box 84"/>
        <xdr:cNvSpPr txBox="1">
          <a:spLocks noChangeArrowheads="1"/>
        </xdr:cNvSpPr>
      </xdr:nvSpPr>
      <xdr:spPr>
        <a:xfrm>
          <a:off x="6943725" y="7019925"/>
          <a:ext cx="819150" cy="5048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36</xdr:row>
      <xdr:rowOff>219075</xdr:rowOff>
    </xdr:to>
    <xdr:sp macro="[0]!List1.TL_15">
      <xdr:nvSpPr>
        <xdr:cNvPr id="18" name="Text Box 85"/>
        <xdr:cNvSpPr txBox="1">
          <a:spLocks noChangeArrowheads="1"/>
        </xdr:cNvSpPr>
      </xdr:nvSpPr>
      <xdr:spPr>
        <a:xfrm>
          <a:off x="6943725" y="7620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36</xdr:row>
      <xdr:rowOff>9525</xdr:rowOff>
    </xdr:from>
    <xdr:to>
      <xdr:col>7</xdr:col>
      <xdr:colOff>9525</xdr:colOff>
      <xdr:row>37</xdr:row>
      <xdr:rowOff>9525</xdr:rowOff>
    </xdr:to>
    <xdr:sp macro="[0]!List1.TL_17">
      <xdr:nvSpPr>
        <xdr:cNvPr id="19" name="Text Box 86"/>
        <xdr:cNvSpPr txBox="1">
          <a:spLocks noChangeArrowheads="1"/>
        </xdr:cNvSpPr>
      </xdr:nvSpPr>
      <xdr:spPr>
        <a:xfrm>
          <a:off x="6943725" y="7629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6</xdr:col>
      <xdr:colOff>9525</xdr:colOff>
      <xdr:row>38</xdr:row>
      <xdr:rowOff>0</xdr:rowOff>
    </xdr:from>
    <xdr:to>
      <xdr:col>7</xdr:col>
      <xdr:colOff>9525</xdr:colOff>
      <xdr:row>38</xdr:row>
      <xdr:rowOff>219075</xdr:rowOff>
    </xdr:to>
    <xdr:sp macro="[0]!List1.TL_15">
      <xdr:nvSpPr>
        <xdr:cNvPr id="20" name="Text Box 87"/>
        <xdr:cNvSpPr txBox="1">
          <a:spLocks noChangeArrowheads="1"/>
        </xdr:cNvSpPr>
      </xdr:nvSpPr>
      <xdr:spPr>
        <a:xfrm>
          <a:off x="6943725" y="7953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38</xdr:row>
      <xdr:rowOff>9525</xdr:rowOff>
    </xdr:from>
    <xdr:to>
      <xdr:col>7</xdr:col>
      <xdr:colOff>9525</xdr:colOff>
      <xdr:row>39</xdr:row>
      <xdr:rowOff>9525</xdr:rowOff>
    </xdr:to>
    <xdr:sp macro="[0]!List1.TL_18">
      <xdr:nvSpPr>
        <xdr:cNvPr id="21" name="Text Box 88"/>
        <xdr:cNvSpPr txBox="1">
          <a:spLocks noChangeArrowheads="1"/>
        </xdr:cNvSpPr>
      </xdr:nvSpPr>
      <xdr:spPr>
        <a:xfrm>
          <a:off x="6943725" y="7962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6</xdr:col>
      <xdr:colOff>9525</xdr:colOff>
      <xdr:row>40</xdr:row>
      <xdr:rowOff>0</xdr:rowOff>
    </xdr:from>
    <xdr:to>
      <xdr:col>7</xdr:col>
      <xdr:colOff>9525</xdr:colOff>
      <xdr:row>40</xdr:row>
      <xdr:rowOff>219075</xdr:rowOff>
    </xdr:to>
    <xdr:sp macro="[0]!List1.TL_15">
      <xdr:nvSpPr>
        <xdr:cNvPr id="22" name="Text Box 89"/>
        <xdr:cNvSpPr txBox="1">
          <a:spLocks noChangeArrowheads="1"/>
        </xdr:cNvSpPr>
      </xdr:nvSpPr>
      <xdr:spPr>
        <a:xfrm>
          <a:off x="6943725" y="8382000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B8.5.2</a:t>
          </a:r>
        </a:p>
      </xdr:txBody>
    </xdr:sp>
    <xdr:clientData/>
  </xdr:twoCellAnchor>
  <xdr:twoCellAnchor>
    <xdr:from>
      <xdr:col>6</xdr:col>
      <xdr:colOff>9525</xdr:colOff>
      <xdr:row>40</xdr:row>
      <xdr:rowOff>9525</xdr:rowOff>
    </xdr:from>
    <xdr:to>
      <xdr:col>7</xdr:col>
      <xdr:colOff>9525</xdr:colOff>
      <xdr:row>41</xdr:row>
      <xdr:rowOff>9525</xdr:rowOff>
    </xdr:to>
    <xdr:sp macro="[0]!List1.TL_19">
      <xdr:nvSpPr>
        <xdr:cNvPr id="23" name="Text Box 90"/>
        <xdr:cNvSpPr txBox="1">
          <a:spLocks noChangeArrowheads="1"/>
        </xdr:cNvSpPr>
      </xdr:nvSpPr>
      <xdr:spPr>
        <a:xfrm>
          <a:off x="6943725" y="8391525"/>
          <a:ext cx="819150" cy="2286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6</xdr:col>
      <xdr:colOff>9525</xdr:colOff>
      <xdr:row>42</xdr:row>
      <xdr:rowOff>0</xdr:rowOff>
    </xdr:from>
    <xdr:to>
      <xdr:col>7</xdr:col>
      <xdr:colOff>9525</xdr:colOff>
      <xdr:row>42</xdr:row>
      <xdr:rowOff>219075</xdr:rowOff>
    </xdr:to>
    <xdr:sp macro="[0]!List1.TL_20">
      <xdr:nvSpPr>
        <xdr:cNvPr id="24" name="Text Box 91"/>
        <xdr:cNvSpPr txBox="1">
          <a:spLocks noChangeArrowheads="1"/>
        </xdr:cNvSpPr>
      </xdr:nvSpPr>
      <xdr:spPr>
        <a:xfrm>
          <a:off x="6943725" y="8715375"/>
          <a:ext cx="819150" cy="2190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24</xdr:col>
      <xdr:colOff>0</xdr:colOff>
      <xdr:row>36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133350" y="514350"/>
          <a:ext cx="8315325" cy="5419725"/>
          <a:chOff x="14" y="65"/>
          <a:chExt cx="712" cy="563"/>
        </a:xfrm>
        <a:solidFill>
          <a:srgbClr val="FFFFFF"/>
        </a:solidFill>
      </xdr:grpSpPr>
      <xdr:graphicFrame>
        <xdr:nvGraphicFramePr>
          <xdr:cNvPr id="2" name="graf 1"/>
          <xdr:cNvGraphicFramePr/>
        </xdr:nvGraphicFramePr>
        <xdr:xfrm>
          <a:off x="14" y="350"/>
          <a:ext cx="711" cy="2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2"/>
          <xdr:cNvGraphicFramePr/>
        </xdr:nvGraphicFramePr>
        <xdr:xfrm>
          <a:off x="14" y="65"/>
          <a:ext cx="712" cy="28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66675</xdr:rowOff>
    </xdr:from>
    <xdr:to>
      <xdr:col>23</xdr:col>
      <xdr:colOff>9525</xdr:colOff>
      <xdr:row>27</xdr:row>
      <xdr:rowOff>19050</xdr:rowOff>
    </xdr:to>
    <xdr:graphicFrame>
      <xdr:nvGraphicFramePr>
        <xdr:cNvPr id="1" name="graf 1"/>
        <xdr:cNvGraphicFramePr/>
      </xdr:nvGraphicFramePr>
      <xdr:xfrm>
        <a:off x="142875" y="381000"/>
        <a:ext cx="7429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9525</xdr:rowOff>
    </xdr:from>
    <xdr:to>
      <xdr:col>21</xdr:col>
      <xdr:colOff>180975</xdr:colOff>
      <xdr:row>32</xdr:row>
      <xdr:rowOff>123825</xdr:rowOff>
    </xdr:to>
    <xdr:graphicFrame>
      <xdr:nvGraphicFramePr>
        <xdr:cNvPr id="1" name="graf 1"/>
        <xdr:cNvGraphicFramePr/>
      </xdr:nvGraphicFramePr>
      <xdr:xfrm>
        <a:off x="114300" y="523875"/>
        <a:ext cx="115824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28575</xdr:rowOff>
    </xdr:from>
    <xdr:to>
      <xdr:col>24</xdr:col>
      <xdr:colOff>19050</xdr:colOff>
      <xdr:row>29</xdr:row>
      <xdr:rowOff>95250</xdr:rowOff>
    </xdr:to>
    <xdr:graphicFrame>
      <xdr:nvGraphicFramePr>
        <xdr:cNvPr id="1" name="graf 1"/>
        <xdr:cNvGraphicFramePr/>
      </xdr:nvGraphicFramePr>
      <xdr:xfrm>
        <a:off x="152400" y="342900"/>
        <a:ext cx="97345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66675</xdr:rowOff>
    </xdr:from>
    <xdr:to>
      <xdr:col>24</xdr:col>
      <xdr:colOff>0</xdr:colOff>
      <xdr:row>27</xdr:row>
      <xdr:rowOff>114300</xdr:rowOff>
    </xdr:to>
    <xdr:graphicFrame>
      <xdr:nvGraphicFramePr>
        <xdr:cNvPr id="1" name="graf 1"/>
        <xdr:cNvGraphicFramePr/>
      </xdr:nvGraphicFramePr>
      <xdr:xfrm>
        <a:off x="152400" y="381000"/>
        <a:ext cx="10458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yv_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6.1"/>
      <sheetName val="B6.2"/>
      <sheetName val="B6.3"/>
      <sheetName val="B6.4"/>
      <sheetName val="B6.5"/>
      <sheetName val="B6.6"/>
      <sheetName val="B6.7"/>
      <sheetName val="B6.8"/>
      <sheetName val="B6.9"/>
      <sheetName val="B6.10"/>
      <sheetName val="B6.11"/>
      <sheetName val="B6.12"/>
      <sheetName val="B6.13"/>
      <sheetName val="GB1"/>
      <sheetName val="GB2"/>
    </sheetNames>
    <sheetDataSet>
      <sheetData sheetId="13">
        <row r="12">
          <cell r="J12" t="str">
            <v>.</v>
          </cell>
          <cell r="K12" t="str">
            <v>.</v>
          </cell>
          <cell r="L12" t="str">
            <v>.</v>
          </cell>
          <cell r="M12" t="str">
            <v>.</v>
          </cell>
          <cell r="N12">
            <v>587217.8</v>
          </cell>
          <cell r="O12">
            <v>583663.58</v>
          </cell>
          <cell r="P12">
            <v>649628.85</v>
          </cell>
          <cell r="Q12">
            <v>753234.69</v>
          </cell>
        </row>
        <row r="13">
          <cell r="J13" t="str">
            <v>.</v>
          </cell>
          <cell r="K13" t="str">
            <v>.</v>
          </cell>
          <cell r="L13" t="str">
            <v>.</v>
          </cell>
          <cell r="M13" t="str">
            <v>.</v>
          </cell>
          <cell r="N13">
            <v>517936.56</v>
          </cell>
          <cell r="O13">
            <v>542662.91</v>
          </cell>
          <cell r="P13">
            <v>597332.36</v>
          </cell>
          <cell r="Q13">
            <v>600224.95</v>
          </cell>
        </row>
        <row r="14">
          <cell r="J14" t="str">
            <v>.</v>
          </cell>
          <cell r="K14" t="str">
            <v>.</v>
          </cell>
          <cell r="L14" t="str">
            <v>.</v>
          </cell>
          <cell r="M14" t="str">
            <v>.</v>
          </cell>
          <cell r="N14">
            <v>69281.24</v>
          </cell>
          <cell r="O14">
            <v>41000.67</v>
          </cell>
          <cell r="P14">
            <v>52296.49</v>
          </cell>
          <cell r="Q14">
            <v>153009.74</v>
          </cell>
        </row>
        <row r="15">
          <cell r="J15" t="str">
            <v>.</v>
          </cell>
          <cell r="K15" t="str">
            <v>.</v>
          </cell>
          <cell r="L15" t="str">
            <v>.</v>
          </cell>
          <cell r="M15" t="str">
            <v>.</v>
          </cell>
          <cell r="N15">
            <v>0.8820178134927108</v>
          </cell>
          <cell r="O15">
            <v>0.9297529066315907</v>
          </cell>
          <cell r="P15">
            <v>0.9194978948364131</v>
          </cell>
          <cell r="Q15">
            <v>0.7968631264181419</v>
          </cell>
        </row>
        <row r="16">
          <cell r="J16" t="str">
            <v>.</v>
          </cell>
          <cell r="K16" t="str">
            <v>.</v>
          </cell>
          <cell r="L16" t="str">
            <v>.</v>
          </cell>
          <cell r="M16" t="str">
            <v>.</v>
          </cell>
          <cell r="N16">
            <v>0.11798218650728912</v>
          </cell>
          <cell r="O16">
            <v>0.07024709336840923</v>
          </cell>
          <cell r="P16">
            <v>0.08050210516358688</v>
          </cell>
          <cell r="Q16">
            <v>0.203136873581858</v>
          </cell>
        </row>
        <row r="18">
          <cell r="J18" t="str">
            <v>.</v>
          </cell>
          <cell r="K18" t="str">
            <v>.</v>
          </cell>
          <cell r="L18" t="str">
            <v>.</v>
          </cell>
          <cell r="M18" t="str">
            <v>.</v>
          </cell>
          <cell r="N18">
            <v>23333</v>
          </cell>
          <cell r="O18">
            <v>24894</v>
          </cell>
          <cell r="P18">
            <v>54035.16</v>
          </cell>
          <cell r="Q18">
            <v>55536.21</v>
          </cell>
        </row>
        <row r="19">
          <cell r="J19" t="str">
            <v>.</v>
          </cell>
          <cell r="K19" t="str">
            <v>.</v>
          </cell>
          <cell r="L19" t="str">
            <v>.</v>
          </cell>
          <cell r="M19" t="str">
            <v>.</v>
          </cell>
          <cell r="N19">
            <v>23333</v>
          </cell>
          <cell r="O19">
            <v>24894</v>
          </cell>
          <cell r="P19">
            <v>53555.16</v>
          </cell>
          <cell r="Q19">
            <v>55536.21</v>
          </cell>
        </row>
        <row r="20">
          <cell r="J20" t="str">
            <v>.</v>
          </cell>
          <cell r="K20" t="str">
            <v>.</v>
          </cell>
          <cell r="L20" t="str">
            <v>.</v>
          </cell>
          <cell r="M20" t="str">
            <v>.</v>
          </cell>
          <cell r="N20">
            <v>0</v>
          </cell>
          <cell r="O20">
            <v>0</v>
          </cell>
          <cell r="P20">
            <v>480</v>
          </cell>
          <cell r="Q20">
            <v>0</v>
          </cell>
        </row>
        <row r="21">
          <cell r="J21" t="str">
            <v>.</v>
          </cell>
          <cell r="K21" t="str">
            <v>.</v>
          </cell>
          <cell r="L21" t="str">
            <v>.</v>
          </cell>
          <cell r="M21" t="str">
            <v>.</v>
          </cell>
          <cell r="N21">
            <v>1</v>
          </cell>
          <cell r="O21">
            <v>1</v>
          </cell>
          <cell r="P21">
            <v>0.9911168949994781</v>
          </cell>
          <cell r="Q21">
            <v>1</v>
          </cell>
        </row>
        <row r="22">
          <cell r="J22" t="str">
            <v>.</v>
          </cell>
          <cell r="K22" t="str">
            <v>.</v>
          </cell>
          <cell r="L22" t="str">
            <v>.</v>
          </cell>
          <cell r="M22" t="str">
            <v>.</v>
          </cell>
          <cell r="N22">
            <v>0</v>
          </cell>
          <cell r="O22">
            <v>0</v>
          </cell>
          <cell r="P22">
            <v>0.008883105000521882</v>
          </cell>
          <cell r="Q22">
            <v>0</v>
          </cell>
        </row>
        <row r="24">
          <cell r="J24" t="str">
            <v>.</v>
          </cell>
          <cell r="K24" t="str">
            <v>.</v>
          </cell>
          <cell r="L24" t="str">
            <v>.</v>
          </cell>
          <cell r="M24" t="str">
            <v>.</v>
          </cell>
          <cell r="N24">
            <v>563884.8</v>
          </cell>
          <cell r="O24">
            <v>558769.58</v>
          </cell>
          <cell r="P24">
            <v>595593.69</v>
          </cell>
          <cell r="Q24">
            <v>697698.48</v>
          </cell>
        </row>
        <row r="25">
          <cell r="J25" t="str">
            <v>.</v>
          </cell>
          <cell r="K25" t="str">
            <v>.</v>
          </cell>
          <cell r="L25" t="str">
            <v>.</v>
          </cell>
          <cell r="M25" t="str">
            <v>.</v>
          </cell>
          <cell r="N25">
            <v>494603.56</v>
          </cell>
          <cell r="O25">
            <v>517768.91</v>
          </cell>
          <cell r="P25">
            <v>543777.2</v>
          </cell>
          <cell r="Q25">
            <v>544688.74</v>
          </cell>
        </row>
        <row r="26">
          <cell r="J26" t="str">
            <v>.</v>
          </cell>
          <cell r="K26" t="str">
            <v>.</v>
          </cell>
          <cell r="L26" t="str">
            <v>.</v>
          </cell>
          <cell r="M26" t="str">
            <v>.</v>
          </cell>
          <cell r="N26">
            <v>69281.24</v>
          </cell>
          <cell r="O26">
            <v>41000.67</v>
          </cell>
          <cell r="P26">
            <v>51816.49</v>
          </cell>
          <cell r="Q26">
            <v>153009.74</v>
          </cell>
        </row>
        <row r="27">
          <cell r="J27" t="str">
            <v>.</v>
          </cell>
          <cell r="K27" t="str">
            <v>.</v>
          </cell>
          <cell r="L27" t="str">
            <v>.</v>
          </cell>
          <cell r="M27" t="str">
            <v>.</v>
          </cell>
          <cell r="N27">
            <v>0.8771358263248096</v>
          </cell>
          <cell r="O27">
            <v>0.9266232961357702</v>
          </cell>
          <cell r="P27">
            <v>0.9130002703688819</v>
          </cell>
          <cell r="Q27">
            <v>0.7806936027723609</v>
          </cell>
        </row>
        <row r="28">
          <cell r="J28" t="str">
            <v>.</v>
          </cell>
          <cell r="K28" t="str">
            <v>.</v>
          </cell>
          <cell r="L28" t="str">
            <v>.</v>
          </cell>
          <cell r="M28" t="str">
            <v>.</v>
          </cell>
          <cell r="N28">
            <v>0.1228641736751904</v>
          </cell>
          <cell r="O28">
            <v>0.07337670386422968</v>
          </cell>
          <cell r="P28">
            <v>0.08699972963111817</v>
          </cell>
          <cell r="Q28">
            <v>0.21930639722763906</v>
          </cell>
        </row>
        <row r="30">
          <cell r="J30">
            <v>114.24777249999998</v>
          </cell>
          <cell r="K30">
            <v>121.34803966999998</v>
          </cell>
          <cell r="L30">
            <v>128.55417447999997</v>
          </cell>
          <cell r="M30">
            <v>141.24843944</v>
          </cell>
          <cell r="N30">
            <v>151.58498969999997</v>
          </cell>
          <cell r="O30">
            <v>149.79972682000005</v>
          </cell>
          <cell r="P30">
            <v>162.80350399</v>
          </cell>
          <cell r="Q30">
            <v>161.87480193999997</v>
          </cell>
        </row>
        <row r="31">
          <cell r="J31" t="str">
            <v>.</v>
          </cell>
          <cell r="K31" t="str">
            <v>.</v>
          </cell>
          <cell r="L31" t="str">
            <v>.</v>
          </cell>
          <cell r="M31" t="str">
            <v>.</v>
          </cell>
          <cell r="N31">
            <v>0.0038738518976196503</v>
          </cell>
          <cell r="O31">
            <v>0.0038962926861764737</v>
          </cell>
          <cell r="P31">
            <v>0.003990263317919143</v>
          </cell>
          <cell r="Q31">
            <v>0.004653192967483548</v>
          </cell>
        </row>
        <row r="32">
          <cell r="J32">
            <v>2688.107</v>
          </cell>
          <cell r="K32">
            <v>3057.66</v>
          </cell>
          <cell r="L32">
            <v>3257.972</v>
          </cell>
          <cell r="M32">
            <v>3507.131</v>
          </cell>
          <cell r="N32">
            <v>3831.819</v>
          </cell>
          <cell r="O32">
            <v>4015.346</v>
          </cell>
          <cell r="P32">
            <v>3921.827</v>
          </cell>
          <cell r="Q32">
            <v>3953.651</v>
          </cell>
        </row>
        <row r="33">
          <cell r="J33" t="str">
            <v>.</v>
          </cell>
          <cell r="K33" t="str">
            <v>.</v>
          </cell>
          <cell r="L33" t="str">
            <v>.</v>
          </cell>
          <cell r="M33" t="str">
            <v>.</v>
          </cell>
          <cell r="N33">
            <v>0.0001532477917145878</v>
          </cell>
          <cell r="O33">
            <v>0.00014535822815767307</v>
          </cell>
          <cell r="P33">
            <v>0.0001656444432658554</v>
          </cell>
          <cell r="Q33">
            <v>0.00019051623170583342</v>
          </cell>
        </row>
        <row r="35">
          <cell r="J35" t="str">
            <v>.</v>
          </cell>
          <cell r="K35" t="str">
            <v>.</v>
          </cell>
          <cell r="L35" t="str">
            <v>.</v>
          </cell>
          <cell r="M35" t="str">
            <v>.</v>
          </cell>
          <cell r="N35">
            <v>47212.274000000005</v>
          </cell>
          <cell r="O35" t="str">
            <v>. </v>
          </cell>
          <cell r="P35" t="str">
            <v>.</v>
          </cell>
          <cell r="Q35" t="str">
            <v>.</v>
          </cell>
        </row>
        <row r="36">
          <cell r="J36" t="str">
            <v>.</v>
          </cell>
          <cell r="K36" t="str">
            <v>.</v>
          </cell>
          <cell r="L36" t="str">
            <v>.</v>
          </cell>
          <cell r="M36" t="str">
            <v>.</v>
          </cell>
          <cell r="N36">
            <v>23879.274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J37" t="str">
            <v>.</v>
          </cell>
          <cell r="K37" t="str">
            <v>.</v>
          </cell>
          <cell r="L37" t="str">
            <v>.</v>
          </cell>
          <cell r="M37" t="str">
            <v>.</v>
          </cell>
          <cell r="N37">
            <v>23333</v>
          </cell>
          <cell r="O37">
            <v>24894</v>
          </cell>
          <cell r="P37">
            <v>27969</v>
          </cell>
          <cell r="Q37">
            <v>29782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7.1.1"/>
      <sheetName val="B7.1.2"/>
      <sheetName val="B7.1.3"/>
      <sheetName val="B7.1.4"/>
      <sheetName val="B7.1.5"/>
      <sheetName val="B7.2.1"/>
      <sheetName val="B7.2.2"/>
      <sheetName val="B7.2.3"/>
      <sheetName val="B7.2.4"/>
      <sheetName val="B7.2.5"/>
      <sheetName val="B7.2.6"/>
      <sheetName val="B7.2.7"/>
      <sheetName val="B7.2.8"/>
      <sheetName val="B7.2.9"/>
      <sheetName val="B7.2.10"/>
      <sheetName val="B7.2.11"/>
      <sheetName val="B7.2.12"/>
      <sheetName val="B7.2.13"/>
      <sheetName val="B7.2.14"/>
      <sheetName val="B7.2.15"/>
      <sheetName val="B7.3.1"/>
      <sheetName val="B7.3.2"/>
      <sheetName val="B7.3.3"/>
      <sheetName val="B7.3.4"/>
      <sheetName val="B7.3.5"/>
      <sheetName val="B7.3.5.1"/>
      <sheetName val="B7.3.5.2"/>
      <sheetName val="B7.3.6"/>
      <sheetName val="B7.3.6.1"/>
      <sheetName val="B7.3.6.2"/>
      <sheetName val="B7.3.7"/>
      <sheetName val="B7.3.7.1"/>
      <sheetName val="B7.3.7.2"/>
      <sheetName val="B7.3.8"/>
      <sheetName val="B7.3.8.1"/>
      <sheetName val="B7.3.8.2"/>
      <sheetName val="B7.3.9"/>
      <sheetName val="B7.3.10"/>
      <sheetName val="B7.3.11"/>
      <sheetName val="B7.3.12"/>
      <sheetName val="B7.3.13"/>
      <sheetName val="B7.3.14"/>
      <sheetName val="B7.3.15"/>
      <sheetName val="B7.3.16"/>
      <sheetName val="GB1"/>
      <sheetName val="GB2"/>
      <sheetName val="GB3"/>
      <sheetName val="GB4"/>
      <sheetName val="GB5"/>
      <sheetName val="GB6"/>
      <sheetName val="GB7"/>
    </sheetNames>
    <sheetDataSet>
      <sheetData sheetId="15">
        <row r="13">
          <cell r="K13">
            <v>9786</v>
          </cell>
          <cell r="L13">
            <v>9555</v>
          </cell>
          <cell r="M13">
            <v>9103</v>
          </cell>
          <cell r="N13">
            <v>8786</v>
          </cell>
          <cell r="O13">
            <v>8191</v>
          </cell>
          <cell r="P13">
            <v>8861</v>
          </cell>
          <cell r="Q13">
            <v>9414</v>
          </cell>
        </row>
        <row r="14">
          <cell r="K14">
            <v>6959</v>
          </cell>
          <cell r="L14">
            <v>6976</v>
          </cell>
          <cell r="M14">
            <v>6630</v>
          </cell>
          <cell r="N14">
            <v>6295</v>
          </cell>
          <cell r="O14">
            <v>5971</v>
          </cell>
          <cell r="P14">
            <v>6130</v>
          </cell>
          <cell r="Q14">
            <v>6400</v>
          </cell>
        </row>
        <row r="15">
          <cell r="K15">
            <v>2827</v>
          </cell>
          <cell r="L15">
            <v>2579</v>
          </cell>
          <cell r="M15">
            <v>2473</v>
          </cell>
          <cell r="N15">
            <v>2491</v>
          </cell>
          <cell r="O15">
            <v>2220</v>
          </cell>
          <cell r="P15">
            <v>2731</v>
          </cell>
          <cell r="Q15">
            <v>3014</v>
          </cell>
        </row>
      </sheetData>
      <sheetData sheetId="17">
        <row r="12">
          <cell r="K12">
            <v>2261.5</v>
          </cell>
          <cell r="L12">
            <v>1923</v>
          </cell>
          <cell r="M12">
            <v>1792.2</v>
          </cell>
          <cell r="N12">
            <v>1799</v>
          </cell>
          <cell r="O12">
            <v>1815.2</v>
          </cell>
          <cell r="P12">
            <v>1806.2</v>
          </cell>
          <cell r="Q12">
            <v>1841</v>
          </cell>
        </row>
        <row r="13">
          <cell r="K13">
            <v>1543</v>
          </cell>
          <cell r="L13">
            <v>1300</v>
          </cell>
          <cell r="M13">
            <v>1190.8</v>
          </cell>
          <cell r="N13">
            <v>1171.3</v>
          </cell>
          <cell r="O13">
            <v>1229.9</v>
          </cell>
          <cell r="P13">
            <v>1245.4</v>
          </cell>
          <cell r="Q13">
            <v>1289</v>
          </cell>
        </row>
        <row r="14">
          <cell r="K14" t="str">
            <v>.</v>
          </cell>
          <cell r="L14" t="str">
            <v>.</v>
          </cell>
          <cell r="M14" t="str">
            <v>.</v>
          </cell>
          <cell r="N14">
            <v>47.7</v>
          </cell>
          <cell r="O14">
            <v>126.2</v>
          </cell>
          <cell r="P14">
            <v>116.9</v>
          </cell>
          <cell r="Q14">
            <v>134.7</v>
          </cell>
        </row>
        <row r="15">
          <cell r="K15">
            <v>1543</v>
          </cell>
          <cell r="L15">
            <v>1300</v>
          </cell>
          <cell r="M15">
            <v>1189.2</v>
          </cell>
          <cell r="N15">
            <v>1123.6</v>
          </cell>
          <cell r="O15">
            <v>1103.7</v>
          </cell>
          <cell r="P15">
            <v>1128.5</v>
          </cell>
          <cell r="Q15">
            <v>1154.3</v>
          </cell>
        </row>
        <row r="16">
          <cell r="K16">
            <v>718.5</v>
          </cell>
          <cell r="L16">
            <v>623</v>
          </cell>
          <cell r="M16">
            <v>601.4</v>
          </cell>
          <cell r="N16">
            <v>627.7</v>
          </cell>
          <cell r="O16">
            <v>585.3</v>
          </cell>
          <cell r="P16">
            <v>560.8</v>
          </cell>
          <cell r="Q16">
            <v>552</v>
          </cell>
        </row>
        <row r="17">
          <cell r="K17">
            <v>590.9</v>
          </cell>
          <cell r="L17">
            <v>506</v>
          </cell>
          <cell r="M17">
            <v>483.4</v>
          </cell>
          <cell r="N17">
            <v>516.8</v>
          </cell>
          <cell r="O17">
            <v>481.6</v>
          </cell>
          <cell r="P17">
            <v>459</v>
          </cell>
          <cell r="Q17">
            <v>449.9</v>
          </cell>
        </row>
        <row r="18">
          <cell r="K18">
            <v>127.6</v>
          </cell>
          <cell r="L18">
            <v>117</v>
          </cell>
          <cell r="M18">
            <v>118</v>
          </cell>
          <cell r="N18">
            <v>110.9</v>
          </cell>
          <cell r="O18">
            <v>103.7</v>
          </cell>
          <cell r="P18">
            <v>101.8</v>
          </cell>
          <cell r="Q18">
            <v>102.1</v>
          </cell>
        </row>
        <row r="19">
          <cell r="K19">
            <v>1420.4</v>
          </cell>
          <cell r="L19">
            <v>1201</v>
          </cell>
          <cell r="M19">
            <v>1098.8</v>
          </cell>
          <cell r="N19">
            <v>1067.4</v>
          </cell>
          <cell r="O19">
            <v>1098.9</v>
          </cell>
          <cell r="P19">
            <v>1115.4</v>
          </cell>
          <cell r="Q19">
            <v>1156.6</v>
          </cell>
        </row>
        <row r="20">
          <cell r="K20">
            <v>999.2</v>
          </cell>
          <cell r="L20">
            <v>838.8</v>
          </cell>
          <cell r="M20">
            <v>759.5</v>
          </cell>
          <cell r="N20">
            <v>717.9</v>
          </cell>
          <cell r="O20">
            <v>769</v>
          </cell>
          <cell r="P20">
            <v>799.2</v>
          </cell>
          <cell r="Q20">
            <v>839.4</v>
          </cell>
        </row>
        <row r="21">
          <cell r="K21" t="str">
            <v>.</v>
          </cell>
          <cell r="L21" t="str">
            <v>.</v>
          </cell>
          <cell r="M21" t="str">
            <v>.</v>
          </cell>
          <cell r="N21">
            <v>14.8</v>
          </cell>
          <cell r="O21">
            <v>45</v>
          </cell>
          <cell r="P21">
            <v>42.9</v>
          </cell>
          <cell r="Q21">
            <v>50.6</v>
          </cell>
        </row>
        <row r="22">
          <cell r="K22">
            <v>998.9</v>
          </cell>
          <cell r="L22">
            <v>838.8</v>
          </cell>
          <cell r="M22">
            <v>759.2</v>
          </cell>
          <cell r="N22">
            <v>703.1</v>
          </cell>
          <cell r="O22">
            <v>724</v>
          </cell>
          <cell r="P22">
            <v>756.3</v>
          </cell>
          <cell r="Q22">
            <v>788.8</v>
          </cell>
        </row>
        <row r="23">
          <cell r="K23">
            <v>421.2</v>
          </cell>
          <cell r="L23">
            <v>362</v>
          </cell>
          <cell r="M23">
            <v>339.3</v>
          </cell>
          <cell r="N23">
            <v>349.5</v>
          </cell>
          <cell r="O23">
            <v>329.9</v>
          </cell>
          <cell r="P23">
            <v>316.2</v>
          </cell>
          <cell r="Q23">
            <v>317.2</v>
          </cell>
        </row>
        <row r="24">
          <cell r="K24">
            <v>350.9</v>
          </cell>
          <cell r="L24">
            <v>297.3</v>
          </cell>
          <cell r="M24">
            <v>277</v>
          </cell>
          <cell r="N24">
            <v>290.3</v>
          </cell>
          <cell r="O24">
            <v>271.9</v>
          </cell>
          <cell r="P24">
            <v>259.6</v>
          </cell>
          <cell r="Q24">
            <v>263.8</v>
          </cell>
        </row>
        <row r="25">
          <cell r="K25">
            <v>70.3</v>
          </cell>
          <cell r="L25">
            <v>65</v>
          </cell>
          <cell r="M25">
            <v>62.3</v>
          </cell>
          <cell r="N25">
            <v>59.2</v>
          </cell>
          <cell r="O25">
            <v>58</v>
          </cell>
          <cell r="P25">
            <v>56.6</v>
          </cell>
          <cell r="Q25">
            <v>53.4</v>
          </cell>
        </row>
      </sheetData>
      <sheetData sheetId="18">
        <row r="13">
          <cell r="K13">
            <v>768605.31</v>
          </cell>
          <cell r="L13">
            <v>717972.3</v>
          </cell>
          <cell r="M13">
            <v>725092.39</v>
          </cell>
          <cell r="N13">
            <v>710881.12</v>
          </cell>
          <cell r="O13">
            <v>682463.01</v>
          </cell>
          <cell r="P13">
            <v>705903.79</v>
          </cell>
          <cell r="Q13">
            <v>697723.6</v>
          </cell>
        </row>
        <row r="14">
          <cell r="K14">
            <v>710343.52</v>
          </cell>
          <cell r="L14">
            <v>700589.65</v>
          </cell>
          <cell r="M14">
            <v>721105.7</v>
          </cell>
          <cell r="N14">
            <v>708384.99</v>
          </cell>
          <cell r="O14">
            <v>679663.06</v>
          </cell>
          <cell r="P14">
            <v>673641.41</v>
          </cell>
          <cell r="Q14">
            <v>691202.1</v>
          </cell>
        </row>
        <row r="15">
          <cell r="K15">
            <v>58261.79</v>
          </cell>
          <cell r="L15">
            <v>17382.65</v>
          </cell>
          <cell r="M15">
            <v>3986.69</v>
          </cell>
          <cell r="N15">
            <v>2496.13</v>
          </cell>
          <cell r="O15">
            <v>2799.95</v>
          </cell>
          <cell r="P15">
            <v>32262.38</v>
          </cell>
          <cell r="Q15">
            <v>6521.5</v>
          </cell>
        </row>
        <row r="16">
          <cell r="K16">
            <v>0.9241980386526343</v>
          </cell>
          <cell r="L16">
            <v>0.9757892470224826</v>
          </cell>
          <cell r="M16">
            <v>0.9945018178993715</v>
          </cell>
          <cell r="N16">
            <v>0.9964886815393269</v>
          </cell>
          <cell r="O16">
            <v>0.9958972867994708</v>
          </cell>
          <cell r="P16">
            <v>0.9542963496484415</v>
          </cell>
          <cell r="Q16">
            <v>0.9906531755554778</v>
          </cell>
        </row>
        <row r="17">
          <cell r="K17">
            <v>0.07580196134736565</v>
          </cell>
          <cell r="L17">
            <v>0.024210752977517347</v>
          </cell>
          <cell r="M17">
            <v>0.005498182100628584</v>
          </cell>
          <cell r="N17">
            <v>0.0035113184606731435</v>
          </cell>
          <cell r="O17">
            <v>0.00410271320052936</v>
          </cell>
          <cell r="P17">
            <v>0.04570365035155853</v>
          </cell>
          <cell r="Q17">
            <v>0.009346824444522157</v>
          </cell>
        </row>
        <row r="19">
          <cell r="K19">
            <v>52340</v>
          </cell>
          <cell r="L19">
            <v>60109</v>
          </cell>
          <cell r="M19">
            <v>65136</v>
          </cell>
          <cell r="N19">
            <v>53610.73</v>
          </cell>
          <cell r="O19">
            <v>52595</v>
          </cell>
          <cell r="P19">
            <v>49921</v>
          </cell>
          <cell r="Q19">
            <v>86666.78</v>
          </cell>
        </row>
        <row r="20">
          <cell r="K20">
            <v>52340</v>
          </cell>
          <cell r="L20">
            <v>60109</v>
          </cell>
          <cell r="M20">
            <v>65136</v>
          </cell>
          <cell r="N20">
            <v>53508</v>
          </cell>
          <cell r="O20">
            <v>52595</v>
          </cell>
          <cell r="P20">
            <v>49921</v>
          </cell>
          <cell r="Q20">
            <v>86429.8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102.73</v>
          </cell>
          <cell r="O21">
            <v>0</v>
          </cell>
          <cell r="P21">
            <v>0</v>
          </cell>
          <cell r="Q21">
            <v>236.98</v>
          </cell>
        </row>
        <row r="22">
          <cell r="K22">
            <v>1</v>
          </cell>
          <cell r="L22">
            <v>1</v>
          </cell>
          <cell r="M22">
            <v>1</v>
          </cell>
          <cell r="N22">
            <v>0.9980837791240671</v>
          </cell>
          <cell r="O22">
            <v>1</v>
          </cell>
          <cell r="P22">
            <v>1</v>
          </cell>
          <cell r="Q22">
            <v>0.9972656189603445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0.001916220875932859</v>
          </cell>
          <cell r="O23">
            <v>0</v>
          </cell>
          <cell r="P23">
            <v>0</v>
          </cell>
          <cell r="Q23">
            <v>0.0027343810396555633</v>
          </cell>
        </row>
        <row r="25">
          <cell r="K25">
            <v>716265.31</v>
          </cell>
          <cell r="L25">
            <v>657863.3</v>
          </cell>
          <cell r="M25">
            <v>659956.39</v>
          </cell>
          <cell r="N25">
            <v>657270.39</v>
          </cell>
          <cell r="O25">
            <v>629868.01</v>
          </cell>
          <cell r="P25">
            <v>655982.79</v>
          </cell>
          <cell r="Q25">
            <v>637632.57</v>
          </cell>
        </row>
        <row r="26">
          <cell r="K26">
            <v>658003.52</v>
          </cell>
          <cell r="L26">
            <v>640480.65</v>
          </cell>
          <cell r="M26">
            <v>655969.7</v>
          </cell>
          <cell r="N26">
            <v>654876.99</v>
          </cell>
          <cell r="O26">
            <v>627068.06</v>
          </cell>
          <cell r="P26">
            <v>623720.41</v>
          </cell>
          <cell r="Q26">
            <v>631181.07</v>
          </cell>
        </row>
        <row r="27">
          <cell r="K27">
            <v>58261.79</v>
          </cell>
          <cell r="L27">
            <v>17382.65</v>
          </cell>
          <cell r="M27">
            <v>3986.69</v>
          </cell>
          <cell r="N27">
            <v>2393.4</v>
          </cell>
          <cell r="O27">
            <v>2799.95</v>
          </cell>
          <cell r="P27">
            <v>32262.38</v>
          </cell>
          <cell r="Q27">
            <v>6451.5</v>
          </cell>
        </row>
        <row r="28">
          <cell r="K28">
            <v>0.9186589254196884</v>
          </cell>
          <cell r="L28">
            <v>0.973577109408596</v>
          </cell>
          <cell r="M28">
            <v>0.9939591614530773</v>
          </cell>
          <cell r="N28">
            <v>0.996358576262655</v>
          </cell>
          <cell r="O28">
            <v>0.9955547035957582</v>
          </cell>
          <cell r="P28">
            <v>0.9508182524117744</v>
          </cell>
          <cell r="Q28">
            <v>0.9898821040462221</v>
          </cell>
        </row>
        <row r="29">
          <cell r="K29">
            <v>0.08134107458031158</v>
          </cell>
          <cell r="L29">
            <v>0.026422890591403986</v>
          </cell>
          <cell r="M29">
            <v>0.006040838546922776</v>
          </cell>
          <cell r="N29">
            <v>0.0036414237373449915</v>
          </cell>
          <cell r="O29">
            <v>0.004445296404241899</v>
          </cell>
          <cell r="P29">
            <v>0.0491817475882256</v>
          </cell>
          <cell r="Q29">
            <v>0.010117895953777895</v>
          </cell>
        </row>
        <row r="31">
          <cell r="K31">
            <v>121.34803966999998</v>
          </cell>
          <cell r="L31">
            <v>128.55417447999997</v>
          </cell>
          <cell r="M31">
            <v>141.24843944</v>
          </cell>
          <cell r="N31">
            <v>151.58498969999997</v>
          </cell>
          <cell r="O31">
            <v>149.79972682000005</v>
          </cell>
          <cell r="P31">
            <v>162.80350399</v>
          </cell>
          <cell r="Q31">
            <v>161.87480193999997</v>
          </cell>
        </row>
        <row r="32">
          <cell r="K32">
            <v>0.00633389144225308</v>
          </cell>
          <cell r="L32">
            <v>0.005584978495674598</v>
          </cell>
          <cell r="M32">
            <v>0.0051334541668193595</v>
          </cell>
          <cell r="N32">
            <v>0.004689653780409896</v>
          </cell>
          <cell r="O32">
            <v>0.004555836145282497</v>
          </cell>
          <cell r="P32">
            <v>0.0043359250427641854</v>
          </cell>
          <cell r="Q32">
            <v>0.004310266895391267</v>
          </cell>
        </row>
        <row r="33">
          <cell r="K33">
            <v>3057.66</v>
          </cell>
          <cell r="L33">
            <v>3257.972</v>
          </cell>
          <cell r="M33">
            <v>3507.131</v>
          </cell>
          <cell r="N33">
            <v>3831.819</v>
          </cell>
          <cell r="O33">
            <v>4015.346</v>
          </cell>
          <cell r="P33">
            <v>3921.827</v>
          </cell>
          <cell r="Q33">
            <v>3953.651</v>
          </cell>
        </row>
        <row r="34">
          <cell r="K34">
            <v>0.0002513704303290752</v>
          </cell>
          <cell r="L34">
            <v>0.00022037399339220842</v>
          </cell>
          <cell r="M34">
            <v>0.0002067480199627559</v>
          </cell>
          <cell r="N34">
            <v>0.00018552053737402521</v>
          </cell>
          <cell r="O34">
            <v>0.0001699636868155322</v>
          </cell>
          <cell r="P34">
            <v>0.00017999360757116518</v>
          </cell>
          <cell r="Q34">
            <v>0.00017647576885263772</v>
          </cell>
        </row>
        <row r="36">
          <cell r="K36">
            <v>240951.543</v>
          </cell>
          <cell r="L36">
            <v>259704.911</v>
          </cell>
          <cell r="M36">
            <v>291056.801</v>
          </cell>
          <cell r="N36">
            <v>271140.935</v>
          </cell>
          <cell r="O36" t="str">
            <v>. </v>
          </cell>
          <cell r="P36" t="str">
            <v>.</v>
          </cell>
          <cell r="Q36" t="str">
            <v>.</v>
          </cell>
        </row>
        <row r="37">
          <cell r="K37">
            <v>188611.543</v>
          </cell>
          <cell r="L37">
            <v>199595.911</v>
          </cell>
          <cell r="M37">
            <v>225920.801</v>
          </cell>
          <cell r="N37">
            <v>217632.935</v>
          </cell>
          <cell r="O37" t="str">
            <v>. </v>
          </cell>
          <cell r="P37" t="str">
            <v>.</v>
          </cell>
          <cell r="Q37" t="str">
            <v>.</v>
          </cell>
        </row>
        <row r="38">
          <cell r="K38">
            <v>52340</v>
          </cell>
          <cell r="L38">
            <v>60109</v>
          </cell>
          <cell r="M38">
            <v>65136</v>
          </cell>
          <cell r="N38">
            <v>53508</v>
          </cell>
          <cell r="O38">
            <v>52595</v>
          </cell>
          <cell r="P38">
            <v>49921</v>
          </cell>
          <cell r="Q38">
            <v>51957</v>
          </cell>
        </row>
        <row r="40">
          <cell r="K40">
            <v>0.33920425289443057</v>
          </cell>
          <cell r="L40">
            <v>0.370694758336781</v>
          </cell>
          <cell r="M40">
            <v>0.4036257111821471</v>
          </cell>
          <cell r="N40">
            <v>0.3814152990868572</v>
          </cell>
          <cell r="O40" t="str">
            <v>. </v>
          </cell>
          <cell r="P40" t="str">
            <v>.</v>
          </cell>
          <cell r="Q40" t="str">
            <v>.</v>
          </cell>
        </row>
      </sheetData>
      <sheetData sheetId="20">
        <row r="20">
          <cell r="K20">
            <v>98.1</v>
          </cell>
          <cell r="L20">
            <v>100</v>
          </cell>
          <cell r="M20">
            <v>83</v>
          </cell>
          <cell r="N20">
            <v>85.3</v>
          </cell>
          <cell r="O20">
            <v>90.7</v>
          </cell>
          <cell r="P20">
            <v>91.7</v>
          </cell>
          <cell r="Q20">
            <v>93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  <sheetData sheetId="21">
        <row r="12">
          <cell r="K12">
            <v>60</v>
          </cell>
          <cell r="L12">
            <v>64</v>
          </cell>
          <cell r="M12">
            <v>63</v>
          </cell>
          <cell r="N12">
            <v>68</v>
          </cell>
          <cell r="O12">
            <v>71</v>
          </cell>
          <cell r="P12">
            <v>71</v>
          </cell>
          <cell r="Q12">
            <v>70</v>
          </cell>
        </row>
        <row r="13">
          <cell r="K13">
            <v>36</v>
          </cell>
          <cell r="L13">
            <v>39</v>
          </cell>
          <cell r="M13">
            <v>38</v>
          </cell>
          <cell r="N13">
            <v>42</v>
          </cell>
          <cell r="O13">
            <v>45</v>
          </cell>
          <cell r="P13">
            <v>45</v>
          </cell>
          <cell r="Q13">
            <v>44</v>
          </cell>
        </row>
        <row r="14">
          <cell r="K14">
            <v>2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</row>
      </sheetData>
      <sheetData sheetId="22">
        <row r="13">
          <cell r="K13">
            <v>264776</v>
          </cell>
          <cell r="L13">
            <v>289464</v>
          </cell>
          <cell r="M13">
            <v>316176</v>
          </cell>
          <cell r="N13">
            <v>343943</v>
          </cell>
          <cell r="O13">
            <v>368051</v>
          </cell>
          <cell r="P13">
            <v>388991</v>
          </cell>
          <cell r="Q13">
            <v>395980</v>
          </cell>
        </row>
        <row r="14">
          <cell r="K14">
            <v>207990</v>
          </cell>
          <cell r="L14">
            <v>223148</v>
          </cell>
          <cell r="M14">
            <v>238173</v>
          </cell>
          <cell r="N14">
            <v>251908</v>
          </cell>
          <cell r="O14">
            <v>263898</v>
          </cell>
          <cell r="P14">
            <v>277039</v>
          </cell>
          <cell r="Q14">
            <v>283513</v>
          </cell>
        </row>
        <row r="15">
          <cell r="K15">
            <v>89856</v>
          </cell>
          <cell r="L15">
            <v>112822</v>
          </cell>
          <cell r="M15">
            <v>132777</v>
          </cell>
          <cell r="N15">
            <v>149150</v>
          </cell>
          <cell r="O15">
            <v>161171</v>
          </cell>
          <cell r="P15">
            <v>170885</v>
          </cell>
          <cell r="Q15">
            <v>176315</v>
          </cell>
        </row>
        <row r="16">
          <cell r="K16">
            <v>99085</v>
          </cell>
          <cell r="L16">
            <v>86446</v>
          </cell>
          <cell r="M16">
            <v>73489</v>
          </cell>
          <cell r="N16">
            <v>60174</v>
          </cell>
          <cell r="O16">
            <v>49292</v>
          </cell>
          <cell r="P16">
            <v>42937</v>
          </cell>
          <cell r="Q16">
            <v>38094</v>
          </cell>
        </row>
        <row r="17">
          <cell r="K17">
            <v>11800</v>
          </cell>
          <cell r="L17">
            <v>16460</v>
          </cell>
          <cell r="M17">
            <v>24629</v>
          </cell>
          <cell r="N17">
            <v>35351</v>
          </cell>
          <cell r="O17">
            <v>45942</v>
          </cell>
          <cell r="P17">
            <v>54648</v>
          </cell>
          <cell r="Q17">
            <v>59441</v>
          </cell>
        </row>
        <row r="18">
          <cell r="K18">
            <v>10017</v>
          </cell>
          <cell r="L18">
            <v>10101</v>
          </cell>
          <cell r="M18">
            <v>9973</v>
          </cell>
          <cell r="N18">
            <v>9961</v>
          </cell>
          <cell r="O18">
            <v>10503</v>
          </cell>
          <cell r="P18">
            <v>11589</v>
          </cell>
          <cell r="Q18">
            <v>12499</v>
          </cell>
        </row>
        <row r="19">
          <cell r="K19">
            <v>58847</v>
          </cell>
          <cell r="L19">
            <v>68687</v>
          </cell>
          <cell r="M19">
            <v>80777</v>
          </cell>
          <cell r="N19">
            <v>95347</v>
          </cell>
          <cell r="O19">
            <v>107985</v>
          </cell>
          <cell r="P19">
            <v>116292</v>
          </cell>
          <cell r="Q19">
            <v>116738</v>
          </cell>
        </row>
        <row r="20">
          <cell r="K20">
            <v>33868</v>
          </cell>
          <cell r="L20">
            <v>41940</v>
          </cell>
          <cell r="M20">
            <v>50128</v>
          </cell>
          <cell r="N20">
            <v>60121</v>
          </cell>
          <cell r="O20">
            <v>69423</v>
          </cell>
          <cell r="P20">
            <v>74364</v>
          </cell>
          <cell r="Q20">
            <v>73515</v>
          </cell>
        </row>
        <row r="21">
          <cell r="K21">
            <v>8356</v>
          </cell>
          <cell r="L21">
            <v>7092</v>
          </cell>
          <cell r="M21">
            <v>6041</v>
          </cell>
          <cell r="N21">
            <v>5052</v>
          </cell>
          <cell r="O21">
            <v>4095</v>
          </cell>
          <cell r="P21">
            <v>3156</v>
          </cell>
          <cell r="Q21">
            <v>2655</v>
          </cell>
        </row>
        <row r="22">
          <cell r="K22">
            <v>5482</v>
          </cell>
          <cell r="L22">
            <v>7632</v>
          </cell>
          <cell r="M22">
            <v>11469</v>
          </cell>
          <cell r="N22">
            <v>16382</v>
          </cell>
          <cell r="O22">
            <v>20732</v>
          </cell>
          <cell r="P22">
            <v>25165</v>
          </cell>
          <cell r="Q22">
            <v>27412</v>
          </cell>
        </row>
        <row r="23">
          <cell r="K23">
            <v>11476</v>
          </cell>
          <cell r="L23">
            <v>12281</v>
          </cell>
          <cell r="M23">
            <v>13387</v>
          </cell>
          <cell r="N23">
            <v>14064</v>
          </cell>
          <cell r="O23">
            <v>14049</v>
          </cell>
          <cell r="P23">
            <v>13954</v>
          </cell>
          <cell r="Q23">
            <v>13462</v>
          </cell>
        </row>
        <row r="25">
          <cell r="K25">
            <v>247726</v>
          </cell>
          <cell r="L25">
            <v>268599</v>
          </cell>
          <cell r="M25">
            <v>292325</v>
          </cell>
          <cell r="N25">
            <v>316915</v>
          </cell>
          <cell r="O25">
            <v>337946</v>
          </cell>
          <cell r="P25">
            <v>354586</v>
          </cell>
          <cell r="Q25">
            <v>358493</v>
          </cell>
        </row>
        <row r="26">
          <cell r="K26">
            <v>194095</v>
          </cell>
          <cell r="L26">
            <v>206801</v>
          </cell>
          <cell r="M26">
            <v>219812</v>
          </cell>
          <cell r="N26">
            <v>231346</v>
          </cell>
          <cell r="O26">
            <v>241289</v>
          </cell>
          <cell r="P26">
            <v>251468</v>
          </cell>
          <cell r="Q26">
            <v>255361</v>
          </cell>
        </row>
        <row r="27">
          <cell r="K27">
            <v>84506</v>
          </cell>
          <cell r="L27">
            <v>105601</v>
          </cell>
          <cell r="M27">
            <v>123797</v>
          </cell>
          <cell r="N27">
            <v>138504</v>
          </cell>
          <cell r="O27">
            <v>149506</v>
          </cell>
          <cell r="P27">
            <v>157623</v>
          </cell>
          <cell r="Q27">
            <v>161416</v>
          </cell>
        </row>
        <row r="28">
          <cell r="K28">
            <v>91892</v>
          </cell>
          <cell r="L28">
            <v>79165</v>
          </cell>
          <cell r="M28">
            <v>66538</v>
          </cell>
          <cell r="N28">
            <v>53633</v>
          </cell>
          <cell r="O28">
            <v>43092</v>
          </cell>
          <cell r="P28">
            <v>36607</v>
          </cell>
          <cell r="Q28">
            <v>31716</v>
          </cell>
        </row>
        <row r="29">
          <cell r="K29">
            <v>11146</v>
          </cell>
          <cell r="L29">
            <v>15451</v>
          </cell>
          <cell r="M29">
            <v>23220</v>
          </cell>
          <cell r="N29">
            <v>33082</v>
          </cell>
          <cell r="O29">
            <v>42341</v>
          </cell>
          <cell r="P29">
            <v>49952</v>
          </cell>
          <cell r="Q29">
            <v>54006</v>
          </cell>
        </row>
        <row r="30">
          <cell r="K30">
            <v>9155</v>
          </cell>
          <cell r="L30">
            <v>9096</v>
          </cell>
          <cell r="M30">
            <v>8780</v>
          </cell>
          <cell r="N30">
            <v>8636</v>
          </cell>
          <cell r="O30">
            <v>9124</v>
          </cell>
          <cell r="P30">
            <v>10079</v>
          </cell>
          <cell r="Q30">
            <v>10839</v>
          </cell>
        </row>
        <row r="31">
          <cell r="K31">
            <v>55627</v>
          </cell>
          <cell r="L31">
            <v>64085</v>
          </cell>
          <cell r="M31">
            <v>75175</v>
          </cell>
          <cell r="N31">
            <v>88718</v>
          </cell>
          <cell r="O31">
            <v>100300</v>
          </cell>
          <cell r="P31">
            <v>107227</v>
          </cell>
          <cell r="Q31">
            <v>107164</v>
          </cell>
        </row>
        <row r="32">
          <cell r="K32">
            <v>31640</v>
          </cell>
          <cell r="L32">
            <v>38662</v>
          </cell>
          <cell r="M32">
            <v>46369</v>
          </cell>
          <cell r="N32">
            <v>56077</v>
          </cell>
          <cell r="O32">
            <v>64841</v>
          </cell>
          <cell r="P32">
            <v>69091</v>
          </cell>
          <cell r="Q32">
            <v>68178</v>
          </cell>
        </row>
        <row r="33">
          <cell r="K33">
            <v>8249</v>
          </cell>
          <cell r="L33">
            <v>7010</v>
          </cell>
          <cell r="M33">
            <v>5969</v>
          </cell>
          <cell r="N33">
            <v>4978</v>
          </cell>
          <cell r="O33">
            <v>4045</v>
          </cell>
          <cell r="P33">
            <v>3125</v>
          </cell>
          <cell r="Q33">
            <v>2630</v>
          </cell>
        </row>
        <row r="34">
          <cell r="K34">
            <v>5305</v>
          </cell>
          <cell r="L34">
            <v>7179</v>
          </cell>
          <cell r="M34">
            <v>10596</v>
          </cell>
          <cell r="N34">
            <v>14932</v>
          </cell>
          <cell r="O34">
            <v>18824</v>
          </cell>
          <cell r="P34">
            <v>22661</v>
          </cell>
          <cell r="Q34">
            <v>24534</v>
          </cell>
        </row>
        <row r="35">
          <cell r="K35">
            <v>10764</v>
          </cell>
          <cell r="L35">
            <v>11488</v>
          </cell>
          <cell r="M35">
            <v>12481</v>
          </cell>
          <cell r="N35">
            <v>12994</v>
          </cell>
          <cell r="O35">
            <v>12897</v>
          </cell>
          <cell r="P35">
            <v>12685</v>
          </cell>
          <cell r="Q35">
            <v>12116</v>
          </cell>
        </row>
        <row r="37">
          <cell r="K37">
            <v>17071</v>
          </cell>
          <cell r="L37">
            <v>20884</v>
          </cell>
          <cell r="M37">
            <v>23867</v>
          </cell>
          <cell r="N37">
            <v>27047</v>
          </cell>
          <cell r="O37">
            <v>30128</v>
          </cell>
          <cell r="P37">
            <v>34439</v>
          </cell>
          <cell r="Q37">
            <v>37507</v>
          </cell>
        </row>
        <row r="38">
          <cell r="K38">
            <v>13908</v>
          </cell>
          <cell r="L38">
            <v>16354</v>
          </cell>
          <cell r="M38">
            <v>18369</v>
          </cell>
          <cell r="N38">
            <v>20575</v>
          </cell>
          <cell r="O38">
            <v>22621</v>
          </cell>
          <cell r="P38">
            <v>25585</v>
          </cell>
          <cell r="Q38">
            <v>28165</v>
          </cell>
        </row>
        <row r="39">
          <cell r="K39">
            <v>5357</v>
          </cell>
          <cell r="L39">
            <v>7224</v>
          </cell>
          <cell r="M39">
            <v>8983</v>
          </cell>
          <cell r="N39">
            <v>10651</v>
          </cell>
          <cell r="O39">
            <v>11668</v>
          </cell>
          <cell r="P39">
            <v>13269</v>
          </cell>
          <cell r="Q39">
            <v>14906</v>
          </cell>
        </row>
        <row r="40">
          <cell r="K40">
            <v>7194</v>
          </cell>
          <cell r="L40">
            <v>7282</v>
          </cell>
          <cell r="M40">
            <v>6951</v>
          </cell>
          <cell r="N40">
            <v>6541</v>
          </cell>
          <cell r="O40">
            <v>6201</v>
          </cell>
          <cell r="P40">
            <v>6330</v>
          </cell>
          <cell r="Q40">
            <v>6378</v>
          </cell>
        </row>
        <row r="41">
          <cell r="K41">
            <v>655</v>
          </cell>
          <cell r="L41">
            <v>1009</v>
          </cell>
          <cell r="M41">
            <v>1411</v>
          </cell>
          <cell r="N41">
            <v>2270</v>
          </cell>
          <cell r="O41">
            <v>3601</v>
          </cell>
          <cell r="P41">
            <v>4696</v>
          </cell>
          <cell r="Q41">
            <v>5436</v>
          </cell>
        </row>
        <row r="42">
          <cell r="K42">
            <v>862</v>
          </cell>
          <cell r="L42">
            <v>1005</v>
          </cell>
          <cell r="M42">
            <v>1193</v>
          </cell>
          <cell r="N42">
            <v>1325</v>
          </cell>
          <cell r="O42">
            <v>1379</v>
          </cell>
          <cell r="P42">
            <v>1511</v>
          </cell>
          <cell r="Q42">
            <v>1661</v>
          </cell>
        </row>
        <row r="43">
          <cell r="K43">
            <v>3220</v>
          </cell>
          <cell r="L43">
            <v>4607</v>
          </cell>
          <cell r="M43">
            <v>5606</v>
          </cell>
          <cell r="N43">
            <v>6631</v>
          </cell>
          <cell r="O43">
            <v>7690</v>
          </cell>
          <cell r="P43">
            <v>9076</v>
          </cell>
          <cell r="Q43">
            <v>9577</v>
          </cell>
        </row>
        <row r="44">
          <cell r="K44">
            <v>2228</v>
          </cell>
          <cell r="L44">
            <v>3280</v>
          </cell>
          <cell r="M44">
            <v>3759</v>
          </cell>
          <cell r="N44">
            <v>4044</v>
          </cell>
          <cell r="O44">
            <v>4584</v>
          </cell>
          <cell r="P44">
            <v>5278</v>
          </cell>
          <cell r="Q44">
            <v>5337</v>
          </cell>
        </row>
        <row r="45">
          <cell r="K45">
            <v>107</v>
          </cell>
          <cell r="L45">
            <v>82</v>
          </cell>
          <cell r="M45">
            <v>72</v>
          </cell>
          <cell r="N45">
            <v>74</v>
          </cell>
          <cell r="O45">
            <v>50</v>
          </cell>
          <cell r="P45">
            <v>31</v>
          </cell>
          <cell r="Q45">
            <v>25</v>
          </cell>
        </row>
        <row r="46">
          <cell r="K46">
            <v>177</v>
          </cell>
          <cell r="L46">
            <v>453</v>
          </cell>
          <cell r="M46">
            <v>873</v>
          </cell>
          <cell r="N46">
            <v>1450</v>
          </cell>
          <cell r="O46">
            <v>1908</v>
          </cell>
          <cell r="P46">
            <v>2506</v>
          </cell>
          <cell r="Q46">
            <v>2878</v>
          </cell>
        </row>
        <row r="47">
          <cell r="K47">
            <v>712</v>
          </cell>
          <cell r="L47">
            <v>794</v>
          </cell>
          <cell r="M47">
            <v>908</v>
          </cell>
          <cell r="N47">
            <v>1071</v>
          </cell>
          <cell r="O47">
            <v>1153</v>
          </cell>
          <cell r="P47">
            <v>1271</v>
          </cell>
          <cell r="Q47">
            <v>1348</v>
          </cell>
        </row>
      </sheetData>
      <sheetData sheetId="37">
        <row r="13">
          <cell r="K13">
            <v>21514</v>
          </cell>
          <cell r="L13">
            <v>23282</v>
          </cell>
          <cell r="M13">
            <v>24656</v>
          </cell>
          <cell r="N13">
            <v>26548</v>
          </cell>
          <cell r="O13">
            <v>28095</v>
          </cell>
          <cell r="P13">
            <v>29881</v>
          </cell>
          <cell r="Q13">
            <v>32064</v>
          </cell>
        </row>
        <row r="14">
          <cell r="K14">
            <v>69904</v>
          </cell>
          <cell r="L14">
            <v>74423</v>
          </cell>
          <cell r="M14">
            <v>79484</v>
          </cell>
          <cell r="N14">
            <v>82269</v>
          </cell>
          <cell r="O14">
            <v>83916</v>
          </cell>
          <cell r="P14">
            <v>86028</v>
          </cell>
          <cell r="Q14">
            <v>86579</v>
          </cell>
        </row>
        <row r="15">
          <cell r="K15">
            <v>10265</v>
          </cell>
          <cell r="L15">
            <v>11280</v>
          </cell>
          <cell r="M15">
            <v>12168</v>
          </cell>
          <cell r="N15">
            <v>12799</v>
          </cell>
          <cell r="O15">
            <v>13817</v>
          </cell>
          <cell r="P15">
            <v>14560</v>
          </cell>
          <cell r="Q15">
            <v>14990</v>
          </cell>
        </row>
        <row r="16">
          <cell r="K16">
            <v>20075</v>
          </cell>
          <cell r="L16">
            <v>22027</v>
          </cell>
          <cell r="M16">
            <v>24110</v>
          </cell>
          <cell r="N16">
            <v>25392</v>
          </cell>
          <cell r="O16">
            <v>26694</v>
          </cell>
          <cell r="P16">
            <v>27662</v>
          </cell>
          <cell r="Q16">
            <v>28734</v>
          </cell>
        </row>
        <row r="17">
          <cell r="K17">
            <v>38192</v>
          </cell>
          <cell r="L17">
            <v>42372</v>
          </cell>
          <cell r="M17">
            <v>47705</v>
          </cell>
          <cell r="N17">
            <v>53733</v>
          </cell>
          <cell r="O17">
            <v>60160</v>
          </cell>
          <cell r="P17">
            <v>65929</v>
          </cell>
          <cell r="Q17">
            <v>67298</v>
          </cell>
        </row>
        <row r="18">
          <cell r="K18">
            <v>54988</v>
          </cell>
          <cell r="L18">
            <v>62039</v>
          </cell>
          <cell r="M18">
            <v>70553</v>
          </cell>
          <cell r="N18">
            <v>81038</v>
          </cell>
          <cell r="O18">
            <v>90271</v>
          </cell>
          <cell r="P18">
            <v>97782</v>
          </cell>
          <cell r="Q18">
            <v>99082</v>
          </cell>
        </row>
        <row r="19">
          <cell r="K19">
            <v>12578</v>
          </cell>
          <cell r="L19">
            <v>13322</v>
          </cell>
          <cell r="M19">
            <v>14039</v>
          </cell>
          <cell r="N19">
            <v>15077</v>
          </cell>
          <cell r="O19">
            <v>16136</v>
          </cell>
          <cell r="P19">
            <v>16963</v>
          </cell>
          <cell r="Q19">
            <v>16162</v>
          </cell>
        </row>
        <row r="20">
          <cell r="K20">
            <v>36455</v>
          </cell>
          <cell r="L20">
            <v>39674</v>
          </cell>
          <cell r="M20">
            <v>42176</v>
          </cell>
          <cell r="N20">
            <v>45660</v>
          </cell>
          <cell r="O20">
            <v>47564</v>
          </cell>
          <cell r="P20">
            <v>48355</v>
          </cell>
          <cell r="Q20">
            <v>48403</v>
          </cell>
        </row>
        <row r="21">
          <cell r="K21">
            <v>6073</v>
          </cell>
          <cell r="L21">
            <v>6697</v>
          </cell>
          <cell r="M21">
            <v>7446</v>
          </cell>
          <cell r="N21">
            <v>8183</v>
          </cell>
          <cell r="O21">
            <v>9044</v>
          </cell>
          <cell r="P21">
            <v>9787</v>
          </cell>
          <cell r="Q21">
            <v>10236</v>
          </cell>
        </row>
        <row r="23">
          <cell r="K23">
            <v>18543</v>
          </cell>
          <cell r="L23">
            <v>19884</v>
          </cell>
          <cell r="M23">
            <v>20821</v>
          </cell>
          <cell r="N23">
            <v>22338</v>
          </cell>
          <cell r="O23">
            <v>23704</v>
          </cell>
          <cell r="P23">
            <v>25440</v>
          </cell>
          <cell r="Q23">
            <v>27717</v>
          </cell>
        </row>
        <row r="24">
          <cell r="K24">
            <v>58637</v>
          </cell>
          <cell r="L24">
            <v>61444</v>
          </cell>
          <cell r="M24">
            <v>64465</v>
          </cell>
          <cell r="N24">
            <v>65400</v>
          </cell>
          <cell r="O24">
            <v>65248</v>
          </cell>
          <cell r="P24">
            <v>67094</v>
          </cell>
          <cell r="Q24">
            <v>67758</v>
          </cell>
        </row>
        <row r="25">
          <cell r="K25">
            <v>8386</v>
          </cell>
          <cell r="L25">
            <v>9145</v>
          </cell>
          <cell r="M25">
            <v>9666</v>
          </cell>
          <cell r="N25">
            <v>10124</v>
          </cell>
          <cell r="O25">
            <v>10606</v>
          </cell>
          <cell r="P25">
            <v>10896</v>
          </cell>
          <cell r="Q25">
            <v>11149</v>
          </cell>
        </row>
        <row r="26">
          <cell r="K26">
            <v>16834</v>
          </cell>
          <cell r="L26">
            <v>18702</v>
          </cell>
          <cell r="M26">
            <v>20561</v>
          </cell>
          <cell r="N26">
            <v>21533</v>
          </cell>
          <cell r="O26">
            <v>22286</v>
          </cell>
          <cell r="P26">
            <v>22766</v>
          </cell>
          <cell r="Q26">
            <v>23585</v>
          </cell>
        </row>
        <row r="27">
          <cell r="K27">
            <v>28672</v>
          </cell>
          <cell r="L27">
            <v>31503</v>
          </cell>
          <cell r="M27">
            <v>34919</v>
          </cell>
          <cell r="N27">
            <v>38241</v>
          </cell>
          <cell r="O27">
            <v>42038</v>
          </cell>
          <cell r="P27">
            <v>45542</v>
          </cell>
          <cell r="Q27">
            <v>47134</v>
          </cell>
        </row>
        <row r="28">
          <cell r="K28">
            <v>40448</v>
          </cell>
          <cell r="L28">
            <v>43979</v>
          </cell>
          <cell r="M28">
            <v>47833</v>
          </cell>
          <cell r="N28">
            <v>53405</v>
          </cell>
          <cell r="O28">
            <v>58188</v>
          </cell>
          <cell r="P28">
            <v>62774</v>
          </cell>
          <cell r="Q28">
            <v>64069</v>
          </cell>
        </row>
        <row r="29">
          <cell r="K29">
            <v>10846</v>
          </cell>
          <cell r="L29">
            <v>11127</v>
          </cell>
          <cell r="M29">
            <v>11577</v>
          </cell>
          <cell r="N29">
            <v>11827</v>
          </cell>
          <cell r="O29">
            <v>12309</v>
          </cell>
          <cell r="P29">
            <v>12664</v>
          </cell>
          <cell r="Q29">
            <v>11951</v>
          </cell>
        </row>
        <row r="30">
          <cell r="K30">
            <v>24226</v>
          </cell>
          <cell r="L30">
            <v>25539</v>
          </cell>
          <cell r="M30">
            <v>26024</v>
          </cell>
          <cell r="N30">
            <v>26405</v>
          </cell>
          <cell r="O30">
            <v>26586</v>
          </cell>
          <cell r="P30">
            <v>26176</v>
          </cell>
          <cell r="Q30">
            <v>25879</v>
          </cell>
        </row>
        <row r="31">
          <cell r="K31">
            <v>5066</v>
          </cell>
          <cell r="L31">
            <v>5574</v>
          </cell>
          <cell r="M31">
            <v>6244</v>
          </cell>
          <cell r="N31">
            <v>6798</v>
          </cell>
          <cell r="O31">
            <v>7522</v>
          </cell>
          <cell r="P31">
            <v>8228</v>
          </cell>
          <cell r="Q31">
            <v>8642</v>
          </cell>
        </row>
        <row r="33">
          <cell r="K33">
            <v>2998</v>
          </cell>
          <cell r="L33">
            <v>3426</v>
          </cell>
          <cell r="M33">
            <v>3862</v>
          </cell>
          <cell r="N33">
            <v>4240</v>
          </cell>
          <cell r="O33">
            <v>4430</v>
          </cell>
          <cell r="P33">
            <v>4477</v>
          </cell>
          <cell r="Q33">
            <v>4388</v>
          </cell>
        </row>
        <row r="34">
          <cell r="K34">
            <v>11441</v>
          </cell>
          <cell r="L34">
            <v>13122</v>
          </cell>
          <cell r="M34">
            <v>15145</v>
          </cell>
          <cell r="N34">
            <v>17047</v>
          </cell>
          <cell r="O34">
            <v>18863</v>
          </cell>
          <cell r="P34">
            <v>19170</v>
          </cell>
          <cell r="Q34">
            <v>19088</v>
          </cell>
        </row>
        <row r="35">
          <cell r="K35">
            <v>1894</v>
          </cell>
          <cell r="L35">
            <v>2156</v>
          </cell>
          <cell r="M35">
            <v>2521</v>
          </cell>
          <cell r="N35">
            <v>2709</v>
          </cell>
          <cell r="O35">
            <v>3261</v>
          </cell>
          <cell r="P35">
            <v>3727</v>
          </cell>
          <cell r="Q35">
            <v>3893</v>
          </cell>
        </row>
        <row r="36">
          <cell r="K36">
            <v>3250</v>
          </cell>
          <cell r="L36">
            <v>3334</v>
          </cell>
          <cell r="M36">
            <v>3559</v>
          </cell>
          <cell r="N36">
            <v>3871</v>
          </cell>
          <cell r="O36">
            <v>4422</v>
          </cell>
          <cell r="P36">
            <v>4909</v>
          </cell>
          <cell r="Q36">
            <v>5166</v>
          </cell>
        </row>
        <row r="37">
          <cell r="K37">
            <v>9813</v>
          </cell>
          <cell r="L37">
            <v>11192</v>
          </cell>
          <cell r="M37">
            <v>13197</v>
          </cell>
          <cell r="N37">
            <v>15962</v>
          </cell>
          <cell r="O37">
            <v>18649</v>
          </cell>
          <cell r="P37">
            <v>20969</v>
          </cell>
          <cell r="Q37">
            <v>20703</v>
          </cell>
        </row>
        <row r="38">
          <cell r="K38">
            <v>14647</v>
          </cell>
          <cell r="L38">
            <v>18179</v>
          </cell>
          <cell r="M38">
            <v>22862</v>
          </cell>
          <cell r="N38">
            <v>27839</v>
          </cell>
          <cell r="O38">
            <v>32305</v>
          </cell>
          <cell r="P38">
            <v>35260</v>
          </cell>
          <cell r="Q38">
            <v>35267</v>
          </cell>
        </row>
        <row r="39">
          <cell r="K39">
            <v>1762</v>
          </cell>
          <cell r="L39">
            <v>2229</v>
          </cell>
          <cell r="M39">
            <v>2502</v>
          </cell>
          <cell r="N39">
            <v>3298</v>
          </cell>
          <cell r="O39">
            <v>3877</v>
          </cell>
          <cell r="P39">
            <v>4357</v>
          </cell>
          <cell r="Q39">
            <v>4280</v>
          </cell>
        </row>
        <row r="40">
          <cell r="K40">
            <v>12309</v>
          </cell>
          <cell r="L40">
            <v>14251</v>
          </cell>
          <cell r="M40">
            <v>16310</v>
          </cell>
          <cell r="N40">
            <v>19452</v>
          </cell>
          <cell r="O40">
            <v>21203</v>
          </cell>
          <cell r="P40">
            <v>22460</v>
          </cell>
          <cell r="Q40">
            <v>22832</v>
          </cell>
        </row>
        <row r="41">
          <cell r="K41">
            <v>1035</v>
          </cell>
          <cell r="L41">
            <v>1155</v>
          </cell>
          <cell r="M41">
            <v>1229</v>
          </cell>
          <cell r="N41">
            <v>1415</v>
          </cell>
          <cell r="O41">
            <v>1565</v>
          </cell>
          <cell r="P41">
            <v>1606</v>
          </cell>
          <cell r="Q41">
            <v>1645</v>
          </cell>
        </row>
      </sheetData>
      <sheetData sheetId="40">
        <row r="13">
          <cell r="K13">
            <v>20763641.79</v>
          </cell>
          <cell r="L13">
            <v>24615888.409999996</v>
          </cell>
          <cell r="M13">
            <v>27673549.59</v>
          </cell>
          <cell r="N13">
            <v>29840274.939999998</v>
          </cell>
          <cell r="O13">
            <v>30371799.68</v>
          </cell>
          <cell r="P13">
            <v>32990723</v>
          </cell>
          <cell r="Q13">
            <v>32496232.009999994</v>
          </cell>
        </row>
        <row r="14">
          <cell r="K14">
            <v>17719586.65</v>
          </cell>
          <cell r="L14">
            <v>20246629.65</v>
          </cell>
          <cell r="M14">
            <v>22721297.26</v>
          </cell>
          <cell r="N14">
            <v>24662764.199999996</v>
          </cell>
          <cell r="O14">
            <v>25445514.08</v>
          </cell>
          <cell r="P14">
            <v>28104867.44</v>
          </cell>
          <cell r="Q14">
            <v>27704057.96</v>
          </cell>
        </row>
        <row r="15">
          <cell r="K15">
            <v>3044055.14</v>
          </cell>
          <cell r="L15">
            <v>4369258.76</v>
          </cell>
          <cell r="M15">
            <v>4952252.33</v>
          </cell>
          <cell r="N15">
            <v>5177510.74</v>
          </cell>
          <cell r="O15">
            <v>4926285.6</v>
          </cell>
          <cell r="P15">
            <v>4885855.56</v>
          </cell>
          <cell r="Q15">
            <v>4792174.02</v>
          </cell>
        </row>
        <row r="16">
          <cell r="K16">
            <v>0.8533949308706504</v>
          </cell>
          <cell r="L16">
            <v>0.8225024956554067</v>
          </cell>
          <cell r="M16">
            <v>0.8210474477119653</v>
          </cell>
          <cell r="N16">
            <v>0.8264925256080766</v>
          </cell>
          <cell r="O16">
            <v>0.8378006686497413</v>
          </cell>
          <cell r="P16">
            <v>0.8519021374584607</v>
          </cell>
          <cell r="Q16">
            <v>0.8525313935312467</v>
          </cell>
        </row>
        <row r="17">
          <cell r="K17">
            <v>0.1466050691293495</v>
          </cell>
          <cell r="L17">
            <v>0.17749750434459335</v>
          </cell>
          <cell r="M17">
            <v>0.17895255228803483</v>
          </cell>
          <cell r="N17">
            <v>0.1735074743919233</v>
          </cell>
          <cell r="O17">
            <v>0.16219933135025866</v>
          </cell>
          <cell r="P17">
            <v>0.1480978625415393</v>
          </cell>
          <cell r="Q17">
            <v>0.14746860554556954</v>
          </cell>
        </row>
        <row r="19">
          <cell r="K19">
            <v>0.2171973047710187</v>
          </cell>
          <cell r="L19">
            <v>0.23997415124688617</v>
          </cell>
          <cell r="M19">
            <v>0.2495767471257305</v>
          </cell>
          <cell r="N19">
            <v>0.2422116865918167</v>
          </cell>
          <cell r="O19">
            <v>0.2544070464126848</v>
          </cell>
          <cell r="P19">
            <v>0.2584475302145628</v>
          </cell>
          <cell r="Q19">
            <v>0.261504978146472</v>
          </cell>
        </row>
        <row r="20">
          <cell r="K20">
            <v>121.34803966999998</v>
          </cell>
          <cell r="L20">
            <v>128.55417447999997</v>
          </cell>
          <cell r="M20">
            <v>141.24843944</v>
          </cell>
          <cell r="N20">
            <v>151.58498969999997</v>
          </cell>
          <cell r="O20">
            <v>149.79972682000005</v>
          </cell>
          <cell r="P20">
            <v>162.80350399</v>
          </cell>
          <cell r="Q20">
            <v>161.87480193999997</v>
          </cell>
        </row>
        <row r="21">
          <cell r="K21">
            <v>0.17110817650178528</v>
          </cell>
          <cell r="L21">
            <v>0.19148260653200067</v>
          </cell>
          <cell r="M21">
            <v>0.19592109972836383</v>
          </cell>
          <cell r="N21">
            <v>0.19685507779534456</v>
          </cell>
          <cell r="O21">
            <v>0.20274936626883755</v>
          </cell>
          <cell r="P21">
            <v>0.20264135716652887</v>
          </cell>
          <cell r="Q21">
            <v>0.20074916923787156</v>
          </cell>
        </row>
        <row r="22">
          <cell r="K22">
            <v>3057.66</v>
          </cell>
          <cell r="L22">
            <v>3257.972</v>
          </cell>
          <cell r="M22">
            <v>3507.131</v>
          </cell>
          <cell r="N22">
            <v>3831.819</v>
          </cell>
          <cell r="O22">
            <v>4015.346</v>
          </cell>
          <cell r="P22">
            <v>3921.827</v>
          </cell>
          <cell r="Q22">
            <v>3953.651</v>
          </cell>
        </row>
        <row r="23">
          <cell r="K23">
            <v>0.006790696738682522</v>
          </cell>
          <cell r="L23">
            <v>0.00755558623892409</v>
          </cell>
          <cell r="M23">
            <v>0.007890651814830982</v>
          </cell>
          <cell r="N23">
            <v>0.007787495949051873</v>
          </cell>
          <cell r="O23">
            <v>0.007563930899105582</v>
          </cell>
          <cell r="P23">
            <v>0.0084120801351003</v>
          </cell>
          <cell r="Q23">
            <v>0.008219297052268901</v>
          </cell>
        </row>
        <row r="25">
          <cell r="K25">
            <v>20763641.79</v>
          </cell>
          <cell r="L25">
            <v>24615888.410000004</v>
          </cell>
          <cell r="M25">
            <v>27673549.590000004</v>
          </cell>
          <cell r="N25">
            <v>29840274.939999998</v>
          </cell>
          <cell r="O25">
            <v>30371799.68</v>
          </cell>
          <cell r="P25">
            <v>32990723.169999998</v>
          </cell>
          <cell r="Q25">
            <v>32496232.009999994</v>
          </cell>
        </row>
        <row r="26">
          <cell r="K26">
            <v>16563709.11</v>
          </cell>
          <cell r="L26">
            <v>19628944.560000002</v>
          </cell>
          <cell r="M26">
            <v>22337116.25</v>
          </cell>
          <cell r="N26">
            <v>23896148.919999998</v>
          </cell>
          <cell r="O26">
            <v>24360991.05</v>
          </cell>
          <cell r="P26">
            <v>25964702.87</v>
          </cell>
          <cell r="Q26">
            <v>24688485.83</v>
          </cell>
        </row>
        <row r="27">
          <cell r="K27">
            <v>812027</v>
          </cell>
          <cell r="L27">
            <v>651419</v>
          </cell>
          <cell r="M27">
            <v>205437</v>
          </cell>
          <cell r="N27">
            <v>203865</v>
          </cell>
          <cell r="O27">
            <v>222664</v>
          </cell>
          <cell r="P27">
            <v>216727</v>
          </cell>
          <cell r="Q27">
            <v>219496</v>
          </cell>
        </row>
        <row r="28">
          <cell r="K28">
            <v>3282212.77</v>
          </cell>
          <cell r="L28">
            <v>4171199</v>
          </cell>
          <cell r="M28">
            <v>4761132</v>
          </cell>
          <cell r="N28">
            <v>5323507</v>
          </cell>
          <cell r="O28">
            <v>5456632.27</v>
          </cell>
          <cell r="P28">
            <v>6685905.8</v>
          </cell>
          <cell r="Q28">
            <v>7473846.36</v>
          </cell>
        </row>
        <row r="29">
          <cell r="K29">
            <v>5178.91</v>
          </cell>
          <cell r="L29">
            <v>5355.26</v>
          </cell>
          <cell r="M29">
            <v>6808.55</v>
          </cell>
          <cell r="N29">
            <v>3916</v>
          </cell>
          <cell r="O29">
            <v>4565</v>
          </cell>
          <cell r="P29">
            <v>3958.9</v>
          </cell>
          <cell r="Q29">
            <v>4085.24</v>
          </cell>
        </row>
        <row r="30">
          <cell r="K30" t="str">
            <v>x</v>
          </cell>
          <cell r="L30" t="str">
            <v>x</v>
          </cell>
          <cell r="M30" t="str">
            <v>x</v>
          </cell>
          <cell r="N30">
            <v>750.59</v>
          </cell>
          <cell r="O30">
            <v>2229</v>
          </cell>
          <cell r="P30">
            <v>3752.6</v>
          </cell>
          <cell r="Q30">
            <v>2671.08</v>
          </cell>
        </row>
        <row r="31">
          <cell r="K31" t="str">
            <v>x</v>
          </cell>
          <cell r="L31" t="str">
            <v>x</v>
          </cell>
          <cell r="M31" t="str">
            <v>x</v>
          </cell>
          <cell r="N31">
            <v>739</v>
          </cell>
          <cell r="O31">
            <v>330</v>
          </cell>
          <cell r="P31">
            <v>522</v>
          </cell>
          <cell r="Q31">
            <v>154</v>
          </cell>
        </row>
        <row r="32">
          <cell r="K32">
            <v>0</v>
          </cell>
          <cell r="L32">
            <v>47678.7</v>
          </cell>
          <cell r="M32">
            <v>234768.87</v>
          </cell>
          <cell r="N32">
            <v>278467.93</v>
          </cell>
          <cell r="O32">
            <v>195241.36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813</v>
          </cell>
          <cell r="Q33">
            <v>1159</v>
          </cell>
        </row>
        <row r="34">
          <cell r="K34">
            <v>420</v>
          </cell>
          <cell r="L34">
            <v>360</v>
          </cell>
          <cell r="M34">
            <v>0</v>
          </cell>
          <cell r="N34">
            <v>335.5</v>
          </cell>
          <cell r="O34">
            <v>0</v>
          </cell>
          <cell r="P34">
            <v>0</v>
          </cell>
          <cell r="Q34">
            <v>240</v>
          </cell>
        </row>
        <row r="35">
          <cell r="K35">
            <v>520</v>
          </cell>
          <cell r="L35">
            <v>420</v>
          </cell>
          <cell r="M35">
            <v>463.75</v>
          </cell>
          <cell r="N35">
            <v>240</v>
          </cell>
          <cell r="O35">
            <v>582</v>
          </cell>
          <cell r="P35">
            <v>550</v>
          </cell>
          <cell r="Q35">
            <v>296.5</v>
          </cell>
        </row>
        <row r="36">
          <cell r="K36">
            <v>99574</v>
          </cell>
          <cell r="L36">
            <v>110511.89</v>
          </cell>
          <cell r="M36">
            <v>127823.17</v>
          </cell>
          <cell r="N36">
            <v>132305</v>
          </cell>
          <cell r="O36">
            <v>128565</v>
          </cell>
          <cell r="P36">
            <v>113791</v>
          </cell>
          <cell r="Q36">
            <v>105798</v>
          </cell>
        </row>
      </sheetData>
      <sheetData sheetId="41">
        <row r="12">
          <cell r="K12">
            <v>32990</v>
          </cell>
          <cell r="L12">
            <v>33320</v>
          </cell>
          <cell r="M12">
            <v>33986</v>
          </cell>
          <cell r="N12">
            <v>34325</v>
          </cell>
          <cell r="O12">
            <v>34325</v>
          </cell>
          <cell r="P12">
            <v>34325</v>
          </cell>
          <cell r="Q12">
            <v>28414</v>
          </cell>
        </row>
        <row r="13">
          <cell r="K13">
            <v>39588</v>
          </cell>
          <cell r="L13">
            <v>39984</v>
          </cell>
          <cell r="M13">
            <v>40783.2</v>
          </cell>
          <cell r="N13">
            <v>41190</v>
          </cell>
          <cell r="O13">
            <v>41190</v>
          </cell>
          <cell r="P13">
            <v>41190</v>
          </cell>
          <cell r="Q13">
            <v>34096.8</v>
          </cell>
        </row>
        <row r="14">
          <cell r="K14">
            <v>54433.5</v>
          </cell>
          <cell r="L14">
            <v>54978</v>
          </cell>
          <cell r="M14">
            <v>56076.9</v>
          </cell>
          <cell r="N14">
            <v>56636.25</v>
          </cell>
          <cell r="O14">
            <v>56636.25</v>
          </cell>
          <cell r="P14">
            <v>56636.25</v>
          </cell>
          <cell r="Q14">
            <v>46883.1</v>
          </cell>
        </row>
        <row r="15">
          <cell r="K15">
            <v>74227.5</v>
          </cell>
          <cell r="L15">
            <v>74970</v>
          </cell>
          <cell r="M15">
            <v>76468.5</v>
          </cell>
          <cell r="N15">
            <v>77231.25</v>
          </cell>
          <cell r="O15">
            <v>77231.25</v>
          </cell>
          <cell r="P15">
            <v>77231.25</v>
          </cell>
          <cell r="Q15">
            <v>63931.5</v>
          </cell>
        </row>
        <row r="16">
          <cell r="K16">
            <v>92372</v>
          </cell>
          <cell r="L16">
            <v>93296</v>
          </cell>
          <cell r="M16">
            <v>95160.8</v>
          </cell>
          <cell r="N16">
            <v>96110</v>
          </cell>
          <cell r="O16">
            <v>96110</v>
          </cell>
          <cell r="P16">
            <v>96110</v>
          </cell>
          <cell r="Q16">
            <v>79559.2</v>
          </cell>
        </row>
        <row r="17">
          <cell r="K17">
            <v>115465</v>
          </cell>
          <cell r="L17">
            <v>116620</v>
          </cell>
          <cell r="M17">
            <v>118951</v>
          </cell>
          <cell r="N17">
            <v>120137.5</v>
          </cell>
          <cell r="O17">
            <v>120137.5</v>
          </cell>
          <cell r="P17">
            <v>120137.5</v>
          </cell>
          <cell r="Q17">
            <v>99449</v>
          </cell>
        </row>
        <row r="18">
          <cell r="K18">
            <v>194641</v>
          </cell>
          <cell r="L18">
            <v>196588</v>
          </cell>
          <cell r="M18">
            <v>200517.4</v>
          </cell>
          <cell r="N18">
            <v>202517.5</v>
          </cell>
          <cell r="O18">
            <v>202517.5</v>
          </cell>
          <cell r="P18">
            <v>202517.5</v>
          </cell>
          <cell r="Q18">
            <v>167642.6</v>
          </cell>
        </row>
      </sheetData>
      <sheetData sheetId="42">
        <row r="12">
          <cell r="K12">
            <v>28224.408</v>
          </cell>
          <cell r="L12">
            <v>28585</v>
          </cell>
          <cell r="M12">
            <v>28359.712</v>
          </cell>
          <cell r="N12">
            <v>28544.681</v>
          </cell>
          <cell r="O12">
            <v>29041.985</v>
          </cell>
          <cell r="P12">
            <v>29253.72</v>
          </cell>
          <cell r="Q12">
            <v>29006.111000000008</v>
          </cell>
        </row>
        <row r="13">
          <cell r="K13">
            <v>25498.842</v>
          </cell>
          <cell r="L13">
            <v>26087.3</v>
          </cell>
          <cell r="M13">
            <v>26647.559</v>
          </cell>
          <cell r="N13">
            <v>27140.782</v>
          </cell>
          <cell r="O13">
            <v>27702.5</v>
          </cell>
          <cell r="P13">
            <v>28100.826</v>
          </cell>
          <cell r="Q13">
            <v>27908.211000000007</v>
          </cell>
        </row>
        <row r="14">
          <cell r="K14">
            <v>1911.09</v>
          </cell>
          <cell r="L14">
            <v>1800.9</v>
          </cell>
          <cell r="M14">
            <v>1118.013</v>
          </cell>
          <cell r="N14">
            <v>792.414</v>
          </cell>
          <cell r="O14">
            <v>671.874</v>
          </cell>
          <cell r="P14">
            <v>563.325</v>
          </cell>
          <cell r="Q14">
            <v>551.4120000000001</v>
          </cell>
        </row>
        <row r="15">
          <cell r="K15">
            <v>814.476</v>
          </cell>
          <cell r="L15">
            <v>696.8</v>
          </cell>
          <cell r="M15">
            <v>594.14</v>
          </cell>
          <cell r="N15">
            <v>611.485</v>
          </cell>
          <cell r="O15">
            <v>667.611</v>
          </cell>
          <cell r="P15">
            <v>589.5690000000001</v>
          </cell>
          <cell r="Q15">
            <v>546.488</v>
          </cell>
        </row>
        <row r="16">
          <cell r="K16">
            <v>14622.75</v>
          </cell>
          <cell r="L16">
            <v>15015.9</v>
          </cell>
          <cell r="M16">
            <v>15524.186</v>
          </cell>
          <cell r="N16">
            <v>16525.931</v>
          </cell>
          <cell r="O16">
            <v>16976.59800000001</v>
          </cell>
          <cell r="P16">
            <v>17271.64299999999</v>
          </cell>
          <cell r="Q16">
            <v>16990.582000000006</v>
          </cell>
        </row>
      </sheetData>
      <sheetData sheetId="43">
        <row r="13">
          <cell r="K13">
            <v>19937</v>
          </cell>
          <cell r="L13">
            <v>22324.63440032651</v>
          </cell>
          <cell r="M13">
            <v>24082</v>
          </cell>
          <cell r="N13">
            <v>26167</v>
          </cell>
          <cell r="O13">
            <v>27498.577252323958</v>
          </cell>
          <cell r="P13">
            <v>28479.463996373783</v>
          </cell>
          <cell r="Q13">
            <v>28526.330592313214</v>
          </cell>
        </row>
        <row r="14">
          <cell r="K14">
            <v>20709</v>
          </cell>
          <cell r="L14">
            <v>23181.04261878105</v>
          </cell>
          <cell r="M14">
            <v>24764</v>
          </cell>
          <cell r="N14">
            <v>26751</v>
          </cell>
          <cell r="O14">
            <v>28069.835430015355</v>
          </cell>
          <cell r="P14">
            <v>28967.77758418915</v>
          </cell>
          <cell r="Q14">
            <v>28993.159062279785</v>
          </cell>
        </row>
        <row r="15">
          <cell r="K15">
            <v>13028</v>
          </cell>
          <cell r="L15">
            <v>13704.347053515652</v>
          </cell>
          <cell r="M15">
            <v>13609</v>
          </cell>
          <cell r="N15">
            <v>15429</v>
          </cell>
          <cell r="O15">
            <v>16465.370491094065</v>
          </cell>
          <cell r="P15">
            <v>17484.21648249234</v>
          </cell>
          <cell r="Q15">
            <v>17215.69443537681</v>
          </cell>
        </row>
        <row r="16">
          <cell r="K16">
            <v>11993</v>
          </cell>
          <cell r="L16">
            <v>12540.89185585756</v>
          </cell>
          <cell r="M16">
            <v>13199</v>
          </cell>
          <cell r="N16">
            <v>14138</v>
          </cell>
          <cell r="O16">
            <v>14897.893758491098</v>
          </cell>
          <cell r="P16">
            <v>15710.61529693725</v>
          </cell>
          <cell r="Q16">
            <v>16098.744010237493</v>
          </cell>
        </row>
        <row r="17">
          <cell r="K17">
            <v>26462</v>
          </cell>
          <cell r="L17">
            <v>30462.799260954052</v>
          </cell>
          <cell r="M17">
            <v>32053</v>
          </cell>
          <cell r="N17">
            <v>34469</v>
          </cell>
          <cell r="O17">
            <v>35528.85920763784</v>
          </cell>
          <cell r="P17">
            <v>36889.087665738225</v>
          </cell>
          <cell r="Q17">
            <v>36635.9324144007</v>
          </cell>
        </row>
        <row r="19">
          <cell r="K19">
            <v>20323.139653414884</v>
          </cell>
          <cell r="L19">
            <v>22324.63440032651</v>
          </cell>
          <cell r="M19">
            <v>23494.63414634146</v>
          </cell>
          <cell r="N19">
            <v>24826.37571157495</v>
          </cell>
          <cell r="O19">
            <v>24530.398976203353</v>
          </cell>
          <cell r="P19">
            <v>25136.3318591119</v>
          </cell>
          <cell r="Q19">
            <v>24827.09363995928</v>
          </cell>
        </row>
        <row r="20">
          <cell r="K20">
            <v>21110.09174311927</v>
          </cell>
          <cell r="L20">
            <v>23181.04261878105</v>
          </cell>
          <cell r="M20">
            <v>24160</v>
          </cell>
          <cell r="N20">
            <v>25380.45540796964</v>
          </cell>
          <cell r="O20">
            <v>25039.995923296483</v>
          </cell>
          <cell r="P20">
            <v>25567.32355179978</v>
          </cell>
          <cell r="Q20">
            <v>25233.38473653593</v>
          </cell>
        </row>
        <row r="21">
          <cell r="K21">
            <v>13280.326197757393</v>
          </cell>
          <cell r="L21">
            <v>13704.347053515652</v>
          </cell>
          <cell r="M21">
            <v>13277.073170731708</v>
          </cell>
          <cell r="N21">
            <v>14638.519924098671</v>
          </cell>
          <cell r="O21">
            <v>14688.109269486233</v>
          </cell>
          <cell r="P21">
            <v>15431.788598845842</v>
          </cell>
          <cell r="Q21">
            <v>14983.19794201637</v>
          </cell>
        </row>
        <row r="22">
          <cell r="K22">
            <v>12225.280326197757</v>
          </cell>
          <cell r="L22">
            <v>12540.89185585756</v>
          </cell>
          <cell r="M22">
            <v>12877.073170731708</v>
          </cell>
          <cell r="N22">
            <v>13413.662239089183</v>
          </cell>
          <cell r="O22">
            <v>13289.824940670025</v>
          </cell>
          <cell r="P22">
            <v>13866.385963757502</v>
          </cell>
          <cell r="Q22">
            <v>14011.091392721926</v>
          </cell>
        </row>
        <row r="23">
          <cell r="K23">
            <v>26974.515800203873</v>
          </cell>
          <cell r="L23">
            <v>30462.799260954052</v>
          </cell>
          <cell r="M23">
            <v>31271.21951219512</v>
          </cell>
          <cell r="N23">
            <v>32703.036053130927</v>
          </cell>
          <cell r="O23">
            <v>31693.897598249634</v>
          </cell>
          <cell r="P23">
            <v>32558.771108330297</v>
          </cell>
          <cell r="Q23">
            <v>31885.058672237334</v>
          </cell>
        </row>
        <row r="25">
          <cell r="K25">
            <v>98.1</v>
          </cell>
          <cell r="L25">
            <v>100</v>
          </cell>
          <cell r="M25">
            <v>102.5</v>
          </cell>
          <cell r="N25">
            <v>105.4</v>
          </cell>
          <cell r="O25">
            <v>112.1</v>
          </cell>
          <cell r="P25">
            <v>113.3</v>
          </cell>
          <cell r="Q25">
            <v>114.9</v>
          </cell>
        </row>
        <row r="26">
          <cell r="K26">
            <v>0.028</v>
          </cell>
          <cell r="L26">
            <v>0.019</v>
          </cell>
          <cell r="M26">
            <v>0.025</v>
          </cell>
          <cell r="N26">
            <v>0.028</v>
          </cell>
          <cell r="O26">
            <v>0.063</v>
          </cell>
          <cell r="P26">
            <v>0.01</v>
          </cell>
          <cell r="Q26">
            <v>0.015</v>
          </cell>
        </row>
      </sheetData>
      <sheetData sheetId="44">
        <row r="12">
          <cell r="K12">
            <v>18271</v>
          </cell>
          <cell r="L12">
            <v>19108</v>
          </cell>
          <cell r="M12">
            <v>19785</v>
          </cell>
          <cell r="N12">
            <v>21335</v>
          </cell>
          <cell r="O12">
            <v>22109</v>
          </cell>
          <cell r="P12">
            <v>22638</v>
          </cell>
          <cell r="Q12">
            <v>22119</v>
          </cell>
        </row>
        <row r="13">
          <cell r="K13">
            <v>6213</v>
          </cell>
          <cell r="L13">
            <v>6495</v>
          </cell>
          <cell r="M13">
            <v>6767</v>
          </cell>
          <cell r="N13">
            <v>7379</v>
          </cell>
          <cell r="O13">
            <v>7668</v>
          </cell>
          <cell r="P13">
            <v>7874</v>
          </cell>
          <cell r="Q13">
            <v>7792</v>
          </cell>
        </row>
        <row r="14">
          <cell r="K14" t="str">
            <v> . </v>
          </cell>
          <cell r="L14" t="str">
            <v> . </v>
          </cell>
          <cell r="M14" t="str">
            <v> . </v>
          </cell>
          <cell r="N14">
            <v>585</v>
          </cell>
          <cell r="O14">
            <v>565</v>
          </cell>
          <cell r="P14">
            <v>523</v>
          </cell>
          <cell r="Q14">
            <v>529</v>
          </cell>
        </row>
        <row r="15">
          <cell r="K15" t="str">
            <v> . </v>
          </cell>
          <cell r="L15" t="str">
            <v> . </v>
          </cell>
          <cell r="M15" t="str">
            <v> . </v>
          </cell>
          <cell r="N15">
            <v>161</v>
          </cell>
          <cell r="O15">
            <v>138</v>
          </cell>
          <cell r="P15">
            <v>139</v>
          </cell>
          <cell r="Q15">
            <v>147</v>
          </cell>
        </row>
        <row r="16">
          <cell r="K16">
            <v>2092</v>
          </cell>
          <cell r="L16">
            <v>2184</v>
          </cell>
          <cell r="M16">
            <v>2238</v>
          </cell>
          <cell r="N16">
            <v>2333</v>
          </cell>
          <cell r="O16">
            <v>2424</v>
          </cell>
          <cell r="P16">
            <v>2553</v>
          </cell>
          <cell r="Q16">
            <v>2526</v>
          </cell>
        </row>
        <row r="17">
          <cell r="K17">
            <v>215</v>
          </cell>
          <cell r="L17">
            <v>240</v>
          </cell>
          <cell r="M17">
            <v>258</v>
          </cell>
          <cell r="N17">
            <v>263</v>
          </cell>
          <cell r="O17">
            <v>298</v>
          </cell>
          <cell r="P17">
            <v>329</v>
          </cell>
          <cell r="Q17">
            <v>342</v>
          </cell>
        </row>
        <row r="18">
          <cell r="K18">
            <v>3816</v>
          </cell>
          <cell r="L18">
            <v>3933</v>
          </cell>
          <cell r="M18">
            <v>4000</v>
          </cell>
          <cell r="N18">
            <v>4040</v>
          </cell>
          <cell r="O18">
            <v>4150</v>
          </cell>
          <cell r="P18">
            <v>4294</v>
          </cell>
          <cell r="Q18">
            <v>4323</v>
          </cell>
        </row>
        <row r="19">
          <cell r="K19">
            <v>844</v>
          </cell>
          <cell r="L19">
            <v>881</v>
          </cell>
          <cell r="M19">
            <v>917</v>
          </cell>
          <cell r="N19">
            <v>940</v>
          </cell>
          <cell r="O19">
            <v>959</v>
          </cell>
          <cell r="P19">
            <v>1008</v>
          </cell>
          <cell r="Q19">
            <v>1034</v>
          </cell>
        </row>
        <row r="20">
          <cell r="K20">
            <v>10215</v>
          </cell>
          <cell r="L20">
            <v>10665</v>
          </cell>
          <cell r="M20">
            <v>10821</v>
          </cell>
          <cell r="N20">
            <v>11392</v>
          </cell>
          <cell r="O20">
            <v>11802</v>
          </cell>
          <cell r="P20">
            <v>12039</v>
          </cell>
          <cell r="Q20">
            <v>11717</v>
          </cell>
        </row>
        <row r="21">
          <cell r="K21">
            <v>4105</v>
          </cell>
          <cell r="L21">
            <v>4249</v>
          </cell>
          <cell r="M21">
            <v>4270</v>
          </cell>
          <cell r="N21">
            <v>4495</v>
          </cell>
          <cell r="O21">
            <v>4652</v>
          </cell>
          <cell r="P21">
            <v>4758</v>
          </cell>
          <cell r="Q21">
            <v>4669</v>
          </cell>
        </row>
        <row r="22">
          <cell r="K22">
            <v>1674</v>
          </cell>
          <cell r="L22">
            <v>1829</v>
          </cell>
          <cell r="M22">
            <v>2080</v>
          </cell>
          <cell r="N22">
            <v>2229</v>
          </cell>
          <cell r="O22">
            <v>2395</v>
          </cell>
          <cell r="P22">
            <v>2387</v>
          </cell>
          <cell r="Q22">
            <v>2199</v>
          </cell>
        </row>
        <row r="23">
          <cell r="K23">
            <v>799</v>
          </cell>
          <cell r="L23">
            <v>851</v>
          </cell>
          <cell r="M23">
            <v>968</v>
          </cell>
          <cell r="N23">
            <v>1059</v>
          </cell>
          <cell r="O23">
            <v>1158</v>
          </cell>
          <cell r="P23">
            <v>1141</v>
          </cell>
          <cell r="Q23">
            <v>1101</v>
          </cell>
        </row>
        <row r="24">
          <cell r="K24">
            <v>474</v>
          </cell>
          <cell r="L24">
            <v>497</v>
          </cell>
          <cell r="M24">
            <v>647</v>
          </cell>
          <cell r="N24">
            <v>757</v>
          </cell>
          <cell r="O24">
            <v>773</v>
          </cell>
          <cell r="P24">
            <v>842</v>
          </cell>
          <cell r="Q24">
            <v>825</v>
          </cell>
        </row>
        <row r="25">
          <cell r="K25">
            <v>250</v>
          </cell>
          <cell r="L25">
            <v>274</v>
          </cell>
          <cell r="M25">
            <v>352</v>
          </cell>
          <cell r="N25">
            <v>459</v>
          </cell>
          <cell r="O25">
            <v>463</v>
          </cell>
          <cell r="P25">
            <v>499</v>
          </cell>
          <cell r="Q25">
            <v>499</v>
          </cell>
        </row>
        <row r="26">
          <cell r="K26">
            <v>1851</v>
          </cell>
          <cell r="L26">
            <v>2172</v>
          </cell>
          <cell r="M26">
            <v>2516</v>
          </cell>
          <cell r="N26">
            <v>2574</v>
          </cell>
          <cell r="O26">
            <v>2609</v>
          </cell>
          <cell r="P26">
            <v>2602</v>
          </cell>
          <cell r="Q26">
            <v>2532</v>
          </cell>
        </row>
        <row r="27">
          <cell r="K27">
            <v>633</v>
          </cell>
          <cell r="L27">
            <v>778</v>
          </cell>
          <cell r="M27">
            <v>876</v>
          </cell>
          <cell r="N27">
            <v>990</v>
          </cell>
          <cell r="O27">
            <v>1013</v>
          </cell>
          <cell r="P27">
            <v>973</v>
          </cell>
          <cell r="Q27">
            <v>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4"/>
  <sheetViews>
    <sheetView showGridLines="0" tabSelected="1" zoomScale="90" zoomScaleNormal="90" zoomScalePageLayoutView="0" workbookViewId="0" topLeftCell="B2">
      <pane ySplit="3" topLeftCell="BM23" activePane="bottomLeft" state="frozen"/>
      <selection pane="topLeft" activeCell="J92" sqref="J92"/>
      <selection pane="bottomLeft" activeCell="E12" sqref="E12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129</v>
      </c>
      <c r="D3" s="5"/>
      <c r="E3" s="5"/>
      <c r="F3" s="5"/>
      <c r="G3" s="5"/>
    </row>
    <row r="4" spans="2:7" s="4" customFormat="1" ht="36" customHeight="1">
      <c r="B4" s="3"/>
      <c r="C4" s="7" t="s">
        <v>121</v>
      </c>
      <c r="D4" s="7"/>
      <c r="E4" s="7"/>
      <c r="F4" s="7"/>
      <c r="G4" s="7"/>
    </row>
    <row r="5" spans="4:8" s="4" customFormat="1" ht="18" customHeight="1">
      <c r="D5" s="4" t="s">
        <v>120</v>
      </c>
      <c r="G5" s="3"/>
      <c r="H5" s="3"/>
    </row>
    <row r="6" spans="3:9" s="4" customFormat="1" ht="18" customHeight="1">
      <c r="C6" s="8" t="s">
        <v>107</v>
      </c>
      <c r="D6" s="9"/>
      <c r="E6" s="9" t="s">
        <v>203</v>
      </c>
      <c r="G6" s="6"/>
      <c r="H6" s="3"/>
      <c r="I6" s="269"/>
    </row>
    <row r="7" spans="3:9" s="4" customFormat="1" ht="18" customHeight="1">
      <c r="C7" s="10"/>
      <c r="D7" s="14" t="s">
        <v>19</v>
      </c>
      <c r="E7" s="12"/>
      <c r="G7" s="3"/>
      <c r="H7" s="3"/>
      <c r="I7" s="270"/>
    </row>
    <row r="8" spans="3:8" s="4" customFormat="1" ht="18" customHeight="1">
      <c r="C8" s="8" t="s">
        <v>108</v>
      </c>
      <c r="D8" s="9"/>
      <c r="E8" s="11" t="str">
        <f>'B8.1.1'!H4&amp;" "&amp;'B8.1.1'!D5</f>
        <v>Školská zařízení a ZUŠ – výdaje  v letech 2006 až 2016</v>
      </c>
      <c r="G8" s="6"/>
      <c r="H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8" s="4" customFormat="1" ht="25.5">
      <c r="C10" s="8" t="s">
        <v>109</v>
      </c>
      <c r="D10" s="9"/>
      <c r="E10" s="11" t="str">
        <f>'B8.1.2'!H4&amp;" "&amp;'B8.1.2'!D5</f>
        <v>Školská zařízení celkem a jazykové školy a ZUŠ – přepočtené počty  zaměstnanců v letech 2006 až 2016</v>
      </c>
      <c r="G10" s="6"/>
      <c r="H10" s="3"/>
    </row>
    <row r="11" spans="3:8" s="4" customFormat="1" ht="6" customHeight="1">
      <c r="C11" s="10"/>
      <c r="D11" s="14"/>
      <c r="E11" s="12"/>
      <c r="G11" s="3"/>
      <c r="H11" s="3"/>
    </row>
    <row r="12" spans="3:8" s="4" customFormat="1" ht="25.5">
      <c r="C12" s="8" t="s">
        <v>110</v>
      </c>
      <c r="D12" s="9"/>
      <c r="E12" s="11" t="str">
        <f>'B8.1.3'!H4&amp;" "&amp;'B8.1.3'!D5</f>
        <v>Školská zařízení celkem a jazykové školy a ZUŠ – průměrné měsíční mzdy  zaměstnanců v letech 2006 až 2016</v>
      </c>
      <c r="G12" s="6"/>
      <c r="H12" s="3"/>
    </row>
    <row r="13" spans="3:7" s="4" customFormat="1" ht="18" customHeight="1">
      <c r="C13" s="10"/>
      <c r="D13" s="14" t="s">
        <v>20</v>
      </c>
      <c r="E13" s="12"/>
      <c r="G13" s="3"/>
    </row>
    <row r="14" spans="3:7" s="4" customFormat="1" ht="18" customHeight="1">
      <c r="C14" s="8" t="s">
        <v>111</v>
      </c>
      <c r="D14" s="9"/>
      <c r="E14" s="11" t="str">
        <f>'B8.2.1'!H4&amp;" "&amp;'B8.2.1'!D5</f>
        <v>Školní družiny a školní kluby – zařízení a zapsaní účastníci  ve školním roce 2006/07 až 2016/17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112</v>
      </c>
      <c r="D16" s="9"/>
      <c r="E16" s="11" t="str">
        <f>'B8.2.2'!H4&amp;" "&amp;'B8.2.2'!D5</f>
        <v>Střediska volného času – střediska, účastníci a pedagogičtí  ve školním roce 2006/07 až 2016/17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113</v>
      </c>
      <c r="D18" s="9"/>
      <c r="E18" s="11" t="str">
        <f>'B8.2.3'!H4&amp;" "&amp;'B8.2.3'!D5</f>
        <v>Základní umělecké školy – školy, žáci/dívky ve školním roce 2006/07 až 2016/17</v>
      </c>
      <c r="G18" s="6"/>
    </row>
    <row r="19" spans="3:7" s="4" customFormat="1" ht="6" customHeight="1">
      <c r="C19" s="10"/>
      <c r="D19" s="14"/>
      <c r="E19" s="12"/>
      <c r="G19" s="3"/>
    </row>
    <row r="20" spans="3:8" s="4" customFormat="1" ht="25.5">
      <c r="C20" s="8" t="s">
        <v>114</v>
      </c>
      <c r="D20" s="9"/>
      <c r="E20" s="11" t="str">
        <f>'B8.2.4'!H4&amp;" "&amp;'B8.2.4'!D5</f>
        <v>Jazykové školy s právem státní jazykové zkoušky – školy, žáci, učitelé   ve školním roce 2006/07 až 2016/17</v>
      </c>
      <c r="G20" s="6"/>
      <c r="H20" s="3"/>
    </row>
    <row r="21" spans="3:8" s="4" customFormat="1" ht="6" customHeight="1">
      <c r="C21" s="10"/>
      <c r="D21" s="14"/>
      <c r="E21" s="12"/>
      <c r="G21" s="3"/>
      <c r="H21" s="3"/>
    </row>
    <row r="22" spans="3:11" s="4" customFormat="1" ht="18" customHeight="1">
      <c r="C22" s="8" t="s">
        <v>115</v>
      </c>
      <c r="D22" s="9"/>
      <c r="E22" s="11" t="str">
        <f>'B8.2.5'!H4&amp;" "&amp;'B8.2.5'!D5</f>
        <v>Jazykové školy – jednoleté jazykové kurzy ve školním roce 2006/07 až 2016/17</v>
      </c>
      <c r="F22" s="3"/>
      <c r="G22" s="6"/>
      <c r="H22" s="3"/>
      <c r="I22" s="3"/>
      <c r="J22" s="3"/>
      <c r="K22" s="3"/>
    </row>
    <row r="23" spans="3:8" s="4" customFormat="1" ht="18" customHeight="1">
      <c r="C23" s="10"/>
      <c r="D23" s="14" t="s">
        <v>21</v>
      </c>
      <c r="E23" s="12"/>
      <c r="G23" s="3"/>
      <c r="H23" s="3"/>
    </row>
    <row r="24" spans="3:8" s="4" customFormat="1" ht="18" customHeight="1">
      <c r="C24" s="8" t="s">
        <v>116</v>
      </c>
      <c r="D24" s="9"/>
      <c r="E24" s="11" t="str">
        <f>'B8.3.1'!H4&amp;" "&amp;'B8.3.1'!D5</f>
        <v>Ubytovací zařízení – domovy mládeže, ubytovaní a pracovníci ve školním roce 2006/07 až 2016/17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117</v>
      </c>
      <c r="D26" s="9"/>
      <c r="E26" s="11" t="str">
        <f>'B8.3.2'!H4&amp;" "&amp;'B8.3.2'!D5</f>
        <v>Ubytovací zařízení – internáty a ubytovaní žáci ve školním roce 2006/07 až 2016/17</v>
      </c>
      <c r="G26" s="6"/>
      <c r="H26" s="3"/>
    </row>
    <row r="27" spans="3:8" s="4" customFormat="1" ht="18" customHeight="1">
      <c r="C27" s="10"/>
      <c r="D27" s="14" t="s">
        <v>22</v>
      </c>
      <c r="E27" s="12"/>
      <c r="G27" s="3"/>
      <c r="H27" s="3"/>
    </row>
    <row r="28" spans="3:8" s="4" customFormat="1" ht="18" customHeight="1">
      <c r="C28" s="8" t="s">
        <v>118</v>
      </c>
      <c r="D28" s="9"/>
      <c r="E28" s="11" t="str">
        <f>'B8.4.1'!H4&amp;" "&amp;'B8.4.1'!D5</f>
        <v>Stravovací zařízení – školní jídelny, strávníci a pracovníci ve školním roce 2006/07 až 2016/17</v>
      </c>
      <c r="G28" s="6"/>
      <c r="H28" s="3"/>
    </row>
    <row r="29" spans="3:8" s="4" customFormat="1" ht="18" customHeight="1">
      <c r="C29" s="10"/>
      <c r="D29" s="14" t="s">
        <v>23</v>
      </c>
      <c r="E29" s="12"/>
      <c r="G29" s="3"/>
      <c r="H29" s="3"/>
    </row>
    <row r="30" spans="3:8" s="4" customFormat="1" ht="25.5" customHeight="1">
      <c r="C30" s="8" t="s">
        <v>119</v>
      </c>
      <c r="D30" s="9"/>
      <c r="E30" s="11" t="str">
        <f>'B8.5.1'!H4&amp;" "&amp;'B8.5.1'!D5</f>
        <v>Zařízení pro výkon ústavní a ochranné výchovy  ve školním roce 2006/07 až 2016/17</v>
      </c>
      <c r="G30" s="6"/>
      <c r="H30" s="3"/>
    </row>
    <row r="31" spans="3:8" s="4" customFormat="1" ht="8.25" customHeight="1">
      <c r="C31" s="10"/>
      <c r="D31" s="14"/>
      <c r="E31" s="12"/>
      <c r="G31" s="3"/>
      <c r="H31" s="3"/>
    </row>
    <row r="32" spans="3:8" s="4" customFormat="1" ht="18" customHeight="1">
      <c r="C32" s="8" t="s">
        <v>169</v>
      </c>
      <c r="D32" s="9"/>
      <c r="E32" s="11" t="str">
        <f>'B8.5.2'!$H$4&amp;" "&amp;'B8.5.2'!$D$5</f>
        <v>Zařízení pro výkon ústavní a ochranné výchovy  ve školním roce 2006/07 až 2016/17</v>
      </c>
      <c r="G32" s="6"/>
      <c r="H32" s="3"/>
    </row>
    <row r="33" spans="4:7" ht="18" customHeight="1">
      <c r="D33" s="255" t="s">
        <v>180</v>
      </c>
      <c r="G33" s="13"/>
    </row>
    <row r="34" spans="3:8" s="4" customFormat="1" ht="8.25" customHeight="1">
      <c r="C34" s="10"/>
      <c r="D34" s="14"/>
      <c r="E34" s="12"/>
      <c r="G34" s="3"/>
      <c r="H34" s="3"/>
    </row>
    <row r="35" spans="3:8" s="4" customFormat="1" ht="39.75" customHeight="1">
      <c r="C35" s="8" t="s">
        <v>181</v>
      </c>
      <c r="D35" s="9"/>
      <c r="E35" s="11" t="str">
        <f>'GB1'!$H$4&amp;" "&amp;'GB1'!$D$5</f>
        <v>Školská zařízení celkem, jazykové školy a základní umělecké školy – všichni zřizovatelé  – přepočtené počty zaměstnanců a pedag. pracovníků, průměrné nominální a reálné mzdy v letech 2006 až 2016</v>
      </c>
      <c r="G35" s="6"/>
      <c r="H35" s="3"/>
    </row>
    <row r="36" spans="3:8" s="4" customFormat="1" ht="8.25" customHeight="1">
      <c r="C36" s="10"/>
      <c r="D36" s="14"/>
      <c r="E36" s="12"/>
      <c r="G36" s="3"/>
      <c r="H36" s="3"/>
    </row>
    <row r="37" spans="3:8" s="4" customFormat="1" ht="18" customHeight="1">
      <c r="C37" s="8" t="s">
        <v>182</v>
      </c>
      <c r="D37" s="9"/>
      <c r="E37" s="11" t="str">
        <f>'GB2'!$G$4&amp;" "&amp;'GB2'!$D$5</f>
        <v>Školní družiny a školní kluby – poměrové ukazatele ve školním roce 2006/07 až 2016/17 </v>
      </c>
      <c r="G37" s="6"/>
      <c r="H37" s="3"/>
    </row>
    <row r="38" spans="3:8" s="4" customFormat="1" ht="8.25" customHeight="1">
      <c r="C38" s="10"/>
      <c r="D38" s="14"/>
      <c r="E38" s="12"/>
      <c r="G38" s="3"/>
      <c r="H38" s="3"/>
    </row>
    <row r="39" spans="3:8" s="4" customFormat="1" ht="25.5" customHeight="1">
      <c r="C39" s="8" t="s">
        <v>183</v>
      </c>
      <c r="D39" s="9"/>
      <c r="E39" s="11" t="str">
        <f>'GB3'!$G$4&amp;" "&amp;'GB3'!$D$5</f>
        <v>Školní družiny a školní kluby – počty zapsaných žáků a jejich podíly na příslušné skupině žáků ve školním roce 2006/07 až 2016/17</v>
      </c>
      <c r="G39" s="6"/>
      <c r="H39" s="3"/>
    </row>
    <row r="40" spans="3:8" s="4" customFormat="1" ht="8.25" customHeight="1">
      <c r="C40" s="10"/>
      <c r="D40" s="14"/>
      <c r="E40" s="12"/>
      <c r="G40" s="3"/>
      <c r="H40" s="3"/>
    </row>
    <row r="41" spans="3:8" s="4" customFormat="1" ht="18" customHeight="1">
      <c r="C41" s="8" t="s">
        <v>184</v>
      </c>
      <c r="D41" s="9"/>
      <c r="E41" s="11" t="str">
        <f>'GB4'!$H$4&amp;" "&amp;'GB4'!$D$5</f>
        <v>Střediska pro volný čas dětí a mládeže – poměrové ukazatele ve školním roce 2006/07 až 2016/17 </v>
      </c>
      <c r="G41" s="6"/>
      <c r="H41" s="3"/>
    </row>
    <row r="42" spans="3:8" s="4" customFormat="1" ht="8.25" customHeight="1">
      <c r="C42" s="10"/>
      <c r="D42" s="14"/>
      <c r="E42" s="12"/>
      <c r="G42" s="3"/>
      <c r="H42" s="3"/>
    </row>
    <row r="43" spans="3:8" s="4" customFormat="1" ht="18" customHeight="1">
      <c r="C43" s="8" t="s">
        <v>185</v>
      </c>
      <c r="D43" s="9"/>
      <c r="E43" s="11" t="str">
        <f>'GB5'!$H$4&amp;" "&amp;'GB5'!$D$5</f>
        <v>Základní umělecké školy – poměrové ukazatele ve školním roce 2006/07 až 2016/17 </v>
      </c>
      <c r="G43" s="6"/>
      <c r="H43" s="3"/>
    </row>
    <row r="44" ht="18" customHeight="1">
      <c r="G44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C3:Y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00390625" style="72" customWidth="1"/>
    <col min="9" max="9" width="1.12109375" style="72" customWidth="1"/>
    <col min="10" max="12" width="6.75390625" style="72" hidden="1" customWidth="1"/>
    <col min="13" max="23" width="6.75390625" style="72" customWidth="1"/>
    <col min="24" max="34" width="7.125" style="72" customWidth="1"/>
    <col min="35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103</v>
      </c>
      <c r="E4" s="74"/>
      <c r="F4" s="74"/>
      <c r="G4" s="74"/>
      <c r="H4" s="16" t="s">
        <v>147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6.5" thickBot="1" thickTop="1">
      <c r="C12" s="25"/>
      <c r="D12" s="21" t="s">
        <v>158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3" ht="13.5" thickBot="1">
      <c r="C13" s="25"/>
      <c r="D13" s="83"/>
      <c r="E13" s="127" t="s">
        <v>25</v>
      </c>
      <c r="F13" s="127"/>
      <c r="G13" s="127"/>
      <c r="H13" s="128"/>
      <c r="I13" s="129"/>
      <c r="J13" s="116">
        <v>544</v>
      </c>
      <c r="K13" s="116">
        <v>528</v>
      </c>
      <c r="L13" s="116">
        <v>507</v>
      </c>
      <c r="M13" s="116">
        <v>519</v>
      </c>
      <c r="N13" s="116">
        <v>479</v>
      </c>
      <c r="O13" s="180">
        <v>474</v>
      </c>
      <c r="P13" s="180">
        <v>463</v>
      </c>
      <c r="Q13" s="180">
        <v>451</v>
      </c>
      <c r="R13" s="180">
        <v>434</v>
      </c>
      <c r="S13" s="180">
        <v>415</v>
      </c>
      <c r="T13" s="180">
        <v>408</v>
      </c>
      <c r="U13" s="180">
        <v>398</v>
      </c>
      <c r="V13" s="180">
        <v>391</v>
      </c>
      <c r="W13" s="117">
        <v>383</v>
      </c>
    </row>
    <row r="14" spans="3:23" ht="13.5" thickBot="1">
      <c r="C14" s="25"/>
      <c r="D14" s="52" t="s">
        <v>75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3:25" ht="12.75">
      <c r="C15" s="25"/>
      <c r="D15" s="138"/>
      <c r="E15" s="139" t="s">
        <v>144</v>
      </c>
      <c r="F15" s="139"/>
      <c r="G15" s="139"/>
      <c r="H15" s="140"/>
      <c r="I15" s="141"/>
      <c r="J15" s="237">
        <v>56860</v>
      </c>
      <c r="K15" s="237">
        <v>56243</v>
      </c>
      <c r="L15" s="237">
        <v>53694</v>
      </c>
      <c r="M15" s="237">
        <v>52128</v>
      </c>
      <c r="N15" s="237">
        <v>48916</v>
      </c>
      <c r="O15" s="238">
        <v>46159</v>
      </c>
      <c r="P15" s="238">
        <v>44204</v>
      </c>
      <c r="Q15" s="238">
        <v>42042</v>
      </c>
      <c r="R15" s="238">
        <v>39339</v>
      </c>
      <c r="S15" s="238">
        <v>37244</v>
      </c>
      <c r="T15" s="238">
        <v>35780</v>
      </c>
      <c r="U15" s="238">
        <v>35341</v>
      </c>
      <c r="V15" s="238">
        <v>34658</v>
      </c>
      <c r="W15" s="239">
        <v>34613</v>
      </c>
      <c r="Y15" s="197"/>
    </row>
    <row r="16" spans="3:23" ht="15.75" thickBot="1">
      <c r="C16" s="25"/>
      <c r="D16" s="142"/>
      <c r="E16" s="143" t="s">
        <v>159</v>
      </c>
      <c r="F16" s="143"/>
      <c r="G16" s="143"/>
      <c r="H16" s="144"/>
      <c r="I16" s="145"/>
      <c r="J16" s="146">
        <v>2759</v>
      </c>
      <c r="K16" s="146">
        <v>3039</v>
      </c>
      <c r="L16" s="146">
        <v>2210</v>
      </c>
      <c r="M16" s="146">
        <v>1910</v>
      </c>
      <c r="N16" s="146">
        <v>2580</v>
      </c>
      <c r="O16" s="196">
        <v>2369</v>
      </c>
      <c r="P16" s="196">
        <v>1961</v>
      </c>
      <c r="Q16" s="196">
        <v>1980</v>
      </c>
      <c r="R16" s="196">
        <v>1824</v>
      </c>
      <c r="S16" s="196">
        <v>1763</v>
      </c>
      <c r="T16" s="196">
        <v>1536</v>
      </c>
      <c r="U16" s="196">
        <v>1429</v>
      </c>
      <c r="V16" s="196">
        <v>1486</v>
      </c>
      <c r="W16" s="147">
        <v>1194</v>
      </c>
    </row>
    <row r="17" spans="3:23" ht="13.5" thickBot="1">
      <c r="C17" s="25"/>
      <c r="D17" s="52" t="s">
        <v>178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3:23" ht="13.5" thickBot="1">
      <c r="C18" s="25"/>
      <c r="D18" s="138"/>
      <c r="E18" s="27" t="s">
        <v>25</v>
      </c>
      <c r="F18" s="27"/>
      <c r="G18" s="27"/>
      <c r="H18" s="28"/>
      <c r="I18" s="29"/>
      <c r="J18" s="30">
        <v>2943</v>
      </c>
      <c r="K18" s="116">
        <v>2891</v>
      </c>
      <c r="L18" s="116">
        <v>2833</v>
      </c>
      <c r="M18" s="162">
        <v>3150</v>
      </c>
      <c r="N18" s="162">
        <v>2575</v>
      </c>
      <c r="O18" s="221">
        <v>2503</v>
      </c>
      <c r="P18" s="221">
        <v>2347</v>
      </c>
      <c r="Q18" s="221">
        <v>2221</v>
      </c>
      <c r="R18" s="221">
        <v>2146</v>
      </c>
      <c r="S18" s="221">
        <v>2016</v>
      </c>
      <c r="T18" s="221">
        <v>1896</v>
      </c>
      <c r="U18" s="221">
        <v>1947</v>
      </c>
      <c r="V18" s="221">
        <v>2176</v>
      </c>
      <c r="W18" s="31">
        <v>1809</v>
      </c>
    </row>
    <row r="19" spans="4:23" ht="13.5">
      <c r="D19" s="81" t="s">
        <v>90</v>
      </c>
      <c r="E19" s="82"/>
      <c r="F19" s="82"/>
      <c r="G19" s="82"/>
      <c r="H19" s="82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69" t="s">
        <v>204</v>
      </c>
    </row>
    <row r="20" spans="4:23" ht="26.25" customHeight="1">
      <c r="D20" s="70" t="s">
        <v>37</v>
      </c>
      <c r="E20" s="312" t="s">
        <v>161</v>
      </c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</row>
    <row r="21" spans="4:23" ht="12.75">
      <c r="D21" s="70" t="s">
        <v>125</v>
      </c>
      <c r="E21" s="168" t="s">
        <v>160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213"/>
    </row>
  </sheetData>
  <sheetProtection/>
  <mergeCells count="16">
    <mergeCell ref="V7:V10"/>
    <mergeCell ref="D7:I11"/>
    <mergeCell ref="E20:W20"/>
    <mergeCell ref="J7:J10"/>
    <mergeCell ref="W7:W10"/>
    <mergeCell ref="K7:K10"/>
    <mergeCell ref="L7:L10"/>
    <mergeCell ref="M7:M10"/>
    <mergeCell ref="N7:N10"/>
    <mergeCell ref="O7:O10"/>
    <mergeCell ref="P7:P10"/>
    <mergeCell ref="U7:U10"/>
    <mergeCell ref="R7:R10"/>
    <mergeCell ref="S7:S10"/>
    <mergeCell ref="Q7:Q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C3:W1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.625" style="72" customWidth="1"/>
    <col min="9" max="9" width="3.875" style="72" customWidth="1"/>
    <col min="10" max="12" width="5.75390625" style="72" hidden="1" customWidth="1"/>
    <col min="13" max="23" width="5.75390625" style="72" customWidth="1"/>
    <col min="24" max="34" width="14.00390625" style="72" customWidth="1"/>
    <col min="35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104</v>
      </c>
      <c r="E4" s="74"/>
      <c r="F4" s="74"/>
      <c r="G4" s="74"/>
      <c r="H4" s="16" t="s">
        <v>148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4:23" s="73" customFormat="1" ht="15.75">
      <c r="D6" s="193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4:23" s="77" customFormat="1" ht="1.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 t="s">
        <v>176</v>
      </c>
      <c r="Q7" s="79" t="s">
        <v>179</v>
      </c>
      <c r="R7" s="79" t="s">
        <v>179</v>
      </c>
      <c r="S7" s="79" t="s">
        <v>206</v>
      </c>
      <c r="T7" s="79" t="s">
        <v>207</v>
      </c>
      <c r="U7" s="79" t="s">
        <v>208</v>
      </c>
      <c r="V7" s="79" t="s">
        <v>209</v>
      </c>
      <c r="W7" s="18" t="s">
        <v>213</v>
      </c>
    </row>
    <row r="8" spans="3:23" ht="6" customHeight="1">
      <c r="C8" s="25"/>
      <c r="D8" s="288"/>
      <c r="E8" s="289"/>
      <c r="F8" s="289"/>
      <c r="G8" s="289"/>
      <c r="H8" s="289"/>
      <c r="I8" s="290"/>
      <c r="J8" s="283" t="s">
        <v>94</v>
      </c>
      <c r="K8" s="283" t="s">
        <v>95</v>
      </c>
      <c r="L8" s="283" t="s">
        <v>96</v>
      </c>
      <c r="M8" s="281" t="s">
        <v>97</v>
      </c>
      <c r="N8" s="309" t="s">
        <v>124</v>
      </c>
      <c r="O8" s="304" t="s">
        <v>130</v>
      </c>
      <c r="P8" s="304" t="s">
        <v>176</v>
      </c>
      <c r="Q8" s="304" t="s">
        <v>179</v>
      </c>
      <c r="R8" s="304" t="s">
        <v>199</v>
      </c>
      <c r="S8" s="283" t="s">
        <v>206</v>
      </c>
      <c r="T8" s="283" t="s">
        <v>207</v>
      </c>
      <c r="U8" s="283" t="s">
        <v>208</v>
      </c>
      <c r="V8" s="283" t="s">
        <v>209</v>
      </c>
      <c r="W8" s="281" t="s">
        <v>213</v>
      </c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2"/>
      <c r="N9" s="310"/>
      <c r="O9" s="305"/>
      <c r="P9" s="305"/>
      <c r="Q9" s="305"/>
      <c r="R9" s="305"/>
      <c r="S9" s="284"/>
      <c r="T9" s="284"/>
      <c r="U9" s="284"/>
      <c r="V9" s="284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2"/>
      <c r="N10" s="310"/>
      <c r="O10" s="305"/>
      <c r="P10" s="305"/>
      <c r="Q10" s="305"/>
      <c r="R10" s="305"/>
      <c r="S10" s="284"/>
      <c r="T10" s="284"/>
      <c r="U10" s="284"/>
      <c r="V10" s="284"/>
      <c r="W10" s="282"/>
    </row>
    <row r="11" spans="3:23" ht="6" customHeight="1">
      <c r="C11" s="25"/>
      <c r="D11" s="291"/>
      <c r="E11" s="292"/>
      <c r="F11" s="292"/>
      <c r="G11" s="292"/>
      <c r="H11" s="292"/>
      <c r="I11" s="293"/>
      <c r="J11" s="284"/>
      <c r="K11" s="284"/>
      <c r="L11" s="284"/>
      <c r="M11" s="282"/>
      <c r="N11" s="310"/>
      <c r="O11" s="305"/>
      <c r="P11" s="305"/>
      <c r="Q11" s="305"/>
      <c r="R11" s="305"/>
      <c r="S11" s="311"/>
      <c r="T11" s="311"/>
      <c r="U11" s="311"/>
      <c r="V11" s="311"/>
      <c r="W11" s="282"/>
    </row>
    <row r="12" spans="3:23" ht="15" customHeight="1" thickBot="1">
      <c r="C12" s="25"/>
      <c r="D12" s="294"/>
      <c r="E12" s="295"/>
      <c r="F12" s="295"/>
      <c r="G12" s="295"/>
      <c r="H12" s="295"/>
      <c r="I12" s="296"/>
      <c r="J12" s="19"/>
      <c r="K12" s="19"/>
      <c r="L12" s="19"/>
      <c r="M12" s="20"/>
      <c r="N12" s="211"/>
      <c r="O12" s="164"/>
      <c r="P12" s="164"/>
      <c r="Q12" s="164"/>
      <c r="R12" s="164"/>
      <c r="S12" s="164"/>
      <c r="T12" s="164"/>
      <c r="U12" s="164"/>
      <c r="V12" s="164"/>
      <c r="W12" s="20"/>
    </row>
    <row r="13" spans="3:23" ht="15.75" thickTop="1">
      <c r="C13" s="25"/>
      <c r="D13" s="151"/>
      <c r="E13" s="152" t="s">
        <v>162</v>
      </c>
      <c r="F13" s="152"/>
      <c r="G13" s="152"/>
      <c r="H13" s="153"/>
      <c r="I13" s="154"/>
      <c r="J13" s="155">
        <v>110</v>
      </c>
      <c r="K13" s="155">
        <v>100</v>
      </c>
      <c r="L13" s="155">
        <v>98</v>
      </c>
      <c r="M13" s="156">
        <v>92</v>
      </c>
      <c r="N13" s="246">
        <v>88</v>
      </c>
      <c r="O13" s="182">
        <v>87</v>
      </c>
      <c r="P13" s="182">
        <v>88</v>
      </c>
      <c r="Q13" s="182">
        <v>88</v>
      </c>
      <c r="R13" s="182">
        <v>85</v>
      </c>
      <c r="S13" s="182">
        <v>84</v>
      </c>
      <c r="T13" s="182">
        <v>83</v>
      </c>
      <c r="U13" s="182">
        <v>81</v>
      </c>
      <c r="V13" s="182">
        <v>79</v>
      </c>
      <c r="W13" s="156">
        <v>78</v>
      </c>
    </row>
    <row r="14" spans="3:23" ht="13.5" thickBot="1">
      <c r="C14" s="25"/>
      <c r="D14" s="95"/>
      <c r="E14" s="47" t="s">
        <v>76</v>
      </c>
      <c r="F14" s="47"/>
      <c r="G14" s="47"/>
      <c r="H14" s="48"/>
      <c r="I14" s="49"/>
      <c r="J14" s="67">
        <v>4624</v>
      </c>
      <c r="K14" s="67">
        <v>4163</v>
      </c>
      <c r="L14" s="67">
        <v>3825</v>
      </c>
      <c r="M14" s="68">
        <v>3541</v>
      </c>
      <c r="N14" s="125">
        <v>3348</v>
      </c>
      <c r="O14" s="161">
        <v>3133</v>
      </c>
      <c r="P14" s="161">
        <v>3094</v>
      </c>
      <c r="Q14" s="161">
        <v>3011</v>
      </c>
      <c r="R14" s="161">
        <v>2814</v>
      </c>
      <c r="S14" s="161">
        <v>2699</v>
      </c>
      <c r="T14" s="161">
        <v>2554</v>
      </c>
      <c r="U14" s="161">
        <v>2445</v>
      </c>
      <c r="V14" s="161">
        <v>2382</v>
      </c>
      <c r="W14" s="68">
        <v>2276</v>
      </c>
    </row>
    <row r="15" spans="4:23" ht="13.5">
      <c r="D15" s="81" t="s">
        <v>90</v>
      </c>
      <c r="E15" s="82"/>
      <c r="F15" s="82"/>
      <c r="G15" s="82"/>
      <c r="H15" s="82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69" t="s">
        <v>204</v>
      </c>
    </row>
    <row r="16" spans="4:23" ht="25.5" customHeight="1">
      <c r="D16" s="70" t="s">
        <v>37</v>
      </c>
      <c r="E16" s="312" t="s">
        <v>161</v>
      </c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</row>
  </sheetData>
  <sheetProtection/>
  <mergeCells count="16">
    <mergeCell ref="V8:V11"/>
    <mergeCell ref="U8:U11"/>
    <mergeCell ref="O8:O11"/>
    <mergeCell ref="S8:S11"/>
    <mergeCell ref="Q8:Q11"/>
    <mergeCell ref="P8:P11"/>
    <mergeCell ref="E16:W16"/>
    <mergeCell ref="W8:W11"/>
    <mergeCell ref="J8:J11"/>
    <mergeCell ref="K8:K11"/>
    <mergeCell ref="D8:I12"/>
    <mergeCell ref="L8:L11"/>
    <mergeCell ref="M8:M11"/>
    <mergeCell ref="T8:T11"/>
    <mergeCell ref="N8:N11"/>
    <mergeCell ref="R8:R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C3:W2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9.625" style="72" customWidth="1"/>
    <col min="9" max="9" width="1.12109375" style="72" customWidth="1"/>
    <col min="10" max="12" width="7.75390625" style="72" hidden="1" customWidth="1"/>
    <col min="13" max="32" width="7.75390625" style="72" customWidth="1"/>
    <col min="33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105</v>
      </c>
      <c r="E4" s="74"/>
      <c r="F4" s="74"/>
      <c r="G4" s="74"/>
      <c r="H4" s="16" t="s">
        <v>77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customHeight="1" thickBot="1" thickTop="1">
      <c r="C12" s="25"/>
      <c r="D12" s="21" t="s">
        <v>142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19"/>
      <c r="P12" s="219"/>
      <c r="Q12" s="219"/>
      <c r="R12" s="219"/>
      <c r="S12" s="219"/>
      <c r="T12" s="219"/>
      <c r="U12" s="219"/>
      <c r="V12" s="219"/>
      <c r="W12" s="110"/>
    </row>
    <row r="13" spans="3:23" ht="14.25" customHeight="1" thickBot="1">
      <c r="C13" s="25"/>
      <c r="D13" s="112"/>
      <c r="E13" s="113" t="s">
        <v>25</v>
      </c>
      <c r="F13" s="113"/>
      <c r="G13" s="113"/>
      <c r="H13" s="114"/>
      <c r="I13" s="115"/>
      <c r="J13" s="116">
        <v>7627</v>
      </c>
      <c r="K13" s="116">
        <v>7843</v>
      </c>
      <c r="L13" s="116">
        <v>7984</v>
      </c>
      <c r="M13" s="116">
        <v>7958</v>
      </c>
      <c r="N13" s="116">
        <v>7955</v>
      </c>
      <c r="O13" s="180">
        <v>7962</v>
      </c>
      <c r="P13" s="180">
        <v>8036</v>
      </c>
      <c r="Q13" s="180">
        <v>8087</v>
      </c>
      <c r="R13" s="180">
        <v>8154</v>
      </c>
      <c r="S13" s="180">
        <v>8215</v>
      </c>
      <c r="T13" s="180">
        <v>8293</v>
      </c>
      <c r="U13" s="180">
        <v>8345</v>
      </c>
      <c r="V13" s="180">
        <v>8408</v>
      </c>
      <c r="W13" s="117">
        <v>8443</v>
      </c>
    </row>
    <row r="14" spans="3:23" ht="14.25" customHeight="1" thickBot="1">
      <c r="C14" s="25"/>
      <c r="D14" s="52" t="s">
        <v>132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3:23" ht="14.25" customHeight="1">
      <c r="C15" s="25"/>
      <c r="D15" s="83"/>
      <c r="E15" s="84" t="s">
        <v>78</v>
      </c>
      <c r="F15" s="84"/>
      <c r="G15" s="84"/>
      <c r="H15" s="85"/>
      <c r="I15" s="86"/>
      <c r="J15" s="240">
        <v>1322019</v>
      </c>
      <c r="K15" s="240">
        <v>1298056</v>
      </c>
      <c r="L15" s="240">
        <v>1279431</v>
      </c>
      <c r="M15" s="240">
        <v>1262691</v>
      </c>
      <c r="N15" s="240">
        <v>1262230</v>
      </c>
      <c r="O15" s="241">
        <v>1262449</v>
      </c>
      <c r="P15" s="241">
        <v>1262640</v>
      </c>
      <c r="Q15" s="241">
        <v>1274171</v>
      </c>
      <c r="R15" s="241">
        <v>1285951</v>
      </c>
      <c r="S15" s="241">
        <v>1303569</v>
      </c>
      <c r="T15" s="241">
        <v>1321622</v>
      </c>
      <c r="U15" s="241">
        <v>1352811</v>
      </c>
      <c r="V15" s="241">
        <v>1379778</v>
      </c>
      <c r="W15" s="242">
        <v>1407904</v>
      </c>
    </row>
    <row r="16" spans="3:23" ht="14.25" customHeight="1">
      <c r="C16" s="25"/>
      <c r="D16" s="59"/>
      <c r="E16" s="39" t="s">
        <v>79</v>
      </c>
      <c r="F16" s="39"/>
      <c r="G16" s="39"/>
      <c r="H16" s="40"/>
      <c r="I16" s="41"/>
      <c r="J16" s="243">
        <v>358733</v>
      </c>
      <c r="K16" s="243">
        <v>352790</v>
      </c>
      <c r="L16" s="243">
        <v>339402</v>
      </c>
      <c r="M16" s="243">
        <v>336059</v>
      </c>
      <c r="N16" s="243">
        <v>341104</v>
      </c>
      <c r="O16" s="244">
        <v>345365</v>
      </c>
      <c r="P16" s="244">
        <v>349054</v>
      </c>
      <c r="Q16" s="244">
        <v>350127</v>
      </c>
      <c r="R16" s="244">
        <v>343137</v>
      </c>
      <c r="S16" s="244">
        <v>346190</v>
      </c>
      <c r="T16" s="244">
        <v>352319</v>
      </c>
      <c r="U16" s="244">
        <v>350807</v>
      </c>
      <c r="V16" s="244">
        <v>353908</v>
      </c>
      <c r="W16" s="245">
        <v>359169</v>
      </c>
    </row>
    <row r="17" spans="3:23" ht="14.25" customHeight="1" thickBot="1">
      <c r="C17" s="25"/>
      <c r="D17" s="56"/>
      <c r="E17" s="33" t="s">
        <v>173</v>
      </c>
      <c r="F17" s="33"/>
      <c r="G17" s="33"/>
      <c r="H17" s="34"/>
      <c r="I17" s="35"/>
      <c r="J17" s="36">
        <v>18660</v>
      </c>
      <c r="K17" s="36">
        <v>17752</v>
      </c>
      <c r="L17" s="36">
        <v>17301</v>
      </c>
      <c r="M17" s="36">
        <v>10700</v>
      </c>
      <c r="N17" s="36">
        <v>8419</v>
      </c>
      <c r="O17" s="159">
        <v>6646</v>
      </c>
      <c r="P17" s="159">
        <v>6420</v>
      </c>
      <c r="Q17" s="159">
        <v>5529</v>
      </c>
      <c r="R17" s="159">
        <v>3900</v>
      </c>
      <c r="S17" s="159">
        <v>3348</v>
      </c>
      <c r="T17" s="159">
        <v>3138</v>
      </c>
      <c r="U17" s="159">
        <v>3040</v>
      </c>
      <c r="V17" s="159">
        <v>2670</v>
      </c>
      <c r="W17" s="37">
        <v>2854</v>
      </c>
    </row>
    <row r="18" spans="3:23" ht="14.25" customHeight="1" thickBot="1">
      <c r="C18" s="25"/>
      <c r="D18" s="52" t="s">
        <v>80</v>
      </c>
      <c r="E18" s="53"/>
      <c r="F18" s="53"/>
      <c r="G18" s="53"/>
      <c r="H18" s="53"/>
      <c r="I18" s="53"/>
      <c r="J18" s="54"/>
      <c r="K18" s="54"/>
      <c r="L18" s="54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3:23" ht="14.25" customHeight="1" thickBot="1">
      <c r="C19" s="25"/>
      <c r="D19" s="112"/>
      <c r="E19" s="113" t="s">
        <v>25</v>
      </c>
      <c r="F19" s="113"/>
      <c r="G19" s="113"/>
      <c r="H19" s="114"/>
      <c r="I19" s="115"/>
      <c r="J19" s="116">
        <v>33756</v>
      </c>
      <c r="K19" s="116">
        <v>33354</v>
      </c>
      <c r="L19" s="116">
        <v>32865</v>
      </c>
      <c r="M19" s="116">
        <v>32799</v>
      </c>
      <c r="N19" s="116">
        <v>32686</v>
      </c>
      <c r="O19" s="180">
        <v>32823</v>
      </c>
      <c r="P19" s="180">
        <v>32892</v>
      </c>
      <c r="Q19" s="180">
        <v>32996</v>
      </c>
      <c r="R19" s="180">
        <v>32775</v>
      </c>
      <c r="S19" s="180">
        <v>32851</v>
      </c>
      <c r="T19" s="180">
        <v>33139</v>
      </c>
      <c r="U19" s="180">
        <v>33562</v>
      </c>
      <c r="V19" s="180">
        <v>33759</v>
      </c>
      <c r="W19" s="117">
        <v>34234</v>
      </c>
    </row>
    <row r="20" spans="3:23" ht="13.5">
      <c r="C20" s="108"/>
      <c r="D20" s="81" t="s">
        <v>90</v>
      </c>
      <c r="E20" s="82"/>
      <c r="F20" s="82"/>
      <c r="G20" s="82"/>
      <c r="H20" s="82"/>
      <c r="I20" s="81"/>
      <c r="J20" s="81"/>
      <c r="K20" s="81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 t="s">
        <v>204</v>
      </c>
    </row>
    <row r="21" spans="3:23" ht="13.5">
      <c r="C21" s="108"/>
      <c r="D21" s="111" t="s">
        <v>63</v>
      </c>
      <c r="E21" s="97" t="s">
        <v>133</v>
      </c>
      <c r="F21" s="97"/>
      <c r="G21" s="97"/>
      <c r="H21" s="97"/>
      <c r="I21" s="97"/>
      <c r="J21" s="97"/>
      <c r="K21" s="9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</row>
    <row r="22" spans="3:23" ht="12.75">
      <c r="C22" s="108"/>
      <c r="D22" s="111" t="s">
        <v>131</v>
      </c>
      <c r="E22" s="97" t="s">
        <v>143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</row>
    <row r="23" ht="12.75">
      <c r="W23" s="197"/>
    </row>
    <row r="25" spans="15:23" ht="12.75">
      <c r="O25" s="197"/>
      <c r="P25" s="197"/>
      <c r="Q25" s="197"/>
      <c r="R25" s="197"/>
      <c r="S25" s="197"/>
      <c r="T25" s="197"/>
      <c r="U25" s="197"/>
      <c r="V25" s="197"/>
      <c r="W25" s="197"/>
    </row>
  </sheetData>
  <sheetProtection/>
  <mergeCells count="15">
    <mergeCell ref="V7:V10"/>
    <mergeCell ref="R7:R10"/>
    <mergeCell ref="W7:W10"/>
    <mergeCell ref="J7:J10"/>
    <mergeCell ref="K7:K10"/>
    <mergeCell ref="O7:O10"/>
    <mergeCell ref="P7:P10"/>
    <mergeCell ref="Q7:Q10"/>
    <mergeCell ref="S7:S10"/>
    <mergeCell ref="T7:T10"/>
    <mergeCell ref="U7:U10"/>
    <mergeCell ref="D7:I11"/>
    <mergeCell ref="L7:L10"/>
    <mergeCell ref="M7:M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31" top="0.7086614173228347" bottom="0.708661417322834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7"/>
  <dimension ref="C3:X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2" width="5.75390625" style="72" hidden="1" customWidth="1"/>
    <col min="13" max="23" width="5.75390625" style="72" customWidth="1"/>
    <col min="24" max="38" width="12.75390625" style="72" customWidth="1"/>
    <col min="39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106</v>
      </c>
      <c r="E4" s="74"/>
      <c r="F4" s="74"/>
      <c r="G4" s="74"/>
      <c r="H4" s="16" t="s">
        <v>163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81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4" ht="12.75">
      <c r="C13" s="25"/>
      <c r="D13" s="26"/>
      <c r="E13" s="27" t="s">
        <v>25</v>
      </c>
      <c r="F13" s="27"/>
      <c r="G13" s="27"/>
      <c r="H13" s="28"/>
      <c r="I13" s="29"/>
      <c r="J13" s="30">
        <v>198</v>
      </c>
      <c r="K13" s="30">
        <v>219</v>
      </c>
      <c r="L13" s="30">
        <v>225</v>
      </c>
      <c r="M13" s="30">
        <v>229</v>
      </c>
      <c r="N13" s="158">
        <v>230</v>
      </c>
      <c r="O13" s="158">
        <v>232</v>
      </c>
      <c r="P13" s="158">
        <v>229</v>
      </c>
      <c r="Q13" s="158">
        <v>228</v>
      </c>
      <c r="R13" s="158">
        <v>227</v>
      </c>
      <c r="S13" s="158">
        <v>220</v>
      </c>
      <c r="T13" s="158">
        <v>219</v>
      </c>
      <c r="U13" s="158">
        <v>214</v>
      </c>
      <c r="V13" s="158">
        <v>213</v>
      </c>
      <c r="W13" s="31">
        <v>211</v>
      </c>
      <c r="X13" s="197"/>
    </row>
    <row r="14" spans="3:24" ht="12.75">
      <c r="C14" s="25"/>
      <c r="D14" s="32"/>
      <c r="E14" s="285" t="s">
        <v>82</v>
      </c>
      <c r="F14" s="33" t="s">
        <v>83</v>
      </c>
      <c r="G14" s="33"/>
      <c r="H14" s="34"/>
      <c r="I14" s="35"/>
      <c r="J14" s="36">
        <v>134</v>
      </c>
      <c r="K14" s="36">
        <v>148</v>
      </c>
      <c r="L14" s="36">
        <v>149</v>
      </c>
      <c r="M14" s="36">
        <v>153</v>
      </c>
      <c r="N14" s="159">
        <v>155</v>
      </c>
      <c r="O14" s="159">
        <v>155</v>
      </c>
      <c r="P14" s="159">
        <v>151</v>
      </c>
      <c r="Q14" s="159">
        <v>150</v>
      </c>
      <c r="R14" s="159">
        <v>149</v>
      </c>
      <c r="S14" s="159">
        <v>147</v>
      </c>
      <c r="T14" s="159">
        <v>146</v>
      </c>
      <c r="U14" s="159">
        <v>144</v>
      </c>
      <c r="V14" s="159">
        <v>144</v>
      </c>
      <c r="W14" s="37">
        <v>143</v>
      </c>
      <c r="X14" s="234"/>
    </row>
    <row r="15" spans="3:23" ht="12.75">
      <c r="C15" s="25"/>
      <c r="D15" s="124"/>
      <c r="E15" s="307"/>
      <c r="F15" s="64" t="s">
        <v>84</v>
      </c>
      <c r="G15" s="64"/>
      <c r="H15" s="65"/>
      <c r="I15" s="66"/>
      <c r="J15" s="89">
        <v>35</v>
      </c>
      <c r="K15" s="89">
        <v>33</v>
      </c>
      <c r="L15" s="89">
        <v>34</v>
      </c>
      <c r="M15" s="89">
        <v>34</v>
      </c>
      <c r="N15" s="160">
        <v>33</v>
      </c>
      <c r="O15" s="160">
        <v>34</v>
      </c>
      <c r="P15" s="160">
        <v>33</v>
      </c>
      <c r="Q15" s="160">
        <v>33</v>
      </c>
      <c r="R15" s="160">
        <v>33</v>
      </c>
      <c r="S15" s="160">
        <v>29</v>
      </c>
      <c r="T15" s="160">
        <v>29</v>
      </c>
      <c r="U15" s="160">
        <v>29</v>
      </c>
      <c r="V15" s="160">
        <v>28</v>
      </c>
      <c r="W15" s="90">
        <v>27</v>
      </c>
    </row>
    <row r="16" spans="3:23" ht="12.75">
      <c r="C16" s="25"/>
      <c r="D16" s="124"/>
      <c r="E16" s="307"/>
      <c r="F16" s="92" t="s">
        <v>85</v>
      </c>
      <c r="G16" s="92"/>
      <c r="H16" s="93"/>
      <c r="I16" s="94"/>
      <c r="J16" s="89">
        <v>12</v>
      </c>
      <c r="K16" s="89">
        <v>14</v>
      </c>
      <c r="L16" s="89">
        <v>13</v>
      </c>
      <c r="M16" s="89">
        <v>14</v>
      </c>
      <c r="N16" s="160">
        <v>14</v>
      </c>
      <c r="O16" s="160">
        <v>14</v>
      </c>
      <c r="P16" s="160">
        <v>14</v>
      </c>
      <c r="Q16" s="160">
        <v>14</v>
      </c>
      <c r="R16" s="160">
        <v>14</v>
      </c>
      <c r="S16" s="160">
        <v>14</v>
      </c>
      <c r="T16" s="160">
        <v>14</v>
      </c>
      <c r="U16" s="160">
        <v>13</v>
      </c>
      <c r="V16" s="160">
        <v>13</v>
      </c>
      <c r="W16" s="90">
        <v>13</v>
      </c>
    </row>
    <row r="17" spans="3:24" ht="13.5" thickBot="1">
      <c r="C17" s="25"/>
      <c r="D17" s="46"/>
      <c r="E17" s="302"/>
      <c r="F17" s="47" t="s">
        <v>86</v>
      </c>
      <c r="G17" s="47"/>
      <c r="H17" s="48"/>
      <c r="I17" s="49"/>
      <c r="J17" s="67">
        <v>17</v>
      </c>
      <c r="K17" s="67">
        <v>24</v>
      </c>
      <c r="L17" s="67">
        <v>29</v>
      </c>
      <c r="M17" s="67">
        <v>28</v>
      </c>
      <c r="N17" s="161">
        <v>28</v>
      </c>
      <c r="O17" s="161">
        <v>29</v>
      </c>
      <c r="P17" s="161">
        <v>31</v>
      </c>
      <c r="Q17" s="161">
        <v>31</v>
      </c>
      <c r="R17" s="161">
        <v>31</v>
      </c>
      <c r="S17" s="161">
        <v>30</v>
      </c>
      <c r="T17" s="161">
        <v>30</v>
      </c>
      <c r="U17" s="161">
        <v>28</v>
      </c>
      <c r="V17" s="161">
        <v>28</v>
      </c>
      <c r="W17" s="68">
        <v>28</v>
      </c>
      <c r="X17" s="234"/>
    </row>
    <row r="18" spans="3:23" ht="13.5" thickBot="1">
      <c r="C18" s="25"/>
      <c r="D18" s="52" t="s">
        <v>87</v>
      </c>
      <c r="E18" s="53"/>
      <c r="F18" s="53"/>
      <c r="G18" s="53"/>
      <c r="H18" s="53"/>
      <c r="I18" s="53"/>
      <c r="J18" s="54"/>
      <c r="K18" s="54"/>
      <c r="L18" s="54"/>
      <c r="M18" s="55"/>
      <c r="N18" s="177"/>
      <c r="O18" s="177"/>
      <c r="P18" s="177"/>
      <c r="Q18" s="177"/>
      <c r="R18" s="177"/>
      <c r="S18" s="177"/>
      <c r="T18" s="177"/>
      <c r="U18" s="177"/>
      <c r="V18" s="177"/>
      <c r="W18" s="55"/>
    </row>
    <row r="19" spans="3:23" ht="12.75">
      <c r="C19" s="25"/>
      <c r="D19" s="26"/>
      <c r="E19" s="27" t="s">
        <v>25</v>
      </c>
      <c r="F19" s="139"/>
      <c r="G19" s="139"/>
      <c r="H19" s="140"/>
      <c r="I19" s="141"/>
      <c r="J19" s="30">
        <v>7250</v>
      </c>
      <c r="K19" s="30">
        <v>7590</v>
      </c>
      <c r="L19" s="30">
        <v>7621</v>
      </c>
      <c r="M19" s="30">
        <v>7459</v>
      </c>
      <c r="N19" s="158">
        <v>7427</v>
      </c>
      <c r="O19" s="158">
        <v>7820</v>
      </c>
      <c r="P19" s="158">
        <v>7878</v>
      </c>
      <c r="Q19" s="158">
        <v>7397</v>
      </c>
      <c r="R19" s="158">
        <v>7150</v>
      </c>
      <c r="S19" s="158">
        <v>6941</v>
      </c>
      <c r="T19" s="158">
        <v>6549</v>
      </c>
      <c r="U19" s="158">
        <v>6495</v>
      </c>
      <c r="V19" s="158">
        <v>6482</v>
      </c>
      <c r="W19" s="31">
        <v>6500</v>
      </c>
    </row>
    <row r="20" spans="3:23" ht="12.75">
      <c r="C20" s="25"/>
      <c r="D20" s="32"/>
      <c r="E20" s="285" t="s">
        <v>82</v>
      </c>
      <c r="F20" s="33" t="s">
        <v>83</v>
      </c>
      <c r="G20" s="33"/>
      <c r="H20" s="34"/>
      <c r="I20" s="35"/>
      <c r="J20" s="36">
        <v>4657</v>
      </c>
      <c r="K20" s="36">
        <v>4867</v>
      </c>
      <c r="L20" s="36">
        <v>4869</v>
      </c>
      <c r="M20" s="36">
        <v>4815</v>
      </c>
      <c r="N20" s="159">
        <v>4618</v>
      </c>
      <c r="O20" s="159">
        <v>4739</v>
      </c>
      <c r="P20" s="159">
        <v>4704</v>
      </c>
      <c r="Q20" s="159">
        <v>4628</v>
      </c>
      <c r="R20" s="159">
        <v>4451</v>
      </c>
      <c r="S20" s="159">
        <v>4442</v>
      </c>
      <c r="T20" s="159">
        <v>4253</v>
      </c>
      <c r="U20" s="159">
        <v>4314</v>
      </c>
      <c r="V20" s="159">
        <v>4260</v>
      </c>
      <c r="W20" s="37">
        <v>4270</v>
      </c>
    </row>
    <row r="21" spans="3:23" ht="12.75">
      <c r="C21" s="25"/>
      <c r="D21" s="124"/>
      <c r="E21" s="314"/>
      <c r="F21" s="148" t="s">
        <v>84</v>
      </c>
      <c r="G21" s="148"/>
      <c r="H21" s="149"/>
      <c r="I21" s="150"/>
      <c r="J21" s="89">
        <v>1544</v>
      </c>
      <c r="K21" s="89">
        <v>1479</v>
      </c>
      <c r="L21" s="89">
        <v>1420</v>
      </c>
      <c r="M21" s="89">
        <v>1404</v>
      </c>
      <c r="N21" s="160">
        <v>1430</v>
      </c>
      <c r="O21" s="160">
        <v>1546</v>
      </c>
      <c r="P21" s="160">
        <v>1534</v>
      </c>
      <c r="Q21" s="160">
        <v>1445</v>
      </c>
      <c r="R21" s="160">
        <v>1395</v>
      </c>
      <c r="S21" s="160">
        <v>1269</v>
      </c>
      <c r="T21" s="160">
        <v>1146</v>
      </c>
      <c r="U21" s="160">
        <v>1081</v>
      </c>
      <c r="V21" s="160">
        <v>1089</v>
      </c>
      <c r="W21" s="90">
        <v>1096</v>
      </c>
    </row>
    <row r="22" spans="3:23" ht="12.75">
      <c r="C22" s="25"/>
      <c r="D22" s="124"/>
      <c r="E22" s="307"/>
      <c r="F22" s="64" t="s">
        <v>85</v>
      </c>
      <c r="G22" s="64"/>
      <c r="H22" s="65"/>
      <c r="I22" s="66"/>
      <c r="J22" s="89">
        <v>494</v>
      </c>
      <c r="K22" s="89">
        <v>501</v>
      </c>
      <c r="L22" s="89">
        <v>537</v>
      </c>
      <c r="M22" s="89">
        <v>516</v>
      </c>
      <c r="N22" s="160">
        <v>705</v>
      </c>
      <c r="O22" s="160">
        <v>793</v>
      </c>
      <c r="P22" s="160">
        <v>853</v>
      </c>
      <c r="Q22" s="160">
        <v>564</v>
      </c>
      <c r="R22" s="160">
        <v>543</v>
      </c>
      <c r="S22" s="160">
        <v>517</v>
      </c>
      <c r="T22" s="160">
        <v>453</v>
      </c>
      <c r="U22" s="160">
        <v>421</v>
      </c>
      <c r="V22" s="160">
        <v>392</v>
      </c>
      <c r="W22" s="90">
        <v>404</v>
      </c>
    </row>
    <row r="23" spans="3:23" ht="13.5" thickBot="1">
      <c r="C23" s="25"/>
      <c r="D23" s="46"/>
      <c r="E23" s="302"/>
      <c r="F23" s="47" t="s">
        <v>86</v>
      </c>
      <c r="G23" s="47"/>
      <c r="H23" s="48"/>
      <c r="I23" s="49"/>
      <c r="J23" s="67">
        <v>555</v>
      </c>
      <c r="K23" s="67">
        <v>743</v>
      </c>
      <c r="L23" s="67">
        <v>795</v>
      </c>
      <c r="M23" s="67">
        <v>724</v>
      </c>
      <c r="N23" s="161">
        <v>674</v>
      </c>
      <c r="O23" s="161">
        <v>742</v>
      </c>
      <c r="P23" s="161">
        <v>787</v>
      </c>
      <c r="Q23" s="161">
        <v>760</v>
      </c>
      <c r="R23" s="161">
        <v>761</v>
      </c>
      <c r="S23" s="161">
        <v>713</v>
      </c>
      <c r="T23" s="161">
        <v>697</v>
      </c>
      <c r="U23" s="161">
        <v>679</v>
      </c>
      <c r="V23" s="161">
        <v>741</v>
      </c>
      <c r="W23" s="68">
        <v>730</v>
      </c>
    </row>
    <row r="24" spans="3:23" ht="13.5" thickBot="1">
      <c r="C24" s="25"/>
      <c r="D24" s="52" t="s">
        <v>70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55"/>
    </row>
    <row r="25" spans="3:23" ht="12.75">
      <c r="C25" s="25"/>
      <c r="D25" s="26"/>
      <c r="E25" s="27" t="s">
        <v>25</v>
      </c>
      <c r="F25" s="139"/>
      <c r="G25" s="139"/>
      <c r="H25" s="140"/>
      <c r="I25" s="141"/>
      <c r="J25" s="30">
        <v>2909</v>
      </c>
      <c r="K25" s="30">
        <v>3017</v>
      </c>
      <c r="L25" s="30">
        <v>3038</v>
      </c>
      <c r="M25" s="30">
        <v>2980</v>
      </c>
      <c r="N25" s="158">
        <v>2953</v>
      </c>
      <c r="O25" s="158">
        <v>3146</v>
      </c>
      <c r="P25" s="158">
        <v>3210</v>
      </c>
      <c r="Q25" s="158">
        <v>3063</v>
      </c>
      <c r="R25" s="158">
        <v>2963</v>
      </c>
      <c r="S25" s="158">
        <v>2855</v>
      </c>
      <c r="T25" s="158">
        <v>2673</v>
      </c>
      <c r="U25" s="158">
        <v>2664</v>
      </c>
      <c r="V25" s="158">
        <v>2726</v>
      </c>
      <c r="W25" s="31">
        <v>2751</v>
      </c>
    </row>
    <row r="26" spans="3:23" ht="12.75" customHeight="1">
      <c r="C26" s="25"/>
      <c r="D26" s="32"/>
      <c r="E26" s="285" t="s">
        <v>82</v>
      </c>
      <c r="F26" s="33" t="s">
        <v>83</v>
      </c>
      <c r="G26" s="33"/>
      <c r="H26" s="34"/>
      <c r="I26" s="35"/>
      <c r="J26" s="36">
        <v>2155</v>
      </c>
      <c r="K26" s="36">
        <v>2234</v>
      </c>
      <c r="L26" s="36">
        <v>2227</v>
      </c>
      <c r="M26" s="36">
        <v>2210</v>
      </c>
      <c r="N26" s="159">
        <v>2123</v>
      </c>
      <c r="O26" s="159">
        <v>2178</v>
      </c>
      <c r="P26" s="159">
        <v>2183</v>
      </c>
      <c r="Q26" s="159">
        <v>2205</v>
      </c>
      <c r="R26" s="159">
        <v>2097</v>
      </c>
      <c r="S26" s="159">
        <v>2077</v>
      </c>
      <c r="T26" s="159">
        <v>1989</v>
      </c>
      <c r="U26" s="159">
        <v>2002</v>
      </c>
      <c r="V26" s="159">
        <v>2011</v>
      </c>
      <c r="W26" s="37">
        <v>2006</v>
      </c>
    </row>
    <row r="27" spans="3:23" ht="12.75" customHeight="1">
      <c r="C27" s="25"/>
      <c r="D27" s="124"/>
      <c r="E27" s="314"/>
      <c r="F27" s="148" t="s">
        <v>84</v>
      </c>
      <c r="G27" s="148"/>
      <c r="H27" s="149"/>
      <c r="I27" s="150"/>
      <c r="J27" s="89">
        <v>404</v>
      </c>
      <c r="K27" s="89">
        <v>393</v>
      </c>
      <c r="L27" s="89">
        <v>386</v>
      </c>
      <c r="M27" s="89">
        <v>387</v>
      </c>
      <c r="N27" s="160">
        <v>384</v>
      </c>
      <c r="O27" s="160">
        <v>426</v>
      </c>
      <c r="P27" s="160">
        <v>435</v>
      </c>
      <c r="Q27" s="160">
        <v>420</v>
      </c>
      <c r="R27" s="160">
        <v>425</v>
      </c>
      <c r="S27" s="160">
        <v>391</v>
      </c>
      <c r="T27" s="160">
        <v>318</v>
      </c>
      <c r="U27" s="160">
        <v>309</v>
      </c>
      <c r="V27" s="160">
        <v>340</v>
      </c>
      <c r="W27" s="90">
        <v>377</v>
      </c>
    </row>
    <row r="28" spans="3:23" ht="12.75">
      <c r="C28" s="25"/>
      <c r="D28" s="124"/>
      <c r="E28" s="307"/>
      <c r="F28" s="64" t="s">
        <v>85</v>
      </c>
      <c r="G28" s="64"/>
      <c r="H28" s="65"/>
      <c r="I28" s="66"/>
      <c r="J28" s="89">
        <v>212</v>
      </c>
      <c r="K28" s="89">
        <v>212</v>
      </c>
      <c r="L28" s="89">
        <v>229</v>
      </c>
      <c r="M28" s="89">
        <v>233</v>
      </c>
      <c r="N28" s="160">
        <v>286</v>
      </c>
      <c r="O28" s="160">
        <v>356</v>
      </c>
      <c r="P28" s="160">
        <v>406</v>
      </c>
      <c r="Q28" s="160">
        <v>261</v>
      </c>
      <c r="R28" s="160">
        <v>251</v>
      </c>
      <c r="S28" s="160">
        <v>221</v>
      </c>
      <c r="T28" s="160">
        <v>202</v>
      </c>
      <c r="U28" s="160">
        <v>195</v>
      </c>
      <c r="V28" s="160">
        <v>159</v>
      </c>
      <c r="W28" s="90">
        <v>187</v>
      </c>
    </row>
    <row r="29" spans="3:23" ht="13.5" thickBot="1">
      <c r="C29" s="25"/>
      <c r="D29" s="46"/>
      <c r="E29" s="302"/>
      <c r="F29" s="47" t="s">
        <v>86</v>
      </c>
      <c r="G29" s="47"/>
      <c r="H29" s="48"/>
      <c r="I29" s="49"/>
      <c r="J29" s="67">
        <v>138</v>
      </c>
      <c r="K29" s="67">
        <v>178</v>
      </c>
      <c r="L29" s="67">
        <v>196</v>
      </c>
      <c r="M29" s="67">
        <v>150</v>
      </c>
      <c r="N29" s="161">
        <v>160</v>
      </c>
      <c r="O29" s="161">
        <v>186</v>
      </c>
      <c r="P29" s="161">
        <v>186</v>
      </c>
      <c r="Q29" s="161">
        <v>177</v>
      </c>
      <c r="R29" s="161">
        <v>190</v>
      </c>
      <c r="S29" s="161">
        <v>166</v>
      </c>
      <c r="T29" s="161">
        <v>164</v>
      </c>
      <c r="U29" s="161">
        <v>158</v>
      </c>
      <c r="V29" s="161">
        <v>216</v>
      </c>
      <c r="W29" s="68">
        <v>181</v>
      </c>
    </row>
    <row r="30" spans="4:23" ht="13.5">
      <c r="D30" s="81" t="s">
        <v>89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69" t="s">
        <v>204</v>
      </c>
    </row>
  </sheetData>
  <sheetProtection/>
  <mergeCells count="18">
    <mergeCell ref="U7:U10"/>
    <mergeCell ref="T7:T10"/>
    <mergeCell ref="E26:E29"/>
    <mergeCell ref="E20:E23"/>
    <mergeCell ref="S7:S10"/>
    <mergeCell ref="N7:N10"/>
    <mergeCell ref="D7:I11"/>
    <mergeCell ref="E14:E17"/>
    <mergeCell ref="W7:W10"/>
    <mergeCell ref="J7:J10"/>
    <mergeCell ref="K7:K10"/>
    <mergeCell ref="L7:L10"/>
    <mergeCell ref="M7:M10"/>
    <mergeCell ref="O7:O10"/>
    <mergeCell ref="P7:P10"/>
    <mergeCell ref="Q7:Q10"/>
    <mergeCell ref="V7:V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8"/>
  <dimension ref="C3:X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3.75390625" style="72" customWidth="1"/>
    <col min="9" max="9" width="1.12109375" style="72" customWidth="1"/>
    <col min="10" max="12" width="5.75390625" style="72" hidden="1" customWidth="1"/>
    <col min="13" max="23" width="5.75390625" style="72" customWidth="1"/>
    <col min="24" max="38" width="12.75390625" style="72" customWidth="1"/>
    <col min="39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165</v>
      </c>
      <c r="E4" s="74"/>
      <c r="F4" s="74"/>
      <c r="G4" s="74"/>
      <c r="H4" s="16" t="s">
        <v>163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11.25" customHeight="1" thickBot="1">
      <c r="C6" s="73"/>
      <c r="D6" s="17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166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4" ht="12.75">
      <c r="C13" s="25"/>
      <c r="D13" s="26"/>
      <c r="E13" s="27" t="s">
        <v>25</v>
      </c>
      <c r="F13" s="27"/>
      <c r="G13" s="27"/>
      <c r="H13" s="28"/>
      <c r="I13" s="29"/>
      <c r="J13" s="30">
        <v>392</v>
      </c>
      <c r="K13" s="30">
        <v>406</v>
      </c>
      <c r="L13" s="30">
        <v>415</v>
      </c>
      <c r="M13" s="30">
        <v>411</v>
      </c>
      <c r="N13" s="158">
        <v>384</v>
      </c>
      <c r="O13" s="158">
        <v>462</v>
      </c>
      <c r="P13" s="158">
        <v>507</v>
      </c>
      <c r="Q13" s="158">
        <v>474</v>
      </c>
      <c r="R13" s="158">
        <v>468</v>
      </c>
      <c r="S13" s="158">
        <v>509</v>
      </c>
      <c r="T13" s="158">
        <v>420</v>
      </c>
      <c r="U13" s="158">
        <v>445</v>
      </c>
      <c r="V13" s="158">
        <v>497</v>
      </c>
      <c r="W13" s="31">
        <v>511</v>
      </c>
      <c r="X13" s="198"/>
    </row>
    <row r="14" spans="3:24" ht="12.75">
      <c r="C14" s="25"/>
      <c r="D14" s="32"/>
      <c r="E14" s="285" t="s">
        <v>82</v>
      </c>
      <c r="F14" s="33" t="s">
        <v>83</v>
      </c>
      <c r="G14" s="33"/>
      <c r="H14" s="34"/>
      <c r="I14" s="35"/>
      <c r="J14" s="36">
        <v>386</v>
      </c>
      <c r="K14" s="36">
        <v>371</v>
      </c>
      <c r="L14" s="36">
        <v>378</v>
      </c>
      <c r="M14" s="36">
        <v>371</v>
      </c>
      <c r="N14" s="159">
        <v>343</v>
      </c>
      <c r="O14" s="159">
        <v>409</v>
      </c>
      <c r="P14" s="159">
        <v>426</v>
      </c>
      <c r="Q14" s="159">
        <v>408</v>
      </c>
      <c r="R14" s="159">
        <v>396</v>
      </c>
      <c r="S14" s="159">
        <v>443</v>
      </c>
      <c r="T14" s="159">
        <v>378</v>
      </c>
      <c r="U14" s="159">
        <v>417</v>
      </c>
      <c r="V14" s="159">
        <v>458</v>
      </c>
      <c r="W14" s="37">
        <v>471</v>
      </c>
      <c r="X14" s="198"/>
    </row>
    <row r="15" spans="3:24" ht="12.75">
      <c r="C15" s="25"/>
      <c r="D15" s="124"/>
      <c r="E15" s="307"/>
      <c r="F15" s="64" t="s">
        <v>84</v>
      </c>
      <c r="G15" s="64"/>
      <c r="H15" s="65"/>
      <c r="I15" s="66"/>
      <c r="J15" s="89">
        <v>0</v>
      </c>
      <c r="K15" s="89">
        <v>21</v>
      </c>
      <c r="L15" s="89">
        <v>21</v>
      </c>
      <c r="M15" s="89">
        <v>24</v>
      </c>
      <c r="N15" s="160">
        <v>26</v>
      </c>
      <c r="O15" s="160">
        <v>34</v>
      </c>
      <c r="P15" s="160">
        <v>41</v>
      </c>
      <c r="Q15" s="160">
        <v>36</v>
      </c>
      <c r="R15" s="160">
        <v>41</v>
      </c>
      <c r="S15" s="160">
        <v>44</v>
      </c>
      <c r="T15" s="160">
        <v>33</v>
      </c>
      <c r="U15" s="160">
        <v>24</v>
      </c>
      <c r="V15" s="160">
        <v>29</v>
      </c>
      <c r="W15" s="90">
        <v>32</v>
      </c>
      <c r="X15" s="198"/>
    </row>
    <row r="16" spans="3:23" ht="12.75">
      <c r="C16" s="25"/>
      <c r="D16" s="124"/>
      <c r="E16" s="307"/>
      <c r="F16" s="92" t="s">
        <v>85</v>
      </c>
      <c r="G16" s="92"/>
      <c r="H16" s="93"/>
      <c r="I16" s="94"/>
      <c r="J16" s="89">
        <v>6</v>
      </c>
      <c r="K16" s="89">
        <v>14</v>
      </c>
      <c r="L16" s="89">
        <v>16</v>
      </c>
      <c r="M16" s="89">
        <v>16</v>
      </c>
      <c r="N16" s="160">
        <v>15</v>
      </c>
      <c r="O16" s="160">
        <v>18</v>
      </c>
      <c r="P16" s="160">
        <v>35</v>
      </c>
      <c r="Q16" s="160">
        <v>23</v>
      </c>
      <c r="R16" s="160">
        <v>24</v>
      </c>
      <c r="S16" s="160">
        <v>22</v>
      </c>
      <c r="T16" s="160">
        <v>8</v>
      </c>
      <c r="U16" s="160">
        <v>4</v>
      </c>
      <c r="V16" s="160">
        <v>5</v>
      </c>
      <c r="W16" s="90">
        <v>7</v>
      </c>
    </row>
    <row r="17" spans="3:23" ht="13.5" thickBot="1">
      <c r="C17" s="25"/>
      <c r="D17" s="46"/>
      <c r="E17" s="302"/>
      <c r="F17" s="47" t="s">
        <v>86</v>
      </c>
      <c r="G17" s="47"/>
      <c r="H17" s="48"/>
      <c r="I17" s="49"/>
      <c r="J17" s="67">
        <v>0</v>
      </c>
      <c r="K17" s="67">
        <v>0</v>
      </c>
      <c r="L17" s="67">
        <v>0</v>
      </c>
      <c r="M17" s="67">
        <v>0</v>
      </c>
      <c r="N17" s="161">
        <v>0</v>
      </c>
      <c r="O17" s="161">
        <v>1</v>
      </c>
      <c r="P17" s="161">
        <v>5</v>
      </c>
      <c r="Q17" s="161">
        <v>7</v>
      </c>
      <c r="R17" s="161">
        <v>7</v>
      </c>
      <c r="S17" s="161">
        <v>0</v>
      </c>
      <c r="T17" s="161">
        <v>1</v>
      </c>
      <c r="U17" s="161">
        <v>0</v>
      </c>
      <c r="V17" s="161">
        <v>5</v>
      </c>
      <c r="W17" s="68">
        <v>1</v>
      </c>
    </row>
    <row r="18" spans="3:23" ht="13.5" thickBot="1">
      <c r="C18" s="25"/>
      <c r="D18" s="52" t="s">
        <v>167</v>
      </c>
      <c r="E18" s="53"/>
      <c r="F18" s="53"/>
      <c r="G18" s="53"/>
      <c r="H18" s="53"/>
      <c r="I18" s="53"/>
      <c r="J18" s="54"/>
      <c r="K18" s="54"/>
      <c r="L18" s="54"/>
      <c r="M18" s="55"/>
      <c r="N18" s="177"/>
      <c r="O18" s="177"/>
      <c r="P18" s="177"/>
      <c r="Q18" s="177"/>
      <c r="R18" s="177"/>
      <c r="S18" s="177"/>
      <c r="T18" s="177"/>
      <c r="U18" s="177"/>
      <c r="V18" s="177"/>
      <c r="W18" s="55"/>
    </row>
    <row r="19" spans="3:23" ht="12.75">
      <c r="C19" s="25"/>
      <c r="D19" s="26"/>
      <c r="E19" s="27" t="s">
        <v>25</v>
      </c>
      <c r="F19" s="139"/>
      <c r="G19" s="139"/>
      <c r="H19" s="140"/>
      <c r="I19" s="141"/>
      <c r="J19" s="30">
        <v>4002</v>
      </c>
      <c r="K19" s="30">
        <v>4273</v>
      </c>
      <c r="L19" s="30">
        <v>4152</v>
      </c>
      <c r="M19" s="30">
        <v>4108</v>
      </c>
      <c r="N19" s="158">
        <v>4097</v>
      </c>
      <c r="O19" s="158">
        <v>4131</v>
      </c>
      <c r="P19" s="158">
        <v>4081</v>
      </c>
      <c r="Q19" s="158">
        <v>3720</v>
      </c>
      <c r="R19" s="158">
        <v>3547</v>
      </c>
      <c r="S19" s="158">
        <v>3467</v>
      </c>
      <c r="T19" s="158">
        <v>3211</v>
      </c>
      <c r="U19" s="158">
        <v>3199</v>
      </c>
      <c r="V19" s="158">
        <v>3325</v>
      </c>
      <c r="W19" s="31">
        <v>3417</v>
      </c>
    </row>
    <row r="20" spans="3:23" ht="12.75">
      <c r="C20" s="25"/>
      <c r="D20" s="32"/>
      <c r="E20" s="285" t="s">
        <v>82</v>
      </c>
      <c r="F20" s="33" t="s">
        <v>83</v>
      </c>
      <c r="G20" s="33"/>
      <c r="H20" s="34"/>
      <c r="I20" s="35"/>
      <c r="J20" s="36">
        <v>3132</v>
      </c>
      <c r="K20" s="36">
        <v>3262</v>
      </c>
      <c r="L20" s="36">
        <v>3219</v>
      </c>
      <c r="M20" s="36">
        <v>3182</v>
      </c>
      <c r="N20" s="159">
        <v>3000</v>
      </c>
      <c r="O20" s="159">
        <v>2985</v>
      </c>
      <c r="P20" s="159">
        <v>2920</v>
      </c>
      <c r="Q20" s="159">
        <v>2789</v>
      </c>
      <c r="R20" s="159">
        <v>2642</v>
      </c>
      <c r="S20" s="159">
        <v>2611</v>
      </c>
      <c r="T20" s="159">
        <v>2444</v>
      </c>
      <c r="U20" s="159">
        <v>2455</v>
      </c>
      <c r="V20" s="159">
        <v>2486</v>
      </c>
      <c r="W20" s="37">
        <v>2531</v>
      </c>
    </row>
    <row r="21" spans="3:23" ht="12.75">
      <c r="C21" s="25"/>
      <c r="D21" s="124"/>
      <c r="E21" s="314"/>
      <c r="F21" s="148" t="s">
        <v>84</v>
      </c>
      <c r="G21" s="148"/>
      <c r="H21" s="149"/>
      <c r="I21" s="150"/>
      <c r="J21" s="89">
        <v>175</v>
      </c>
      <c r="K21" s="89">
        <v>162</v>
      </c>
      <c r="L21" s="89">
        <v>79</v>
      </c>
      <c r="M21" s="89">
        <v>69</v>
      </c>
      <c r="N21" s="160">
        <v>48</v>
      </c>
      <c r="O21" s="160">
        <v>56</v>
      </c>
      <c r="P21" s="160">
        <v>28</v>
      </c>
      <c r="Q21" s="160">
        <v>29</v>
      </c>
      <c r="R21" s="160">
        <v>25</v>
      </c>
      <c r="S21" s="160">
        <v>18</v>
      </c>
      <c r="T21" s="160">
        <v>11</v>
      </c>
      <c r="U21" s="160">
        <v>15</v>
      </c>
      <c r="V21" s="160">
        <v>19</v>
      </c>
      <c r="W21" s="90">
        <v>34</v>
      </c>
    </row>
    <row r="22" spans="3:23" ht="12.75">
      <c r="C22" s="25"/>
      <c r="D22" s="124"/>
      <c r="E22" s="307"/>
      <c r="F22" s="64" t="s">
        <v>85</v>
      </c>
      <c r="G22" s="64"/>
      <c r="H22" s="65"/>
      <c r="I22" s="66"/>
      <c r="J22" s="89">
        <v>246</v>
      </c>
      <c r="K22" s="89">
        <v>272</v>
      </c>
      <c r="L22" s="89">
        <v>199</v>
      </c>
      <c r="M22" s="89">
        <v>239</v>
      </c>
      <c r="N22" s="160">
        <v>442</v>
      </c>
      <c r="O22" s="160">
        <v>423</v>
      </c>
      <c r="P22" s="160">
        <v>429</v>
      </c>
      <c r="Q22" s="160">
        <v>246</v>
      </c>
      <c r="R22" s="160">
        <v>248</v>
      </c>
      <c r="S22" s="160">
        <v>234</v>
      </c>
      <c r="T22" s="160">
        <v>199</v>
      </c>
      <c r="U22" s="160">
        <v>185</v>
      </c>
      <c r="V22" s="160">
        <v>190</v>
      </c>
      <c r="W22" s="90">
        <v>215</v>
      </c>
    </row>
    <row r="23" spans="3:23" ht="13.5" thickBot="1">
      <c r="C23" s="25"/>
      <c r="D23" s="46"/>
      <c r="E23" s="302"/>
      <c r="F23" s="47" t="s">
        <v>86</v>
      </c>
      <c r="G23" s="47"/>
      <c r="H23" s="48"/>
      <c r="I23" s="49"/>
      <c r="J23" s="67">
        <v>449</v>
      </c>
      <c r="K23" s="67">
        <v>577</v>
      </c>
      <c r="L23" s="67">
        <v>655</v>
      </c>
      <c r="M23" s="67">
        <v>618</v>
      </c>
      <c r="N23" s="161">
        <v>607</v>
      </c>
      <c r="O23" s="161">
        <v>667</v>
      </c>
      <c r="P23" s="161">
        <v>704</v>
      </c>
      <c r="Q23" s="161">
        <v>656</v>
      </c>
      <c r="R23" s="161">
        <v>632</v>
      </c>
      <c r="S23" s="161">
        <v>604</v>
      </c>
      <c r="T23" s="161">
        <v>557</v>
      </c>
      <c r="U23" s="161">
        <v>544</v>
      </c>
      <c r="V23" s="161">
        <v>630</v>
      </c>
      <c r="W23" s="68">
        <v>637</v>
      </c>
    </row>
    <row r="24" spans="3:23" ht="13.5" thickBot="1">
      <c r="C24" s="25"/>
      <c r="D24" s="52" t="s">
        <v>168</v>
      </c>
      <c r="E24" s="53"/>
      <c r="F24" s="53"/>
      <c r="G24" s="53"/>
      <c r="H24" s="53"/>
      <c r="I24" s="5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55"/>
    </row>
    <row r="25" spans="3:23" ht="12.75">
      <c r="C25" s="25"/>
      <c r="D25" s="26"/>
      <c r="E25" s="27" t="s">
        <v>25</v>
      </c>
      <c r="F25" s="139"/>
      <c r="G25" s="139"/>
      <c r="H25" s="140"/>
      <c r="I25" s="141"/>
      <c r="J25" s="30">
        <v>2856</v>
      </c>
      <c r="K25" s="30">
        <v>2911</v>
      </c>
      <c r="L25" s="30">
        <v>3054</v>
      </c>
      <c r="M25" s="30">
        <v>2940</v>
      </c>
      <c r="N25" s="158">
        <v>2946</v>
      </c>
      <c r="O25" s="158">
        <v>3227</v>
      </c>
      <c r="P25" s="158">
        <v>3290</v>
      </c>
      <c r="Q25" s="158">
        <v>3203</v>
      </c>
      <c r="R25" s="158">
        <v>3135</v>
      </c>
      <c r="S25" s="158">
        <v>2965</v>
      </c>
      <c r="T25" s="158">
        <v>2918</v>
      </c>
      <c r="U25" s="158">
        <v>2851</v>
      </c>
      <c r="V25" s="158">
        <v>2660</v>
      </c>
      <c r="W25" s="31">
        <v>2572</v>
      </c>
    </row>
    <row r="26" spans="3:23" ht="12.75" customHeight="1">
      <c r="C26" s="25"/>
      <c r="D26" s="32"/>
      <c r="E26" s="285" t="s">
        <v>82</v>
      </c>
      <c r="F26" s="33" t="s">
        <v>83</v>
      </c>
      <c r="G26" s="33"/>
      <c r="H26" s="34"/>
      <c r="I26" s="35"/>
      <c r="J26" s="36">
        <v>1139</v>
      </c>
      <c r="K26" s="36">
        <v>1234</v>
      </c>
      <c r="L26" s="36">
        <v>1272</v>
      </c>
      <c r="M26" s="36">
        <v>1262</v>
      </c>
      <c r="N26" s="159">
        <v>1275</v>
      </c>
      <c r="O26" s="159">
        <v>1345</v>
      </c>
      <c r="P26" s="159">
        <v>1358</v>
      </c>
      <c r="Q26" s="159">
        <v>1431</v>
      </c>
      <c r="R26" s="159">
        <v>1413</v>
      </c>
      <c r="S26" s="159">
        <v>1388</v>
      </c>
      <c r="T26" s="159">
        <v>1431</v>
      </c>
      <c r="U26" s="159">
        <v>1442</v>
      </c>
      <c r="V26" s="159">
        <v>1316</v>
      </c>
      <c r="W26" s="37">
        <v>1268</v>
      </c>
    </row>
    <row r="27" spans="3:23" ht="12.75" customHeight="1">
      <c r="C27" s="25"/>
      <c r="D27" s="124"/>
      <c r="E27" s="314"/>
      <c r="F27" s="148" t="s">
        <v>84</v>
      </c>
      <c r="G27" s="148"/>
      <c r="H27" s="149"/>
      <c r="I27" s="150"/>
      <c r="J27" s="89">
        <v>1369</v>
      </c>
      <c r="K27" s="89">
        <v>1296</v>
      </c>
      <c r="L27" s="89">
        <v>1300</v>
      </c>
      <c r="M27" s="89">
        <v>1311</v>
      </c>
      <c r="N27" s="160">
        <v>1356</v>
      </c>
      <c r="O27" s="160">
        <v>1456</v>
      </c>
      <c r="P27" s="160">
        <v>1465</v>
      </c>
      <c r="Q27" s="160">
        <v>1380</v>
      </c>
      <c r="R27" s="160">
        <v>1329</v>
      </c>
      <c r="S27" s="160">
        <v>1207</v>
      </c>
      <c r="T27" s="160">
        <v>1102</v>
      </c>
      <c r="U27" s="160">
        <v>1042</v>
      </c>
      <c r="V27" s="160">
        <v>1041</v>
      </c>
      <c r="W27" s="90">
        <v>1030</v>
      </c>
    </row>
    <row r="28" spans="3:23" ht="12.75">
      <c r="C28" s="25"/>
      <c r="D28" s="124"/>
      <c r="E28" s="307"/>
      <c r="F28" s="64" t="s">
        <v>85</v>
      </c>
      <c r="G28" s="64"/>
      <c r="H28" s="65"/>
      <c r="I28" s="66"/>
      <c r="J28" s="89">
        <v>242</v>
      </c>
      <c r="K28" s="89">
        <v>215</v>
      </c>
      <c r="L28" s="89">
        <v>322</v>
      </c>
      <c r="M28" s="89">
        <v>261</v>
      </c>
      <c r="N28" s="160">
        <v>248</v>
      </c>
      <c r="O28" s="160">
        <v>352</v>
      </c>
      <c r="P28" s="160">
        <v>389</v>
      </c>
      <c r="Q28" s="160">
        <v>295</v>
      </c>
      <c r="R28" s="160">
        <v>271</v>
      </c>
      <c r="S28" s="160">
        <v>261</v>
      </c>
      <c r="T28" s="160">
        <v>246</v>
      </c>
      <c r="U28" s="160">
        <v>232</v>
      </c>
      <c r="V28" s="160">
        <v>197</v>
      </c>
      <c r="W28" s="90">
        <v>182</v>
      </c>
    </row>
    <row r="29" spans="3:23" ht="13.5" thickBot="1">
      <c r="C29" s="25"/>
      <c r="D29" s="46"/>
      <c r="E29" s="302"/>
      <c r="F29" s="47" t="s">
        <v>86</v>
      </c>
      <c r="G29" s="47"/>
      <c r="H29" s="48"/>
      <c r="I29" s="49"/>
      <c r="J29" s="67">
        <v>106</v>
      </c>
      <c r="K29" s="67">
        <v>166</v>
      </c>
      <c r="L29" s="67">
        <v>160</v>
      </c>
      <c r="M29" s="67">
        <v>106</v>
      </c>
      <c r="N29" s="161">
        <v>67</v>
      </c>
      <c r="O29" s="161">
        <v>74</v>
      </c>
      <c r="P29" s="161">
        <v>78</v>
      </c>
      <c r="Q29" s="161">
        <v>97</v>
      </c>
      <c r="R29" s="161">
        <v>122</v>
      </c>
      <c r="S29" s="161">
        <v>109</v>
      </c>
      <c r="T29" s="161">
        <v>139</v>
      </c>
      <c r="U29" s="161">
        <v>135</v>
      </c>
      <c r="V29" s="161">
        <v>106</v>
      </c>
      <c r="W29" s="68">
        <v>92</v>
      </c>
    </row>
    <row r="30" spans="4:23" ht="13.5">
      <c r="D30" s="81" t="s">
        <v>89</v>
      </c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69" t="s">
        <v>204</v>
      </c>
    </row>
  </sheetData>
  <sheetProtection/>
  <mergeCells count="18">
    <mergeCell ref="V7:V10"/>
    <mergeCell ref="W7:W10"/>
    <mergeCell ref="J7:J10"/>
    <mergeCell ref="K7:K10"/>
    <mergeCell ref="L7:L10"/>
    <mergeCell ref="M7:M10"/>
    <mergeCell ref="O7:O10"/>
    <mergeCell ref="P7:P10"/>
    <mergeCell ref="Q7:Q10"/>
    <mergeCell ref="T7:T10"/>
    <mergeCell ref="U7:U10"/>
    <mergeCell ref="E26:E29"/>
    <mergeCell ref="E20:E23"/>
    <mergeCell ref="S7:S10"/>
    <mergeCell ref="N7:N10"/>
    <mergeCell ref="R7:R10"/>
    <mergeCell ref="D7:I11"/>
    <mergeCell ref="E14:E1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C3:X42"/>
  <sheetViews>
    <sheetView showGridLines="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7.25390625" style="72" customWidth="1"/>
    <col min="8" max="8" width="16.625" style="72" customWidth="1"/>
    <col min="9" max="9" width="1.12109375" style="72" customWidth="1"/>
    <col min="10" max="10" width="6.625" style="72" customWidth="1"/>
    <col min="11" max="13" width="6.625" style="72" hidden="1" customWidth="1"/>
    <col min="14" max="24" width="6.625" style="72" customWidth="1"/>
    <col min="25" max="33" width="7.7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24" s="73" customFormat="1" ht="15.75">
      <c r="D4" s="16" t="s">
        <v>186</v>
      </c>
      <c r="E4" s="74"/>
      <c r="F4" s="74"/>
      <c r="G4" s="74"/>
      <c r="H4" s="16" t="s">
        <v>0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4:24" s="73" customFormat="1" ht="15.75">
      <c r="D5" s="193" t="s">
        <v>215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3:24" s="77" customFormat="1" ht="21" customHeight="1">
      <c r="C6" s="73"/>
      <c r="D6" s="256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9"/>
    </row>
    <row r="7" spans="3:24" ht="13.5" customHeight="1">
      <c r="C7" s="108"/>
      <c r="D7" s="263"/>
      <c r="E7" s="263"/>
      <c r="F7" s="263"/>
      <c r="G7" s="263"/>
      <c r="H7" s="263"/>
      <c r="I7" s="263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3:24" ht="13.5" customHeight="1">
      <c r="C8" s="108"/>
      <c r="D8" s="263"/>
      <c r="E8" s="263"/>
      <c r="F8" s="263"/>
      <c r="G8" s="263"/>
      <c r="H8" s="263"/>
      <c r="I8" s="263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3:24" ht="13.5" customHeight="1">
      <c r="C9" s="108"/>
      <c r="D9" s="263"/>
      <c r="E9" s="263"/>
      <c r="F9" s="263"/>
      <c r="G9" s="263"/>
      <c r="H9" s="263"/>
      <c r="I9" s="263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0" spans="3:24" ht="13.5" customHeight="1">
      <c r="C10" s="108"/>
      <c r="D10" s="263"/>
      <c r="E10" s="263"/>
      <c r="F10" s="263"/>
      <c r="G10" s="263"/>
      <c r="H10" s="263"/>
      <c r="I10" s="263"/>
      <c r="J10" s="260" t="s">
        <v>191</v>
      </c>
      <c r="K10" s="260" t="s">
        <v>192</v>
      </c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</row>
    <row r="11" spans="3:24" ht="13.5" customHeight="1">
      <c r="C11" s="108"/>
      <c r="D11" s="263"/>
      <c r="E11" s="263"/>
      <c r="F11" s="263"/>
      <c r="G11" s="263"/>
      <c r="H11" s="263"/>
      <c r="I11" s="263"/>
      <c r="J11" s="260"/>
      <c r="K11" s="260">
        <v>2003</v>
      </c>
      <c r="L11" s="260">
        <v>2004</v>
      </c>
      <c r="M11" s="260">
        <v>2005</v>
      </c>
      <c r="N11" s="260">
        <v>2006</v>
      </c>
      <c r="O11" s="260">
        <v>2007</v>
      </c>
      <c r="P11" s="260">
        <v>2008</v>
      </c>
      <c r="Q11" s="260">
        <v>2009</v>
      </c>
      <c r="R11" s="260">
        <v>2010</v>
      </c>
      <c r="S11" s="260">
        <v>2011</v>
      </c>
      <c r="T11" s="260">
        <v>2012</v>
      </c>
      <c r="U11" s="260">
        <v>2013</v>
      </c>
      <c r="V11" s="260">
        <v>2014</v>
      </c>
      <c r="W11" s="260">
        <v>2015</v>
      </c>
      <c r="X11" s="260">
        <v>2016</v>
      </c>
    </row>
    <row r="12" spans="3:24" ht="13.5" customHeight="1">
      <c r="C12" s="108"/>
      <c r="D12" s="263"/>
      <c r="E12" s="263"/>
      <c r="F12" s="263"/>
      <c r="G12" s="263"/>
      <c r="H12" s="263"/>
      <c r="I12" s="263"/>
      <c r="J12" s="260" t="s">
        <v>193</v>
      </c>
      <c r="K12" s="266">
        <v>12836.851233674244</v>
      </c>
      <c r="L12" s="266">
        <v>13623.272388543337</v>
      </c>
      <c r="M12" s="266">
        <v>14367.783794227647</v>
      </c>
      <c r="N12" s="266">
        <v>15253.83399231653</v>
      </c>
      <c r="O12" s="266">
        <v>16120.805138063095</v>
      </c>
      <c r="P12" s="266">
        <v>16692.721637407063</v>
      </c>
      <c r="Q12" s="266">
        <v>18002.17040259717</v>
      </c>
      <c r="R12" s="266">
        <v>18049.519524798856</v>
      </c>
      <c r="S12" s="266">
        <v>18395.426526556814</v>
      </c>
      <c r="T12" s="266">
        <v>18988.328998435834</v>
      </c>
      <c r="U12" s="266">
        <v>19139.048809352895</v>
      </c>
      <c r="V12" s="266">
        <v>19441.575265613854</v>
      </c>
      <c r="W12" s="266">
        <v>19947.280559987084</v>
      </c>
      <c r="X12" s="266">
        <v>20952.976766104635</v>
      </c>
    </row>
    <row r="13" spans="3:24" ht="13.5" customHeight="1">
      <c r="C13" s="108"/>
      <c r="D13" s="263"/>
      <c r="E13" s="263"/>
      <c r="F13" s="263"/>
      <c r="G13" s="263"/>
      <c r="H13" s="263"/>
      <c r="I13" s="263"/>
      <c r="J13" s="260" t="s">
        <v>194</v>
      </c>
      <c r="K13" s="266">
        <f>K12/K22*100</f>
        <v>13441.729040496592</v>
      </c>
      <c r="L13" s="266">
        <f>L12/L22*100</f>
        <v>13887.127817067621</v>
      </c>
      <c r="M13" s="266">
        <f>M12/M22*100</f>
        <v>14367.78379422765</v>
      </c>
      <c r="N13" s="266">
        <f>N12/N22*100</f>
        <v>18378.113243754855</v>
      </c>
      <c r="O13" s="266">
        <f aca="true" t="shared" si="0" ref="O13:X13">O12/O22*100</f>
        <v>18898.95092387233</v>
      </c>
      <c r="P13" s="266">
        <f t="shared" si="0"/>
        <v>18404.323745763024</v>
      </c>
      <c r="Q13" s="266">
        <f t="shared" si="0"/>
        <v>19631.592587346968</v>
      </c>
      <c r="R13" s="266">
        <f t="shared" si="0"/>
        <v>19408.085510536403</v>
      </c>
      <c r="S13" s="266">
        <f t="shared" si="0"/>
        <v>19404.458361346853</v>
      </c>
      <c r="T13" s="266">
        <f t="shared" si="0"/>
        <v>19395.637383489106</v>
      </c>
      <c r="U13" s="266">
        <f t="shared" si="0"/>
        <v>19273.966575380557</v>
      </c>
      <c r="V13" s="266">
        <f t="shared" si="0"/>
        <v>19500.075492090124</v>
      </c>
      <c r="W13" s="266">
        <f t="shared" si="0"/>
        <v>19947.280559987084</v>
      </c>
      <c r="X13" s="266">
        <f t="shared" si="0"/>
        <v>20807.3254876908</v>
      </c>
    </row>
    <row r="14" spans="3:24" ht="13.5" customHeight="1">
      <c r="C14" s="108"/>
      <c r="D14" s="263"/>
      <c r="E14" s="263"/>
      <c r="F14" s="263"/>
      <c r="G14" s="263"/>
      <c r="H14" s="263"/>
      <c r="I14" s="263"/>
      <c r="J14" s="260" t="s">
        <v>195</v>
      </c>
      <c r="K14" s="266">
        <v>58.224906</v>
      </c>
      <c r="L14" s="266">
        <v>57.761</v>
      </c>
      <c r="M14" s="266">
        <v>57.005009</v>
      </c>
      <c r="N14" s="266">
        <v>56.354247</v>
      </c>
      <c r="O14" s="266">
        <v>56.101608</v>
      </c>
      <c r="P14" s="266">
        <v>56.0190259999999</v>
      </c>
      <c r="Q14" s="266">
        <v>56.16673</v>
      </c>
      <c r="R14" s="266">
        <v>56.370235</v>
      </c>
      <c r="S14" s="266">
        <v>55.965042</v>
      </c>
      <c r="T14" s="266">
        <v>55.7014319999999</v>
      </c>
      <c r="U14" s="266">
        <v>56.114</v>
      </c>
      <c r="V14" s="266">
        <v>57.0259659999998</v>
      </c>
      <c r="W14" s="266">
        <v>58.17</v>
      </c>
      <c r="X14" s="266">
        <v>59.0545109999999</v>
      </c>
    </row>
    <row r="15" spans="3:24" ht="13.5" customHeight="1">
      <c r="C15" s="108"/>
      <c r="D15" s="263"/>
      <c r="E15" s="263"/>
      <c r="F15" s="263"/>
      <c r="G15" s="263"/>
      <c r="H15" s="263"/>
      <c r="I15" s="263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</row>
    <row r="16" spans="3:24" ht="13.5" customHeight="1">
      <c r="C16" s="108"/>
      <c r="D16" s="263"/>
      <c r="E16" s="263"/>
      <c r="F16" s="263"/>
      <c r="G16" s="263"/>
      <c r="H16" s="263"/>
      <c r="I16" s="263"/>
      <c r="J16" s="260" t="s">
        <v>196</v>
      </c>
      <c r="K16" s="260" t="s">
        <v>192</v>
      </c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</row>
    <row r="17" spans="3:24" ht="13.5" customHeight="1">
      <c r="C17" s="108"/>
      <c r="D17" s="263"/>
      <c r="E17" s="263"/>
      <c r="F17" s="263"/>
      <c r="G17" s="263"/>
      <c r="H17" s="263"/>
      <c r="I17" s="263"/>
      <c r="J17" s="260"/>
      <c r="K17" s="260">
        <v>2003</v>
      </c>
      <c r="L17" s="260">
        <v>2004</v>
      </c>
      <c r="M17" s="260">
        <v>2005</v>
      </c>
      <c r="N17" s="260">
        <v>2006</v>
      </c>
      <c r="O17" s="260">
        <v>2007</v>
      </c>
      <c r="P17" s="260">
        <v>2008</v>
      </c>
      <c r="Q17" s="260">
        <v>2009</v>
      </c>
      <c r="R17" s="260">
        <v>2010</v>
      </c>
      <c r="S17" s="260">
        <v>2011</v>
      </c>
      <c r="T17" s="260">
        <v>2012</v>
      </c>
      <c r="U17" s="260">
        <v>2013</v>
      </c>
      <c r="V17" s="260">
        <v>2014</v>
      </c>
      <c r="W17" s="260">
        <v>2015</v>
      </c>
      <c r="X17" s="260">
        <v>2016</v>
      </c>
    </row>
    <row r="18" spans="3:24" ht="13.5" customHeight="1">
      <c r="C18" s="108"/>
      <c r="D18" s="263"/>
      <c r="E18" s="263"/>
      <c r="F18" s="263"/>
      <c r="G18" s="263"/>
      <c r="H18" s="263"/>
      <c r="I18" s="263"/>
      <c r="J18" s="260" t="s">
        <v>197</v>
      </c>
      <c r="K18" s="266">
        <v>18259.938414973338</v>
      </c>
      <c r="L18" s="266">
        <v>19516.826168849544</v>
      </c>
      <c r="M18" s="266">
        <v>20774.853254069654</v>
      </c>
      <c r="N18" s="266">
        <v>21942.078430025547</v>
      </c>
      <c r="O18" s="266">
        <v>23131.887072441135</v>
      </c>
      <c r="P18" s="266">
        <v>21709.264492789873</v>
      </c>
      <c r="Q18" s="266">
        <v>22684.57822208552</v>
      </c>
      <c r="R18" s="266">
        <v>22248.050336587876</v>
      </c>
      <c r="S18" s="266">
        <v>23027.736352816963</v>
      </c>
      <c r="T18" s="266">
        <v>24522.845928011786</v>
      </c>
      <c r="U18" s="266">
        <v>24666.42070193291</v>
      </c>
      <c r="V18" s="266">
        <v>24990.49730821437</v>
      </c>
      <c r="W18" s="266">
        <v>25507.432431231035</v>
      </c>
      <c r="X18" s="266">
        <v>26700.2660376255</v>
      </c>
    </row>
    <row r="19" spans="3:24" ht="13.5" customHeight="1">
      <c r="C19" s="108"/>
      <c r="D19" s="263"/>
      <c r="E19" s="263"/>
      <c r="F19" s="263"/>
      <c r="G19" s="263"/>
      <c r="H19" s="263"/>
      <c r="I19" s="263"/>
      <c r="J19" s="260" t="s">
        <v>198</v>
      </c>
      <c r="K19" s="266">
        <f>K18/K22*100</f>
        <v>19120.354361228627</v>
      </c>
      <c r="L19" s="266">
        <f>L18/L22*100</f>
        <v>19894.827898929198</v>
      </c>
      <c r="M19" s="266">
        <f>M18/M22*100</f>
        <v>20774.853254069654</v>
      </c>
      <c r="N19" s="266">
        <f>N18/N22*100</f>
        <v>26436.23907231994</v>
      </c>
      <c r="O19" s="266">
        <f aca="true" t="shared" si="1" ref="O19:X19">O18/O22*100</f>
        <v>27118.273238500744</v>
      </c>
      <c r="P19" s="266">
        <f t="shared" si="1"/>
        <v>23935.24199866579</v>
      </c>
      <c r="Q19" s="266">
        <f t="shared" si="1"/>
        <v>24737.817036080178</v>
      </c>
      <c r="R19" s="266">
        <f t="shared" si="1"/>
        <v>23922.634770524597</v>
      </c>
      <c r="S19" s="266">
        <f t="shared" si="1"/>
        <v>24290.861131663463</v>
      </c>
      <c r="T19" s="266">
        <f t="shared" si="1"/>
        <v>25048.87224516015</v>
      </c>
      <c r="U19" s="266">
        <f t="shared" si="1"/>
        <v>24840.302821684705</v>
      </c>
      <c r="V19" s="266">
        <f t="shared" si="1"/>
        <v>25065.694391388537</v>
      </c>
      <c r="W19" s="266">
        <f t="shared" si="1"/>
        <v>25507.432431231035</v>
      </c>
      <c r="X19" s="266">
        <f t="shared" si="1"/>
        <v>26514.66339386842</v>
      </c>
    </row>
    <row r="20" spans="3:24" ht="13.5" customHeight="1">
      <c r="C20" s="108"/>
      <c r="D20" s="263"/>
      <c r="E20" s="263"/>
      <c r="F20" s="263"/>
      <c r="G20" s="263"/>
      <c r="H20" s="263"/>
      <c r="I20" s="263"/>
      <c r="J20" s="260" t="s">
        <v>195</v>
      </c>
      <c r="K20" s="266">
        <v>22.784645</v>
      </c>
      <c r="L20" s="266">
        <v>22.846172</v>
      </c>
      <c r="M20" s="266">
        <v>23.788703</v>
      </c>
      <c r="N20" s="266">
        <v>23.742065</v>
      </c>
      <c r="O20" s="266">
        <v>23.743404</v>
      </c>
      <c r="P20" s="266">
        <v>23.775466</v>
      </c>
      <c r="Q20" s="266">
        <v>24.004983</v>
      </c>
      <c r="R20" s="266">
        <v>24.196356</v>
      </c>
      <c r="S20" s="266">
        <v>24.431727</v>
      </c>
      <c r="T20" s="266">
        <v>24.491177</v>
      </c>
      <c r="U20" s="266">
        <v>24.816</v>
      </c>
      <c r="V20" s="266">
        <v>25.333927</v>
      </c>
      <c r="W20" s="266">
        <v>26.059</v>
      </c>
      <c r="X20" s="266">
        <v>26.684634</v>
      </c>
    </row>
    <row r="21" spans="3:24" ht="13.5" customHeight="1">
      <c r="C21" s="108"/>
      <c r="D21" s="263"/>
      <c r="E21" s="263"/>
      <c r="F21" s="263"/>
      <c r="G21" s="263"/>
      <c r="H21" s="263"/>
      <c r="I21" s="263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3:24" ht="13.5" customHeight="1">
      <c r="C22" s="108"/>
      <c r="D22" s="263"/>
      <c r="E22" s="263"/>
      <c r="F22" s="263"/>
      <c r="G22" s="263"/>
      <c r="H22" s="263"/>
      <c r="I22" s="263"/>
      <c r="J22" s="260" t="s">
        <v>200</v>
      </c>
      <c r="K22" s="260">
        <v>95.5</v>
      </c>
      <c r="L22" s="260">
        <v>98.1</v>
      </c>
      <c r="M22" s="260">
        <v>100</v>
      </c>
      <c r="N22" s="260">
        <v>83</v>
      </c>
      <c r="O22" s="260">
        <v>85.3</v>
      </c>
      <c r="P22" s="260">
        <v>90.7</v>
      </c>
      <c r="Q22" s="260">
        <v>91.7</v>
      </c>
      <c r="R22" s="260">
        <v>93</v>
      </c>
      <c r="S22" s="260">
        <v>94.8</v>
      </c>
      <c r="T22" s="260">
        <v>97.9</v>
      </c>
      <c r="U22" s="260">
        <v>99.3</v>
      </c>
      <c r="V22" s="260">
        <v>99.7</v>
      </c>
      <c r="W22" s="260">
        <v>100</v>
      </c>
      <c r="X22" s="260">
        <v>100.7</v>
      </c>
    </row>
    <row r="23" spans="3:24" ht="13.5" customHeight="1">
      <c r="C23" s="108"/>
      <c r="D23" s="263"/>
      <c r="E23" s="263"/>
      <c r="F23" s="263"/>
      <c r="G23" s="263"/>
      <c r="H23" s="263"/>
      <c r="I23" s="263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3:24" ht="13.5" customHeight="1">
      <c r="C24" s="108"/>
      <c r="D24" s="263"/>
      <c r="E24" s="263"/>
      <c r="F24" s="263"/>
      <c r="G24" s="263"/>
      <c r="H24" s="263"/>
      <c r="I24" s="263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3:24" ht="13.5" customHeight="1">
      <c r="C25" s="108"/>
      <c r="D25" s="263"/>
      <c r="E25" s="263"/>
      <c r="F25" s="263"/>
      <c r="G25" s="263"/>
      <c r="H25" s="263"/>
      <c r="I25" s="263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</row>
    <row r="26" spans="3:24" ht="13.5" customHeight="1">
      <c r="C26" s="108"/>
      <c r="D26" s="263"/>
      <c r="E26" s="263"/>
      <c r="F26" s="263"/>
      <c r="G26" s="263"/>
      <c r="H26" s="263"/>
      <c r="I26" s="263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</row>
    <row r="27" spans="3:24" ht="13.5" customHeight="1">
      <c r="C27" s="108"/>
      <c r="D27" s="263"/>
      <c r="E27" s="263"/>
      <c r="F27" s="263"/>
      <c r="G27" s="263"/>
      <c r="H27" s="263"/>
      <c r="I27" s="263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</row>
    <row r="28" spans="3:24" ht="13.5" customHeight="1">
      <c r="C28" s="108"/>
      <c r="D28" s="263"/>
      <c r="E28" s="263"/>
      <c r="F28" s="263"/>
      <c r="G28" s="263"/>
      <c r="H28" s="263"/>
      <c r="I28" s="263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</row>
    <row r="29" spans="3:24" ht="13.5" customHeight="1">
      <c r="C29" s="108"/>
      <c r="D29" s="263"/>
      <c r="E29" s="263"/>
      <c r="F29" s="263"/>
      <c r="G29" s="263"/>
      <c r="H29" s="263"/>
      <c r="I29" s="263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</row>
    <row r="30" spans="3:24" ht="13.5" customHeight="1">
      <c r="C30" s="108"/>
      <c r="D30" s="263"/>
      <c r="E30" s="263"/>
      <c r="F30" s="263"/>
      <c r="G30" s="263"/>
      <c r="H30" s="263"/>
      <c r="I30" s="263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</row>
    <row r="31" spans="3:24" ht="13.5" customHeight="1">
      <c r="C31" s="108"/>
      <c r="D31" s="263"/>
      <c r="E31" s="263"/>
      <c r="F31" s="263"/>
      <c r="G31" s="263"/>
      <c r="H31" s="263"/>
      <c r="I31" s="263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</row>
    <row r="32" spans="3:24" ht="13.5" customHeight="1">
      <c r="C32" s="108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</row>
    <row r="33" spans="3:24" ht="13.5" customHeight="1">
      <c r="C33" s="108"/>
      <c r="D33" s="257"/>
      <c r="E33" s="165"/>
      <c r="F33" s="165"/>
      <c r="G33" s="165"/>
      <c r="H33" s="166"/>
      <c r="I33" s="165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</row>
    <row r="34" spans="3:24" ht="13.5" customHeight="1">
      <c r="C34" s="108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</row>
    <row r="35" spans="3:24" ht="13.5" customHeight="1">
      <c r="C35" s="108"/>
      <c r="D35" s="257"/>
      <c r="E35" s="165"/>
      <c r="F35" s="165"/>
      <c r="G35" s="165"/>
      <c r="H35" s="166"/>
      <c r="I35" s="165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</row>
    <row r="36" spans="3:24" ht="13.5" customHeight="1">
      <c r="C36" s="108"/>
      <c r="D36" s="257"/>
      <c r="E36" s="165"/>
      <c r="F36" s="165"/>
      <c r="G36" s="165"/>
      <c r="H36" s="166"/>
      <c r="I36" s="165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</row>
    <row r="37" spans="3:24" ht="13.5" customHeight="1">
      <c r="C37" s="108"/>
      <c r="D37" s="257"/>
      <c r="E37" s="165"/>
      <c r="F37" s="165"/>
      <c r="G37" s="165"/>
      <c r="H37" s="166"/>
      <c r="I37" s="165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</row>
    <row r="38" spans="3:24" ht="13.5">
      <c r="C38" s="108"/>
      <c r="D38" s="168" t="s">
        <v>90</v>
      </c>
      <c r="E38" s="169"/>
      <c r="F38" s="169"/>
      <c r="G38" s="169"/>
      <c r="H38" s="169"/>
      <c r="I38" s="168"/>
      <c r="J38" s="168"/>
      <c r="K38" s="168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 t="s">
        <v>205</v>
      </c>
    </row>
    <row r="39" spans="3:24" ht="13.5">
      <c r="C39" s="108"/>
      <c r="D39" s="111" t="s">
        <v>63</v>
      </c>
      <c r="E39" s="97" t="s">
        <v>220</v>
      </c>
      <c r="F39" s="97"/>
      <c r="G39" s="97"/>
      <c r="H39" s="97"/>
      <c r="I39" s="97"/>
      <c r="J39" s="97"/>
      <c r="K39" s="9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</row>
    <row r="40" ht="12.75">
      <c r="X40" s="197"/>
    </row>
    <row r="42" spans="16:24" ht="12.75">
      <c r="P42" s="197"/>
      <c r="Q42" s="197"/>
      <c r="R42" s="197"/>
      <c r="S42" s="197"/>
      <c r="T42" s="197"/>
      <c r="U42" s="197"/>
      <c r="V42" s="197"/>
      <c r="W42" s="197"/>
      <c r="X42" s="197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9"/>
  <dimension ref="C3:W3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25390625" style="72" customWidth="1"/>
    <col min="7" max="7" width="4.25390625" style="72" customWidth="1"/>
    <col min="8" max="8" width="1.12109375" style="72" customWidth="1"/>
    <col min="9" max="9" width="7.00390625" style="72" customWidth="1"/>
    <col min="10" max="12" width="7.00390625" style="72" hidden="1" customWidth="1"/>
    <col min="13" max="23" width="7.00390625" style="72" customWidth="1"/>
    <col min="24" max="32" width="7.75390625" style="72" customWidth="1"/>
    <col min="33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190</v>
      </c>
      <c r="E4" s="74"/>
      <c r="F4" s="74"/>
      <c r="G4" s="16" t="s">
        <v>216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>
      <c r="C6" s="73"/>
      <c r="D6" s="256"/>
      <c r="E6" s="257"/>
      <c r="F6" s="257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9"/>
    </row>
    <row r="7" spans="3:23" ht="13.5" customHeight="1">
      <c r="C7" s="108"/>
      <c r="D7" s="263"/>
      <c r="E7" s="263"/>
      <c r="F7" s="263"/>
      <c r="G7" s="263"/>
      <c r="H7" s="263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spans="3:23" ht="13.5" customHeight="1">
      <c r="C8" s="108"/>
      <c r="D8" s="263"/>
      <c r="E8" s="263"/>
      <c r="F8" s="263"/>
      <c r="G8" s="263"/>
      <c r="H8" s="263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</row>
    <row r="9" spans="3:23" ht="13.5" customHeight="1">
      <c r="C9" s="108"/>
      <c r="D9" s="263"/>
      <c r="E9" s="263"/>
      <c r="F9" s="263"/>
      <c r="G9" s="263"/>
      <c r="H9" s="263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</row>
    <row r="10" spans="3:23" ht="13.5" customHeight="1">
      <c r="C10" s="108"/>
      <c r="D10" s="263"/>
      <c r="E10" s="263"/>
      <c r="F10" s="263"/>
      <c r="G10" s="263"/>
      <c r="H10" s="263"/>
      <c r="I10" s="260"/>
      <c r="J10" s="260" t="s">
        <v>94</v>
      </c>
      <c r="K10" s="260" t="s">
        <v>95</v>
      </c>
      <c r="L10" s="260" t="s">
        <v>96</v>
      </c>
      <c r="M10" s="260" t="s">
        <v>97</v>
      </c>
      <c r="N10" s="260" t="s">
        <v>1</v>
      </c>
      <c r="O10" s="260" t="s">
        <v>130</v>
      </c>
      <c r="P10" s="260" t="s">
        <v>176</v>
      </c>
      <c r="Q10" s="260" t="s">
        <v>179</v>
      </c>
      <c r="R10" s="260" t="s">
        <v>199</v>
      </c>
      <c r="S10" s="260" t="s">
        <v>206</v>
      </c>
      <c r="T10" s="260" t="s">
        <v>207</v>
      </c>
      <c r="U10" s="260" t="s">
        <v>208</v>
      </c>
      <c r="V10" s="260" t="s">
        <v>209</v>
      </c>
      <c r="W10" s="260" t="s">
        <v>213</v>
      </c>
    </row>
    <row r="11" spans="3:23" ht="13.5" customHeight="1">
      <c r="C11" s="108"/>
      <c r="D11" s="263"/>
      <c r="E11" s="263"/>
      <c r="F11" s="263"/>
      <c r="G11" s="263"/>
      <c r="H11" s="263"/>
      <c r="I11" s="260" t="s">
        <v>2</v>
      </c>
      <c r="J11" s="265">
        <v>52.292274052478135</v>
      </c>
      <c r="K11" s="265">
        <v>52.69177403369673</v>
      </c>
      <c r="L11" s="265">
        <v>53.06445264452645</v>
      </c>
      <c r="M11" s="265">
        <v>53.92002916869227</v>
      </c>
      <c r="N11" s="265">
        <v>55.62911485003658</v>
      </c>
      <c r="O11" s="265">
        <v>59.188998233661366</v>
      </c>
      <c r="P11" s="265">
        <v>60.33148893360161</v>
      </c>
      <c r="Q11" s="265">
        <v>62.09927117366173</v>
      </c>
      <c r="R11" s="265">
        <v>65.11340725806451</v>
      </c>
      <c r="S11" s="265">
        <v>67.92526421741319</v>
      </c>
      <c r="T11" s="265">
        <v>71.38332077367495</v>
      </c>
      <c r="U11" s="265">
        <v>75.42207792207792</v>
      </c>
      <c r="V11" s="265">
        <f>'B8.2.1'!V14/'B8.2.1'!V13</f>
        <v>79.03980099502488</v>
      </c>
      <c r="W11" s="265">
        <f>'B8.2.1'!W14/'B8.2.1'!W13</f>
        <v>81.60543881334982</v>
      </c>
    </row>
    <row r="12" spans="3:23" ht="13.5" customHeight="1">
      <c r="C12" s="108"/>
      <c r="D12" s="263"/>
      <c r="E12" s="263"/>
      <c r="F12" s="263"/>
      <c r="G12" s="263"/>
      <c r="H12" s="263"/>
      <c r="I12" s="260" t="s">
        <v>3</v>
      </c>
      <c r="J12" s="265">
        <v>99.16024340770791</v>
      </c>
      <c r="K12" s="265">
        <v>78.10810810810811</v>
      </c>
      <c r="L12" s="265">
        <v>75.68987341772151</v>
      </c>
      <c r="M12" s="265">
        <v>80.37204301075269</v>
      </c>
      <c r="N12" s="265">
        <v>79.92436974789916</v>
      </c>
      <c r="O12" s="265">
        <v>79.25258799171843</v>
      </c>
      <c r="P12" s="265">
        <v>81.79563492063492</v>
      </c>
      <c r="Q12" s="265">
        <v>84.54633204633204</v>
      </c>
      <c r="R12" s="265">
        <v>82.10133843212238</v>
      </c>
      <c r="S12" s="265">
        <v>85.45627376425855</v>
      </c>
      <c r="T12" s="265">
        <v>82.49444444444444</v>
      </c>
      <c r="U12" s="265">
        <v>81.29166666666667</v>
      </c>
      <c r="V12" s="265">
        <f>'B8.2.1'!V18/'B8.2.1'!V17</f>
        <v>82.13286713286713</v>
      </c>
      <c r="W12" s="265">
        <f>'B8.2.1'!W18/'B8.2.1'!W17</f>
        <v>79.77834179357022</v>
      </c>
    </row>
    <row r="13" spans="3:23" ht="13.5" customHeight="1">
      <c r="C13" s="108"/>
      <c r="D13" s="263"/>
      <c r="E13" s="263"/>
      <c r="F13" s="263"/>
      <c r="G13" s="263"/>
      <c r="H13" s="263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</row>
    <row r="14" spans="3:23" ht="13.5" customHeight="1">
      <c r="C14" s="108"/>
      <c r="D14" s="263"/>
      <c r="E14" s="263"/>
      <c r="F14" s="263"/>
      <c r="G14" s="263"/>
      <c r="H14" s="263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</row>
    <row r="15" spans="3:23" ht="13.5" customHeight="1">
      <c r="C15" s="108"/>
      <c r="D15" s="263"/>
      <c r="E15" s="263"/>
      <c r="F15" s="263"/>
      <c r="G15" s="263"/>
      <c r="H15" s="263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</row>
    <row r="16" spans="3:23" ht="13.5" customHeight="1">
      <c r="C16" s="108"/>
      <c r="D16" s="263"/>
      <c r="E16" s="263"/>
      <c r="F16" s="263"/>
      <c r="G16" s="263"/>
      <c r="H16" s="263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</row>
    <row r="17" spans="3:23" ht="13.5" customHeight="1">
      <c r="C17" s="108"/>
      <c r="D17" s="263"/>
      <c r="E17" s="263"/>
      <c r="F17" s="263"/>
      <c r="G17" s="263"/>
      <c r="H17" s="263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</row>
    <row r="18" spans="3:23" ht="13.5" customHeight="1">
      <c r="C18" s="108"/>
      <c r="D18" s="263"/>
      <c r="E18" s="263"/>
      <c r="F18" s="263"/>
      <c r="G18" s="263"/>
      <c r="H18" s="263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</row>
    <row r="19" spans="3:23" ht="13.5" customHeight="1">
      <c r="C19" s="108"/>
      <c r="D19" s="263"/>
      <c r="E19" s="263"/>
      <c r="F19" s="263"/>
      <c r="G19" s="263"/>
      <c r="H19" s="263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</row>
    <row r="20" spans="3:23" ht="13.5" customHeight="1">
      <c r="C20" s="108"/>
      <c r="D20" s="263"/>
      <c r="E20" s="263"/>
      <c r="F20" s="263"/>
      <c r="G20" s="263"/>
      <c r="H20" s="263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</row>
    <row r="21" spans="3:23" ht="13.5" customHeight="1">
      <c r="C21" s="108"/>
      <c r="D21" s="263"/>
      <c r="E21" s="263"/>
      <c r="F21" s="263"/>
      <c r="G21" s="263"/>
      <c r="H21" s="263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</row>
    <row r="22" spans="3:23" ht="13.5" customHeight="1">
      <c r="C22" s="108"/>
      <c r="D22" s="263"/>
      <c r="E22" s="263"/>
      <c r="F22" s="263"/>
      <c r="G22" s="263"/>
      <c r="H22" s="263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</row>
    <row r="23" spans="3:23" ht="13.5" customHeight="1">
      <c r="C23" s="108"/>
      <c r="D23" s="263"/>
      <c r="E23" s="263"/>
      <c r="F23" s="263"/>
      <c r="G23" s="263"/>
      <c r="H23" s="263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</row>
    <row r="24" spans="3:23" ht="13.5" customHeight="1">
      <c r="C24" s="108"/>
      <c r="D24" s="263"/>
      <c r="E24" s="263"/>
      <c r="F24" s="263"/>
      <c r="G24" s="263"/>
      <c r="H24" s="263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</row>
    <row r="25" spans="3:23" ht="13.5" customHeight="1">
      <c r="C25" s="108"/>
      <c r="D25" s="263"/>
      <c r="E25" s="263"/>
      <c r="F25" s="263"/>
      <c r="G25" s="263"/>
      <c r="H25" s="263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</row>
    <row r="26" spans="3:23" ht="13.5" customHeight="1">
      <c r="C26" s="108"/>
      <c r="D26" s="263"/>
      <c r="E26" s="263"/>
      <c r="F26" s="263"/>
      <c r="G26" s="263"/>
      <c r="H26" s="263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</row>
    <row r="27" spans="3:23" ht="13.5" customHeight="1">
      <c r="C27" s="108"/>
      <c r="D27" s="263"/>
      <c r="E27" s="263"/>
      <c r="F27" s="263"/>
      <c r="G27" s="263"/>
      <c r="H27" s="263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</row>
    <row r="28" spans="3:23" ht="13.5" customHeight="1">
      <c r="C28" s="108"/>
      <c r="D28" s="263"/>
      <c r="E28" s="263"/>
      <c r="F28" s="263"/>
      <c r="G28" s="263"/>
      <c r="H28" s="263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</row>
    <row r="29" spans="3:23" ht="13.5">
      <c r="C29" s="108"/>
      <c r="D29" s="168"/>
      <c r="E29" s="169"/>
      <c r="F29" s="169"/>
      <c r="G29" s="169"/>
      <c r="H29" s="168"/>
      <c r="I29" s="168"/>
      <c r="J29" s="168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 t="s">
        <v>204</v>
      </c>
    </row>
    <row r="30" ht="12.75">
      <c r="W30" s="197"/>
    </row>
    <row r="32" spans="15:23" ht="12.75">
      <c r="O32" s="197"/>
      <c r="P32" s="197"/>
      <c r="Q32" s="197"/>
      <c r="R32" s="197"/>
      <c r="S32" s="197"/>
      <c r="T32" s="197"/>
      <c r="U32" s="197"/>
      <c r="V32" s="197"/>
      <c r="W32" s="197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0"/>
  <dimension ref="C3:V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1.75390625" style="72" customWidth="1"/>
    <col min="6" max="6" width="5.875" style="72" customWidth="1"/>
    <col min="7" max="7" width="9.625" style="72" customWidth="1"/>
    <col min="8" max="8" width="1.12109375" style="72" customWidth="1"/>
    <col min="9" max="9" width="11.625" style="72" customWidth="1"/>
    <col min="10" max="10" width="10.75390625" style="72" hidden="1" customWidth="1"/>
    <col min="11" max="21" width="10.75390625" style="72" customWidth="1"/>
    <col min="22" max="22" width="3.00390625" style="72" customWidth="1"/>
    <col min="23" max="31" width="7.75390625" style="72" customWidth="1"/>
    <col min="32" max="16384" width="9.125" style="72" customWidth="1"/>
  </cols>
  <sheetData>
    <row r="1" ht="12.75" hidden="1"/>
    <row r="2" ht="12.75" hidden="1"/>
    <row r="3" ht="9" customHeight="1">
      <c r="C3" s="71"/>
    </row>
    <row r="4" spans="4:22" s="73" customFormat="1" ht="15.75">
      <c r="D4" s="16" t="s">
        <v>189</v>
      </c>
      <c r="E4" s="74"/>
      <c r="F4" s="74"/>
      <c r="G4" s="16" t="s">
        <v>6</v>
      </c>
      <c r="H4" s="75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4:22" s="73" customFormat="1" ht="15.75">
      <c r="D5" s="193" t="s">
        <v>217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3:22" s="77" customFormat="1" ht="21" customHeight="1">
      <c r="C6" s="73"/>
      <c r="D6" s="256"/>
      <c r="E6" s="257"/>
      <c r="F6" s="257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9"/>
    </row>
    <row r="7" spans="3:22" ht="13.5" customHeight="1">
      <c r="C7" s="108"/>
      <c r="D7" s="263"/>
      <c r="E7" s="263"/>
      <c r="F7" s="263"/>
      <c r="G7" s="263"/>
      <c r="H7" s="263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</row>
    <row r="8" spans="3:22" ht="13.5" customHeight="1">
      <c r="C8" s="108"/>
      <c r="D8" s="263"/>
      <c r="E8" s="263"/>
      <c r="F8" s="263"/>
      <c r="G8" s="263"/>
      <c r="H8" s="263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</row>
    <row r="9" spans="3:22" ht="13.5" customHeight="1">
      <c r="C9" s="108"/>
      <c r="D9" s="263"/>
      <c r="E9" s="263"/>
      <c r="F9" s="263"/>
      <c r="G9" s="263"/>
      <c r="H9" s="263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</row>
    <row r="10" spans="3:22" ht="13.5" customHeight="1">
      <c r="C10" s="108"/>
      <c r="D10" s="263"/>
      <c r="E10" s="263"/>
      <c r="F10" s="263"/>
      <c r="G10" s="263"/>
      <c r="H10" s="263"/>
      <c r="I10" s="260"/>
      <c r="J10" s="260" t="s">
        <v>96</v>
      </c>
      <c r="K10" s="260" t="s">
        <v>97</v>
      </c>
      <c r="L10" s="260" t="s">
        <v>1</v>
      </c>
      <c r="M10" s="260" t="s">
        <v>130</v>
      </c>
      <c r="N10" s="260" t="s">
        <v>176</v>
      </c>
      <c r="O10" s="260" t="s">
        <v>179</v>
      </c>
      <c r="P10" s="260" t="s">
        <v>199</v>
      </c>
      <c r="Q10" s="260" t="s">
        <v>206</v>
      </c>
      <c r="R10" s="260" t="s">
        <v>207</v>
      </c>
      <c r="S10" s="260" t="s">
        <v>208</v>
      </c>
      <c r="T10" s="260" t="s">
        <v>209</v>
      </c>
      <c r="U10" s="260" t="s">
        <v>213</v>
      </c>
      <c r="V10" s="260"/>
    </row>
    <row r="11" spans="3:22" ht="13.5" customHeight="1">
      <c r="C11" s="108"/>
      <c r="D11" s="263"/>
      <c r="E11" s="263"/>
      <c r="F11" s="263"/>
      <c r="G11" s="263"/>
      <c r="H11" s="263"/>
      <c r="I11" s="260" t="s">
        <v>137</v>
      </c>
      <c r="J11" s="266">
        <v>215707</v>
      </c>
      <c r="K11" s="266">
        <v>221827</v>
      </c>
      <c r="L11" s="266">
        <v>228135</v>
      </c>
      <c r="M11" s="266">
        <v>234566</v>
      </c>
      <c r="N11" s="266">
        <v>239878</v>
      </c>
      <c r="O11" s="266">
        <v>247093</v>
      </c>
      <c r="P11" s="266">
        <v>258370</v>
      </c>
      <c r="Q11" s="266">
        <v>269935</v>
      </c>
      <c r="R11" s="266">
        <v>284177</v>
      </c>
      <c r="S11" s="266">
        <v>301990</v>
      </c>
      <c r="T11" s="266">
        <v>317740</v>
      </c>
      <c r="U11" s="266">
        <v>330094</v>
      </c>
      <c r="V11" s="260"/>
    </row>
    <row r="12" spans="3:22" ht="13.5" customHeight="1">
      <c r="C12" s="108"/>
      <c r="D12" s="263"/>
      <c r="E12" s="263"/>
      <c r="F12" s="263"/>
      <c r="G12" s="263"/>
      <c r="H12" s="263"/>
      <c r="I12" s="260" t="s">
        <v>138</v>
      </c>
      <c r="J12" s="266">
        <v>35877</v>
      </c>
      <c r="K12" s="266">
        <v>37373</v>
      </c>
      <c r="L12" s="266">
        <v>38044</v>
      </c>
      <c r="M12" s="266">
        <v>38279</v>
      </c>
      <c r="N12" s="266">
        <v>41225</v>
      </c>
      <c r="O12" s="266">
        <v>43795</v>
      </c>
      <c r="P12" s="266">
        <v>42939</v>
      </c>
      <c r="Q12" s="266">
        <v>44950</v>
      </c>
      <c r="R12" s="266">
        <v>44547</v>
      </c>
      <c r="S12" s="266">
        <v>44873</v>
      </c>
      <c r="T12" s="266">
        <v>46980</v>
      </c>
      <c r="U12" s="266">
        <v>47149</v>
      </c>
      <c r="V12" s="260"/>
    </row>
    <row r="13" spans="3:22" ht="13.5" customHeight="1">
      <c r="C13" s="108"/>
      <c r="D13" s="263"/>
      <c r="E13" s="263"/>
      <c r="F13" s="263"/>
      <c r="G13" s="263"/>
      <c r="H13" s="263"/>
      <c r="I13" s="260" t="s">
        <v>4</v>
      </c>
      <c r="J13" s="267">
        <v>0.4310545005465442</v>
      </c>
      <c r="K13" s="267">
        <v>0.479</v>
      </c>
      <c r="L13" s="267">
        <v>0.498</v>
      </c>
      <c r="M13" s="267">
        <v>0.5119315230533524</v>
      </c>
      <c r="N13" s="267">
        <v>0.5206205480581829</v>
      </c>
      <c r="O13" s="267">
        <v>0.5309489019725816</v>
      </c>
      <c r="P13" s="267">
        <v>0.5447086081964552</v>
      </c>
      <c r="Q13" s="267">
        <v>0.5530253674406789</v>
      </c>
      <c r="R13" s="267">
        <v>0.5616334936153982</v>
      </c>
      <c r="S13" s="267">
        <v>0.5702185028813982</v>
      </c>
      <c r="T13" s="267">
        <v>0.5762130323451112</v>
      </c>
      <c r="U13" s="267">
        <v>0.5801647198602377</v>
      </c>
      <c r="V13" s="260"/>
    </row>
    <row r="14" spans="3:22" ht="13.5" customHeight="1">
      <c r="C14" s="108"/>
      <c r="D14" s="263"/>
      <c r="E14" s="263"/>
      <c r="F14" s="263"/>
      <c r="G14" s="263"/>
      <c r="H14" s="263"/>
      <c r="I14" s="260" t="s">
        <v>5</v>
      </c>
      <c r="J14" s="267">
        <v>0.07259846534893885</v>
      </c>
      <c r="K14" s="267">
        <v>0.082</v>
      </c>
      <c r="L14" s="267">
        <v>0.089</v>
      </c>
      <c r="M14" s="267">
        <v>0.09559497438996677</v>
      </c>
      <c r="N14" s="267">
        <v>0.10975246127714859</v>
      </c>
      <c r="O14" s="267">
        <v>0.11981298286314591</v>
      </c>
      <c r="P14" s="267">
        <v>0.11879026970500928</v>
      </c>
      <c r="Q14" s="267">
        <v>0.12463641934401593</v>
      </c>
      <c r="R14" s="267">
        <v>0.12294220085499571</v>
      </c>
      <c r="S14" s="267">
        <v>0.12286869782125949</v>
      </c>
      <c r="T14" s="267">
        <v>0.12710144849117758</v>
      </c>
      <c r="U14" s="267">
        <v>0.12455783013808644</v>
      </c>
      <c r="V14" s="260"/>
    </row>
    <row r="15" spans="3:22" ht="13.5" customHeight="1">
      <c r="C15" s="108"/>
      <c r="D15" s="263"/>
      <c r="E15" s="263"/>
      <c r="F15" s="263"/>
      <c r="G15" s="263"/>
      <c r="H15" s="263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</row>
    <row r="16" spans="3:22" ht="13.5" customHeight="1">
      <c r="C16" s="108"/>
      <c r="D16" s="263"/>
      <c r="E16" s="263"/>
      <c r="F16" s="263"/>
      <c r="G16" s="263"/>
      <c r="H16" s="263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</row>
    <row r="17" spans="3:22" ht="13.5" customHeight="1">
      <c r="C17" s="108"/>
      <c r="D17" s="263"/>
      <c r="E17" s="263"/>
      <c r="F17" s="263"/>
      <c r="G17" s="263"/>
      <c r="H17" s="263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</row>
    <row r="18" spans="3:22" ht="13.5" customHeight="1">
      <c r="C18" s="108"/>
      <c r="D18" s="263"/>
      <c r="E18" s="263"/>
      <c r="F18" s="263"/>
      <c r="G18" s="263"/>
      <c r="H18" s="263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</row>
    <row r="19" spans="3:22" ht="13.5" customHeight="1">
      <c r="C19" s="108"/>
      <c r="D19" s="263"/>
      <c r="E19" s="263"/>
      <c r="F19" s="263"/>
      <c r="G19" s="263"/>
      <c r="H19" s="263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</row>
    <row r="20" spans="3:22" ht="13.5" customHeight="1">
      <c r="C20" s="108"/>
      <c r="D20" s="263"/>
      <c r="E20" s="263"/>
      <c r="F20" s="263"/>
      <c r="G20" s="263"/>
      <c r="H20" s="263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</row>
    <row r="21" spans="3:22" ht="13.5" customHeight="1">
      <c r="C21" s="108"/>
      <c r="D21" s="263"/>
      <c r="E21" s="263"/>
      <c r="F21" s="263"/>
      <c r="G21" s="263"/>
      <c r="H21" s="263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</row>
    <row r="22" spans="3:22" ht="13.5" customHeight="1">
      <c r="C22" s="108"/>
      <c r="D22" s="263"/>
      <c r="E22" s="263"/>
      <c r="F22" s="263"/>
      <c r="G22" s="263"/>
      <c r="H22" s="263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</row>
    <row r="23" spans="3:22" ht="13.5" customHeight="1">
      <c r="C23" s="108"/>
      <c r="D23" s="263"/>
      <c r="E23" s="263"/>
      <c r="F23" s="263"/>
      <c r="G23" s="263"/>
      <c r="H23" s="263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</row>
    <row r="24" spans="3:22" ht="13.5" customHeight="1">
      <c r="C24" s="108"/>
      <c r="D24" s="263"/>
      <c r="E24" s="263"/>
      <c r="F24" s="263"/>
      <c r="G24" s="263"/>
      <c r="H24" s="263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</row>
    <row r="25" spans="3:22" ht="13.5" customHeight="1">
      <c r="C25" s="108"/>
      <c r="D25" s="263"/>
      <c r="E25" s="263"/>
      <c r="F25" s="263"/>
      <c r="G25" s="263"/>
      <c r="H25" s="263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</row>
    <row r="26" spans="3:22" ht="13.5" customHeight="1">
      <c r="C26" s="108"/>
      <c r="D26" s="263"/>
      <c r="E26" s="263"/>
      <c r="F26" s="263"/>
      <c r="G26" s="263"/>
      <c r="H26" s="263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</row>
    <row r="27" spans="3:22" ht="13.5" customHeight="1">
      <c r="C27" s="108"/>
      <c r="D27" s="263"/>
      <c r="E27" s="263"/>
      <c r="F27" s="263"/>
      <c r="G27" s="263"/>
      <c r="H27" s="263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</row>
    <row r="28" spans="3:22" ht="13.5" customHeight="1">
      <c r="C28" s="108"/>
      <c r="D28" s="263"/>
      <c r="E28" s="263"/>
      <c r="F28" s="263"/>
      <c r="G28" s="263"/>
      <c r="H28" s="263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</row>
    <row r="29" spans="3:22" ht="13.5" customHeight="1">
      <c r="C29" s="108"/>
      <c r="D29" s="263"/>
      <c r="E29" s="263"/>
      <c r="F29" s="263"/>
      <c r="G29" s="263"/>
      <c r="H29" s="263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</row>
    <row r="30" spans="3:22" ht="13.5" customHeight="1">
      <c r="C30" s="108"/>
      <c r="D30" s="263"/>
      <c r="E30" s="263"/>
      <c r="F30" s="263"/>
      <c r="G30" s="263"/>
      <c r="H30" s="263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</row>
    <row r="31" spans="3:22" ht="13.5" customHeight="1">
      <c r="C31" s="108"/>
      <c r="D31" s="263"/>
      <c r="E31" s="263"/>
      <c r="F31" s="263"/>
      <c r="G31" s="263"/>
      <c r="H31" s="263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</row>
    <row r="32" spans="3:22" ht="13.5" customHeight="1">
      <c r="C32" s="108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</row>
    <row r="33" spans="3:22" ht="13.5" customHeight="1">
      <c r="C33" s="108"/>
      <c r="D33" s="257"/>
      <c r="E33" s="165"/>
      <c r="F33" s="165"/>
      <c r="G33" s="166"/>
      <c r="H33" s="165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</row>
    <row r="34" spans="3:22" ht="13.5">
      <c r="C34" s="108"/>
      <c r="D34" s="168"/>
      <c r="E34" s="169"/>
      <c r="F34" s="169"/>
      <c r="G34" s="169"/>
      <c r="H34" s="168"/>
      <c r="I34" s="168"/>
      <c r="J34" s="168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 t="s">
        <v>204</v>
      </c>
    </row>
    <row r="35" ht="12.75">
      <c r="V35" s="197"/>
    </row>
    <row r="37" spans="21:22" ht="12.75">
      <c r="U37" s="197"/>
      <c r="V37" s="197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C3:X35"/>
  <sheetViews>
    <sheetView showGridLines="0" zoomScale="90" zoomScaleNormal="90" zoomScalePageLayoutView="0" workbookViewId="0" topLeftCell="C3">
      <selection activeCell="O50" sqref="O50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2.75390625" style="72" customWidth="1"/>
    <col min="8" max="8" width="9.625" style="72" customWidth="1"/>
    <col min="9" max="9" width="1.12109375" style="72" customWidth="1"/>
    <col min="10" max="10" width="10.75390625" style="72" hidden="1" customWidth="1"/>
    <col min="11" max="12" width="9.75390625" style="72" hidden="1" customWidth="1"/>
    <col min="13" max="23" width="9.75390625" style="72" customWidth="1"/>
    <col min="24" max="24" width="2.375" style="72" customWidth="1"/>
    <col min="25" max="33" width="7.7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24" s="73" customFormat="1" ht="15.75">
      <c r="D4" s="16" t="s">
        <v>188</v>
      </c>
      <c r="E4" s="74"/>
      <c r="F4" s="74"/>
      <c r="G4" s="74"/>
      <c r="H4" s="16" t="s">
        <v>218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4:24" s="73" customFormat="1" ht="15.75">
      <c r="D5" s="19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3:24" s="77" customFormat="1" ht="21" customHeight="1">
      <c r="C6" s="73"/>
      <c r="D6" s="256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9"/>
    </row>
    <row r="7" spans="3:24" ht="13.5" customHeight="1">
      <c r="C7" s="108"/>
      <c r="D7" s="263"/>
      <c r="E7" s="263"/>
      <c r="F7" s="263"/>
      <c r="G7" s="263"/>
      <c r="H7" s="263"/>
      <c r="I7" s="263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3:24" ht="13.5" customHeight="1">
      <c r="C8" s="108"/>
      <c r="D8" s="263"/>
      <c r="E8" s="263"/>
      <c r="F8" s="263"/>
      <c r="G8" s="263"/>
      <c r="H8" s="263"/>
      <c r="I8" s="263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3:24" ht="13.5" customHeight="1">
      <c r="C9" s="108"/>
      <c r="D9" s="263"/>
      <c r="E9" s="263"/>
      <c r="F9" s="263"/>
      <c r="G9" s="263"/>
      <c r="H9" s="263"/>
      <c r="I9" s="263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0" spans="3:24" ht="13.5" customHeight="1">
      <c r="C10" s="108"/>
      <c r="D10" s="263"/>
      <c r="E10" s="263"/>
      <c r="F10" s="263"/>
      <c r="G10" s="263"/>
      <c r="H10" s="263"/>
      <c r="I10" s="263"/>
      <c r="J10" s="260" t="s">
        <v>94</v>
      </c>
      <c r="K10" s="260" t="s">
        <v>95</v>
      </c>
      <c r="L10" s="260" t="s">
        <v>96</v>
      </c>
      <c r="M10" s="260" t="s">
        <v>97</v>
      </c>
      <c r="N10" s="260" t="s">
        <v>1</v>
      </c>
      <c r="O10" s="260" t="s">
        <v>130</v>
      </c>
      <c r="P10" s="260" t="s">
        <v>176</v>
      </c>
      <c r="Q10" s="260" t="s">
        <v>179</v>
      </c>
      <c r="R10" s="260" t="s">
        <v>199</v>
      </c>
      <c r="S10" s="260" t="s">
        <v>206</v>
      </c>
      <c r="T10" s="260" t="s">
        <v>207</v>
      </c>
      <c r="U10" s="260" t="s">
        <v>208</v>
      </c>
      <c r="V10" s="260" t="s">
        <v>209</v>
      </c>
      <c r="W10" s="260" t="s">
        <v>213</v>
      </c>
      <c r="X10" s="260"/>
    </row>
    <row r="11" spans="3:24" ht="13.5" customHeight="1">
      <c r="C11" s="108"/>
      <c r="D11" s="263"/>
      <c r="E11" s="263"/>
      <c r="F11" s="263"/>
      <c r="G11" s="263"/>
      <c r="H11" s="263"/>
      <c r="I11" s="263" t="s">
        <v>7</v>
      </c>
      <c r="J11" s="265">
        <v>762.106529209622</v>
      </c>
      <c r="K11" s="265">
        <v>764.7269624573379</v>
      </c>
      <c r="L11" s="265">
        <v>728.2073578595317</v>
      </c>
      <c r="M11" s="265">
        <v>732.0265780730897</v>
      </c>
      <c r="N11" s="265">
        <v>777.8851351351351</v>
      </c>
      <c r="O11" s="265">
        <v>793.1554054054054</v>
      </c>
      <c r="P11" s="265">
        <v>814.3783783783783</v>
      </c>
      <c r="Q11" s="265">
        <v>841.3023255813954</v>
      </c>
      <c r="R11" s="265">
        <v>843.6721854304636</v>
      </c>
      <c r="S11" s="265">
        <v>865.7387096774194</v>
      </c>
      <c r="T11" s="265">
        <v>867.625</v>
      </c>
      <c r="U11" s="265">
        <v>874.1794871794872</v>
      </c>
      <c r="V11" s="265">
        <f>'B8.2.2'!V15/'B8.2.2'!V13</f>
        <v>909.2382445141066</v>
      </c>
      <c r="W11" s="265">
        <f>'B8.2.2'!W15/'B8.2.2'!W13</f>
        <v>922.8909657320872</v>
      </c>
      <c r="X11" s="260"/>
    </row>
    <row r="12" spans="3:24" ht="13.5" customHeight="1">
      <c r="C12" s="108"/>
      <c r="D12" s="263"/>
      <c r="E12" s="263"/>
      <c r="F12" s="263"/>
      <c r="G12" s="263"/>
      <c r="H12" s="263"/>
      <c r="I12" s="263" t="s">
        <v>8</v>
      </c>
      <c r="J12" s="265">
        <v>609.7388316151203</v>
      </c>
      <c r="K12" s="265">
        <v>602.358361774744</v>
      </c>
      <c r="L12" s="265">
        <v>608.418060200669</v>
      </c>
      <c r="M12" s="265">
        <v>570.8471760797343</v>
      </c>
      <c r="N12" s="265">
        <v>637.4966216216217</v>
      </c>
      <c r="O12" s="265">
        <v>656.3344594594595</v>
      </c>
      <c r="P12" s="265">
        <v>676.347972972973</v>
      </c>
      <c r="Q12" s="265">
        <v>706.4916943521595</v>
      </c>
      <c r="R12" s="265">
        <v>722.4834437086092</v>
      </c>
      <c r="S12" s="265">
        <v>745.2290322580645</v>
      </c>
      <c r="T12" s="265">
        <v>758.3974358974359</v>
      </c>
      <c r="U12" s="265">
        <v>766.1057692307693</v>
      </c>
      <c r="V12" s="265">
        <f>'B8.2.2'!V16/'B8.2.2'!V13</f>
        <v>802.7993730407524</v>
      </c>
      <c r="W12" s="265">
        <f>'B8.2.2'!W16/'B8.2.2'!W13</f>
        <v>820.0809968847352</v>
      </c>
      <c r="X12" s="260"/>
    </row>
    <row r="13" spans="3:24" ht="13.5" customHeight="1">
      <c r="C13" s="108"/>
      <c r="D13" s="263"/>
      <c r="E13" s="263"/>
      <c r="F13" s="263"/>
      <c r="G13" s="263"/>
      <c r="H13" s="263"/>
      <c r="I13" s="263" t="s">
        <v>9</v>
      </c>
      <c r="J13" s="265">
        <v>152.36769759450172</v>
      </c>
      <c r="K13" s="265">
        <v>162.36860068259386</v>
      </c>
      <c r="L13" s="265">
        <v>119.78929765886288</v>
      </c>
      <c r="M13" s="265">
        <v>161.17940199335547</v>
      </c>
      <c r="N13" s="265">
        <v>140.38851351351352</v>
      </c>
      <c r="O13" s="265">
        <v>136.82094594594594</v>
      </c>
      <c r="P13" s="265">
        <v>138.03040540540542</v>
      </c>
      <c r="Q13" s="265">
        <v>134.81063122923587</v>
      </c>
      <c r="R13" s="265">
        <v>121.1887417218543</v>
      </c>
      <c r="S13" s="265">
        <v>120.50967741935484</v>
      </c>
      <c r="T13" s="265">
        <v>109.2275641025641</v>
      </c>
      <c r="U13" s="265">
        <v>108.07371794871794</v>
      </c>
      <c r="V13" s="265">
        <f>'B8.2.2'!V17/'B8.2.2'!V13</f>
        <v>106.43887147335423</v>
      </c>
      <c r="W13" s="265">
        <f>'B8.2.2'!W17/'B8.2.2'!W13</f>
        <v>102.80996884735202</v>
      </c>
      <c r="X13" s="260"/>
    </row>
    <row r="14" spans="3:24" ht="13.5" customHeight="1">
      <c r="C14" s="108"/>
      <c r="D14" s="263"/>
      <c r="E14" s="263"/>
      <c r="F14" s="263"/>
      <c r="G14" s="263"/>
      <c r="H14" s="263"/>
      <c r="I14" s="263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spans="3:24" ht="13.5" customHeight="1">
      <c r="C15" s="108"/>
      <c r="D15" s="263"/>
      <c r="E15" s="263"/>
      <c r="F15" s="263"/>
      <c r="G15" s="263"/>
      <c r="H15" s="263"/>
      <c r="I15" s="263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</row>
    <row r="16" spans="3:24" ht="13.5" customHeight="1">
      <c r="C16" s="108"/>
      <c r="D16" s="263"/>
      <c r="E16" s="263"/>
      <c r="F16" s="263"/>
      <c r="G16" s="263"/>
      <c r="H16" s="263"/>
      <c r="I16" s="263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</row>
    <row r="17" spans="3:24" ht="13.5" customHeight="1">
      <c r="C17" s="108"/>
      <c r="D17" s="263"/>
      <c r="E17" s="263"/>
      <c r="F17" s="263"/>
      <c r="G17" s="263"/>
      <c r="H17" s="263"/>
      <c r="I17" s="263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</row>
    <row r="18" spans="3:24" ht="13.5" customHeight="1">
      <c r="C18" s="108"/>
      <c r="D18" s="263"/>
      <c r="E18" s="263"/>
      <c r="F18" s="263"/>
      <c r="G18" s="263"/>
      <c r="H18" s="263"/>
      <c r="I18" s="263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</row>
    <row r="19" spans="3:24" ht="13.5" customHeight="1">
      <c r="C19" s="108"/>
      <c r="D19" s="263"/>
      <c r="E19" s="263"/>
      <c r="F19" s="263"/>
      <c r="G19" s="263"/>
      <c r="H19" s="263"/>
      <c r="I19" s="263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</row>
    <row r="20" spans="3:24" ht="13.5" customHeight="1">
      <c r="C20" s="108"/>
      <c r="D20" s="263"/>
      <c r="E20" s="263"/>
      <c r="F20" s="263"/>
      <c r="G20" s="263"/>
      <c r="H20" s="263"/>
      <c r="I20" s="263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3:24" ht="13.5" customHeight="1">
      <c r="C21" s="108"/>
      <c r="D21" s="263"/>
      <c r="E21" s="263"/>
      <c r="F21" s="263"/>
      <c r="G21" s="263"/>
      <c r="H21" s="263"/>
      <c r="I21" s="263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3:24" ht="13.5" customHeight="1">
      <c r="C22" s="108"/>
      <c r="D22" s="263"/>
      <c r="E22" s="263"/>
      <c r="F22" s="263"/>
      <c r="G22" s="263"/>
      <c r="H22" s="263"/>
      <c r="I22" s="263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</row>
    <row r="23" spans="3:24" ht="13.5" customHeight="1">
      <c r="C23" s="108"/>
      <c r="D23" s="263"/>
      <c r="E23" s="263"/>
      <c r="F23" s="263"/>
      <c r="G23" s="263"/>
      <c r="H23" s="263"/>
      <c r="I23" s="263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3:24" ht="13.5" customHeight="1">
      <c r="C24" s="108"/>
      <c r="D24" s="263"/>
      <c r="E24" s="263"/>
      <c r="F24" s="263"/>
      <c r="G24" s="263"/>
      <c r="H24" s="263"/>
      <c r="I24" s="263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3:24" ht="13.5" customHeight="1">
      <c r="C25" s="108"/>
      <c r="D25" s="263"/>
      <c r="E25" s="263"/>
      <c r="F25" s="263"/>
      <c r="G25" s="263"/>
      <c r="H25" s="263"/>
      <c r="I25" s="263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</row>
    <row r="26" spans="3:24" ht="13.5" customHeight="1">
      <c r="C26" s="108"/>
      <c r="D26" s="263"/>
      <c r="E26" s="263"/>
      <c r="F26" s="263"/>
      <c r="G26" s="263"/>
      <c r="H26" s="263"/>
      <c r="I26" s="263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</row>
    <row r="27" spans="3:24" ht="13.5" customHeight="1">
      <c r="C27" s="108"/>
      <c r="D27" s="263"/>
      <c r="E27" s="263"/>
      <c r="F27" s="263"/>
      <c r="G27" s="263"/>
      <c r="H27" s="263"/>
      <c r="I27" s="263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</row>
    <row r="28" spans="3:24" ht="13.5" customHeight="1">
      <c r="C28" s="108"/>
      <c r="D28" s="263"/>
      <c r="E28" s="263"/>
      <c r="F28" s="263"/>
      <c r="G28" s="263"/>
      <c r="H28" s="263"/>
      <c r="I28" s="263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</row>
    <row r="29" spans="3:24" ht="13.5" customHeight="1">
      <c r="C29" s="108"/>
      <c r="D29" s="263"/>
      <c r="E29" s="263"/>
      <c r="F29" s="263"/>
      <c r="G29" s="263"/>
      <c r="H29" s="263"/>
      <c r="I29" s="263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</row>
    <row r="30" spans="3:24" ht="13.5" customHeight="1">
      <c r="C30" s="108"/>
      <c r="D30" s="263"/>
      <c r="E30" s="263"/>
      <c r="F30" s="263"/>
      <c r="G30" s="263"/>
      <c r="H30" s="263"/>
      <c r="I30" s="263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</row>
    <row r="31" spans="3:24" ht="13.5" customHeight="1">
      <c r="C31" s="108"/>
      <c r="D31" s="257"/>
      <c r="E31" s="165"/>
      <c r="F31" s="165"/>
      <c r="G31" s="165"/>
      <c r="H31" s="166"/>
      <c r="I31" s="165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</row>
    <row r="32" spans="3:24" ht="13.5">
      <c r="C32" s="108"/>
      <c r="D32" s="168"/>
      <c r="E32" s="169"/>
      <c r="F32" s="169"/>
      <c r="G32" s="169"/>
      <c r="H32" s="169"/>
      <c r="I32" s="168"/>
      <c r="J32" s="168"/>
      <c r="K32" s="168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 t="s">
        <v>204</v>
      </c>
    </row>
    <row r="33" ht="12.75">
      <c r="X33" s="197"/>
    </row>
    <row r="35" spans="16:24" ht="12.75">
      <c r="P35" s="197"/>
      <c r="Q35" s="197"/>
      <c r="R35" s="197"/>
      <c r="S35" s="197"/>
      <c r="T35" s="197"/>
      <c r="U35" s="197"/>
      <c r="V35" s="197"/>
      <c r="W35" s="197"/>
      <c r="X35" s="197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64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2"/>
  <dimension ref="C3:X3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4.125" style="72" customWidth="1"/>
    <col min="8" max="8" width="9.625" style="72" customWidth="1"/>
    <col min="9" max="9" width="1.12109375" style="72" customWidth="1"/>
    <col min="10" max="10" width="10.75390625" style="72" customWidth="1"/>
    <col min="11" max="11" width="10.75390625" style="72" hidden="1" customWidth="1"/>
    <col min="12" max="13" width="9.75390625" style="72" hidden="1" customWidth="1"/>
    <col min="14" max="24" width="9.75390625" style="72" customWidth="1"/>
    <col min="25" max="33" width="7.75390625" style="72" customWidth="1"/>
    <col min="34" max="16384" width="9.125" style="72" customWidth="1"/>
  </cols>
  <sheetData>
    <row r="1" ht="12.75" hidden="1"/>
    <row r="2" ht="12.75" hidden="1"/>
    <row r="3" ht="9" customHeight="1">
      <c r="C3" s="71"/>
    </row>
    <row r="4" spans="4:24" s="73" customFormat="1" ht="15.75">
      <c r="D4" s="16" t="s">
        <v>187</v>
      </c>
      <c r="E4" s="74"/>
      <c r="F4" s="74"/>
      <c r="G4" s="74"/>
      <c r="H4" s="268" t="s">
        <v>219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4:24" s="73" customFormat="1" ht="15.75">
      <c r="D5" s="193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</row>
    <row r="6" spans="3:24" s="77" customFormat="1" ht="21" customHeight="1">
      <c r="C6" s="73"/>
      <c r="D6" s="256"/>
      <c r="E6" s="257"/>
      <c r="F6" s="257"/>
      <c r="G6" s="257"/>
      <c r="H6" s="257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9"/>
    </row>
    <row r="7" spans="3:24" ht="13.5" customHeight="1">
      <c r="C7" s="108"/>
      <c r="D7" s="263"/>
      <c r="E7" s="263"/>
      <c r="F7" s="263"/>
      <c r="G7" s="263"/>
      <c r="H7" s="263"/>
      <c r="I7" s="263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</row>
    <row r="8" spans="3:24" ht="13.5" customHeight="1">
      <c r="C8" s="108"/>
      <c r="D8" s="263"/>
      <c r="E8" s="263"/>
      <c r="F8" s="263"/>
      <c r="G8" s="263"/>
      <c r="H8" s="263"/>
      <c r="I8" s="263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</row>
    <row r="9" spans="3:24" ht="13.5" customHeight="1">
      <c r="C9" s="108"/>
      <c r="D9" s="263"/>
      <c r="E9" s="263"/>
      <c r="F9" s="263"/>
      <c r="G9" s="263"/>
      <c r="H9" s="263"/>
      <c r="I9" s="263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</row>
    <row r="10" spans="3:24" ht="13.5" customHeight="1">
      <c r="C10" s="108"/>
      <c r="D10" s="263"/>
      <c r="E10" s="263"/>
      <c r="F10" s="263"/>
      <c r="G10" s="263"/>
      <c r="H10" s="263"/>
      <c r="I10" s="263"/>
      <c r="J10" s="260"/>
      <c r="K10" s="260" t="s">
        <v>94</v>
      </c>
      <c r="L10" s="260" t="s">
        <v>95</v>
      </c>
      <c r="M10" s="260" t="s">
        <v>96</v>
      </c>
      <c r="N10" s="260" t="s">
        <v>97</v>
      </c>
      <c r="O10" s="260" t="s">
        <v>1</v>
      </c>
      <c r="P10" s="260" t="s">
        <v>130</v>
      </c>
      <c r="Q10" s="260" t="s">
        <v>176</v>
      </c>
      <c r="R10" s="260" t="s">
        <v>179</v>
      </c>
      <c r="S10" s="260" t="s">
        <v>199</v>
      </c>
      <c r="T10" s="260" t="s">
        <v>206</v>
      </c>
      <c r="U10" s="260" t="s">
        <v>207</v>
      </c>
      <c r="V10" s="260" t="s">
        <v>208</v>
      </c>
      <c r="W10" s="260" t="s">
        <v>209</v>
      </c>
      <c r="X10" s="260" t="s">
        <v>213</v>
      </c>
    </row>
    <row r="11" spans="3:24" ht="13.5" customHeight="1">
      <c r="C11" s="108"/>
      <c r="D11" s="263"/>
      <c r="E11" s="263"/>
      <c r="F11" s="263"/>
      <c r="G11" s="263"/>
      <c r="H11" s="263"/>
      <c r="I11" s="263"/>
      <c r="J11" s="260" t="s">
        <v>10</v>
      </c>
      <c r="K11" s="265">
        <v>237.0042872454448</v>
      </c>
      <c r="L11" s="265">
        <v>221.85642062689587</v>
      </c>
      <c r="M11" s="265">
        <v>196.7388535031847</v>
      </c>
      <c r="N11" s="265">
        <v>212.03682170542635</v>
      </c>
      <c r="O11" s="265">
        <v>182.9909539473684</v>
      </c>
      <c r="P11" s="265">
        <v>190.23316498316498</v>
      </c>
      <c r="Q11" s="265">
        <v>195.54499151103565</v>
      </c>
      <c r="R11" s="265">
        <v>179.60566615620215</v>
      </c>
      <c r="S11" s="265">
        <v>179.50756429652043</v>
      </c>
      <c r="T11" s="265">
        <v>181.731320754717</v>
      </c>
      <c r="U11" s="265">
        <v>174.57728253055356</v>
      </c>
      <c r="V11" s="265">
        <v>174.28601997146933</v>
      </c>
      <c r="W11" s="265">
        <f>'B8.2.3'!V16/('B8.2.3'!V14+'B8.2.3'!V13)</f>
        <v>170.42305037957212</v>
      </c>
      <c r="X11" s="265">
        <f>'B8.2.3'!W16/('B8.2.3'!W14+'B8.2.3'!W13)</f>
        <v>171.0419821059876</v>
      </c>
    </row>
    <row r="12" spans="3:24" ht="13.5" customHeight="1">
      <c r="C12" s="108"/>
      <c r="D12" s="263"/>
      <c r="E12" s="263"/>
      <c r="F12" s="263"/>
      <c r="G12" s="263"/>
      <c r="H12" s="263"/>
      <c r="I12" s="263"/>
      <c r="J12" s="260" t="s">
        <v>11</v>
      </c>
      <c r="K12" s="265">
        <v>153.7524115755627</v>
      </c>
      <c r="L12" s="265">
        <v>144.95753286147624</v>
      </c>
      <c r="M12" s="265">
        <v>128.24294813466787</v>
      </c>
      <c r="N12" s="265">
        <v>136.79263565891472</v>
      </c>
      <c r="O12" s="265">
        <v>118.2935855263158</v>
      </c>
      <c r="P12" s="265">
        <v>122.73905723905725</v>
      </c>
      <c r="Q12" s="265">
        <v>126.30390492359932</v>
      </c>
      <c r="R12" s="265">
        <v>116.01837672281776</v>
      </c>
      <c r="S12" s="265">
        <v>116.36384266263238</v>
      </c>
      <c r="T12" s="265">
        <v>117.8543396226415</v>
      </c>
      <c r="U12" s="265">
        <v>113.46944644140906</v>
      </c>
      <c r="V12" s="265">
        <v>113.74607703281028</v>
      </c>
      <c r="W12" s="265">
        <f>'B8.2.3'!V17/('B8.2.3'!V13+'B8.2.3'!V14)</f>
        <v>111.39337474120083</v>
      </c>
      <c r="X12" s="265">
        <f>'B8.2.3'!W17/('B8.2.3'!W13+'B8.2.3'!W14)</f>
        <v>111.7116311080523</v>
      </c>
    </row>
    <row r="13" spans="3:24" ht="13.5" customHeight="1">
      <c r="C13" s="108"/>
      <c r="D13" s="263"/>
      <c r="E13" s="263"/>
      <c r="F13" s="263"/>
      <c r="G13" s="263"/>
      <c r="H13" s="263"/>
      <c r="I13" s="263"/>
      <c r="J13" s="260" t="s">
        <v>12</v>
      </c>
      <c r="K13" s="265">
        <v>83.2518756698821</v>
      </c>
      <c r="L13" s="265">
        <v>76.89888776541962</v>
      </c>
      <c r="M13" s="265">
        <v>68.49590536851683</v>
      </c>
      <c r="N13" s="265">
        <v>75.24418604651163</v>
      </c>
      <c r="O13" s="265">
        <v>64.69736842105263</v>
      </c>
      <c r="P13" s="265">
        <v>67.49410774410775</v>
      </c>
      <c r="Q13" s="265">
        <v>69.24108658743633</v>
      </c>
      <c r="R13" s="265">
        <v>63.58728943338438</v>
      </c>
      <c r="S13" s="265">
        <v>63.14372163388805</v>
      </c>
      <c r="T13" s="265">
        <v>63.87698113207547</v>
      </c>
      <c r="U13" s="265">
        <v>61.1078360891445</v>
      </c>
      <c r="V13" s="265">
        <v>60.53994293865906</v>
      </c>
      <c r="W13" s="265">
        <f>'B8.2.3'!V18/('B8.2.3'!V13+'B8.2.3'!V14)</f>
        <v>59.02967563837129</v>
      </c>
      <c r="X13" s="265">
        <f>'B8.2.3'!W18/('B8.2.3'!W13+'B8.2.3'!W14)</f>
        <v>59.330350997935305</v>
      </c>
    </row>
    <row r="14" spans="3:24" ht="13.5" customHeight="1">
      <c r="C14" s="108"/>
      <c r="D14" s="263"/>
      <c r="E14" s="263"/>
      <c r="F14" s="263"/>
      <c r="G14" s="263"/>
      <c r="H14" s="263"/>
      <c r="I14" s="263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</row>
    <row r="15" spans="3:24" ht="13.5" customHeight="1">
      <c r="C15" s="108"/>
      <c r="D15" s="263"/>
      <c r="E15" s="263"/>
      <c r="F15" s="263"/>
      <c r="G15" s="263"/>
      <c r="H15" s="263"/>
      <c r="I15" s="263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</row>
    <row r="16" spans="3:24" ht="13.5" customHeight="1">
      <c r="C16" s="108"/>
      <c r="D16" s="263"/>
      <c r="E16" s="263"/>
      <c r="F16" s="263"/>
      <c r="G16" s="263"/>
      <c r="H16" s="263"/>
      <c r="I16" s="263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</row>
    <row r="17" spans="3:24" ht="13.5" customHeight="1">
      <c r="C17" s="108"/>
      <c r="D17" s="263"/>
      <c r="E17" s="263"/>
      <c r="F17" s="263"/>
      <c r="G17" s="263"/>
      <c r="H17" s="263"/>
      <c r="I17" s="263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</row>
    <row r="18" spans="3:24" ht="13.5" customHeight="1">
      <c r="C18" s="108"/>
      <c r="D18" s="263"/>
      <c r="E18" s="263"/>
      <c r="F18" s="263"/>
      <c r="G18" s="263"/>
      <c r="H18" s="263"/>
      <c r="I18" s="263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</row>
    <row r="19" spans="3:24" ht="13.5" customHeight="1">
      <c r="C19" s="108"/>
      <c r="D19" s="263"/>
      <c r="E19" s="263"/>
      <c r="F19" s="263"/>
      <c r="G19" s="263"/>
      <c r="H19" s="263"/>
      <c r="I19" s="263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</row>
    <row r="20" spans="3:24" ht="13.5" customHeight="1">
      <c r="C20" s="108"/>
      <c r="D20" s="263"/>
      <c r="E20" s="263"/>
      <c r="F20" s="263"/>
      <c r="G20" s="263"/>
      <c r="H20" s="263"/>
      <c r="I20" s="263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</row>
    <row r="21" spans="3:24" ht="13.5" customHeight="1">
      <c r="C21" s="108"/>
      <c r="D21" s="263"/>
      <c r="E21" s="263"/>
      <c r="F21" s="263"/>
      <c r="G21" s="263"/>
      <c r="H21" s="263"/>
      <c r="I21" s="263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3:24" ht="13.5" customHeight="1">
      <c r="C22" s="108"/>
      <c r="D22" s="263"/>
      <c r="E22" s="263"/>
      <c r="F22" s="263"/>
      <c r="G22" s="263"/>
      <c r="H22" s="263"/>
      <c r="I22" s="263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</row>
    <row r="23" spans="3:24" ht="13.5" customHeight="1">
      <c r="C23" s="108"/>
      <c r="D23" s="263"/>
      <c r="E23" s="263"/>
      <c r="F23" s="263"/>
      <c r="G23" s="263"/>
      <c r="H23" s="263"/>
      <c r="I23" s="263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</row>
    <row r="24" spans="3:24" ht="13.5" customHeight="1">
      <c r="C24" s="108"/>
      <c r="D24" s="263"/>
      <c r="E24" s="263"/>
      <c r="F24" s="263"/>
      <c r="G24" s="263"/>
      <c r="H24" s="263"/>
      <c r="I24" s="263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</row>
    <row r="25" spans="3:24" ht="13.5" customHeight="1">
      <c r="C25" s="108"/>
      <c r="D25" s="263"/>
      <c r="E25" s="263"/>
      <c r="F25" s="263"/>
      <c r="G25" s="263"/>
      <c r="H25" s="263"/>
      <c r="I25" s="263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</row>
    <row r="26" spans="3:24" ht="13.5" customHeight="1">
      <c r="C26" s="108"/>
      <c r="D26" s="263"/>
      <c r="E26" s="263"/>
      <c r="F26" s="263"/>
      <c r="G26" s="263"/>
      <c r="H26" s="263"/>
      <c r="I26" s="263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</row>
    <row r="27" spans="3:24" ht="13.5" customHeight="1">
      <c r="C27" s="108"/>
      <c r="D27" s="263"/>
      <c r="E27" s="263"/>
      <c r="F27" s="263"/>
      <c r="G27" s="263"/>
      <c r="H27" s="263"/>
      <c r="I27" s="263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</row>
    <row r="28" spans="3:24" ht="13.5" customHeight="1">
      <c r="C28" s="108"/>
      <c r="D28" s="263"/>
      <c r="E28" s="263"/>
      <c r="F28" s="263"/>
      <c r="G28" s="263"/>
      <c r="H28" s="263"/>
      <c r="I28" s="263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</row>
    <row r="29" spans="3:24" ht="13.5" customHeight="1">
      <c r="C29" s="108"/>
      <c r="D29" s="263"/>
      <c r="E29" s="263"/>
      <c r="F29" s="263"/>
      <c r="G29" s="263"/>
      <c r="H29" s="263"/>
      <c r="I29" s="263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</row>
    <row r="30" spans="3:24" ht="13.5">
      <c r="C30" s="108"/>
      <c r="D30" s="168"/>
      <c r="E30" s="169"/>
      <c r="F30" s="169"/>
      <c r="G30" s="169"/>
      <c r="H30" s="169"/>
      <c r="I30" s="168"/>
      <c r="J30" s="168"/>
      <c r="K30" s="168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 t="s">
        <v>204</v>
      </c>
    </row>
    <row r="31" ht="12.75">
      <c r="X31" s="197"/>
    </row>
    <row r="33" spans="16:24" ht="12.75">
      <c r="P33" s="197"/>
      <c r="Q33" s="197"/>
      <c r="R33" s="197"/>
      <c r="S33" s="197"/>
      <c r="T33" s="197"/>
      <c r="U33" s="197"/>
      <c r="V33" s="197"/>
      <c r="W33" s="197"/>
      <c r="X33" s="197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X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7.625" style="72" customWidth="1"/>
    <col min="9" max="9" width="1.12109375" style="72" customWidth="1"/>
    <col min="10" max="12" width="9.00390625" style="72" hidden="1" customWidth="1"/>
    <col min="13" max="23" width="9.00390625" style="72" customWidth="1"/>
    <col min="24" max="24" width="1.75390625" style="72" customWidth="1"/>
    <col min="25" max="25" width="11.125" style="72" customWidth="1"/>
    <col min="26" max="47" width="1.75390625" style="72" customWidth="1"/>
    <col min="48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88</v>
      </c>
      <c r="E4" s="74"/>
      <c r="F4" s="74"/>
      <c r="G4" s="74"/>
      <c r="H4" s="16" t="s">
        <v>145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6" t="s">
        <v>211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4:24" s="77" customFormat="1" ht="21" customHeight="1" thickBot="1">
      <c r="D6" s="194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 t="s">
        <v>24</v>
      </c>
      <c r="X6" s="15" t="s">
        <v>89</v>
      </c>
    </row>
    <row r="7" spans="3:24" ht="6" customHeight="1">
      <c r="C7" s="25"/>
      <c r="D7" s="288" t="s">
        <v>38</v>
      </c>
      <c r="E7" s="289"/>
      <c r="F7" s="289"/>
      <c r="G7" s="289"/>
      <c r="H7" s="289"/>
      <c r="I7" s="290"/>
      <c r="J7" s="283">
        <v>2003</v>
      </c>
      <c r="K7" s="283">
        <v>2004</v>
      </c>
      <c r="L7" s="283">
        <v>2005</v>
      </c>
      <c r="M7" s="283">
        <v>2006</v>
      </c>
      <c r="N7" s="283">
        <v>2007</v>
      </c>
      <c r="O7" s="283">
        <v>2008</v>
      </c>
      <c r="P7" s="283">
        <v>2009</v>
      </c>
      <c r="Q7" s="283">
        <v>2010</v>
      </c>
      <c r="R7" s="283">
        <v>2011</v>
      </c>
      <c r="S7" s="283">
        <v>2012</v>
      </c>
      <c r="T7" s="283">
        <v>2013</v>
      </c>
      <c r="U7" s="283">
        <v>2014</v>
      </c>
      <c r="V7" s="283">
        <v>2015</v>
      </c>
      <c r="W7" s="281">
        <v>2016</v>
      </c>
      <c r="X7" s="80"/>
    </row>
    <row r="8" spans="3:24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2"/>
      <c r="X8" s="80"/>
    </row>
    <row r="9" spans="3:24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2"/>
      <c r="X9" s="80"/>
    </row>
    <row r="10" spans="3:24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2"/>
      <c r="X10" s="80"/>
    </row>
    <row r="11" spans="3:24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164"/>
      <c r="V11" s="164"/>
      <c r="W11" s="20"/>
      <c r="X11" s="80"/>
    </row>
    <row r="12" spans="3:24" ht="16.5" thickBot="1" thickTop="1">
      <c r="C12" s="25"/>
      <c r="D12" s="21" t="s">
        <v>122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  <c r="X12" s="80"/>
    </row>
    <row r="13" spans="3:24" ht="12.75">
      <c r="C13" s="25"/>
      <c r="D13" s="26"/>
      <c r="E13" s="27" t="s">
        <v>25</v>
      </c>
      <c r="F13" s="27"/>
      <c r="G13" s="27"/>
      <c r="H13" s="28"/>
      <c r="I13" s="29"/>
      <c r="J13" s="30">
        <v>10672430.709999999</v>
      </c>
      <c r="K13" s="30">
        <v>11592410.329999998</v>
      </c>
      <c r="L13" s="30">
        <v>14160885.760000002</v>
      </c>
      <c r="M13" s="30">
        <v>14743795.14</v>
      </c>
      <c r="N13" s="30">
        <v>14950629.980000002</v>
      </c>
      <c r="O13" s="158">
        <v>15598889.590000002</v>
      </c>
      <c r="P13" s="158">
        <v>16876962.130000003</v>
      </c>
      <c r="Q13" s="158">
        <v>16659512.67</v>
      </c>
      <c r="R13" s="158">
        <v>15757063.749280002</v>
      </c>
      <c r="S13" s="158">
        <v>14462469.43993</v>
      </c>
      <c r="T13" s="158">
        <v>15848562.010850001</v>
      </c>
      <c r="U13" s="158">
        <f aca="true" t="shared" si="0" ref="U13:W15">U19+U25</f>
        <v>16400035.68169</v>
      </c>
      <c r="V13" s="158">
        <f>V19+V25</f>
        <v>14731578.92564</v>
      </c>
      <c r="W13" s="31">
        <f t="shared" si="0"/>
        <v>15883305.983550001</v>
      </c>
      <c r="X13" s="80"/>
    </row>
    <row r="14" spans="3:24" ht="13.5" customHeight="1">
      <c r="C14" s="25"/>
      <c r="D14" s="32"/>
      <c r="E14" s="285" t="s">
        <v>27</v>
      </c>
      <c r="F14" s="33" t="s">
        <v>28</v>
      </c>
      <c r="G14" s="33"/>
      <c r="H14" s="34"/>
      <c r="I14" s="35"/>
      <c r="J14" s="36">
        <v>9530972.27</v>
      </c>
      <c r="K14" s="36">
        <v>9985117.239999998</v>
      </c>
      <c r="L14" s="36">
        <v>12329160.110000001</v>
      </c>
      <c r="M14" s="36">
        <v>12859346.370000001</v>
      </c>
      <c r="N14" s="36">
        <v>13638925.040000001</v>
      </c>
      <c r="O14" s="159">
        <v>14132177.620000001</v>
      </c>
      <c r="P14" s="159">
        <v>14977921.010000004</v>
      </c>
      <c r="Q14" s="159">
        <v>15229923.19</v>
      </c>
      <c r="R14" s="159">
        <v>14643512.86157</v>
      </c>
      <c r="S14" s="159">
        <v>13587859.451259999</v>
      </c>
      <c r="T14" s="159">
        <v>14927703.196570002</v>
      </c>
      <c r="U14" s="159">
        <f t="shared" si="0"/>
        <v>15208925.0627</v>
      </c>
      <c r="V14" s="159">
        <f>V20+V26</f>
        <v>14165880.55653</v>
      </c>
      <c r="W14" s="37">
        <f t="shared" si="0"/>
        <v>15175070.19148</v>
      </c>
      <c r="X14" s="80"/>
    </row>
    <row r="15" spans="3:24" ht="12.75">
      <c r="C15" s="25"/>
      <c r="D15" s="38"/>
      <c r="E15" s="286"/>
      <c r="F15" s="39" t="s">
        <v>29</v>
      </c>
      <c r="G15" s="39"/>
      <c r="H15" s="40"/>
      <c r="I15" s="41"/>
      <c r="J15" s="42">
        <v>1141458.44</v>
      </c>
      <c r="K15" s="42">
        <v>1607293.09</v>
      </c>
      <c r="L15" s="42">
        <v>1831725.65</v>
      </c>
      <c r="M15" s="42">
        <v>1884448.77</v>
      </c>
      <c r="N15" s="42">
        <v>1311704.94</v>
      </c>
      <c r="O15" s="214">
        <v>1466711.97</v>
      </c>
      <c r="P15" s="214">
        <v>1899041.12</v>
      </c>
      <c r="Q15" s="214">
        <v>1429589.48</v>
      </c>
      <c r="R15" s="214">
        <v>1113550.88771</v>
      </c>
      <c r="S15" s="214">
        <v>874609.98867</v>
      </c>
      <c r="T15" s="214">
        <v>920858.81428</v>
      </c>
      <c r="U15" s="214">
        <f t="shared" si="0"/>
        <v>1191110.6189899999</v>
      </c>
      <c r="V15" s="214">
        <f>V21+V27</f>
        <v>565698.36911</v>
      </c>
      <c r="W15" s="43">
        <f t="shared" si="0"/>
        <v>708235.79207</v>
      </c>
      <c r="X15" s="80"/>
    </row>
    <row r="16" spans="3:24" ht="12.75">
      <c r="C16" s="25"/>
      <c r="D16" s="32"/>
      <c r="E16" s="285" t="s">
        <v>30</v>
      </c>
      <c r="F16" s="33" t="s">
        <v>28</v>
      </c>
      <c r="G16" s="33"/>
      <c r="H16" s="34"/>
      <c r="I16" s="35"/>
      <c r="J16" s="44">
        <v>0.8930460669160906</v>
      </c>
      <c r="K16" s="44">
        <v>0.8613495343724604</v>
      </c>
      <c r="L16" s="44">
        <v>0.870648935310668</v>
      </c>
      <c r="M16" s="44">
        <v>0.8721869944538582</v>
      </c>
      <c r="N16" s="44">
        <v>0.9122642362392276</v>
      </c>
      <c r="O16" s="215">
        <v>0.9059733090911632</v>
      </c>
      <c r="P16" s="215">
        <v>0.8874773134304592</v>
      </c>
      <c r="Q16" s="215">
        <v>0.9141877971872271</v>
      </c>
      <c r="R16" s="215">
        <v>0.9293300512437869</v>
      </c>
      <c r="S16" s="215">
        <v>0.9395255428332829</v>
      </c>
      <c r="T16" s="215">
        <v>0.9418963806527321</v>
      </c>
      <c r="U16" s="215">
        <f>U14/U13</f>
        <v>0.9273714617389627</v>
      </c>
      <c r="V16" s="215">
        <f>V14/V13</f>
        <v>0.9615996104717999</v>
      </c>
      <c r="W16" s="45">
        <f>W14/W13</f>
        <v>0.9554100517358599</v>
      </c>
      <c r="X16" s="80"/>
    </row>
    <row r="17" spans="3:24" ht="13.5" thickBot="1">
      <c r="C17" s="25"/>
      <c r="D17" s="46"/>
      <c r="E17" s="287"/>
      <c r="F17" s="47" t="s">
        <v>29</v>
      </c>
      <c r="G17" s="47"/>
      <c r="H17" s="48"/>
      <c r="I17" s="49"/>
      <c r="J17" s="50">
        <v>0.10695393308390941</v>
      </c>
      <c r="K17" s="50">
        <v>0.1386504656275396</v>
      </c>
      <c r="L17" s="50">
        <v>0.12935106468933194</v>
      </c>
      <c r="M17" s="50">
        <v>0.1278130055461419</v>
      </c>
      <c r="N17" s="50">
        <v>0.08773576376077229</v>
      </c>
      <c r="O17" s="184">
        <v>0.09402669090883665</v>
      </c>
      <c r="P17" s="184">
        <v>0.1125226865695408</v>
      </c>
      <c r="Q17" s="184">
        <v>0.08581220281277291</v>
      </c>
      <c r="R17" s="184">
        <v>0.07066994875621305</v>
      </c>
      <c r="S17" s="184">
        <v>0.060474457166716976</v>
      </c>
      <c r="T17" s="184">
        <v>0.05810361934726795</v>
      </c>
      <c r="U17" s="184">
        <f>U15/U13</f>
        <v>0.07262853826103735</v>
      </c>
      <c r="V17" s="184">
        <f>V15/V13</f>
        <v>0.03840038952820013</v>
      </c>
      <c r="W17" s="51">
        <f>W15/W13</f>
        <v>0.044589948264140006</v>
      </c>
      <c r="X17" s="80"/>
    </row>
    <row r="18" spans="3:24" ht="13.5" thickBot="1">
      <c r="C18" s="25"/>
      <c r="D18" s="52" t="s">
        <v>151</v>
      </c>
      <c r="E18" s="53"/>
      <c r="F18" s="53"/>
      <c r="G18" s="53"/>
      <c r="H18" s="53"/>
      <c r="I18" s="53"/>
      <c r="J18" s="54"/>
      <c r="K18" s="54"/>
      <c r="L18" s="54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80"/>
    </row>
    <row r="19" spans="3:24" ht="12.75">
      <c r="C19" s="25"/>
      <c r="D19" s="26"/>
      <c r="E19" s="27" t="s">
        <v>25</v>
      </c>
      <c r="F19" s="27"/>
      <c r="G19" s="27"/>
      <c r="H19" s="28"/>
      <c r="I19" s="29"/>
      <c r="J19" s="30">
        <v>1742767.56</v>
      </c>
      <c r="K19" s="30">
        <v>1974926.1</v>
      </c>
      <c r="L19" s="30">
        <v>2017791.3</v>
      </c>
      <c r="M19" s="30">
        <v>2093641.09</v>
      </c>
      <c r="N19" s="30">
        <v>2284970.35</v>
      </c>
      <c r="O19" s="158">
        <v>2206076.16</v>
      </c>
      <c r="P19" s="158">
        <v>2325634.1</v>
      </c>
      <c r="Q19" s="158">
        <v>2365285.02</v>
      </c>
      <c r="R19" s="158">
        <v>2385834.62928</v>
      </c>
      <c r="S19" s="158">
        <v>1254196.6316799999</v>
      </c>
      <c r="T19" s="158">
        <v>2175474.17412</v>
      </c>
      <c r="U19" s="158">
        <f>U20+U21</f>
        <v>2142749.13196</v>
      </c>
      <c r="V19" s="158">
        <f>V20+V21</f>
        <v>2023461.01575</v>
      </c>
      <c r="W19" s="31">
        <f>W20+W21</f>
        <v>2089891.60387</v>
      </c>
      <c r="X19" s="80"/>
    </row>
    <row r="20" spans="3:24" ht="13.5" customHeight="1">
      <c r="C20" s="25"/>
      <c r="D20" s="32"/>
      <c r="E20" s="285" t="s">
        <v>27</v>
      </c>
      <c r="F20" s="33" t="s">
        <v>28</v>
      </c>
      <c r="G20" s="33"/>
      <c r="H20" s="34"/>
      <c r="I20" s="35"/>
      <c r="J20" s="36">
        <v>1301782.36</v>
      </c>
      <c r="K20" s="36">
        <v>1432422.53</v>
      </c>
      <c r="L20" s="36">
        <v>1581926.07</v>
      </c>
      <c r="M20" s="36">
        <v>1656129.88</v>
      </c>
      <c r="N20" s="36">
        <v>1905635.7</v>
      </c>
      <c r="O20" s="159">
        <v>1917549.94</v>
      </c>
      <c r="P20" s="159">
        <v>2026184.5</v>
      </c>
      <c r="Q20" s="159">
        <v>2139376.66</v>
      </c>
      <c r="R20" s="159">
        <v>2152245.00157</v>
      </c>
      <c r="S20" s="159">
        <v>1190837.58301</v>
      </c>
      <c r="T20" s="159">
        <v>2120237.5998400003</v>
      </c>
      <c r="U20" s="159">
        <v>2087298.2155</v>
      </c>
      <c r="V20" s="159">
        <v>1949535.88106</v>
      </c>
      <c r="W20" s="37">
        <v>2049365.83033</v>
      </c>
      <c r="X20" s="80"/>
    </row>
    <row r="21" spans="3:24" ht="12.75">
      <c r="C21" s="25"/>
      <c r="D21" s="38"/>
      <c r="E21" s="286"/>
      <c r="F21" s="39" t="s">
        <v>29</v>
      </c>
      <c r="G21" s="39"/>
      <c r="H21" s="40"/>
      <c r="I21" s="41"/>
      <c r="J21" s="42">
        <v>440985.2</v>
      </c>
      <c r="K21" s="42">
        <v>542503.57</v>
      </c>
      <c r="L21" s="42">
        <v>435865.23</v>
      </c>
      <c r="M21" s="42">
        <v>437511.21</v>
      </c>
      <c r="N21" s="42">
        <v>379334.65</v>
      </c>
      <c r="O21" s="214">
        <v>288526.22</v>
      </c>
      <c r="P21" s="214">
        <v>299449.6</v>
      </c>
      <c r="Q21" s="214">
        <v>225908.36</v>
      </c>
      <c r="R21" s="214">
        <v>233589.62771</v>
      </c>
      <c r="S21" s="214">
        <v>63359.048670000004</v>
      </c>
      <c r="T21" s="214">
        <v>55236.57428</v>
      </c>
      <c r="U21" s="214">
        <v>55450.91646</v>
      </c>
      <c r="V21" s="214">
        <v>73925.13468999999</v>
      </c>
      <c r="W21" s="43">
        <v>40525.773539999995</v>
      </c>
      <c r="X21" s="80"/>
    </row>
    <row r="22" spans="3:24" ht="12.75" customHeight="1">
      <c r="C22" s="25"/>
      <c r="D22" s="32"/>
      <c r="E22" s="285" t="s">
        <v>30</v>
      </c>
      <c r="F22" s="33" t="s">
        <v>28</v>
      </c>
      <c r="G22" s="33"/>
      <c r="H22" s="34"/>
      <c r="I22" s="35"/>
      <c r="J22" s="44">
        <v>0.7469626988007512</v>
      </c>
      <c r="K22" s="44">
        <v>0.7253043696166657</v>
      </c>
      <c r="L22" s="44">
        <v>0.7839889437525079</v>
      </c>
      <c r="M22" s="44">
        <v>0.7910153284503526</v>
      </c>
      <c r="N22" s="44">
        <v>0.8339870580815195</v>
      </c>
      <c r="O22" s="215">
        <v>0.8692129377799902</v>
      </c>
      <c r="P22" s="215">
        <v>0.8712395900971696</v>
      </c>
      <c r="Q22" s="215">
        <v>0.9044900051833923</v>
      </c>
      <c r="R22" s="215">
        <v>0.9020931187588248</v>
      </c>
      <c r="S22" s="215">
        <v>0.9494823641926623</v>
      </c>
      <c r="T22" s="215">
        <v>0.9746094093245931</v>
      </c>
      <c r="U22" s="215">
        <f>U20/U19</f>
        <v>0.9741216012491026</v>
      </c>
      <c r="V22" s="215">
        <f>V20/V19</f>
        <v>0.9634659950873333</v>
      </c>
      <c r="W22" s="45">
        <f>W20/W19</f>
        <v>0.98060867201679</v>
      </c>
      <c r="X22" s="80"/>
    </row>
    <row r="23" spans="3:24" ht="13.5" thickBot="1">
      <c r="C23" s="25"/>
      <c r="D23" s="46"/>
      <c r="E23" s="302"/>
      <c r="F23" s="47" t="s">
        <v>29</v>
      </c>
      <c r="G23" s="47"/>
      <c r="H23" s="48"/>
      <c r="I23" s="49"/>
      <c r="J23" s="50">
        <v>0.25303730119924883</v>
      </c>
      <c r="K23" s="50">
        <v>0.2746956303833343</v>
      </c>
      <c r="L23" s="50">
        <v>0.216011056247492</v>
      </c>
      <c r="M23" s="50">
        <v>0.20898467154964742</v>
      </c>
      <c r="N23" s="50">
        <v>0.16601294191848048</v>
      </c>
      <c r="O23" s="184">
        <v>0.13078706222000963</v>
      </c>
      <c r="P23" s="184">
        <v>0.12876040990283036</v>
      </c>
      <c r="Q23" s="184">
        <v>0.09550999481660775</v>
      </c>
      <c r="R23" s="184">
        <v>0.09790688124117511</v>
      </c>
      <c r="S23" s="184">
        <v>0.050517635807337785</v>
      </c>
      <c r="T23" s="184">
        <v>0.025390590675406992</v>
      </c>
      <c r="U23" s="184">
        <f>U21/U19</f>
        <v>0.02587839875089733</v>
      </c>
      <c r="V23" s="184">
        <f>V21/V19</f>
        <v>0.03653400491266667</v>
      </c>
      <c r="W23" s="51">
        <f>W21/W19</f>
        <v>0.019391327983210017</v>
      </c>
      <c r="X23" s="80"/>
    </row>
    <row r="24" spans="3:24" ht="13.5" thickBot="1">
      <c r="C24" s="25"/>
      <c r="D24" s="52" t="s">
        <v>126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80"/>
    </row>
    <row r="25" spans="3:24" ht="12.75">
      <c r="C25" s="25"/>
      <c r="D25" s="26"/>
      <c r="E25" s="27" t="s">
        <v>25</v>
      </c>
      <c r="F25" s="27"/>
      <c r="G25" s="27"/>
      <c r="H25" s="28"/>
      <c r="I25" s="29"/>
      <c r="J25" s="30">
        <v>8998887.61</v>
      </c>
      <c r="K25" s="30">
        <v>9617484.229999999</v>
      </c>
      <c r="L25" s="30">
        <v>12143094.46</v>
      </c>
      <c r="M25" s="30">
        <v>12650154.05</v>
      </c>
      <c r="N25" s="30">
        <v>12665659.630000003</v>
      </c>
      <c r="O25" s="158">
        <v>13392813.430000002</v>
      </c>
      <c r="P25" s="158">
        <v>14579419.890000002</v>
      </c>
      <c r="Q25" s="158">
        <v>14320780.150000002</v>
      </c>
      <c r="R25" s="158">
        <v>13396996.52</v>
      </c>
      <c r="S25" s="158">
        <v>13234150.27</v>
      </c>
      <c r="T25" s="158">
        <v>13673087.836730001</v>
      </c>
      <c r="U25" s="158">
        <f>U26+U27</f>
        <v>14257286.549730001</v>
      </c>
      <c r="V25" s="158">
        <f>V26+V27</f>
        <v>12708117.90989</v>
      </c>
      <c r="W25" s="31">
        <f>W26+W27</f>
        <v>13793414.37968</v>
      </c>
      <c r="X25" s="80"/>
    </row>
    <row r="26" spans="3:24" ht="13.5" customHeight="1">
      <c r="C26" s="25"/>
      <c r="D26" s="32"/>
      <c r="E26" s="285" t="s">
        <v>27</v>
      </c>
      <c r="F26" s="33" t="s">
        <v>28</v>
      </c>
      <c r="G26" s="33"/>
      <c r="H26" s="34"/>
      <c r="I26" s="35"/>
      <c r="J26" s="36">
        <v>8247993.74</v>
      </c>
      <c r="K26" s="36">
        <v>8552694.709999999</v>
      </c>
      <c r="L26" s="36">
        <v>10747234.040000001</v>
      </c>
      <c r="M26" s="36">
        <v>11203216.49</v>
      </c>
      <c r="N26" s="36">
        <v>11733289.340000002</v>
      </c>
      <c r="O26" s="159">
        <v>12214627.680000002</v>
      </c>
      <c r="P26" s="159">
        <v>12979828.370000003</v>
      </c>
      <c r="Q26" s="159">
        <v>13117099.030000001</v>
      </c>
      <c r="R26" s="159">
        <v>12517035.26</v>
      </c>
      <c r="S26" s="159">
        <v>12422899.33</v>
      </c>
      <c r="T26" s="159">
        <v>12807465.596730001</v>
      </c>
      <c r="U26" s="159">
        <v>13121626.8472</v>
      </c>
      <c r="V26" s="159">
        <v>12216344.67547</v>
      </c>
      <c r="W26" s="37">
        <v>13125704.36115</v>
      </c>
      <c r="X26" s="80"/>
    </row>
    <row r="27" spans="3:24" ht="12.75">
      <c r="C27" s="25"/>
      <c r="D27" s="38"/>
      <c r="E27" s="286"/>
      <c r="F27" s="39" t="s">
        <v>29</v>
      </c>
      <c r="G27" s="39"/>
      <c r="H27" s="40"/>
      <c r="I27" s="41"/>
      <c r="J27" s="42">
        <v>750893.87</v>
      </c>
      <c r="K27" s="42">
        <v>1064789.52</v>
      </c>
      <c r="L27" s="42">
        <v>1395860.42</v>
      </c>
      <c r="M27" s="42">
        <v>1446937.56</v>
      </c>
      <c r="N27" s="42">
        <v>932370.29</v>
      </c>
      <c r="O27" s="214">
        <v>1178185.75</v>
      </c>
      <c r="P27" s="214">
        <v>1599591.52</v>
      </c>
      <c r="Q27" s="214">
        <v>1203681.12</v>
      </c>
      <c r="R27" s="214">
        <v>879961.26</v>
      </c>
      <c r="S27" s="214">
        <v>811250.94</v>
      </c>
      <c r="T27" s="214">
        <v>865622.24</v>
      </c>
      <c r="U27" s="214">
        <v>1135659.70253</v>
      </c>
      <c r="V27" s="214">
        <v>491773.23441999994</v>
      </c>
      <c r="W27" s="43">
        <v>667710.01853</v>
      </c>
      <c r="X27" s="80"/>
    </row>
    <row r="28" spans="3:24" ht="12.75" customHeight="1">
      <c r="C28" s="25"/>
      <c r="D28" s="32"/>
      <c r="E28" s="285" t="s">
        <v>30</v>
      </c>
      <c r="F28" s="33" t="s">
        <v>28</v>
      </c>
      <c r="G28" s="33"/>
      <c r="H28" s="34"/>
      <c r="I28" s="35"/>
      <c r="J28" s="44">
        <v>0.9165570343199342</v>
      </c>
      <c r="K28" s="44">
        <v>0.8892860654059009</v>
      </c>
      <c r="L28" s="44">
        <v>0.8850490355157791</v>
      </c>
      <c r="M28" s="44">
        <v>0.8805440619336736</v>
      </c>
      <c r="N28" s="44">
        <v>0.9263859666817842</v>
      </c>
      <c r="O28" s="215">
        <v>0.9120285102037743</v>
      </c>
      <c r="P28" s="215">
        <v>0.8902842820860687</v>
      </c>
      <c r="Q28" s="215">
        <v>0.9159486349631587</v>
      </c>
      <c r="R28" s="215">
        <v>0.9343165269404727</v>
      </c>
      <c r="S28" s="215">
        <v>0.9387001867555491</v>
      </c>
      <c r="T28" s="215">
        <v>0.9366915322759296</v>
      </c>
      <c r="U28" s="215">
        <f>U26/U25</f>
        <v>0.9203453126533739</v>
      </c>
      <c r="V28" s="215">
        <f>V26/V25</f>
        <v>0.9613024337744552</v>
      </c>
      <c r="W28" s="45">
        <f>W26/W25</f>
        <v>0.9515921148926224</v>
      </c>
      <c r="X28" s="80"/>
    </row>
    <row r="29" spans="3:24" ht="13.5" thickBot="1">
      <c r="C29" s="25"/>
      <c r="D29" s="46"/>
      <c r="E29" s="302"/>
      <c r="F29" s="47" t="s">
        <v>29</v>
      </c>
      <c r="G29" s="47"/>
      <c r="H29" s="48"/>
      <c r="I29" s="49"/>
      <c r="J29" s="50">
        <v>0.08344296568006586</v>
      </c>
      <c r="K29" s="50">
        <v>0.11071393459409916</v>
      </c>
      <c r="L29" s="50">
        <v>0.11495096448422092</v>
      </c>
      <c r="M29" s="50">
        <v>0.11945593806632636</v>
      </c>
      <c r="N29" s="50">
        <v>0.07361403331821573</v>
      </c>
      <c r="O29" s="184">
        <v>0.08797148979622572</v>
      </c>
      <c r="P29" s="184">
        <v>0.10971571791393132</v>
      </c>
      <c r="Q29" s="184">
        <v>0.08405136503684123</v>
      </c>
      <c r="R29" s="184">
        <v>0.06568347305952722</v>
      </c>
      <c r="S29" s="184">
        <v>0.06129981324445094</v>
      </c>
      <c r="T29" s="184">
        <v>0.06330846772407034</v>
      </c>
      <c r="U29" s="184">
        <f>U27/U25</f>
        <v>0.07965468734662604</v>
      </c>
      <c r="V29" s="184">
        <f>V27/V25</f>
        <v>0.03869756622554478</v>
      </c>
      <c r="W29" s="51">
        <f>W27/W25</f>
        <v>0.04840788510737763</v>
      </c>
      <c r="X29" s="80"/>
    </row>
    <row r="30" spans="3:24" ht="13.5" thickBot="1">
      <c r="C30" s="25"/>
      <c r="D30" s="52" t="s">
        <v>31</v>
      </c>
      <c r="E30" s="53"/>
      <c r="F30" s="53"/>
      <c r="G30" s="53"/>
      <c r="H30" s="53"/>
      <c r="I30" s="53"/>
      <c r="J30" s="54"/>
      <c r="K30" s="54"/>
      <c r="L30" s="54"/>
      <c r="M30" s="54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80"/>
    </row>
    <row r="31" spans="3:24" ht="15">
      <c r="C31" s="25"/>
      <c r="D31" s="56"/>
      <c r="E31" s="33" t="s">
        <v>156</v>
      </c>
      <c r="F31" s="33"/>
      <c r="G31" s="33"/>
      <c r="H31" s="34"/>
      <c r="I31" s="35"/>
      <c r="J31" s="57">
        <v>114.24777249999998</v>
      </c>
      <c r="K31" s="57">
        <v>121.34803966999998</v>
      </c>
      <c r="L31" s="57">
        <v>128.55417447999997</v>
      </c>
      <c r="M31" s="57">
        <v>141.24843944</v>
      </c>
      <c r="N31" s="57">
        <v>151.58498969999997</v>
      </c>
      <c r="O31" s="216">
        <v>149.79972682000005</v>
      </c>
      <c r="P31" s="216">
        <v>162.80350399</v>
      </c>
      <c r="Q31" s="216">
        <v>161.87480193999997</v>
      </c>
      <c r="R31" s="216">
        <v>172.76879587426</v>
      </c>
      <c r="S31" s="216">
        <v>170.37426544439</v>
      </c>
      <c r="T31" s="216">
        <v>171.72496276016</v>
      </c>
      <c r="U31" s="216">
        <v>177.59063407748005</v>
      </c>
      <c r="V31" s="216">
        <v>181.60898122443</v>
      </c>
      <c r="W31" s="58">
        <v>172.2724</v>
      </c>
      <c r="X31" s="80"/>
    </row>
    <row r="32" spans="3:24" ht="25.5" customHeight="1">
      <c r="C32" s="25"/>
      <c r="D32" s="59"/>
      <c r="E32" s="298" t="s">
        <v>32</v>
      </c>
      <c r="F32" s="298"/>
      <c r="G32" s="298"/>
      <c r="H32" s="298"/>
      <c r="I32" s="299"/>
      <c r="J32" s="60">
        <f aca="true" t="shared" si="1" ref="J32:Q32">J13/J31/1000000</f>
        <v>0.09341478154420911</v>
      </c>
      <c r="K32" s="60">
        <f t="shared" si="1"/>
        <v>0.09553026453105454</v>
      </c>
      <c r="L32" s="60">
        <f t="shared" si="1"/>
        <v>0.11015500521302095</v>
      </c>
      <c r="M32" s="60">
        <f t="shared" si="1"/>
        <v>0.10438200378322</v>
      </c>
      <c r="N32" s="60">
        <f t="shared" si="1"/>
        <v>0.09862869674358005</v>
      </c>
      <c r="O32" s="217">
        <f t="shared" si="1"/>
        <v>0.1041316290833006</v>
      </c>
      <c r="P32" s="217">
        <f t="shared" si="1"/>
        <v>0.10366461234788073</v>
      </c>
      <c r="Q32" s="217">
        <f t="shared" si="1"/>
        <v>0.10291603430764329</v>
      </c>
      <c r="R32" s="217">
        <f aca="true" t="shared" si="2" ref="R32:W32">R13/R31/1000000</f>
        <v>0.09120318093058824</v>
      </c>
      <c r="S32" s="217">
        <f t="shared" si="2"/>
        <v>0.08488646687460281</v>
      </c>
      <c r="T32" s="217">
        <f t="shared" si="2"/>
        <v>0.09229037966358407</v>
      </c>
      <c r="U32" s="217">
        <f t="shared" si="2"/>
        <v>0.09234741329058445</v>
      </c>
      <c r="V32" s="217">
        <f t="shared" si="2"/>
        <v>0.08111701759636494</v>
      </c>
      <c r="W32" s="61">
        <f t="shared" si="2"/>
        <v>0.09219878508426191</v>
      </c>
      <c r="X32" s="80"/>
    </row>
    <row r="33" spans="3:24" ht="12.75">
      <c r="C33" s="25"/>
      <c r="D33" s="56"/>
      <c r="E33" s="33" t="s">
        <v>33</v>
      </c>
      <c r="F33" s="33"/>
      <c r="G33" s="33"/>
      <c r="H33" s="34"/>
      <c r="I33" s="35"/>
      <c r="J33" s="62">
        <v>2688.107</v>
      </c>
      <c r="K33" s="62">
        <v>3057.66</v>
      </c>
      <c r="L33" s="62">
        <v>3257.972</v>
      </c>
      <c r="M33" s="62">
        <v>3507.131</v>
      </c>
      <c r="N33" s="62">
        <v>3831.819</v>
      </c>
      <c r="O33" s="218">
        <v>4015.346</v>
      </c>
      <c r="P33" s="218">
        <v>3921.827</v>
      </c>
      <c r="Q33" s="62">
        <v>3953.651</v>
      </c>
      <c r="R33" s="62">
        <v>4033.755</v>
      </c>
      <c r="S33" s="62">
        <v>4059.912</v>
      </c>
      <c r="T33" s="62">
        <v>4098.128</v>
      </c>
      <c r="U33" s="218">
        <v>4313.789</v>
      </c>
      <c r="V33" s="218">
        <v>4554.615</v>
      </c>
      <c r="W33" s="280">
        <v>4715.061</v>
      </c>
      <c r="X33" s="80"/>
    </row>
    <row r="34" spans="3:24" ht="13.5" thickBot="1">
      <c r="C34" s="25"/>
      <c r="D34" s="63"/>
      <c r="E34" s="64" t="s">
        <v>34</v>
      </c>
      <c r="F34" s="64"/>
      <c r="G34" s="64"/>
      <c r="H34" s="65"/>
      <c r="I34" s="66"/>
      <c r="J34" s="236">
        <f>J13/1000000/J33</f>
        <v>0.003970240288054009</v>
      </c>
      <c r="K34" s="50">
        <f aca="true" t="shared" si="3" ref="K34:P34">K13/1000000/K33</f>
        <v>0.003791268594284518</v>
      </c>
      <c r="L34" s="50">
        <f t="shared" si="3"/>
        <v>0.00434653390514099</v>
      </c>
      <c r="M34" s="50">
        <f t="shared" si="3"/>
        <v>0.004203947654079646</v>
      </c>
      <c r="N34" s="50">
        <f t="shared" si="3"/>
        <v>0.0039017056859940416</v>
      </c>
      <c r="O34" s="50">
        <f t="shared" si="3"/>
        <v>0.0038848182921222734</v>
      </c>
      <c r="P34" s="254">
        <f t="shared" si="3"/>
        <v>0.004303341817474356</v>
      </c>
      <c r="Q34" s="50">
        <f aca="true" t="shared" si="4" ref="Q34:W34">Q13/1000000/Q33</f>
        <v>0.004213703402247695</v>
      </c>
      <c r="R34" s="50">
        <f t="shared" si="4"/>
        <v>0.003906301634402685</v>
      </c>
      <c r="S34" s="50">
        <f t="shared" si="4"/>
        <v>0.003562261802701635</v>
      </c>
      <c r="T34" s="50">
        <f t="shared" si="4"/>
        <v>0.0038672686677551317</v>
      </c>
      <c r="U34" s="184">
        <f t="shared" si="4"/>
        <v>0.0038017704810527357</v>
      </c>
      <c r="V34" s="184">
        <f t="shared" si="4"/>
        <v>0.0032344290188391334</v>
      </c>
      <c r="W34" s="51">
        <f t="shared" si="4"/>
        <v>0.003368632130856844</v>
      </c>
      <c r="X34" s="80"/>
    </row>
    <row r="35" spans="3:24" ht="13.5" thickBot="1">
      <c r="C35" s="25"/>
      <c r="D35" s="52" t="s">
        <v>123</v>
      </c>
      <c r="E35" s="53"/>
      <c r="F35" s="53"/>
      <c r="G35" s="53"/>
      <c r="H35" s="53"/>
      <c r="I35" s="53"/>
      <c r="J35" s="54"/>
      <c r="K35" s="54"/>
      <c r="L35" s="54"/>
      <c r="M35" s="54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80"/>
    </row>
    <row r="36" spans="3:24" ht="12.75">
      <c r="C36" s="25"/>
      <c r="D36" s="26"/>
      <c r="E36" s="27" t="s">
        <v>25</v>
      </c>
      <c r="F36" s="27"/>
      <c r="G36" s="27"/>
      <c r="H36" s="28"/>
      <c r="I36" s="29"/>
      <c r="J36" s="30">
        <v>368474.789</v>
      </c>
      <c r="K36" s="30">
        <v>390042.212</v>
      </c>
      <c r="L36" s="30">
        <v>436096.967</v>
      </c>
      <c r="M36" s="30">
        <v>461914.76495</v>
      </c>
      <c r="N36" s="30">
        <v>538123.3</v>
      </c>
      <c r="O36" s="238" t="s">
        <v>26</v>
      </c>
      <c r="P36" s="238" t="s">
        <v>59</v>
      </c>
      <c r="Q36" s="238" t="s">
        <v>59</v>
      </c>
      <c r="R36" s="238" t="s">
        <v>59</v>
      </c>
      <c r="S36" s="238" t="s">
        <v>59</v>
      </c>
      <c r="T36" s="238" t="s">
        <v>59</v>
      </c>
      <c r="U36" s="238" t="s">
        <v>59</v>
      </c>
      <c r="V36" s="238" t="s">
        <v>59</v>
      </c>
      <c r="W36" s="239" t="s">
        <v>59</v>
      </c>
      <c r="X36" s="80"/>
    </row>
    <row r="37" spans="3:24" ht="13.5" customHeight="1">
      <c r="C37" s="25"/>
      <c r="D37" s="32"/>
      <c r="E37" s="285" t="s">
        <v>27</v>
      </c>
      <c r="F37" s="33" t="s">
        <v>35</v>
      </c>
      <c r="G37" s="33"/>
      <c r="H37" s="34"/>
      <c r="I37" s="35"/>
      <c r="J37" s="36">
        <v>269509.343</v>
      </c>
      <c r="K37" s="36">
        <v>281636.989</v>
      </c>
      <c r="L37" s="36">
        <v>315614.967</v>
      </c>
      <c r="M37" s="36">
        <v>331322.76495</v>
      </c>
      <c r="N37" s="36">
        <v>381788.3</v>
      </c>
      <c r="O37" s="248" t="s">
        <v>26</v>
      </c>
      <c r="P37" s="248" t="s">
        <v>59</v>
      </c>
      <c r="Q37" s="248" t="s">
        <v>59</v>
      </c>
      <c r="R37" s="248" t="s">
        <v>59</v>
      </c>
      <c r="S37" s="248" t="s">
        <v>59</v>
      </c>
      <c r="T37" s="248" t="s">
        <v>59</v>
      </c>
      <c r="U37" s="248" t="s">
        <v>59</v>
      </c>
      <c r="V37" s="248" t="s">
        <v>59</v>
      </c>
      <c r="W37" s="249" t="s">
        <v>59</v>
      </c>
      <c r="X37" s="80"/>
    </row>
    <row r="38" spans="3:24" ht="13.5" thickBot="1">
      <c r="C38" s="25"/>
      <c r="D38" s="46"/>
      <c r="E38" s="301"/>
      <c r="F38" s="64" t="s">
        <v>36</v>
      </c>
      <c r="G38" s="64"/>
      <c r="H38" s="65"/>
      <c r="I38" s="66"/>
      <c r="J38" s="67">
        <v>98965.446</v>
      </c>
      <c r="K38" s="67">
        <v>108405.223</v>
      </c>
      <c r="L38" s="67">
        <v>120482</v>
      </c>
      <c r="M38" s="67">
        <v>130592</v>
      </c>
      <c r="N38" s="67">
        <v>156335</v>
      </c>
      <c r="O38" s="161">
        <v>168442.41765000002</v>
      </c>
      <c r="P38" s="161">
        <v>182642</v>
      </c>
      <c r="Q38" s="161">
        <v>194908.191</v>
      </c>
      <c r="R38" s="161">
        <v>207974.701</v>
      </c>
      <c r="S38" s="161">
        <v>232460.16278</v>
      </c>
      <c r="T38" s="161">
        <v>258570</v>
      </c>
      <c r="U38" s="161">
        <v>290131</v>
      </c>
      <c r="V38" s="161">
        <v>312022.19929</v>
      </c>
      <c r="W38" s="68">
        <v>239307</v>
      </c>
      <c r="X38" s="80"/>
    </row>
    <row r="39" spans="4:24" ht="13.5">
      <c r="D39" s="81" t="s">
        <v>90</v>
      </c>
      <c r="E39" s="82"/>
      <c r="F39" s="82"/>
      <c r="G39" s="82"/>
      <c r="H39" s="82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69" t="s">
        <v>153</v>
      </c>
      <c r="X39" s="72" t="s">
        <v>89</v>
      </c>
    </row>
    <row r="40" spans="4:23" ht="27" customHeight="1">
      <c r="D40" s="70" t="s">
        <v>37</v>
      </c>
      <c r="E40" s="300" t="s">
        <v>18</v>
      </c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</row>
    <row r="41" spans="4:23" ht="15" customHeight="1">
      <c r="D41" s="70" t="s">
        <v>125</v>
      </c>
      <c r="E41" s="300" t="s">
        <v>152</v>
      </c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</row>
    <row r="42" spans="4:23" ht="29.25" customHeight="1">
      <c r="D42" s="210" t="s">
        <v>155</v>
      </c>
      <c r="E42" s="297" t="s">
        <v>174</v>
      </c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</row>
    <row r="43" spans="11:22" ht="12.75">
      <c r="K43" s="108"/>
      <c r="L43" s="209"/>
      <c r="M43" s="209"/>
      <c r="N43" s="108"/>
      <c r="O43" s="108"/>
      <c r="P43" s="108"/>
      <c r="Q43" s="108"/>
      <c r="R43" s="108"/>
      <c r="S43" s="108"/>
      <c r="T43" s="108"/>
      <c r="U43" s="108"/>
      <c r="V43" s="108"/>
    </row>
  </sheetData>
  <sheetProtection/>
  <mergeCells count="26">
    <mergeCell ref="V7:V10"/>
    <mergeCell ref="E42:W42"/>
    <mergeCell ref="E20:E21"/>
    <mergeCell ref="E26:E27"/>
    <mergeCell ref="E32:I32"/>
    <mergeCell ref="E40:W40"/>
    <mergeCell ref="E41:W41"/>
    <mergeCell ref="E37:E38"/>
    <mergeCell ref="E28:E29"/>
    <mergeCell ref="E22:E23"/>
    <mergeCell ref="R7:R10"/>
    <mergeCell ref="S7:S10"/>
    <mergeCell ref="E14:E15"/>
    <mergeCell ref="E16:E17"/>
    <mergeCell ref="N7:N10"/>
    <mergeCell ref="D7:I11"/>
    <mergeCell ref="W7:W10"/>
    <mergeCell ref="J7:J10"/>
    <mergeCell ref="K7:K10"/>
    <mergeCell ref="L7:L10"/>
    <mergeCell ref="M7:M10"/>
    <mergeCell ref="O7:O10"/>
    <mergeCell ref="P7:P10"/>
    <mergeCell ref="Q7:Q10"/>
    <mergeCell ref="U7:U10"/>
    <mergeCell ref="T7:T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5" right="0.33" top="0.7086614173228347" bottom="0.708661417322834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C3:BA59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5.875" style="72" customWidth="1"/>
    <col min="9" max="9" width="1.12109375" style="72" customWidth="1"/>
    <col min="10" max="12" width="6.00390625" style="72" hidden="1" customWidth="1"/>
    <col min="13" max="23" width="6.00390625" style="72" customWidth="1"/>
    <col min="24" max="27" width="1.75390625" style="72" customWidth="1"/>
    <col min="28" max="28" width="11.75390625" style="72" bestFit="1" customWidth="1"/>
    <col min="29" max="29" width="7.25390625" style="72" bestFit="1" customWidth="1"/>
    <col min="30" max="33" width="6.125" style="72" bestFit="1" customWidth="1"/>
    <col min="34" max="36" width="2.375" style="72" bestFit="1" customWidth="1"/>
    <col min="37" max="37" width="16.125" style="72" bestFit="1" customWidth="1"/>
    <col min="38" max="41" width="4.375" style="72" bestFit="1" customWidth="1"/>
    <col min="42" max="42" width="9.125" style="72" bestFit="1" customWidth="1"/>
    <col min="43" max="45" width="2.375" style="72" bestFit="1" customWidth="1"/>
    <col min="46" max="46" width="10.375" style="72" bestFit="1" customWidth="1"/>
    <col min="47" max="51" width="10.125" style="72" bestFit="1" customWidth="1"/>
    <col min="52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91</v>
      </c>
      <c r="E4" s="74"/>
      <c r="F4" s="74"/>
      <c r="G4" s="74"/>
      <c r="H4" s="16" t="s">
        <v>127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2" t="s">
        <v>212</v>
      </c>
      <c r="E5" s="74"/>
      <c r="F5" s="74"/>
      <c r="G5" s="74"/>
      <c r="H5" s="16"/>
      <c r="I5" s="75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3:24" s="77" customFormat="1" ht="21" customHeight="1" thickBot="1">
      <c r="C6" s="73"/>
      <c r="D6" s="174"/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  <c r="X6" s="15" t="s">
        <v>89</v>
      </c>
    </row>
    <row r="7" spans="3:24" ht="6" customHeight="1">
      <c r="C7" s="25"/>
      <c r="D7" s="288"/>
      <c r="E7" s="289"/>
      <c r="F7" s="289"/>
      <c r="G7" s="289"/>
      <c r="H7" s="289"/>
      <c r="I7" s="290"/>
      <c r="J7" s="283">
        <v>2003</v>
      </c>
      <c r="K7" s="283">
        <v>2004</v>
      </c>
      <c r="L7" s="283">
        <v>2005</v>
      </c>
      <c r="M7" s="283">
        <v>2006</v>
      </c>
      <c r="N7" s="283">
        <v>2007</v>
      </c>
      <c r="O7" s="283">
        <v>2008</v>
      </c>
      <c r="P7" s="283">
        <v>2009</v>
      </c>
      <c r="Q7" s="283">
        <v>2010</v>
      </c>
      <c r="R7" s="283">
        <v>2011</v>
      </c>
      <c r="S7" s="283">
        <v>2012</v>
      </c>
      <c r="T7" s="283">
        <v>2013</v>
      </c>
      <c r="U7" s="283">
        <v>2014</v>
      </c>
      <c r="V7" s="283">
        <v>2015</v>
      </c>
      <c r="W7" s="281">
        <v>2016</v>
      </c>
      <c r="X7" s="80"/>
    </row>
    <row r="8" spans="3:24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2"/>
      <c r="X8" s="80"/>
    </row>
    <row r="9" spans="3:24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2"/>
      <c r="X9" s="80"/>
    </row>
    <row r="10" spans="3:24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2"/>
      <c r="X10" s="80"/>
    </row>
    <row r="11" spans="3:24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164"/>
      <c r="V11" s="164"/>
      <c r="W11" s="20"/>
      <c r="X11" s="80"/>
    </row>
    <row r="12" spans="3:24" ht="14.25" thickBot="1" thickTop="1">
      <c r="C12" s="25"/>
      <c r="D12" s="21" t="s">
        <v>170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  <c r="X12" s="80"/>
    </row>
    <row r="13" spans="3:29" ht="12.75">
      <c r="C13" s="25"/>
      <c r="D13" s="83"/>
      <c r="E13" s="84" t="s">
        <v>39</v>
      </c>
      <c r="F13" s="84"/>
      <c r="G13" s="84"/>
      <c r="H13" s="85"/>
      <c r="I13" s="86"/>
      <c r="J13" s="87">
        <v>7941.941</v>
      </c>
      <c r="K13" s="87">
        <v>7638.398</v>
      </c>
      <c r="L13" s="87">
        <v>7433.444</v>
      </c>
      <c r="M13" s="87">
        <v>7284.116</v>
      </c>
      <c r="N13" s="87">
        <v>7334.292</v>
      </c>
      <c r="O13" s="183">
        <v>7440.608000000008</v>
      </c>
      <c r="P13" s="183">
        <v>7599.10500000001</v>
      </c>
      <c r="Q13" s="183">
        <v>7738.076999999993</v>
      </c>
      <c r="R13" s="183">
        <v>7936.632000000008</v>
      </c>
      <c r="S13" s="183">
        <v>8163.260000000015</v>
      </c>
      <c r="T13" s="183">
        <v>8476.729</v>
      </c>
      <c r="U13" s="183">
        <v>8934.129000000008</v>
      </c>
      <c r="V13" s="183">
        <v>9499.409000000007</v>
      </c>
      <c r="W13" s="88">
        <v>9973.393999999998</v>
      </c>
      <c r="X13" s="80"/>
      <c r="AB13" s="197"/>
      <c r="AC13" s="234"/>
    </row>
    <row r="14" spans="3:29" ht="12.75">
      <c r="C14" s="25"/>
      <c r="D14" s="63"/>
      <c r="E14" s="64" t="s">
        <v>40</v>
      </c>
      <c r="F14" s="64"/>
      <c r="G14" s="64"/>
      <c r="H14" s="64"/>
      <c r="I14" s="66"/>
      <c r="J14" s="89">
        <v>3800.71</v>
      </c>
      <c r="K14" s="89">
        <v>4208.178</v>
      </c>
      <c r="L14" s="89">
        <v>4921.645</v>
      </c>
      <c r="M14" s="89">
        <v>5022.509</v>
      </c>
      <c r="N14" s="89">
        <v>5024.018</v>
      </c>
      <c r="O14" s="160">
        <v>5045.005000000001</v>
      </c>
      <c r="P14" s="160">
        <v>5082.492999999999</v>
      </c>
      <c r="Q14" s="160">
        <v>5117.905</v>
      </c>
      <c r="R14" s="160">
        <v>5084.008000000003</v>
      </c>
      <c r="S14" s="160">
        <v>4906.381999999996</v>
      </c>
      <c r="T14" s="160">
        <v>4898.576999999999</v>
      </c>
      <c r="U14" s="160">
        <v>4823.467999999999</v>
      </c>
      <c r="V14" s="160">
        <v>4358.738000000001</v>
      </c>
      <c r="W14" s="90">
        <v>4315.204000000001</v>
      </c>
      <c r="X14" s="80"/>
      <c r="AB14" s="197"/>
      <c r="AC14" s="234"/>
    </row>
    <row r="15" spans="3:29" ht="12.75">
      <c r="C15" s="25"/>
      <c r="D15" s="63"/>
      <c r="E15" s="64" t="s">
        <v>41</v>
      </c>
      <c r="F15" s="64"/>
      <c r="G15" s="64"/>
      <c r="H15" s="65"/>
      <c r="I15" s="66"/>
      <c r="J15" s="89">
        <v>7507.939</v>
      </c>
      <c r="K15" s="89">
        <v>7504.282</v>
      </c>
      <c r="L15" s="89">
        <v>7176.994</v>
      </c>
      <c r="M15" s="89">
        <v>6803.5</v>
      </c>
      <c r="N15" s="89">
        <v>6587.772</v>
      </c>
      <c r="O15" s="160">
        <v>6304.171999999997</v>
      </c>
      <c r="P15" s="160">
        <v>6048.2050000000045</v>
      </c>
      <c r="Q15" s="160">
        <v>5833.258</v>
      </c>
      <c r="R15" s="160">
        <v>5442.009000000001</v>
      </c>
      <c r="S15" s="160">
        <v>5074.1280000000015</v>
      </c>
      <c r="T15" s="160">
        <v>4861.036999999996</v>
      </c>
      <c r="U15" s="160">
        <v>4728.336000000005</v>
      </c>
      <c r="V15" s="160">
        <v>2978.01</v>
      </c>
      <c r="W15" s="90">
        <v>2950.2370000000024</v>
      </c>
      <c r="X15" s="80"/>
      <c r="AB15" s="271"/>
      <c r="AC15" s="234"/>
    </row>
    <row r="16" spans="3:29" ht="12.75">
      <c r="C16" s="25"/>
      <c r="D16" s="63"/>
      <c r="E16" s="64" t="s">
        <v>42</v>
      </c>
      <c r="F16" s="64"/>
      <c r="G16" s="64"/>
      <c r="H16" s="65"/>
      <c r="I16" s="66"/>
      <c r="J16" s="89">
        <v>1600.028</v>
      </c>
      <c r="K16" s="89">
        <v>1422.291</v>
      </c>
      <c r="L16" s="89">
        <v>1150.925</v>
      </c>
      <c r="M16" s="89">
        <v>1083.477</v>
      </c>
      <c r="N16" s="89">
        <v>1021.178</v>
      </c>
      <c r="O16" s="160">
        <v>950.1160000000002</v>
      </c>
      <c r="P16" s="160">
        <v>911.6789999999999</v>
      </c>
      <c r="Q16" s="160">
        <v>896.006</v>
      </c>
      <c r="R16" s="160">
        <v>866.618</v>
      </c>
      <c r="S16" s="160">
        <v>801.375</v>
      </c>
      <c r="T16" s="160">
        <v>775.5580000000002</v>
      </c>
      <c r="U16" s="160">
        <v>748.1140000000001</v>
      </c>
      <c r="V16" s="160">
        <v>545.6239999999998</v>
      </c>
      <c r="W16" s="90">
        <v>537.0629999999999</v>
      </c>
      <c r="X16" s="80"/>
      <c r="AB16" s="271"/>
      <c r="AC16" s="234"/>
    </row>
    <row r="17" spans="3:29" ht="12.75">
      <c r="C17" s="25"/>
      <c r="D17" s="63"/>
      <c r="E17" s="64" t="s">
        <v>43</v>
      </c>
      <c r="F17" s="64"/>
      <c r="G17" s="64"/>
      <c r="H17" s="65"/>
      <c r="I17" s="66"/>
      <c r="J17" s="89">
        <v>354.404</v>
      </c>
      <c r="K17" s="89">
        <v>372.892</v>
      </c>
      <c r="L17" s="89">
        <v>359.271</v>
      </c>
      <c r="M17" s="89">
        <v>367.133</v>
      </c>
      <c r="N17" s="89">
        <v>375.518</v>
      </c>
      <c r="O17" s="160">
        <v>387.325</v>
      </c>
      <c r="P17" s="160">
        <v>406.522</v>
      </c>
      <c r="Q17" s="160">
        <v>423.39400000000006</v>
      </c>
      <c r="R17" s="160">
        <v>451.075</v>
      </c>
      <c r="S17" s="160">
        <v>457.77699999999993</v>
      </c>
      <c r="T17" s="160">
        <v>477.744</v>
      </c>
      <c r="U17" s="160">
        <v>501.45099999999996</v>
      </c>
      <c r="V17" s="160">
        <v>518.2969999999999</v>
      </c>
      <c r="W17" s="90">
        <v>561.5490000000001</v>
      </c>
      <c r="X17" s="80"/>
      <c r="AB17" s="271"/>
      <c r="AC17" s="234"/>
    </row>
    <row r="18" spans="3:29" ht="12.75">
      <c r="C18" s="25"/>
      <c r="D18" s="63"/>
      <c r="E18" s="64" t="s">
        <v>44</v>
      </c>
      <c r="F18" s="64"/>
      <c r="G18" s="64"/>
      <c r="H18" s="65"/>
      <c r="I18" s="66"/>
      <c r="J18" s="89">
        <v>24684.757</v>
      </c>
      <c r="K18" s="89">
        <v>24095.782</v>
      </c>
      <c r="L18" s="89">
        <v>23463.881</v>
      </c>
      <c r="M18" s="89">
        <v>23188.972</v>
      </c>
      <c r="N18" s="89">
        <v>23129.572</v>
      </c>
      <c r="O18" s="160">
        <v>23192.556999999873</v>
      </c>
      <c r="P18" s="160">
        <v>23256.9</v>
      </c>
      <c r="Q18" s="160">
        <v>23323.534999999978</v>
      </c>
      <c r="R18" s="160">
        <v>23120.307999999983</v>
      </c>
      <c r="S18" s="160">
        <v>23243.183999999936</v>
      </c>
      <c r="T18" s="160">
        <v>23444.226999999923</v>
      </c>
      <c r="U18" s="160">
        <v>23873.946999999822</v>
      </c>
      <c r="V18" s="160">
        <v>26662.60499999994</v>
      </c>
      <c r="W18" s="90">
        <v>26924.238999999874</v>
      </c>
      <c r="X18" s="80"/>
      <c r="AB18" s="271"/>
      <c r="AC18" s="234"/>
    </row>
    <row r="19" spans="3:29" ht="12.75">
      <c r="C19" s="25"/>
      <c r="D19" s="63"/>
      <c r="E19" s="64" t="s">
        <v>45</v>
      </c>
      <c r="F19" s="64"/>
      <c r="G19" s="64"/>
      <c r="H19" s="65"/>
      <c r="I19" s="66"/>
      <c r="J19" s="89">
        <v>2404.32</v>
      </c>
      <c r="K19" s="89">
        <v>2487.921</v>
      </c>
      <c r="L19" s="89">
        <v>2563.404</v>
      </c>
      <c r="M19" s="89">
        <v>2600.227</v>
      </c>
      <c r="N19" s="89">
        <v>2636.244</v>
      </c>
      <c r="O19" s="160">
        <v>2662.820999999998</v>
      </c>
      <c r="P19" s="160">
        <v>2690.1820000000002</v>
      </c>
      <c r="Q19" s="160">
        <v>2752.069</v>
      </c>
      <c r="R19" s="160">
        <v>2734.0510000000013</v>
      </c>
      <c r="S19" s="160">
        <v>2713.426</v>
      </c>
      <c r="T19" s="160">
        <v>2759.0789999999984</v>
      </c>
      <c r="U19" s="160">
        <v>2797.520999999998</v>
      </c>
      <c r="V19" s="160">
        <v>2839.442000000002</v>
      </c>
      <c r="W19" s="90">
        <v>2903.3050000000003</v>
      </c>
      <c r="X19" s="80"/>
      <c r="AB19" s="271"/>
      <c r="AC19" s="234"/>
    </row>
    <row r="20" spans="3:29" ht="12.75">
      <c r="C20" s="25"/>
      <c r="D20" s="63"/>
      <c r="E20" s="64" t="s">
        <v>46</v>
      </c>
      <c r="F20" s="64"/>
      <c r="G20" s="64"/>
      <c r="H20" s="65"/>
      <c r="I20" s="66"/>
      <c r="J20" s="89">
        <v>8039.417</v>
      </c>
      <c r="K20" s="89">
        <v>8114.743</v>
      </c>
      <c r="L20" s="89">
        <v>8173.653</v>
      </c>
      <c r="M20" s="89">
        <v>8193.412</v>
      </c>
      <c r="N20" s="89">
        <v>8234.883</v>
      </c>
      <c r="O20" s="160">
        <v>8313.132000000003</v>
      </c>
      <c r="P20" s="160">
        <v>8463.250000000011</v>
      </c>
      <c r="Q20" s="160">
        <v>8592.191999999986</v>
      </c>
      <c r="R20" s="160">
        <v>8694.185000000003</v>
      </c>
      <c r="S20" s="160">
        <v>8845.585999999994</v>
      </c>
      <c r="T20" s="160">
        <v>8958.867000000006</v>
      </c>
      <c r="U20" s="160">
        <v>9108.591999999995</v>
      </c>
      <c r="V20" s="160">
        <v>9259.93200000001</v>
      </c>
      <c r="W20" s="90">
        <v>9359.762999999988</v>
      </c>
      <c r="X20" s="80"/>
      <c r="AB20" s="271"/>
      <c r="AC20" s="234"/>
    </row>
    <row r="21" spans="3:29" ht="12.75">
      <c r="C21" s="25"/>
      <c r="D21" s="63"/>
      <c r="E21" s="64" t="s">
        <v>47</v>
      </c>
      <c r="F21" s="64"/>
      <c r="G21" s="64"/>
      <c r="H21" s="65"/>
      <c r="I21" s="66"/>
      <c r="J21" s="89">
        <v>464.582</v>
      </c>
      <c r="K21" s="89">
        <v>420.738</v>
      </c>
      <c r="L21" s="89">
        <v>388.621</v>
      </c>
      <c r="M21" s="89">
        <v>362.408</v>
      </c>
      <c r="N21" s="89">
        <v>294.211</v>
      </c>
      <c r="O21" s="160">
        <v>241.33799999999997</v>
      </c>
      <c r="P21" s="160">
        <v>202.126</v>
      </c>
      <c r="Q21" s="160">
        <v>167.02300000000008</v>
      </c>
      <c r="R21" s="160">
        <v>149.161</v>
      </c>
      <c r="S21" s="160">
        <v>131.45600000000005</v>
      </c>
      <c r="T21" s="160">
        <v>110.378</v>
      </c>
      <c r="U21" s="160">
        <v>107.65</v>
      </c>
      <c r="V21" s="160">
        <v>137.44799999999998</v>
      </c>
      <c r="W21" s="90">
        <v>113.50800000000002</v>
      </c>
      <c r="X21" s="80"/>
      <c r="AB21" s="271"/>
      <c r="AC21" s="234"/>
    </row>
    <row r="22" spans="3:29" ht="12.75">
      <c r="C22" s="25"/>
      <c r="D22" s="91"/>
      <c r="E22" s="92" t="s">
        <v>48</v>
      </c>
      <c r="F22" s="92"/>
      <c r="G22" s="92"/>
      <c r="H22" s="93"/>
      <c r="I22" s="94"/>
      <c r="J22" s="89">
        <v>1426.808</v>
      </c>
      <c r="K22" s="89">
        <v>1495.906</v>
      </c>
      <c r="L22" s="89">
        <v>1237.786</v>
      </c>
      <c r="M22" s="89">
        <v>1287.46</v>
      </c>
      <c r="N22" s="89">
        <v>1310.262</v>
      </c>
      <c r="O22" s="160">
        <v>1332.5639999999999</v>
      </c>
      <c r="P22" s="160">
        <v>1333.277</v>
      </c>
      <c r="Q22" s="160">
        <v>1211.4070000000002</v>
      </c>
      <c r="R22" s="160">
        <v>1176.1190000000004</v>
      </c>
      <c r="S22" s="160">
        <v>1057.2210000000002</v>
      </c>
      <c r="T22" s="160">
        <v>1035.18</v>
      </c>
      <c r="U22" s="160">
        <v>1021.792</v>
      </c>
      <c r="V22" s="160">
        <v>959.66</v>
      </c>
      <c r="W22" s="90">
        <v>975.177</v>
      </c>
      <c r="X22" s="80"/>
      <c r="AB22" s="271"/>
      <c r="AC22" s="234"/>
    </row>
    <row r="23" spans="3:29" ht="13.5" thickBot="1">
      <c r="C23" s="25"/>
      <c r="D23" s="95"/>
      <c r="E23" s="47" t="s">
        <v>49</v>
      </c>
      <c r="F23" s="47"/>
      <c r="G23" s="47"/>
      <c r="H23" s="48"/>
      <c r="I23" s="49"/>
      <c r="J23" s="67">
        <v>0</v>
      </c>
      <c r="K23" s="67">
        <v>0</v>
      </c>
      <c r="L23" s="67">
        <v>135.385</v>
      </c>
      <c r="M23" s="67">
        <v>161.033</v>
      </c>
      <c r="N23" s="67">
        <v>153.658</v>
      </c>
      <c r="O23" s="161">
        <v>149.388</v>
      </c>
      <c r="P23" s="161">
        <v>172.99099999999999</v>
      </c>
      <c r="Q23" s="161">
        <v>315.3690000000001</v>
      </c>
      <c r="R23" s="161">
        <v>310.87600000000003</v>
      </c>
      <c r="S23" s="161">
        <v>307.63700000000006</v>
      </c>
      <c r="T23" s="161">
        <v>316.282</v>
      </c>
      <c r="U23" s="161">
        <v>380.96600000000007</v>
      </c>
      <c r="V23" s="161">
        <v>411.273</v>
      </c>
      <c r="W23" s="68">
        <v>441.07200000000006</v>
      </c>
      <c r="X23" s="80"/>
      <c r="AB23" s="271"/>
      <c r="AC23" s="234"/>
    </row>
    <row r="24" spans="3:53" ht="13.5" thickBot="1">
      <c r="C24" s="25"/>
      <c r="D24" s="52" t="s">
        <v>50</v>
      </c>
      <c r="E24" s="53"/>
      <c r="F24" s="53"/>
      <c r="G24" s="53"/>
      <c r="H24" s="53"/>
      <c r="I24" s="53"/>
      <c r="J24" s="54"/>
      <c r="K24" s="54"/>
      <c r="L24" s="54"/>
      <c r="M24" s="54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80"/>
      <c r="Z24" s="197"/>
      <c r="AA24" s="197"/>
      <c r="AB24" s="271"/>
      <c r="AC24" s="234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</row>
    <row r="25" spans="3:51" ht="12.75">
      <c r="C25" s="25"/>
      <c r="D25" s="83"/>
      <c r="E25" s="84" t="s">
        <v>39</v>
      </c>
      <c r="F25" s="84"/>
      <c r="G25" s="84"/>
      <c r="H25" s="85"/>
      <c r="I25" s="86"/>
      <c r="J25" s="87">
        <v>7894.027</v>
      </c>
      <c r="K25" s="87">
        <v>7595.579</v>
      </c>
      <c r="L25" s="87">
        <v>7407.123</v>
      </c>
      <c r="M25" s="87">
        <v>7262.203</v>
      </c>
      <c r="N25" s="87">
        <v>7312.162</v>
      </c>
      <c r="O25" s="183">
        <v>7419.4020000000055</v>
      </c>
      <c r="P25" s="183">
        <v>7582.421000000012</v>
      </c>
      <c r="Q25" s="183">
        <v>7716.753999999989</v>
      </c>
      <c r="R25" s="183">
        <v>7913.462000000008</v>
      </c>
      <c r="S25" s="183">
        <v>8135.759000000016</v>
      </c>
      <c r="T25" s="183">
        <v>8452.745</v>
      </c>
      <c r="U25" s="183">
        <v>8901.241000000009</v>
      </c>
      <c r="V25" s="183">
        <v>9464.611000000003</v>
      </c>
      <c r="W25" s="88">
        <v>9933.205999999996</v>
      </c>
      <c r="X25" s="80"/>
      <c r="AB25" s="271"/>
      <c r="AC25" s="234"/>
      <c r="AT25" s="197"/>
      <c r="AU25" s="197"/>
      <c r="AV25" s="197"/>
      <c r="AW25" s="197"/>
      <c r="AX25" s="197"/>
      <c r="AY25" s="197"/>
    </row>
    <row r="26" spans="3:51" ht="12.75">
      <c r="C26" s="25"/>
      <c r="D26" s="63"/>
      <c r="E26" s="64" t="s">
        <v>40</v>
      </c>
      <c r="F26" s="64"/>
      <c r="G26" s="64"/>
      <c r="H26" s="64"/>
      <c r="I26" s="66"/>
      <c r="J26" s="89">
        <v>1617.705</v>
      </c>
      <c r="K26" s="89">
        <v>1875.88</v>
      </c>
      <c r="L26" s="89">
        <v>2858.925</v>
      </c>
      <c r="M26" s="89">
        <v>3010.346</v>
      </c>
      <c r="N26" s="89">
        <v>3061.095</v>
      </c>
      <c r="O26" s="160">
        <v>3069.1029999999996</v>
      </c>
      <c r="P26" s="160">
        <v>3111.1310000000008</v>
      </c>
      <c r="Q26" s="160">
        <v>3124.3</v>
      </c>
      <c r="R26" s="160">
        <v>3138.640999999999</v>
      </c>
      <c r="S26" s="160">
        <v>3048.086000000001</v>
      </c>
      <c r="T26" s="160">
        <v>3041.764000000001</v>
      </c>
      <c r="U26" s="160">
        <v>2983.7309999999993</v>
      </c>
      <c r="V26" s="160">
        <v>2932.9210000000007</v>
      </c>
      <c r="W26" s="90">
        <v>2926.6030000000014</v>
      </c>
      <c r="X26" s="80"/>
      <c r="AB26" s="271"/>
      <c r="AC26" s="234"/>
      <c r="AT26" s="197"/>
      <c r="AU26" s="197"/>
      <c r="AV26" s="197"/>
      <c r="AW26" s="197"/>
      <c r="AX26" s="197"/>
      <c r="AY26" s="197"/>
    </row>
    <row r="27" spans="3:51" ht="12.75">
      <c r="C27" s="25"/>
      <c r="D27" s="63"/>
      <c r="E27" s="64" t="s">
        <v>41</v>
      </c>
      <c r="F27" s="64"/>
      <c r="G27" s="64"/>
      <c r="H27" s="65"/>
      <c r="I27" s="66"/>
      <c r="J27" s="89">
        <v>2847.232</v>
      </c>
      <c r="K27" s="89">
        <v>2869.499</v>
      </c>
      <c r="L27" s="89">
        <v>2777.093</v>
      </c>
      <c r="M27" s="89">
        <v>2656.36</v>
      </c>
      <c r="N27" s="89">
        <v>2543.796</v>
      </c>
      <c r="O27" s="160">
        <v>2407.791</v>
      </c>
      <c r="P27" s="160">
        <v>2290.442</v>
      </c>
      <c r="Q27" s="160">
        <v>2196.959</v>
      </c>
      <c r="R27" s="160">
        <v>2119.461</v>
      </c>
      <c r="S27" s="160">
        <v>1978.076</v>
      </c>
      <c r="T27" s="160">
        <v>1876.4479999999996</v>
      </c>
      <c r="U27" s="160">
        <v>1811.485</v>
      </c>
      <c r="V27" s="160">
        <v>1792.51</v>
      </c>
      <c r="W27" s="90">
        <v>1757.5389999999995</v>
      </c>
      <c r="X27" s="80"/>
      <c r="AB27" s="271"/>
      <c r="AC27" s="234"/>
      <c r="AT27" s="197"/>
      <c r="AU27" s="197"/>
      <c r="AV27" s="197"/>
      <c r="AW27" s="197"/>
      <c r="AX27" s="197"/>
      <c r="AY27" s="197"/>
    </row>
    <row r="28" spans="3:51" ht="12.75">
      <c r="C28" s="25"/>
      <c r="D28" s="63"/>
      <c r="E28" s="64" t="s">
        <v>42</v>
      </c>
      <c r="F28" s="64"/>
      <c r="G28" s="64"/>
      <c r="H28" s="65"/>
      <c r="I28" s="66"/>
      <c r="J28" s="89">
        <v>680.693</v>
      </c>
      <c r="K28" s="89">
        <v>605.218</v>
      </c>
      <c r="L28" s="89">
        <v>588.585</v>
      </c>
      <c r="M28" s="89">
        <v>551.1</v>
      </c>
      <c r="N28" s="89">
        <v>527.521</v>
      </c>
      <c r="O28" s="160">
        <v>494.0139999999999</v>
      </c>
      <c r="P28" s="160">
        <v>470.455</v>
      </c>
      <c r="Q28" s="160">
        <v>454.2680000000001</v>
      </c>
      <c r="R28" s="160">
        <v>438.8329999999999</v>
      </c>
      <c r="S28" s="160">
        <v>419.14</v>
      </c>
      <c r="T28" s="160">
        <v>406.44799999999987</v>
      </c>
      <c r="U28" s="160">
        <v>393.669</v>
      </c>
      <c r="V28" s="160">
        <v>393.47399999999976</v>
      </c>
      <c r="W28" s="90">
        <v>394.63400000000007</v>
      </c>
      <c r="X28" s="80"/>
      <c r="AB28" s="271"/>
      <c r="AC28" s="234"/>
      <c r="AT28" s="197"/>
      <c r="AU28" s="197"/>
      <c r="AV28" s="197"/>
      <c r="AW28" s="197"/>
      <c r="AX28" s="197"/>
      <c r="AY28" s="197"/>
    </row>
    <row r="29" spans="3:51" ht="12.75">
      <c r="C29" s="25"/>
      <c r="D29" s="63"/>
      <c r="E29" s="64" t="s">
        <v>43</v>
      </c>
      <c r="F29" s="64"/>
      <c r="G29" s="64"/>
      <c r="H29" s="65"/>
      <c r="I29" s="66"/>
      <c r="J29" s="89">
        <v>218.831</v>
      </c>
      <c r="K29" s="89">
        <v>237.392</v>
      </c>
      <c r="L29" s="89">
        <v>289.634</v>
      </c>
      <c r="M29" s="89">
        <v>306.876</v>
      </c>
      <c r="N29" s="89">
        <v>312.083</v>
      </c>
      <c r="O29" s="160">
        <v>327.0670000000001</v>
      </c>
      <c r="P29" s="160">
        <v>347.63800000000003</v>
      </c>
      <c r="Q29" s="160">
        <v>360.5420000000001</v>
      </c>
      <c r="R29" s="160">
        <v>385.1639999999998</v>
      </c>
      <c r="S29" s="160">
        <v>392.164</v>
      </c>
      <c r="T29" s="160">
        <v>412.12</v>
      </c>
      <c r="U29" s="160">
        <v>434.785</v>
      </c>
      <c r="V29" s="160">
        <v>446.80300000000017</v>
      </c>
      <c r="W29" s="90">
        <v>490.58099999999973</v>
      </c>
      <c r="X29" s="80"/>
      <c r="AB29" s="271"/>
      <c r="AC29" s="234"/>
      <c r="AT29" s="197"/>
      <c r="AU29" s="197"/>
      <c r="AV29" s="197"/>
      <c r="AW29" s="197"/>
      <c r="AX29" s="197"/>
      <c r="AY29" s="197"/>
    </row>
    <row r="30" spans="3:51" ht="15">
      <c r="C30" s="25"/>
      <c r="D30" s="63"/>
      <c r="E30" s="64" t="s">
        <v>16</v>
      </c>
      <c r="F30" s="64"/>
      <c r="G30" s="64"/>
      <c r="H30" s="65"/>
      <c r="I30" s="66"/>
      <c r="J30" s="89">
        <v>2.801</v>
      </c>
      <c r="K30" s="89">
        <v>2.139</v>
      </c>
      <c r="L30" s="89">
        <v>4.277</v>
      </c>
      <c r="M30" s="89">
        <v>3.633</v>
      </c>
      <c r="N30" s="89">
        <v>3.386</v>
      </c>
      <c r="O30" s="160">
        <v>3.443</v>
      </c>
      <c r="P30" s="160">
        <v>3.617</v>
      </c>
      <c r="Q30" s="160">
        <v>4.117</v>
      </c>
      <c r="R30" s="160">
        <v>4.633</v>
      </c>
      <c r="S30" s="160">
        <v>3.68</v>
      </c>
      <c r="T30" s="160">
        <v>3</v>
      </c>
      <c r="U30" s="160">
        <v>3.902</v>
      </c>
      <c r="V30" s="160">
        <v>5.178999999999999</v>
      </c>
      <c r="W30" s="90">
        <v>3.7409999999999997</v>
      </c>
      <c r="X30" s="80"/>
      <c r="AB30" s="271"/>
      <c r="AC30" s="234"/>
      <c r="AT30" s="197"/>
      <c r="AU30" s="197"/>
      <c r="AV30" s="197"/>
      <c r="AW30" s="197"/>
      <c r="AX30" s="197"/>
      <c r="AY30" s="197"/>
    </row>
    <row r="31" spans="3:51" ht="12.75">
      <c r="C31" s="25"/>
      <c r="D31" s="63"/>
      <c r="E31" s="64" t="s">
        <v>45</v>
      </c>
      <c r="F31" s="64"/>
      <c r="G31" s="64"/>
      <c r="H31" s="65"/>
      <c r="I31" s="66"/>
      <c r="J31" s="89">
        <v>1518.463</v>
      </c>
      <c r="K31" s="89">
        <v>1563.261</v>
      </c>
      <c r="L31" s="89">
        <v>1608.131</v>
      </c>
      <c r="M31" s="89">
        <v>1621.213</v>
      </c>
      <c r="N31" s="89">
        <v>1632.406</v>
      </c>
      <c r="O31" s="160">
        <v>1641.738</v>
      </c>
      <c r="P31" s="160">
        <v>1661.22</v>
      </c>
      <c r="Q31" s="160">
        <v>1699.1030000000005</v>
      </c>
      <c r="R31" s="160">
        <v>1705.8469999999995</v>
      </c>
      <c r="S31" s="160">
        <v>1699.0960000000011</v>
      </c>
      <c r="T31" s="160">
        <v>1715.29</v>
      </c>
      <c r="U31" s="160">
        <v>1731.8620000000008</v>
      </c>
      <c r="V31" s="160">
        <v>1745.7529999999992</v>
      </c>
      <c r="W31" s="90">
        <v>1777.984000000001</v>
      </c>
      <c r="X31" s="80"/>
      <c r="AB31" s="271"/>
      <c r="AC31" s="234"/>
      <c r="AT31" s="197"/>
      <c r="AU31" s="197"/>
      <c r="AV31" s="197"/>
      <c r="AW31" s="197"/>
      <c r="AX31" s="197"/>
      <c r="AY31" s="197"/>
    </row>
    <row r="32" spans="3:51" ht="12.75">
      <c r="C32" s="25"/>
      <c r="D32" s="63"/>
      <c r="E32" s="64" t="s">
        <v>46</v>
      </c>
      <c r="F32" s="64"/>
      <c r="G32" s="64"/>
      <c r="H32" s="65"/>
      <c r="I32" s="66"/>
      <c r="J32" s="89">
        <v>6923.376</v>
      </c>
      <c r="K32" s="89">
        <v>7004.446</v>
      </c>
      <c r="L32" s="89">
        <v>7071.297</v>
      </c>
      <c r="M32" s="89">
        <v>7096.226</v>
      </c>
      <c r="N32" s="89">
        <v>7132.881</v>
      </c>
      <c r="O32" s="160">
        <v>7215.885999999997</v>
      </c>
      <c r="P32" s="160">
        <v>7354.589000000012</v>
      </c>
      <c r="Q32" s="160">
        <v>7482.073000000002</v>
      </c>
      <c r="R32" s="160">
        <v>7614.958999999997</v>
      </c>
      <c r="S32" s="160">
        <v>7779.802999999997</v>
      </c>
      <c r="T32" s="160">
        <v>7893.3660000000045</v>
      </c>
      <c r="U32" s="160">
        <v>8031.071999999997</v>
      </c>
      <c r="V32" s="160">
        <v>8157.278000000006</v>
      </c>
      <c r="W32" s="90">
        <v>8247.918999999998</v>
      </c>
      <c r="X32" s="80"/>
      <c r="AB32" s="271"/>
      <c r="AC32" s="234"/>
      <c r="AT32" s="197"/>
      <c r="AU32" s="197"/>
      <c r="AV32" s="197"/>
      <c r="AW32" s="197"/>
      <c r="AX32" s="197"/>
      <c r="AY32" s="197"/>
    </row>
    <row r="33" spans="3:51" ht="12.75">
      <c r="C33" s="25"/>
      <c r="D33" s="63"/>
      <c r="E33" s="64" t="s">
        <v>47</v>
      </c>
      <c r="F33" s="64"/>
      <c r="G33" s="64"/>
      <c r="H33" s="65"/>
      <c r="I33" s="66"/>
      <c r="J33" s="89">
        <v>392.266</v>
      </c>
      <c r="K33" s="89">
        <v>353.756</v>
      </c>
      <c r="L33" s="89">
        <v>322.973</v>
      </c>
      <c r="M33" s="89">
        <v>298.151</v>
      </c>
      <c r="N33" s="89">
        <v>238.089</v>
      </c>
      <c r="O33" s="160">
        <v>194.427</v>
      </c>
      <c r="P33" s="160">
        <v>159.91799999999995</v>
      </c>
      <c r="Q33" s="160">
        <v>127.11899999999996</v>
      </c>
      <c r="R33" s="160">
        <v>111.655</v>
      </c>
      <c r="S33" s="160">
        <v>99.70300000000002</v>
      </c>
      <c r="T33" s="160">
        <v>83.10400000000001</v>
      </c>
      <c r="U33" s="160">
        <v>80.79700000000003</v>
      </c>
      <c r="V33" s="160">
        <v>101.67200000000001</v>
      </c>
      <c r="W33" s="90">
        <v>82.37700000000001</v>
      </c>
      <c r="X33" s="80"/>
      <c r="AB33" s="271"/>
      <c r="AC33" s="234"/>
      <c r="AT33" s="197"/>
      <c r="AU33" s="197"/>
      <c r="AV33" s="197"/>
      <c r="AW33" s="197"/>
      <c r="AX33" s="197"/>
      <c r="AY33" s="197"/>
    </row>
    <row r="34" spans="3:51" ht="12.75">
      <c r="C34" s="25"/>
      <c r="D34" s="91"/>
      <c r="E34" s="92" t="s">
        <v>48</v>
      </c>
      <c r="F34" s="92"/>
      <c r="G34" s="92"/>
      <c r="H34" s="93"/>
      <c r="I34" s="94"/>
      <c r="J34" s="89">
        <v>689.251</v>
      </c>
      <c r="K34" s="89">
        <v>739.002</v>
      </c>
      <c r="L34" s="89">
        <v>766.146</v>
      </c>
      <c r="M34" s="89">
        <v>822.554</v>
      </c>
      <c r="N34" s="89">
        <v>865.745</v>
      </c>
      <c r="O34" s="160">
        <v>892.107</v>
      </c>
      <c r="P34" s="160">
        <v>893.24</v>
      </c>
      <c r="Q34" s="160">
        <v>789.4910000000001</v>
      </c>
      <c r="R34" s="160">
        <v>759.49</v>
      </c>
      <c r="S34" s="160">
        <v>694.19</v>
      </c>
      <c r="T34" s="160">
        <v>681.6220000000001</v>
      </c>
      <c r="U34" s="160">
        <v>669.057</v>
      </c>
      <c r="V34" s="160">
        <v>689.818</v>
      </c>
      <c r="W34" s="90">
        <v>706.024</v>
      </c>
      <c r="X34" s="80"/>
      <c r="AB34" s="271"/>
      <c r="AC34" s="234"/>
      <c r="AT34" s="197"/>
      <c r="AU34" s="197"/>
      <c r="AV34" s="197"/>
      <c r="AW34" s="197"/>
      <c r="AX34" s="197"/>
      <c r="AY34" s="197"/>
    </row>
    <row r="35" spans="3:51" ht="13.5" thickBot="1">
      <c r="C35" s="25"/>
      <c r="D35" s="95"/>
      <c r="E35" s="47" t="s">
        <v>49</v>
      </c>
      <c r="F35" s="47"/>
      <c r="G35" s="47"/>
      <c r="H35" s="48"/>
      <c r="I35" s="49"/>
      <c r="J35" s="67">
        <v>0</v>
      </c>
      <c r="K35" s="67">
        <v>0</v>
      </c>
      <c r="L35" s="67">
        <v>94.519</v>
      </c>
      <c r="M35" s="67">
        <v>113.403</v>
      </c>
      <c r="N35" s="67">
        <v>114.24</v>
      </c>
      <c r="O35" s="161">
        <v>110.488</v>
      </c>
      <c r="P35" s="161">
        <v>130.31199999999998</v>
      </c>
      <c r="Q35" s="161">
        <v>241.63</v>
      </c>
      <c r="R35" s="161">
        <v>239.58200000000002</v>
      </c>
      <c r="S35" s="161">
        <v>241.48</v>
      </c>
      <c r="T35" s="161">
        <v>250.32</v>
      </c>
      <c r="U35" s="161">
        <v>292.326</v>
      </c>
      <c r="V35" s="161">
        <v>329.074</v>
      </c>
      <c r="W35" s="68">
        <v>364.026</v>
      </c>
      <c r="X35" s="80"/>
      <c r="AB35" s="271"/>
      <c r="AC35" s="234"/>
      <c r="AU35" s="197"/>
      <c r="AV35" s="197"/>
      <c r="AW35" s="197"/>
      <c r="AX35" s="197"/>
      <c r="AY35" s="197"/>
    </row>
    <row r="36" spans="4:51" ht="13.5">
      <c r="D36" s="81" t="s">
        <v>90</v>
      </c>
      <c r="E36" s="82"/>
      <c r="F36" s="82"/>
      <c r="G36" s="82"/>
      <c r="H36" s="82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96" t="s">
        <v>204</v>
      </c>
      <c r="X36" s="108"/>
      <c r="AB36" s="197"/>
      <c r="AC36" s="234"/>
      <c r="AU36" s="197"/>
      <c r="AV36" s="197"/>
      <c r="AW36" s="197"/>
      <c r="AX36" s="197"/>
      <c r="AY36" s="197"/>
    </row>
    <row r="37" spans="4:24" ht="12.75">
      <c r="D37" s="173" t="s">
        <v>37</v>
      </c>
      <c r="E37" s="300" t="s">
        <v>17</v>
      </c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72" t="s">
        <v>89</v>
      </c>
    </row>
    <row r="40" ht="12.75">
      <c r="W40" s="198"/>
    </row>
    <row r="41" spans="12:23" ht="12.75">
      <c r="L41" s="197"/>
      <c r="W41" s="198"/>
    </row>
    <row r="42" ht="12.75">
      <c r="W42" s="198"/>
    </row>
    <row r="43" ht="12.75">
      <c r="W43" s="198"/>
    </row>
    <row r="44" ht="12.75">
      <c r="W44" s="198"/>
    </row>
    <row r="45" ht="12.75">
      <c r="W45" s="198"/>
    </row>
    <row r="46" ht="12.75">
      <c r="W46" s="198"/>
    </row>
    <row r="47" ht="12.75">
      <c r="W47" s="198"/>
    </row>
    <row r="48" ht="12.75">
      <c r="W48" s="198"/>
    </row>
    <row r="49" ht="12.75">
      <c r="W49" s="198"/>
    </row>
    <row r="50" ht="12.75">
      <c r="W50" s="198"/>
    </row>
    <row r="51" ht="12.75">
      <c r="W51" s="198"/>
    </row>
    <row r="52" ht="12.75">
      <c r="W52" s="198"/>
    </row>
    <row r="53" ht="12.75">
      <c r="W53" s="198"/>
    </row>
    <row r="54" ht="12.75">
      <c r="W54" s="198"/>
    </row>
    <row r="55" ht="12.75">
      <c r="W55" s="198"/>
    </row>
    <row r="56" ht="12.75">
      <c r="W56" s="198"/>
    </row>
    <row r="57" ht="12.75">
      <c r="W57" s="198"/>
    </row>
    <row r="58" ht="12.75">
      <c r="W58" s="198"/>
    </row>
    <row r="59" ht="12.75">
      <c r="W59" s="198"/>
    </row>
  </sheetData>
  <sheetProtection/>
  <mergeCells count="16">
    <mergeCell ref="V7:V10"/>
    <mergeCell ref="P7:P10"/>
    <mergeCell ref="R7:R10"/>
    <mergeCell ref="Q7:Q10"/>
    <mergeCell ref="U7:U10"/>
    <mergeCell ref="S7:S10"/>
    <mergeCell ref="E37:W37"/>
    <mergeCell ref="D7:I11"/>
    <mergeCell ref="M7:M10"/>
    <mergeCell ref="N7:N10"/>
    <mergeCell ref="W7:W10"/>
    <mergeCell ref="J7:J10"/>
    <mergeCell ref="K7:K10"/>
    <mergeCell ref="T7:T10"/>
    <mergeCell ref="L7:L10"/>
    <mergeCell ref="O7:O1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C3:AB7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4.125" style="72" customWidth="1"/>
    <col min="9" max="9" width="1.12109375" style="72" customWidth="1"/>
    <col min="10" max="12" width="8.125" style="72" hidden="1" customWidth="1"/>
    <col min="13" max="23" width="8.125" style="72" customWidth="1"/>
    <col min="24" max="24" width="9.75390625" style="72" customWidth="1"/>
    <col min="25" max="25" width="8.875" style="72" customWidth="1"/>
    <col min="26" max="26" width="7.375" style="72" customWidth="1"/>
    <col min="27" max="47" width="1.75390625" style="72" customWidth="1"/>
    <col min="48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92</v>
      </c>
      <c r="E4" s="74"/>
      <c r="F4" s="74"/>
      <c r="G4" s="74"/>
      <c r="H4" s="16" t="s">
        <v>128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2" t="s">
        <v>212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4" s="77" customFormat="1" ht="21" customHeight="1" thickBot="1">
      <c r="C6" s="7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15" t="s">
        <v>89</v>
      </c>
    </row>
    <row r="7" spans="3:24" ht="7.5" customHeight="1">
      <c r="C7" s="25"/>
      <c r="D7" s="288"/>
      <c r="E7" s="289"/>
      <c r="F7" s="289"/>
      <c r="G7" s="289"/>
      <c r="H7" s="289"/>
      <c r="I7" s="290"/>
      <c r="J7" s="283">
        <v>2003</v>
      </c>
      <c r="K7" s="283">
        <v>2004</v>
      </c>
      <c r="L7" s="283">
        <v>2005</v>
      </c>
      <c r="M7" s="283">
        <v>2006</v>
      </c>
      <c r="N7" s="283">
        <v>2007</v>
      </c>
      <c r="O7" s="283">
        <v>2008</v>
      </c>
      <c r="P7" s="283">
        <v>2009</v>
      </c>
      <c r="Q7" s="283">
        <v>2010</v>
      </c>
      <c r="R7" s="283">
        <v>2011</v>
      </c>
      <c r="S7" s="283">
        <v>2012</v>
      </c>
      <c r="T7" s="283">
        <v>2013</v>
      </c>
      <c r="U7" s="283">
        <v>2014</v>
      </c>
      <c r="V7" s="283">
        <v>2015</v>
      </c>
      <c r="W7" s="281">
        <v>2016</v>
      </c>
      <c r="X7" s="80"/>
    </row>
    <row r="8" spans="3:24" ht="7.5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2"/>
      <c r="X8" s="80"/>
    </row>
    <row r="9" spans="3:24" ht="7.5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2"/>
      <c r="X9" s="80"/>
    </row>
    <row r="10" spans="3:24" ht="7.5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2"/>
      <c r="X10" s="80"/>
    </row>
    <row r="11" spans="3:24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9"/>
      <c r="O11" s="19"/>
      <c r="P11" s="164"/>
      <c r="Q11" s="164"/>
      <c r="R11" s="164"/>
      <c r="S11" s="164"/>
      <c r="T11" s="164"/>
      <c r="U11" s="164"/>
      <c r="V11" s="164"/>
      <c r="W11" s="20"/>
      <c r="X11" s="80"/>
    </row>
    <row r="12" spans="3:24" ht="14.25" thickBot="1" thickTop="1">
      <c r="C12" s="25"/>
      <c r="D12" s="233" t="s">
        <v>177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  <c r="X12" s="80"/>
    </row>
    <row r="13" spans="3:24" ht="13.5" thickBot="1">
      <c r="C13" s="25"/>
      <c r="D13" s="52" t="s">
        <v>171</v>
      </c>
      <c r="E13" s="229"/>
      <c r="F13" s="229"/>
      <c r="G13" s="229"/>
      <c r="H13" s="229"/>
      <c r="I13" s="229"/>
      <c r="J13" s="230"/>
      <c r="K13" s="230"/>
      <c r="L13" s="230"/>
      <c r="M13" s="230"/>
      <c r="N13" s="230"/>
      <c r="O13" s="231"/>
      <c r="P13" s="231"/>
      <c r="Q13" s="231"/>
      <c r="R13" s="231"/>
      <c r="S13" s="231"/>
      <c r="T13" s="231"/>
      <c r="U13" s="231"/>
      <c r="V13" s="231"/>
      <c r="W13" s="232"/>
      <c r="X13" s="80"/>
    </row>
    <row r="14" spans="3:24" ht="12.75">
      <c r="C14" s="25"/>
      <c r="D14" s="83"/>
      <c r="E14" s="84" t="s">
        <v>39</v>
      </c>
      <c r="F14" s="84"/>
      <c r="G14" s="84"/>
      <c r="H14" s="85"/>
      <c r="I14" s="86"/>
      <c r="J14" s="98">
        <v>13847</v>
      </c>
      <c r="K14" s="98">
        <v>14803</v>
      </c>
      <c r="L14" s="98">
        <v>15736.289139103399</v>
      </c>
      <c r="M14" s="98">
        <v>16857</v>
      </c>
      <c r="N14" s="98">
        <v>17597</v>
      </c>
      <c r="O14" s="226">
        <v>18155.54201574208</v>
      </c>
      <c r="P14" s="226">
        <v>19062.768247050175</v>
      </c>
      <c r="Q14" s="226">
        <v>18587.441309169346</v>
      </c>
      <c r="R14" s="226">
        <v>19233.34811080228</v>
      </c>
      <c r="S14" s="226">
        <v>21548.28080325745</v>
      </c>
      <c r="T14" s="226">
        <v>21789.830939898326</v>
      </c>
      <c r="U14" s="226">
        <v>22148.68167338963</v>
      </c>
      <c r="V14" s="226">
        <v>22659.21959811735</v>
      </c>
      <c r="W14" s="99">
        <v>23785.728342160506</v>
      </c>
      <c r="X14" s="80"/>
    </row>
    <row r="15" spans="3:24" ht="12.75">
      <c r="C15" s="25"/>
      <c r="D15" s="63"/>
      <c r="E15" s="64" t="s">
        <v>40</v>
      </c>
      <c r="F15" s="64"/>
      <c r="G15" s="64"/>
      <c r="H15" s="65"/>
      <c r="I15" s="66"/>
      <c r="J15" s="100">
        <v>15025</v>
      </c>
      <c r="K15" s="100">
        <v>15832</v>
      </c>
      <c r="L15" s="100">
        <v>16989.34412850446</v>
      </c>
      <c r="M15" s="100">
        <v>18020</v>
      </c>
      <c r="N15" s="100">
        <v>19270</v>
      </c>
      <c r="O15" s="227">
        <v>20023.39839108187</v>
      </c>
      <c r="P15" s="227">
        <v>21355.531789878194</v>
      </c>
      <c r="Q15" s="227">
        <v>21242.89466751206</v>
      </c>
      <c r="R15" s="227">
        <v>21844.44971041218</v>
      </c>
      <c r="S15" s="227">
        <v>22999.087056409408</v>
      </c>
      <c r="T15" s="227">
        <v>23246.97742153828</v>
      </c>
      <c r="U15" s="227">
        <v>23509.22356763502</v>
      </c>
      <c r="V15" s="227">
        <v>24639.7178877617</v>
      </c>
      <c r="W15" s="101">
        <v>25732.604086234005</v>
      </c>
      <c r="X15" s="80"/>
    </row>
    <row r="16" spans="3:24" ht="12.75">
      <c r="C16" s="25"/>
      <c r="D16" s="63"/>
      <c r="E16" s="64" t="s">
        <v>41</v>
      </c>
      <c r="F16" s="64"/>
      <c r="G16" s="64"/>
      <c r="H16" s="65"/>
      <c r="I16" s="66"/>
      <c r="J16" s="100">
        <v>12877</v>
      </c>
      <c r="K16" s="100">
        <v>13406</v>
      </c>
      <c r="L16" s="100">
        <v>13895.159705209915</v>
      </c>
      <c r="M16" s="100">
        <v>14727</v>
      </c>
      <c r="N16" s="100">
        <v>15442</v>
      </c>
      <c r="O16" s="227">
        <v>15882.132935142012</v>
      </c>
      <c r="P16" s="227">
        <v>17139.797069268185</v>
      </c>
      <c r="Q16" s="227">
        <v>17204.272923753175</v>
      </c>
      <c r="R16" s="227">
        <v>17557.57653102007</v>
      </c>
      <c r="S16" s="227">
        <v>18154.765508477518</v>
      </c>
      <c r="T16" s="227">
        <v>18233.5986985219</v>
      </c>
      <c r="U16" s="227">
        <v>18398.805115231502</v>
      </c>
      <c r="V16" s="227">
        <v>20878.11530742564</v>
      </c>
      <c r="W16" s="101">
        <v>21848.078787116632</v>
      </c>
      <c r="X16" s="80"/>
    </row>
    <row r="17" spans="3:24" ht="12.75">
      <c r="C17" s="25"/>
      <c r="D17" s="63"/>
      <c r="E17" s="64" t="s">
        <v>42</v>
      </c>
      <c r="F17" s="64"/>
      <c r="G17" s="64"/>
      <c r="H17" s="65"/>
      <c r="I17" s="66"/>
      <c r="J17" s="100">
        <v>13279.64369998525</v>
      </c>
      <c r="K17" s="100">
        <v>13843.804994899074</v>
      </c>
      <c r="L17" s="100">
        <v>14677.31534779996</v>
      </c>
      <c r="M17" s="100">
        <v>15550</v>
      </c>
      <c r="N17" s="100">
        <v>16503</v>
      </c>
      <c r="O17" s="227">
        <v>17204.81613122327</v>
      </c>
      <c r="P17" s="227">
        <v>18462.287804515996</v>
      </c>
      <c r="Q17" s="227">
        <v>18266.651209180887</v>
      </c>
      <c r="R17" s="227">
        <v>18761.06696760664</v>
      </c>
      <c r="S17" s="227">
        <v>19469.225913793987</v>
      </c>
      <c r="T17" s="227">
        <v>19505.9716144161</v>
      </c>
      <c r="U17" s="227">
        <v>20028.84096987</v>
      </c>
      <c r="V17" s="227">
        <v>21652.77569046329</v>
      </c>
      <c r="W17" s="101">
        <v>22701.020178265862</v>
      </c>
      <c r="X17" s="80"/>
    </row>
    <row r="18" spans="3:24" ht="12.75">
      <c r="C18" s="25"/>
      <c r="D18" s="63"/>
      <c r="E18" s="64" t="s">
        <v>54</v>
      </c>
      <c r="F18" s="64"/>
      <c r="G18" s="64"/>
      <c r="H18" s="65"/>
      <c r="I18" s="66"/>
      <c r="J18" s="100">
        <v>17951.831102357763</v>
      </c>
      <c r="K18" s="100">
        <v>18847.41448819855</v>
      </c>
      <c r="L18" s="100">
        <v>20558.964310135434</v>
      </c>
      <c r="M18" s="100">
        <v>22103</v>
      </c>
      <c r="N18" s="100">
        <v>23699</v>
      </c>
      <c r="O18" s="227">
        <v>24732.093418533106</v>
      </c>
      <c r="P18" s="227">
        <v>26192.98299559024</v>
      </c>
      <c r="Q18" s="227">
        <v>25640.925670494464</v>
      </c>
      <c r="R18" s="227">
        <v>26961.064124591245</v>
      </c>
      <c r="S18" s="227">
        <v>26871.9281804605</v>
      </c>
      <c r="T18" s="227">
        <v>27170.553860086846</v>
      </c>
      <c r="U18" s="227">
        <v>27744.992864041902</v>
      </c>
      <c r="V18" s="227">
        <v>28213.891038021316</v>
      </c>
      <c r="W18" s="101">
        <v>29924.479876199584</v>
      </c>
      <c r="X18" s="80"/>
    </row>
    <row r="19" spans="3:24" ht="12.75">
      <c r="C19" s="25"/>
      <c r="D19" s="63"/>
      <c r="E19" s="64" t="s">
        <v>44</v>
      </c>
      <c r="F19" s="64"/>
      <c r="G19" s="64"/>
      <c r="H19" s="65"/>
      <c r="I19" s="66"/>
      <c r="J19" s="100">
        <v>10092</v>
      </c>
      <c r="K19" s="100">
        <v>10419</v>
      </c>
      <c r="L19" s="100">
        <v>10691.287266870588</v>
      </c>
      <c r="M19" s="100">
        <v>11397</v>
      </c>
      <c r="N19" s="100">
        <v>12076</v>
      </c>
      <c r="O19" s="227">
        <v>12484.291760067805</v>
      </c>
      <c r="P19" s="227">
        <v>13991.051695052542</v>
      </c>
      <c r="Q19" s="227">
        <v>14354.10927202932</v>
      </c>
      <c r="R19" s="227">
        <v>14279.028228487845</v>
      </c>
      <c r="S19" s="227">
        <v>14062.210248389443</v>
      </c>
      <c r="T19" s="227">
        <v>14183.7759924153</v>
      </c>
      <c r="U19" s="227">
        <v>14454.044866704971</v>
      </c>
      <c r="V19" s="227">
        <v>14981.877177167602</v>
      </c>
      <c r="W19" s="101">
        <v>15750.4976432823</v>
      </c>
      <c r="X19" s="80"/>
    </row>
    <row r="20" spans="3:24" ht="12.75">
      <c r="C20" s="25"/>
      <c r="D20" s="63"/>
      <c r="E20" s="64" t="s">
        <v>45</v>
      </c>
      <c r="F20" s="64"/>
      <c r="G20" s="64"/>
      <c r="H20" s="65"/>
      <c r="I20" s="66"/>
      <c r="J20" s="100">
        <v>14937</v>
      </c>
      <c r="K20" s="100">
        <v>15747</v>
      </c>
      <c r="L20" s="100">
        <v>16598.8107675055</v>
      </c>
      <c r="M20" s="100">
        <v>17508</v>
      </c>
      <c r="N20" s="100">
        <v>18614</v>
      </c>
      <c r="O20" s="227">
        <v>19296.737463764937</v>
      </c>
      <c r="P20" s="227">
        <v>20382.404455658896</v>
      </c>
      <c r="Q20" s="227">
        <v>20482.799335094172</v>
      </c>
      <c r="R20" s="227">
        <v>21442.800658558783</v>
      </c>
      <c r="S20" s="227">
        <v>22639.19153006813</v>
      </c>
      <c r="T20" s="227">
        <v>22587.65002137792</v>
      </c>
      <c r="U20" s="227">
        <v>22904.408551952503</v>
      </c>
      <c r="V20" s="227">
        <v>23437.012389523465</v>
      </c>
      <c r="W20" s="101">
        <v>24401.70900060449</v>
      </c>
      <c r="X20" s="80"/>
    </row>
    <row r="21" spans="3:24" ht="12.75">
      <c r="C21" s="25"/>
      <c r="D21" s="63"/>
      <c r="E21" s="64" t="s">
        <v>46</v>
      </c>
      <c r="F21" s="64"/>
      <c r="G21" s="64"/>
      <c r="H21" s="65"/>
      <c r="I21" s="66"/>
      <c r="J21" s="100">
        <v>17185</v>
      </c>
      <c r="K21" s="100">
        <v>19102</v>
      </c>
      <c r="L21" s="100">
        <v>20511.23613273037</v>
      </c>
      <c r="M21" s="100">
        <v>21477</v>
      </c>
      <c r="N21" s="100">
        <v>22574</v>
      </c>
      <c r="O21" s="227">
        <v>23422.220429877285</v>
      </c>
      <c r="P21" s="227">
        <v>24450.17449955195</v>
      </c>
      <c r="Q21" s="227">
        <v>24198.85762756081</v>
      </c>
      <c r="R21" s="227">
        <v>24779.972169137556</v>
      </c>
      <c r="S21" s="227">
        <v>25327.962358853343</v>
      </c>
      <c r="T21" s="227">
        <v>25432.323631622923</v>
      </c>
      <c r="U21" s="227">
        <v>25736.243419034134</v>
      </c>
      <c r="V21" s="227">
        <v>26346.11312480477</v>
      </c>
      <c r="W21" s="101">
        <v>27651.596760516288</v>
      </c>
      <c r="X21" s="80"/>
    </row>
    <row r="22" spans="3:24" ht="12.75">
      <c r="C22" s="25"/>
      <c r="D22" s="63"/>
      <c r="E22" s="64" t="s">
        <v>47</v>
      </c>
      <c r="F22" s="64"/>
      <c r="G22" s="64"/>
      <c r="H22" s="65"/>
      <c r="I22" s="66"/>
      <c r="J22" s="100">
        <v>19409</v>
      </c>
      <c r="K22" s="100">
        <v>20048</v>
      </c>
      <c r="L22" s="100">
        <v>20204.948608884577</v>
      </c>
      <c r="M22" s="100">
        <v>20309</v>
      </c>
      <c r="N22" s="100">
        <v>22092</v>
      </c>
      <c r="O22" s="227">
        <v>22842.385989773677</v>
      </c>
      <c r="P22" s="227">
        <v>24559.59360332994</v>
      </c>
      <c r="Q22" s="227">
        <v>24611.091985335344</v>
      </c>
      <c r="R22" s="227">
        <v>24475.03927523503</v>
      </c>
      <c r="S22" s="227">
        <v>24271.860926850037</v>
      </c>
      <c r="T22" s="227">
        <v>25487.49373365466</v>
      </c>
      <c r="U22" s="227">
        <v>24168.108066264114</v>
      </c>
      <c r="V22" s="227">
        <v>21162.133437130175</v>
      </c>
      <c r="W22" s="101">
        <v>24006.673538429</v>
      </c>
      <c r="X22" s="80"/>
    </row>
    <row r="23" spans="3:24" ht="12.75">
      <c r="C23" s="25"/>
      <c r="D23" s="91"/>
      <c r="E23" s="92" t="s">
        <v>48</v>
      </c>
      <c r="F23" s="92"/>
      <c r="G23" s="92"/>
      <c r="H23" s="93"/>
      <c r="I23" s="94"/>
      <c r="J23" s="100">
        <v>16711</v>
      </c>
      <c r="K23" s="100">
        <v>17521</v>
      </c>
      <c r="L23" s="100">
        <v>18596.654227790586</v>
      </c>
      <c r="M23" s="100">
        <v>19367</v>
      </c>
      <c r="N23" s="100">
        <v>20683</v>
      </c>
      <c r="O23" s="227">
        <v>21384.729113698602</v>
      </c>
      <c r="P23" s="227">
        <v>22806.681769804778</v>
      </c>
      <c r="Q23" s="227">
        <v>22236.17213977906</v>
      </c>
      <c r="R23" s="227">
        <v>22628.723227269802</v>
      </c>
      <c r="S23" s="227">
        <v>24346.409990594835</v>
      </c>
      <c r="T23" s="227">
        <v>24180.224292715608</v>
      </c>
      <c r="U23" s="227">
        <v>24930.376404069193</v>
      </c>
      <c r="V23" s="227">
        <v>26098.259713509644</v>
      </c>
      <c r="W23" s="101">
        <v>27155.793683266395</v>
      </c>
      <c r="X23" s="80"/>
    </row>
    <row r="24" spans="3:24" ht="13.5" thickBot="1">
      <c r="C24" s="25"/>
      <c r="D24" s="95"/>
      <c r="E24" s="47" t="s">
        <v>49</v>
      </c>
      <c r="F24" s="47"/>
      <c r="G24" s="47"/>
      <c r="H24" s="48"/>
      <c r="I24" s="49"/>
      <c r="J24" s="102" t="s">
        <v>51</v>
      </c>
      <c r="K24" s="102" t="s">
        <v>51</v>
      </c>
      <c r="L24" s="102">
        <v>18540.242641356133</v>
      </c>
      <c r="M24" s="102">
        <v>19172</v>
      </c>
      <c r="N24" s="102">
        <v>20713</v>
      </c>
      <c r="O24" s="228">
        <v>22132.24790478485</v>
      </c>
      <c r="P24" s="228">
        <v>23460.481084757783</v>
      </c>
      <c r="Q24" s="228">
        <v>22823.20551480963</v>
      </c>
      <c r="R24" s="228">
        <v>23672.23265868063</v>
      </c>
      <c r="S24" s="228">
        <v>24887.40734480356</v>
      </c>
      <c r="T24" s="228">
        <v>25603.53181654347</v>
      </c>
      <c r="U24" s="228">
        <v>25881.93697075329</v>
      </c>
      <c r="V24" s="228">
        <v>27137.247035424152</v>
      </c>
      <c r="W24" s="103">
        <v>28825.580630826702</v>
      </c>
      <c r="X24" s="80"/>
    </row>
    <row r="25" spans="3:24" ht="13.5" thickBot="1">
      <c r="C25" s="25"/>
      <c r="D25" s="52" t="s">
        <v>50</v>
      </c>
      <c r="E25" s="53"/>
      <c r="F25" s="53"/>
      <c r="G25" s="53"/>
      <c r="H25" s="53"/>
      <c r="I25" s="53"/>
      <c r="J25" s="106"/>
      <c r="K25" s="106"/>
      <c r="L25" s="106"/>
      <c r="M25" s="106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80"/>
    </row>
    <row r="26" spans="3:26" ht="12.75">
      <c r="C26" s="25"/>
      <c r="D26" s="83"/>
      <c r="E26" s="84" t="s">
        <v>39</v>
      </c>
      <c r="F26" s="84"/>
      <c r="G26" s="84"/>
      <c r="H26" s="85"/>
      <c r="I26" s="86"/>
      <c r="J26" s="98">
        <v>13876</v>
      </c>
      <c r="K26" s="98">
        <v>14832</v>
      </c>
      <c r="L26" s="98">
        <v>15751.701807840915</v>
      </c>
      <c r="M26" s="98">
        <v>16873</v>
      </c>
      <c r="N26" s="98">
        <v>17614</v>
      </c>
      <c r="O26" s="226">
        <v>18170.840745206515</v>
      </c>
      <c r="P26" s="226">
        <v>19075.3954442783</v>
      </c>
      <c r="Q26" s="226">
        <v>18599.26044249521</v>
      </c>
      <c r="R26" s="226">
        <v>19243.162800722734</v>
      </c>
      <c r="S26" s="226">
        <v>21551.543644135232</v>
      </c>
      <c r="T26" s="226">
        <v>21809.21677908577</v>
      </c>
      <c r="U26" s="226">
        <v>22178.839735193345</v>
      </c>
      <c r="V26" s="226">
        <v>22687.05383137237</v>
      </c>
      <c r="W26" s="99">
        <v>23811.841958846588</v>
      </c>
      <c r="X26" s="80"/>
      <c r="Z26" s="198"/>
    </row>
    <row r="27" spans="3:26" ht="12.75">
      <c r="C27" s="25"/>
      <c r="D27" s="63"/>
      <c r="E27" s="64" t="s">
        <v>40</v>
      </c>
      <c r="F27" s="64"/>
      <c r="G27" s="64"/>
      <c r="H27" s="65"/>
      <c r="I27" s="66"/>
      <c r="J27" s="100">
        <v>18968</v>
      </c>
      <c r="K27" s="100">
        <v>19661</v>
      </c>
      <c r="L27" s="100">
        <v>19730.29501181971</v>
      </c>
      <c r="M27" s="100">
        <v>20631</v>
      </c>
      <c r="N27" s="100">
        <v>21893</v>
      </c>
      <c r="O27" s="227">
        <v>22784.45572425125</v>
      </c>
      <c r="P27" s="227">
        <v>23935.704303890358</v>
      </c>
      <c r="Q27" s="227">
        <v>23478.44335797885</v>
      </c>
      <c r="R27" s="227">
        <v>24540.806381912855</v>
      </c>
      <c r="S27" s="227">
        <v>26295.842101130573</v>
      </c>
      <c r="T27" s="227">
        <v>26525.713725105987</v>
      </c>
      <c r="U27" s="227">
        <v>26862.57767540039</v>
      </c>
      <c r="V27" s="227">
        <v>27444.81641908071</v>
      </c>
      <c r="W27" s="101">
        <v>28491.768072631185</v>
      </c>
      <c r="X27" s="80"/>
      <c r="Z27" s="198"/>
    </row>
    <row r="28" spans="3:26" ht="12.75">
      <c r="C28" s="25"/>
      <c r="D28" s="63"/>
      <c r="E28" s="64" t="s">
        <v>41</v>
      </c>
      <c r="F28" s="64"/>
      <c r="G28" s="64"/>
      <c r="H28" s="65"/>
      <c r="I28" s="66"/>
      <c r="J28" s="100">
        <v>16801</v>
      </c>
      <c r="K28" s="100">
        <v>17368</v>
      </c>
      <c r="L28" s="100">
        <v>18338.886772367125</v>
      </c>
      <c r="M28" s="100">
        <v>19446</v>
      </c>
      <c r="N28" s="100">
        <v>20182</v>
      </c>
      <c r="O28" s="227">
        <v>20712.736625950227</v>
      </c>
      <c r="P28" s="227">
        <v>21710.43358297946</v>
      </c>
      <c r="Q28" s="227">
        <v>21304.589662346887</v>
      </c>
      <c r="R28" s="227">
        <v>22002.68613891299</v>
      </c>
      <c r="S28" s="227">
        <v>23606.0147166573</v>
      </c>
      <c r="T28" s="227">
        <v>23840.22960757061</v>
      </c>
      <c r="U28" s="227">
        <v>24135.45433718744</v>
      </c>
      <c r="V28" s="227">
        <v>24725.889720745385</v>
      </c>
      <c r="W28" s="101">
        <v>25955.62312794577</v>
      </c>
      <c r="X28" s="80"/>
      <c r="Z28" s="198"/>
    </row>
    <row r="29" spans="3:26" ht="12.75">
      <c r="C29" s="25"/>
      <c r="D29" s="63"/>
      <c r="E29" s="64" t="s">
        <v>42</v>
      </c>
      <c r="F29" s="64"/>
      <c r="G29" s="64"/>
      <c r="H29" s="65"/>
      <c r="I29" s="66"/>
      <c r="J29" s="100">
        <v>16129.071647081233</v>
      </c>
      <c r="K29" s="100">
        <v>16890.828731685662</v>
      </c>
      <c r="L29" s="100">
        <v>17361.976180160895</v>
      </c>
      <c r="M29" s="100">
        <v>18299</v>
      </c>
      <c r="N29" s="100">
        <v>19189</v>
      </c>
      <c r="O29" s="227">
        <v>19932.565676276387</v>
      </c>
      <c r="P29" s="227">
        <v>21073.341410620207</v>
      </c>
      <c r="Q29" s="227">
        <v>20406.779514882543</v>
      </c>
      <c r="R29" s="227">
        <v>21449.47508505514</v>
      </c>
      <c r="S29" s="227">
        <v>22661.22536622609</v>
      </c>
      <c r="T29" s="227">
        <v>22948.972972352352</v>
      </c>
      <c r="U29" s="227">
        <v>23558.1905949753</v>
      </c>
      <c r="V29" s="227">
        <v>23758.699643009037</v>
      </c>
      <c r="W29" s="101">
        <v>24710.48638316346</v>
      </c>
      <c r="X29" s="80"/>
      <c r="Z29" s="198"/>
    </row>
    <row r="30" spans="3:26" ht="12.75">
      <c r="C30" s="25"/>
      <c r="D30" s="63"/>
      <c r="E30" s="64" t="s">
        <v>43</v>
      </c>
      <c r="F30" s="64"/>
      <c r="G30" s="64"/>
      <c r="H30" s="65"/>
      <c r="I30" s="66"/>
      <c r="J30" s="100">
        <v>19506.65429791331</v>
      </c>
      <c r="K30" s="100">
        <v>20679.408250207813</v>
      </c>
      <c r="L30" s="100">
        <v>21835.408941399608</v>
      </c>
      <c r="M30" s="100">
        <v>23248</v>
      </c>
      <c r="N30" s="100">
        <v>25077</v>
      </c>
      <c r="O30" s="227">
        <v>26120.95100799937</v>
      </c>
      <c r="P30" s="227">
        <v>27512.597395374883</v>
      </c>
      <c r="Q30" s="227">
        <v>26907.75439014964</v>
      </c>
      <c r="R30" s="227">
        <v>28174.793940589825</v>
      </c>
      <c r="S30" s="227">
        <v>28300.955935101985</v>
      </c>
      <c r="T30" s="227">
        <v>28465.94458733703</v>
      </c>
      <c r="U30" s="227">
        <v>28942.40103346097</v>
      </c>
      <c r="V30" s="227">
        <v>29512.090899121064</v>
      </c>
      <c r="W30" s="101">
        <v>31215.53491336465</v>
      </c>
      <c r="X30" s="80"/>
      <c r="Z30" s="198"/>
    </row>
    <row r="31" spans="3:26" ht="12.75">
      <c r="C31" s="25"/>
      <c r="D31" s="63"/>
      <c r="E31" s="64" t="s">
        <v>44</v>
      </c>
      <c r="F31" s="64"/>
      <c r="G31" s="64"/>
      <c r="H31" s="65"/>
      <c r="I31" s="66"/>
      <c r="J31" s="100">
        <v>11902</v>
      </c>
      <c r="K31" s="100">
        <v>13282</v>
      </c>
      <c r="L31" s="100">
        <v>14244.602914815681</v>
      </c>
      <c r="M31" s="100">
        <v>12601</v>
      </c>
      <c r="N31" s="100">
        <v>16246</v>
      </c>
      <c r="O31" s="227">
        <v>19451.85884403137</v>
      </c>
      <c r="P31" s="227">
        <v>19068.19647958713</v>
      </c>
      <c r="Q31" s="227">
        <v>20764.00696299895</v>
      </c>
      <c r="R31" s="227">
        <v>19697.11849773365</v>
      </c>
      <c r="S31" s="227">
        <v>21865.534420289852</v>
      </c>
      <c r="T31" s="227">
        <v>26773.083333333332</v>
      </c>
      <c r="U31" s="227">
        <v>23092.64479753972</v>
      </c>
      <c r="V31" s="227">
        <v>22253.443393190453</v>
      </c>
      <c r="W31" s="101">
        <v>21298.204579880603</v>
      </c>
      <c r="X31" s="80"/>
      <c r="Z31" s="198"/>
    </row>
    <row r="32" spans="3:26" ht="12.75">
      <c r="C32" s="25"/>
      <c r="D32" s="63"/>
      <c r="E32" s="64" t="s">
        <v>45</v>
      </c>
      <c r="F32" s="64"/>
      <c r="G32" s="64"/>
      <c r="H32" s="65"/>
      <c r="I32" s="66"/>
      <c r="J32" s="100">
        <v>17187</v>
      </c>
      <c r="K32" s="100">
        <v>18131</v>
      </c>
      <c r="L32" s="100">
        <v>19227.124479701386</v>
      </c>
      <c r="M32" s="100">
        <v>20240</v>
      </c>
      <c r="N32" s="100">
        <v>21566</v>
      </c>
      <c r="O32" s="227">
        <v>22387.417125428452</v>
      </c>
      <c r="P32" s="227">
        <v>23253.425594843946</v>
      </c>
      <c r="Q32" s="227">
        <v>22861.623015202727</v>
      </c>
      <c r="R32" s="227">
        <v>24418.82756777133</v>
      </c>
      <c r="S32" s="227">
        <v>26193.816937555814</v>
      </c>
      <c r="T32" s="227">
        <v>26180.747278885778</v>
      </c>
      <c r="U32" s="227">
        <v>26623.452340120995</v>
      </c>
      <c r="V32" s="227">
        <v>27322.237786979822</v>
      </c>
      <c r="W32" s="101">
        <v>28415.44135567773</v>
      </c>
      <c r="X32" s="80"/>
      <c r="Z32" s="198"/>
    </row>
    <row r="33" spans="3:26" ht="12.75">
      <c r="C33" s="25"/>
      <c r="D33" s="63"/>
      <c r="E33" s="64" t="s">
        <v>46</v>
      </c>
      <c r="F33" s="64"/>
      <c r="G33" s="64"/>
      <c r="H33" s="65"/>
      <c r="I33" s="66"/>
      <c r="J33" s="100">
        <v>18066</v>
      </c>
      <c r="K33" s="100">
        <v>20140</v>
      </c>
      <c r="L33" s="100">
        <v>21674.823491833726</v>
      </c>
      <c r="M33" s="100">
        <v>22681</v>
      </c>
      <c r="N33" s="100">
        <v>23833</v>
      </c>
      <c r="O33" s="227">
        <v>24676.491978947583</v>
      </c>
      <c r="P33" s="227">
        <v>25587.22178991459</v>
      </c>
      <c r="Q33" s="227">
        <v>25202.552487793124</v>
      </c>
      <c r="R33" s="227">
        <v>25855.04479844651</v>
      </c>
      <c r="S33" s="227">
        <v>26444.013267431063</v>
      </c>
      <c r="T33" s="227">
        <v>26500.800957411553</v>
      </c>
      <c r="U33" s="227">
        <v>26812.59349104749</v>
      </c>
      <c r="V33" s="227">
        <v>27452.18881020519</v>
      </c>
      <c r="W33" s="101">
        <v>28837.91794431218</v>
      </c>
      <c r="X33" s="80"/>
      <c r="Z33" s="198"/>
    </row>
    <row r="34" spans="3:26" ht="12.75">
      <c r="C34" s="25"/>
      <c r="D34" s="63"/>
      <c r="E34" s="64" t="s">
        <v>47</v>
      </c>
      <c r="F34" s="64"/>
      <c r="G34" s="64"/>
      <c r="H34" s="65"/>
      <c r="I34" s="66"/>
      <c r="J34" s="100">
        <v>20639</v>
      </c>
      <c r="K34" s="100">
        <v>21296</v>
      </c>
      <c r="L34" s="100">
        <v>21690.488575412393</v>
      </c>
      <c r="M34" s="100">
        <v>21660</v>
      </c>
      <c r="N34" s="100">
        <v>23842</v>
      </c>
      <c r="O34" s="227">
        <v>24402.018066763707</v>
      </c>
      <c r="P34" s="227">
        <v>26220.316558069368</v>
      </c>
      <c r="Q34" s="227">
        <v>26803.6334720485</v>
      </c>
      <c r="R34" s="227">
        <v>26660.859343513504</v>
      </c>
      <c r="S34" s="227">
        <v>26233.48428164983</v>
      </c>
      <c r="T34" s="227">
        <v>27420.297659157997</v>
      </c>
      <c r="U34" s="227">
        <v>26182.751216010492</v>
      </c>
      <c r="V34" s="227">
        <v>23196.74541663388</v>
      </c>
      <c r="W34" s="101">
        <v>25931.614204612128</v>
      </c>
      <c r="X34" s="80"/>
      <c r="Z34" s="198"/>
    </row>
    <row r="35" spans="3:26" ht="12.75">
      <c r="C35" s="25"/>
      <c r="D35" s="91"/>
      <c r="E35" s="92" t="s">
        <v>48</v>
      </c>
      <c r="F35" s="92"/>
      <c r="G35" s="92"/>
      <c r="H35" s="93"/>
      <c r="I35" s="94"/>
      <c r="J35" s="100">
        <v>20244</v>
      </c>
      <c r="K35" s="100">
        <v>21009</v>
      </c>
      <c r="L35" s="100">
        <v>21084.248737620943</v>
      </c>
      <c r="M35" s="100">
        <v>21587</v>
      </c>
      <c r="N35" s="100">
        <v>22819</v>
      </c>
      <c r="O35" s="227">
        <v>23409.86086870746</v>
      </c>
      <c r="P35" s="227">
        <v>24541.025928082046</v>
      </c>
      <c r="Q35" s="227">
        <v>23819.187510265052</v>
      </c>
      <c r="R35" s="227">
        <v>24550.144943756113</v>
      </c>
      <c r="S35" s="227">
        <v>26538.220323926682</v>
      </c>
      <c r="T35" s="227">
        <v>26383.277437250163</v>
      </c>
      <c r="U35" s="227">
        <v>27221.25543862481</v>
      </c>
      <c r="V35" s="227">
        <v>27608.29257379</v>
      </c>
      <c r="W35" s="101">
        <v>28727.089305745976</v>
      </c>
      <c r="X35" s="80"/>
      <c r="Z35" s="198"/>
    </row>
    <row r="36" spans="3:26" ht="13.5" thickBot="1">
      <c r="C36" s="25"/>
      <c r="D36" s="95"/>
      <c r="E36" s="47" t="s">
        <v>49</v>
      </c>
      <c r="F36" s="47"/>
      <c r="G36" s="47"/>
      <c r="H36" s="48"/>
      <c r="I36" s="49"/>
      <c r="J36" s="102" t="s">
        <v>51</v>
      </c>
      <c r="K36" s="102" t="s">
        <v>51</v>
      </c>
      <c r="L36" s="102">
        <v>20473.01865233445</v>
      </c>
      <c r="M36" s="102">
        <v>20870</v>
      </c>
      <c r="N36" s="102">
        <v>22279</v>
      </c>
      <c r="O36" s="228">
        <v>23790.336959669825</v>
      </c>
      <c r="P36" s="228">
        <v>24844.220025784278</v>
      </c>
      <c r="Q36" s="228">
        <v>24648.989501855453</v>
      </c>
      <c r="R36" s="228">
        <v>25671.81973882289</v>
      </c>
      <c r="S36" s="228">
        <v>26744.49574844017</v>
      </c>
      <c r="T36" s="228">
        <v>27446.119300628525</v>
      </c>
      <c r="U36" s="228">
        <v>27703.610010741428</v>
      </c>
      <c r="V36" s="228">
        <v>28794.70473713106</v>
      </c>
      <c r="W36" s="103">
        <v>30268.61863346757</v>
      </c>
      <c r="X36" s="80"/>
      <c r="Z36" s="198"/>
    </row>
    <row r="37" spans="3:24" ht="13.5" thickBot="1">
      <c r="C37" s="25"/>
      <c r="D37" s="52" t="s">
        <v>201</v>
      </c>
      <c r="E37" s="53"/>
      <c r="F37" s="53"/>
      <c r="G37" s="53"/>
      <c r="H37" s="53"/>
      <c r="I37" s="53"/>
      <c r="J37" s="106"/>
      <c r="K37" s="106"/>
      <c r="L37" s="106"/>
      <c r="M37" s="106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80"/>
    </row>
    <row r="38" spans="3:27" ht="12.75">
      <c r="C38" s="25"/>
      <c r="D38" s="83"/>
      <c r="E38" s="84" t="s">
        <v>39</v>
      </c>
      <c r="F38" s="84"/>
      <c r="G38" s="84"/>
      <c r="H38" s="85"/>
      <c r="I38" s="86"/>
      <c r="J38" s="98">
        <f>J14/J$62*100</f>
        <v>14499.476439790575</v>
      </c>
      <c r="K38" s="98">
        <f>K14/K$62*100</f>
        <v>15089.704383282367</v>
      </c>
      <c r="L38" s="98">
        <f>L14/L$62*100</f>
        <v>15736.289139103399</v>
      </c>
      <c r="M38" s="98">
        <f>M14/M$62*100</f>
        <v>20309.638554216865</v>
      </c>
      <c r="N38" s="98">
        <f aca="true" t="shared" si="0" ref="N38:W38">N14/N$62*100</f>
        <v>20629.542790152405</v>
      </c>
      <c r="O38" s="226">
        <f t="shared" si="0"/>
        <v>20017.135629263594</v>
      </c>
      <c r="P38" s="226">
        <f t="shared" si="0"/>
        <v>20788.18783756835</v>
      </c>
      <c r="Q38" s="226">
        <f t="shared" si="0"/>
        <v>19986.496031364888</v>
      </c>
      <c r="R38" s="226">
        <f t="shared" si="0"/>
        <v>20288.34188903194</v>
      </c>
      <c r="S38" s="226">
        <f t="shared" si="0"/>
        <v>22010.501331212923</v>
      </c>
      <c r="T38" s="226">
        <f t="shared" si="0"/>
        <v>21943.43498479187</v>
      </c>
      <c r="U38" s="226">
        <f t="shared" si="0"/>
        <v>22215.327656358706</v>
      </c>
      <c r="V38" s="226">
        <f t="shared" si="0"/>
        <v>22659.21959811735</v>
      </c>
      <c r="W38" s="99">
        <f t="shared" si="0"/>
        <v>23620.385642661873</v>
      </c>
      <c r="X38" s="198"/>
      <c r="Y38" s="198"/>
      <c r="AA38" s="185"/>
    </row>
    <row r="39" spans="3:25" ht="12.75">
      <c r="C39" s="25"/>
      <c r="D39" s="63"/>
      <c r="E39" s="64" t="s">
        <v>40</v>
      </c>
      <c r="F39" s="64"/>
      <c r="G39" s="64"/>
      <c r="H39" s="65"/>
      <c r="I39" s="66"/>
      <c r="J39" s="100">
        <f aca="true" t="shared" si="1" ref="J39:J47">J15/J$62*100</f>
        <v>15732.984293193718</v>
      </c>
      <c r="K39" s="100">
        <f aca="true" t="shared" si="2" ref="K39:L46">K15/K$62*100</f>
        <v>16138.634046890927</v>
      </c>
      <c r="L39" s="100">
        <f t="shared" si="2"/>
        <v>16989.34412850446</v>
      </c>
      <c r="M39" s="100">
        <f aca="true" t="shared" si="3" ref="M39:M48">M15/M$62*100</f>
        <v>21710.843373493975</v>
      </c>
      <c r="N39" s="100">
        <f aca="true" t="shared" si="4" ref="N39:W39">N15/N$62*100</f>
        <v>22590.855803048067</v>
      </c>
      <c r="O39" s="227">
        <f t="shared" si="4"/>
        <v>22076.51421287968</v>
      </c>
      <c r="P39" s="227">
        <f t="shared" si="4"/>
        <v>23288.475234327365</v>
      </c>
      <c r="Q39" s="227">
        <f t="shared" si="4"/>
        <v>22841.822223131247</v>
      </c>
      <c r="R39" s="227">
        <f t="shared" si="4"/>
        <v>23042.668470898927</v>
      </c>
      <c r="S39" s="227">
        <f t="shared" si="4"/>
        <v>23492.42804536201</v>
      </c>
      <c r="T39" s="227">
        <f t="shared" si="4"/>
        <v>23410.853395305418</v>
      </c>
      <c r="U39" s="227">
        <f t="shared" si="4"/>
        <v>23579.963458009046</v>
      </c>
      <c r="V39" s="227">
        <f t="shared" si="4"/>
        <v>24639.7178877617</v>
      </c>
      <c r="W39" s="101">
        <f t="shared" si="4"/>
        <v>25553.72799030189</v>
      </c>
      <c r="X39" s="198"/>
      <c r="Y39" s="198"/>
    </row>
    <row r="40" spans="3:25" ht="12.75">
      <c r="C40" s="25"/>
      <c r="D40" s="63"/>
      <c r="E40" s="64" t="s">
        <v>41</v>
      </c>
      <c r="F40" s="64"/>
      <c r="G40" s="64"/>
      <c r="H40" s="65"/>
      <c r="I40" s="66"/>
      <c r="J40" s="100">
        <f t="shared" si="1"/>
        <v>13483.769633507853</v>
      </c>
      <c r="K40" s="100">
        <f t="shared" si="2"/>
        <v>13665.647298674821</v>
      </c>
      <c r="L40" s="100">
        <f t="shared" si="2"/>
        <v>13895.159705209915</v>
      </c>
      <c r="M40" s="100">
        <f t="shared" si="3"/>
        <v>17743.373493975905</v>
      </c>
      <c r="N40" s="100">
        <f aca="true" t="shared" si="5" ref="N40:W40">N16/N$62*100</f>
        <v>18103.165298944903</v>
      </c>
      <c r="O40" s="227">
        <f t="shared" si="5"/>
        <v>17510.620656165393</v>
      </c>
      <c r="P40" s="227">
        <f t="shared" si="5"/>
        <v>18691.16365241896</v>
      </c>
      <c r="Q40" s="227">
        <f t="shared" si="5"/>
        <v>18499.218197584058</v>
      </c>
      <c r="R40" s="227">
        <f t="shared" si="5"/>
        <v>18520.65034917729</v>
      </c>
      <c r="S40" s="227">
        <f t="shared" si="5"/>
        <v>18544.19357352147</v>
      </c>
      <c r="T40" s="227">
        <f t="shared" si="5"/>
        <v>18362.133633959616</v>
      </c>
      <c r="U40" s="227">
        <f t="shared" si="5"/>
        <v>18454.167618085758</v>
      </c>
      <c r="V40" s="227">
        <f t="shared" si="5"/>
        <v>20878.11530742564</v>
      </c>
      <c r="W40" s="101">
        <f t="shared" si="5"/>
        <v>21696.205349668948</v>
      </c>
      <c r="X40" s="198"/>
      <c r="Y40" s="198"/>
    </row>
    <row r="41" spans="3:25" ht="12.75">
      <c r="C41" s="25"/>
      <c r="D41" s="63"/>
      <c r="E41" s="64" t="s">
        <v>42</v>
      </c>
      <c r="F41" s="64"/>
      <c r="G41" s="64"/>
      <c r="H41" s="65"/>
      <c r="I41" s="66"/>
      <c r="J41" s="100">
        <f t="shared" si="1"/>
        <v>13905.386073282983</v>
      </c>
      <c r="K41" s="100">
        <f t="shared" si="2"/>
        <v>14111.931697144826</v>
      </c>
      <c r="L41" s="100">
        <f t="shared" si="2"/>
        <v>14677.315347799962</v>
      </c>
      <c r="M41" s="100">
        <f t="shared" si="3"/>
        <v>18734.939759036144</v>
      </c>
      <c r="N41" s="100">
        <f aca="true" t="shared" si="6" ref="N41:W41">N17/N$62*100</f>
        <v>19347.010550996485</v>
      </c>
      <c r="O41" s="227">
        <f t="shared" si="6"/>
        <v>18968.926274777583</v>
      </c>
      <c r="P41" s="227">
        <f t="shared" si="6"/>
        <v>20133.356384423114</v>
      </c>
      <c r="Q41" s="227">
        <f t="shared" si="6"/>
        <v>19641.56043997945</v>
      </c>
      <c r="R41" s="227">
        <f t="shared" si="6"/>
        <v>19790.155029120928</v>
      </c>
      <c r="S41" s="227">
        <f t="shared" si="6"/>
        <v>19886.84975872726</v>
      </c>
      <c r="T41" s="227">
        <f t="shared" si="6"/>
        <v>19643.47594603837</v>
      </c>
      <c r="U41" s="227">
        <f t="shared" si="6"/>
        <v>20089.108294754264</v>
      </c>
      <c r="V41" s="227">
        <f t="shared" si="6"/>
        <v>21652.77569046329</v>
      </c>
      <c r="W41" s="101">
        <f t="shared" si="6"/>
        <v>22543.217654683078</v>
      </c>
      <c r="X41" s="198"/>
      <c r="Y41" s="198"/>
    </row>
    <row r="42" spans="3:25" ht="12.75">
      <c r="C42" s="25"/>
      <c r="D42" s="63"/>
      <c r="E42" s="64" t="s">
        <v>43</v>
      </c>
      <c r="F42" s="64"/>
      <c r="G42" s="64"/>
      <c r="H42" s="65"/>
      <c r="I42" s="66"/>
      <c r="J42" s="100">
        <f t="shared" si="1"/>
        <v>18797.72890299242</v>
      </c>
      <c r="K42" s="100">
        <f t="shared" si="2"/>
        <v>19212.45105830637</v>
      </c>
      <c r="L42" s="100">
        <f t="shared" si="2"/>
        <v>20558.964310135434</v>
      </c>
      <c r="M42" s="100">
        <f t="shared" si="3"/>
        <v>26630.12048192771</v>
      </c>
      <c r="N42" s="100">
        <f aca="true" t="shared" si="7" ref="N42:W42">N18/N$62*100</f>
        <v>27783.1184056272</v>
      </c>
      <c r="O42" s="227">
        <f t="shared" si="7"/>
        <v>27268.019204556895</v>
      </c>
      <c r="P42" s="227">
        <f t="shared" si="7"/>
        <v>28563.776440120215</v>
      </c>
      <c r="Q42" s="227">
        <f t="shared" si="7"/>
        <v>27570.887817735984</v>
      </c>
      <c r="R42" s="227">
        <f t="shared" si="7"/>
        <v>28439.941059695404</v>
      </c>
      <c r="S42" s="227">
        <f t="shared" si="7"/>
        <v>27448.343391685903</v>
      </c>
      <c r="T42" s="227">
        <f t="shared" si="7"/>
        <v>27362.088479442944</v>
      </c>
      <c r="U42" s="227">
        <f t="shared" si="7"/>
        <v>27828.478298938717</v>
      </c>
      <c r="V42" s="227">
        <f t="shared" si="7"/>
        <v>28213.89103802132</v>
      </c>
      <c r="W42" s="101">
        <f t="shared" si="7"/>
        <v>29716.46462383275</v>
      </c>
      <c r="X42" s="198"/>
      <c r="Y42" s="198"/>
    </row>
    <row r="43" spans="3:25" ht="12.75">
      <c r="C43" s="25"/>
      <c r="D43" s="63"/>
      <c r="E43" s="64" t="s">
        <v>44</v>
      </c>
      <c r="F43" s="64"/>
      <c r="G43" s="64"/>
      <c r="H43" s="65"/>
      <c r="I43" s="66"/>
      <c r="J43" s="100">
        <f t="shared" si="1"/>
        <v>10567.539267015707</v>
      </c>
      <c r="K43" s="100">
        <f t="shared" si="2"/>
        <v>10620.795107033638</v>
      </c>
      <c r="L43" s="100">
        <f t="shared" si="2"/>
        <v>10691.287266870588</v>
      </c>
      <c r="M43" s="100">
        <f t="shared" si="3"/>
        <v>13731.325301204819</v>
      </c>
      <c r="N43" s="100">
        <f aca="true" t="shared" si="8" ref="N43:W43">N19/N$62*100</f>
        <v>14157.092614302463</v>
      </c>
      <c r="O43" s="227">
        <f t="shared" si="8"/>
        <v>13764.379007792508</v>
      </c>
      <c r="P43" s="227">
        <f t="shared" si="8"/>
        <v>15257.417333754134</v>
      </c>
      <c r="Q43" s="227">
        <f t="shared" si="8"/>
        <v>15434.526098956258</v>
      </c>
      <c r="R43" s="227">
        <f t="shared" si="8"/>
        <v>15062.266063805746</v>
      </c>
      <c r="S43" s="227">
        <f t="shared" si="8"/>
        <v>14363.851121950402</v>
      </c>
      <c r="T43" s="227">
        <f t="shared" si="8"/>
        <v>14283.762328716315</v>
      </c>
      <c r="U43" s="227">
        <f t="shared" si="8"/>
        <v>14497.537479142396</v>
      </c>
      <c r="V43" s="227">
        <f t="shared" si="8"/>
        <v>14981.877177167602</v>
      </c>
      <c r="W43" s="101">
        <f t="shared" si="8"/>
        <v>15641.01056929722</v>
      </c>
      <c r="X43" s="198"/>
      <c r="Y43" s="198"/>
    </row>
    <row r="44" spans="3:25" ht="12.75">
      <c r="C44" s="25"/>
      <c r="D44" s="63"/>
      <c r="E44" s="64" t="s">
        <v>45</v>
      </c>
      <c r="F44" s="64"/>
      <c r="G44" s="64"/>
      <c r="H44" s="65"/>
      <c r="I44" s="66"/>
      <c r="J44" s="100">
        <f t="shared" si="1"/>
        <v>15640.837696335078</v>
      </c>
      <c r="K44" s="100">
        <f t="shared" si="2"/>
        <v>16051.9877675841</v>
      </c>
      <c r="L44" s="100">
        <f t="shared" si="2"/>
        <v>16598.8107675055</v>
      </c>
      <c r="M44" s="100">
        <f t="shared" si="3"/>
        <v>21093.975903614457</v>
      </c>
      <c r="N44" s="100">
        <f aca="true" t="shared" si="9" ref="N44:W44">N20/N$62*100</f>
        <v>21821.805392731538</v>
      </c>
      <c r="O44" s="227">
        <f t="shared" si="9"/>
        <v>21275.344502497173</v>
      </c>
      <c r="P44" s="227">
        <f t="shared" si="9"/>
        <v>22227.26767247426</v>
      </c>
      <c r="Q44" s="227">
        <f t="shared" si="9"/>
        <v>22024.515414079757</v>
      </c>
      <c r="R44" s="227">
        <f t="shared" si="9"/>
        <v>22618.988036454415</v>
      </c>
      <c r="S44" s="227">
        <f t="shared" si="9"/>
        <v>23124.812594553758</v>
      </c>
      <c r="T44" s="227">
        <f t="shared" si="9"/>
        <v>22746.87816855783</v>
      </c>
      <c r="U44" s="227">
        <f t="shared" si="9"/>
        <v>22973.328537565198</v>
      </c>
      <c r="V44" s="227">
        <f t="shared" si="9"/>
        <v>23437.012389523465</v>
      </c>
      <c r="W44" s="101">
        <f t="shared" si="9"/>
        <v>24232.084409736333</v>
      </c>
      <c r="X44" s="198"/>
      <c r="Y44" s="198"/>
    </row>
    <row r="45" spans="3:25" ht="12.75">
      <c r="C45" s="25"/>
      <c r="D45" s="63"/>
      <c r="E45" s="64" t="s">
        <v>46</v>
      </c>
      <c r="F45" s="64"/>
      <c r="G45" s="64"/>
      <c r="H45" s="65"/>
      <c r="I45" s="66"/>
      <c r="J45" s="100">
        <f t="shared" si="1"/>
        <v>17994.76439790576</v>
      </c>
      <c r="K45" s="100">
        <f t="shared" si="2"/>
        <v>19471.96738022426</v>
      </c>
      <c r="L45" s="100">
        <f t="shared" si="2"/>
        <v>20511.23613273037</v>
      </c>
      <c r="M45" s="100">
        <f t="shared" si="3"/>
        <v>25875.90361445783</v>
      </c>
      <c r="N45" s="100">
        <f aca="true" t="shared" si="10" ref="N45:W45">N21/N$62*100</f>
        <v>26464.243845252055</v>
      </c>
      <c r="O45" s="227">
        <f t="shared" si="10"/>
        <v>25823.83729865191</v>
      </c>
      <c r="P45" s="227">
        <f t="shared" si="10"/>
        <v>26663.22191881347</v>
      </c>
      <c r="Q45" s="227">
        <f t="shared" si="10"/>
        <v>26020.277018882593</v>
      </c>
      <c r="R45" s="227">
        <f t="shared" si="10"/>
        <v>26139.21114887928</v>
      </c>
      <c r="S45" s="227">
        <f t="shared" si="10"/>
        <v>25871.258793517205</v>
      </c>
      <c r="T45" s="227">
        <f t="shared" si="10"/>
        <v>25611.604865682704</v>
      </c>
      <c r="U45" s="227">
        <f t="shared" si="10"/>
        <v>25813.68447245149</v>
      </c>
      <c r="V45" s="227">
        <f t="shared" si="10"/>
        <v>26346.11312480477</v>
      </c>
      <c r="W45" s="101">
        <f t="shared" si="10"/>
        <v>27459.38109286622</v>
      </c>
      <c r="X45" s="198"/>
      <c r="Y45" s="198"/>
    </row>
    <row r="46" spans="3:28" ht="12.75">
      <c r="C46" s="25"/>
      <c r="D46" s="63"/>
      <c r="E46" s="64" t="s">
        <v>47</v>
      </c>
      <c r="F46" s="64"/>
      <c r="G46" s="64"/>
      <c r="H46" s="65"/>
      <c r="I46" s="66"/>
      <c r="J46" s="100">
        <f t="shared" si="1"/>
        <v>20323.560209424086</v>
      </c>
      <c r="K46" s="100">
        <f t="shared" si="2"/>
        <v>20436.289500509683</v>
      </c>
      <c r="L46" s="100">
        <f t="shared" si="2"/>
        <v>20204.948608884577</v>
      </c>
      <c r="M46" s="100">
        <f t="shared" si="3"/>
        <v>24468.67469879518</v>
      </c>
      <c r="N46" s="100">
        <f aca="true" t="shared" si="11" ref="N46:W46">N22/N$62*100</f>
        <v>25899.17936694021</v>
      </c>
      <c r="O46" s="227">
        <f t="shared" si="11"/>
        <v>25184.54905156965</v>
      </c>
      <c r="P46" s="227">
        <f t="shared" si="11"/>
        <v>26782.54482369677</v>
      </c>
      <c r="Q46" s="227">
        <f t="shared" si="11"/>
        <v>26463.539769177787</v>
      </c>
      <c r="R46" s="227">
        <f t="shared" si="11"/>
        <v>25817.551978096024</v>
      </c>
      <c r="S46" s="227">
        <f t="shared" si="11"/>
        <v>24792.503500357543</v>
      </c>
      <c r="T46" s="227">
        <f t="shared" si="11"/>
        <v>25667.1638808204</v>
      </c>
      <c r="U46" s="227">
        <f t="shared" si="11"/>
        <v>24240.83055793793</v>
      </c>
      <c r="V46" s="227">
        <f t="shared" si="11"/>
        <v>21162.133437130175</v>
      </c>
      <c r="W46" s="101">
        <f t="shared" si="11"/>
        <v>23839.794973613705</v>
      </c>
      <c r="X46" s="198"/>
      <c r="Y46" s="198"/>
      <c r="AA46" s="185"/>
      <c r="AB46" s="185"/>
    </row>
    <row r="47" spans="3:28" ht="12.75">
      <c r="C47" s="25"/>
      <c r="D47" s="91"/>
      <c r="E47" s="92" t="s">
        <v>48</v>
      </c>
      <c r="F47" s="92"/>
      <c r="G47" s="92"/>
      <c r="H47" s="93"/>
      <c r="I47" s="94"/>
      <c r="J47" s="100">
        <f t="shared" si="1"/>
        <v>17498.429319371728</v>
      </c>
      <c r="K47" s="100">
        <f>K23/K$62*100</f>
        <v>17860.346585117226</v>
      </c>
      <c r="L47" s="100">
        <f>L23/L$62*100</f>
        <v>18596.654227790586</v>
      </c>
      <c r="M47" s="100">
        <f t="shared" si="3"/>
        <v>23333.734939759037</v>
      </c>
      <c r="N47" s="100">
        <f aca="true" t="shared" si="12" ref="N47:W47">N23/N$62*100</f>
        <v>24247.36225087925</v>
      </c>
      <c r="O47" s="227">
        <f t="shared" si="12"/>
        <v>23577.430114331422</v>
      </c>
      <c r="P47" s="227">
        <f t="shared" si="12"/>
        <v>24870.9724861557</v>
      </c>
      <c r="Q47" s="227">
        <f t="shared" si="12"/>
        <v>23909.862515891466</v>
      </c>
      <c r="R47" s="227">
        <f t="shared" si="12"/>
        <v>23869.961210200214</v>
      </c>
      <c r="S47" s="227">
        <f t="shared" si="12"/>
        <v>24868.651675786346</v>
      </c>
      <c r="T47" s="227">
        <f t="shared" si="12"/>
        <v>24350.679046037872</v>
      </c>
      <c r="U47" s="227">
        <f t="shared" si="12"/>
        <v>25005.392581814634</v>
      </c>
      <c r="V47" s="227">
        <f t="shared" si="12"/>
        <v>26098.259713509644</v>
      </c>
      <c r="W47" s="101">
        <f t="shared" si="12"/>
        <v>26967.024511684598</v>
      </c>
      <c r="X47" s="198"/>
      <c r="Y47" s="198"/>
      <c r="AA47" s="185"/>
      <c r="AB47" s="185"/>
    </row>
    <row r="48" spans="3:28" ht="13.5" thickBot="1">
      <c r="C48" s="25"/>
      <c r="D48" s="95"/>
      <c r="E48" s="47" t="s">
        <v>49</v>
      </c>
      <c r="F48" s="47"/>
      <c r="G48" s="47"/>
      <c r="H48" s="48"/>
      <c r="I48" s="49"/>
      <c r="J48" s="102" t="s">
        <v>51</v>
      </c>
      <c r="K48" s="102" t="s">
        <v>51</v>
      </c>
      <c r="L48" s="102">
        <f>L24/L$62*100</f>
        <v>18540.242641356133</v>
      </c>
      <c r="M48" s="102">
        <f t="shared" si="3"/>
        <v>23098.79518072289</v>
      </c>
      <c r="N48" s="102">
        <f aca="true" t="shared" si="13" ref="N48:W48">N24/N$62*100</f>
        <v>24282.53223915592</v>
      </c>
      <c r="O48" s="228">
        <f t="shared" si="13"/>
        <v>24401.596366907223</v>
      </c>
      <c r="P48" s="228">
        <f t="shared" si="13"/>
        <v>25583.948838340002</v>
      </c>
      <c r="Q48" s="228">
        <f t="shared" si="13"/>
        <v>24541.081198720032</v>
      </c>
      <c r="R48" s="228">
        <f t="shared" si="13"/>
        <v>24970.709555570287</v>
      </c>
      <c r="S48" s="228">
        <f t="shared" si="13"/>
        <v>25421.253671913746</v>
      </c>
      <c r="T48" s="228">
        <f t="shared" si="13"/>
        <v>25784.01995623713</v>
      </c>
      <c r="U48" s="228">
        <f t="shared" si="13"/>
        <v>25959.81642001333</v>
      </c>
      <c r="V48" s="228">
        <f t="shared" si="13"/>
        <v>27137.24703542415</v>
      </c>
      <c r="W48" s="103">
        <f t="shared" si="13"/>
        <v>28625.204201416786</v>
      </c>
      <c r="X48" s="198"/>
      <c r="Y48" s="198"/>
      <c r="AA48" s="185"/>
      <c r="AB48" s="185"/>
    </row>
    <row r="49" spans="3:28" ht="13.5" thickBot="1">
      <c r="C49" s="25"/>
      <c r="D49" s="52" t="s">
        <v>50</v>
      </c>
      <c r="E49" s="53"/>
      <c r="F49" s="53"/>
      <c r="G49" s="53"/>
      <c r="H49" s="53"/>
      <c r="I49" s="53"/>
      <c r="J49" s="106"/>
      <c r="K49" s="106"/>
      <c r="L49" s="106"/>
      <c r="M49" s="106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98"/>
      <c r="Y49" s="198"/>
      <c r="AA49" s="185"/>
      <c r="AB49" s="185"/>
    </row>
    <row r="50" spans="3:28" ht="12.75">
      <c r="C50" s="25"/>
      <c r="D50" s="83"/>
      <c r="E50" s="84" t="s">
        <v>39</v>
      </c>
      <c r="F50" s="84"/>
      <c r="G50" s="84"/>
      <c r="H50" s="85"/>
      <c r="I50" s="86"/>
      <c r="J50" s="98">
        <f>J26/J$62*100</f>
        <v>14529.842931937173</v>
      </c>
      <c r="K50" s="98">
        <f>K26/K$62*100</f>
        <v>15119.266055045873</v>
      </c>
      <c r="L50" s="98">
        <f>L26/L$62*100</f>
        <v>15751.701807840913</v>
      </c>
      <c r="M50" s="98">
        <f>M26/M$62*100</f>
        <v>20328.9156626506</v>
      </c>
      <c r="N50" s="98">
        <f aca="true" t="shared" si="14" ref="N50:W50">N26/N$62*100</f>
        <v>20649.47245017585</v>
      </c>
      <c r="O50" s="226">
        <f t="shared" si="14"/>
        <v>20034.003026688548</v>
      </c>
      <c r="P50" s="226">
        <f t="shared" si="14"/>
        <v>20801.957954501962</v>
      </c>
      <c r="Q50" s="226">
        <f t="shared" si="14"/>
        <v>19999.20477687657</v>
      </c>
      <c r="R50" s="226">
        <f t="shared" si="14"/>
        <v>20298.69493747124</v>
      </c>
      <c r="S50" s="226">
        <f t="shared" si="14"/>
        <v>22013.834161527306</v>
      </c>
      <c r="T50" s="226">
        <f t="shared" si="14"/>
        <v>21962.957481455964</v>
      </c>
      <c r="U50" s="226">
        <f t="shared" si="14"/>
        <v>22245.576464587106</v>
      </c>
      <c r="V50" s="226">
        <f t="shared" si="14"/>
        <v>22687.05383137237</v>
      </c>
      <c r="W50" s="99">
        <f t="shared" si="14"/>
        <v>23646.31773470366</v>
      </c>
      <c r="X50" s="198"/>
      <c r="Y50" s="198"/>
      <c r="AA50" s="185"/>
      <c r="AB50" s="185"/>
    </row>
    <row r="51" spans="3:28" ht="12.75">
      <c r="C51" s="25"/>
      <c r="D51" s="63"/>
      <c r="E51" s="64" t="s">
        <v>40</v>
      </c>
      <c r="F51" s="64"/>
      <c r="G51" s="64"/>
      <c r="H51" s="65"/>
      <c r="I51" s="66"/>
      <c r="J51" s="100">
        <f aca="true" t="shared" si="15" ref="J51:J59">J27/J$62*100</f>
        <v>19861.78010471204</v>
      </c>
      <c r="K51" s="100">
        <f aca="true" t="shared" si="16" ref="K51:L58">K27/K$62*100</f>
        <v>20041.794087665647</v>
      </c>
      <c r="L51" s="100">
        <f t="shared" si="16"/>
        <v>19730.29501181971</v>
      </c>
      <c r="M51" s="100">
        <f aca="true" t="shared" si="17" ref="M51:M60">M27/M$62*100</f>
        <v>24856.626506024095</v>
      </c>
      <c r="N51" s="100">
        <f aca="true" t="shared" si="18" ref="N51:W51">N27/N$62*100</f>
        <v>25665.88511137163</v>
      </c>
      <c r="O51" s="227">
        <f t="shared" si="18"/>
        <v>25120.678858049887</v>
      </c>
      <c r="P51" s="227">
        <f t="shared" si="18"/>
        <v>26102.1857185282</v>
      </c>
      <c r="Q51" s="227">
        <f t="shared" si="18"/>
        <v>25245.6380193321</v>
      </c>
      <c r="R51" s="227">
        <f t="shared" si="18"/>
        <v>25886.926563199217</v>
      </c>
      <c r="S51" s="227">
        <f t="shared" si="18"/>
        <v>26859.900001154823</v>
      </c>
      <c r="T51" s="227">
        <f t="shared" si="18"/>
        <v>26712.702643611265</v>
      </c>
      <c r="U51" s="227">
        <f t="shared" si="18"/>
        <v>26943.407899097678</v>
      </c>
      <c r="V51" s="227">
        <f t="shared" si="18"/>
        <v>27444.81641908071</v>
      </c>
      <c r="W51" s="101">
        <f t="shared" si="18"/>
        <v>28293.712088015076</v>
      </c>
      <c r="X51" s="198"/>
      <c r="Y51" s="198"/>
      <c r="AA51" s="185"/>
      <c r="AB51" s="185"/>
    </row>
    <row r="52" spans="3:28" ht="12.75">
      <c r="C52" s="25"/>
      <c r="D52" s="63"/>
      <c r="E52" s="64" t="s">
        <v>41</v>
      </c>
      <c r="F52" s="64"/>
      <c r="G52" s="64"/>
      <c r="H52" s="65"/>
      <c r="I52" s="66"/>
      <c r="J52" s="100">
        <f t="shared" si="15"/>
        <v>17592.670157068063</v>
      </c>
      <c r="K52" s="100">
        <f t="shared" si="16"/>
        <v>17704.383282364935</v>
      </c>
      <c r="L52" s="100">
        <f t="shared" si="16"/>
        <v>18338.886772367125</v>
      </c>
      <c r="M52" s="100">
        <f t="shared" si="17"/>
        <v>23428.9156626506</v>
      </c>
      <c r="N52" s="100">
        <f aca="true" t="shared" si="19" ref="N52:W52">N28/N$62*100</f>
        <v>23660.02344665885</v>
      </c>
      <c r="O52" s="227">
        <f t="shared" si="19"/>
        <v>22836.53431747544</v>
      </c>
      <c r="P52" s="227">
        <f t="shared" si="19"/>
        <v>23675.500090490143</v>
      </c>
      <c r="Q52" s="227">
        <f t="shared" si="19"/>
        <v>22908.160927254718</v>
      </c>
      <c r="R52" s="227">
        <f t="shared" si="19"/>
        <v>23209.584534718346</v>
      </c>
      <c r="S52" s="227">
        <f t="shared" si="19"/>
        <v>24112.374582898163</v>
      </c>
      <c r="T52" s="227">
        <f t="shared" si="19"/>
        <v>24008.28762091703</v>
      </c>
      <c r="U52" s="227">
        <f t="shared" si="19"/>
        <v>24208.078572906157</v>
      </c>
      <c r="V52" s="227">
        <f t="shared" si="19"/>
        <v>24725.889720745385</v>
      </c>
      <c r="W52" s="101">
        <f t="shared" si="19"/>
        <v>25775.196750690935</v>
      </c>
      <c r="X52" s="198"/>
      <c r="Y52" s="198"/>
      <c r="AA52" s="185"/>
      <c r="AB52" s="185"/>
    </row>
    <row r="53" spans="3:28" ht="12.75">
      <c r="C53" s="25"/>
      <c r="D53" s="63"/>
      <c r="E53" s="64" t="s">
        <v>42</v>
      </c>
      <c r="F53" s="64"/>
      <c r="G53" s="64"/>
      <c r="H53" s="65"/>
      <c r="I53" s="66"/>
      <c r="J53" s="100">
        <f t="shared" si="15"/>
        <v>16889.080258723807</v>
      </c>
      <c r="K53" s="100">
        <f t="shared" si="16"/>
        <v>17217.97016481719</v>
      </c>
      <c r="L53" s="100">
        <f t="shared" si="16"/>
        <v>17361.976180160895</v>
      </c>
      <c r="M53" s="100">
        <f t="shared" si="17"/>
        <v>22046.987951807227</v>
      </c>
      <c r="N53" s="100">
        <f aca="true" t="shared" si="20" ref="N53:W53">N29/N$62*100</f>
        <v>22495.896834701056</v>
      </c>
      <c r="O53" s="227">
        <f t="shared" si="20"/>
        <v>21976.367890051144</v>
      </c>
      <c r="P53" s="227">
        <f t="shared" si="20"/>
        <v>22980.743086826835</v>
      </c>
      <c r="Q53" s="227">
        <f t="shared" si="20"/>
        <v>21942.77367191671</v>
      </c>
      <c r="R53" s="227">
        <f t="shared" si="20"/>
        <v>22626.02857073327</v>
      </c>
      <c r="S53" s="227">
        <f t="shared" si="20"/>
        <v>23147.319066625216</v>
      </c>
      <c r="T53" s="227">
        <f t="shared" si="20"/>
        <v>23110.7482098211</v>
      </c>
      <c r="U53" s="227">
        <f t="shared" si="20"/>
        <v>23629.077828460682</v>
      </c>
      <c r="V53" s="227">
        <f t="shared" si="20"/>
        <v>23758.699643009037</v>
      </c>
      <c r="W53" s="101">
        <f t="shared" si="20"/>
        <v>24538.715375534717</v>
      </c>
      <c r="X53" s="198"/>
      <c r="Y53" s="198"/>
      <c r="AA53" s="185"/>
      <c r="AB53" s="185"/>
    </row>
    <row r="54" spans="3:28" ht="12.75">
      <c r="C54" s="25"/>
      <c r="D54" s="63"/>
      <c r="E54" s="64" t="s">
        <v>43</v>
      </c>
      <c r="F54" s="64"/>
      <c r="G54" s="64"/>
      <c r="H54" s="65"/>
      <c r="I54" s="66"/>
      <c r="J54" s="100">
        <f t="shared" si="15"/>
        <v>20425.816018757392</v>
      </c>
      <c r="K54" s="100">
        <f t="shared" si="16"/>
        <v>21079.926860558426</v>
      </c>
      <c r="L54" s="100">
        <f t="shared" si="16"/>
        <v>21835.408941399608</v>
      </c>
      <c r="M54" s="100">
        <f t="shared" si="17"/>
        <v>28009.638554216865</v>
      </c>
      <c r="N54" s="100">
        <f aca="true" t="shared" si="21" ref="N54:W54">N30/N$62*100</f>
        <v>29398.593200468935</v>
      </c>
      <c r="O54" s="227">
        <f t="shared" si="21"/>
        <v>28799.284463064356</v>
      </c>
      <c r="P54" s="227">
        <f t="shared" si="21"/>
        <v>30002.83249222997</v>
      </c>
      <c r="Q54" s="227">
        <f t="shared" si="21"/>
        <v>28933.069236720043</v>
      </c>
      <c r="R54" s="227">
        <f t="shared" si="21"/>
        <v>29720.246772774077</v>
      </c>
      <c r="S54" s="227">
        <f t="shared" si="21"/>
        <v>28908.024448520922</v>
      </c>
      <c r="T54" s="227">
        <f t="shared" si="21"/>
        <v>28666.610863380698</v>
      </c>
      <c r="U54" s="227">
        <f t="shared" si="21"/>
        <v>29029.489501966866</v>
      </c>
      <c r="V54" s="227">
        <f t="shared" si="21"/>
        <v>29512.090899121064</v>
      </c>
      <c r="W54" s="101">
        <f t="shared" si="21"/>
        <v>30998.54509768088</v>
      </c>
      <c r="X54" s="198"/>
      <c r="Y54" s="198"/>
      <c r="AA54" s="185"/>
      <c r="AB54" s="185"/>
    </row>
    <row r="55" spans="3:28" ht="12.75">
      <c r="C55" s="25"/>
      <c r="D55" s="63"/>
      <c r="E55" s="64" t="s">
        <v>44</v>
      </c>
      <c r="F55" s="64"/>
      <c r="G55" s="64"/>
      <c r="H55" s="65"/>
      <c r="I55" s="66"/>
      <c r="J55" s="100">
        <f t="shared" si="15"/>
        <v>12462.82722513089</v>
      </c>
      <c r="K55" s="100">
        <f t="shared" si="16"/>
        <v>13539.245667686035</v>
      </c>
      <c r="L55" s="100">
        <f t="shared" si="16"/>
        <v>14244.602914815681</v>
      </c>
      <c r="M55" s="100">
        <f t="shared" si="17"/>
        <v>15181.927710843374</v>
      </c>
      <c r="N55" s="100">
        <f aca="true" t="shared" si="22" ref="N55:W55">N31/N$62*100</f>
        <v>19045.72098475967</v>
      </c>
      <c r="O55" s="227">
        <f t="shared" si="22"/>
        <v>21446.371382614518</v>
      </c>
      <c r="P55" s="227">
        <f t="shared" si="22"/>
        <v>20794.10739322479</v>
      </c>
      <c r="Q55" s="227">
        <f t="shared" si="22"/>
        <v>22326.88920752575</v>
      </c>
      <c r="R55" s="227">
        <f t="shared" si="22"/>
        <v>20777.551157946888</v>
      </c>
      <c r="S55" s="227">
        <f t="shared" si="22"/>
        <v>22334.56018415715</v>
      </c>
      <c r="T55" s="227">
        <f t="shared" si="22"/>
        <v>26961.816045652904</v>
      </c>
      <c r="U55" s="227">
        <f t="shared" si="22"/>
        <v>23162.131191113058</v>
      </c>
      <c r="V55" s="227">
        <f t="shared" si="22"/>
        <v>22253.443393190453</v>
      </c>
      <c r="W55" s="101">
        <f t="shared" si="22"/>
        <v>21150.1535053432</v>
      </c>
      <c r="X55" s="198"/>
      <c r="Y55" s="198"/>
      <c r="AA55" s="185"/>
      <c r="AB55" s="185"/>
    </row>
    <row r="56" spans="3:28" ht="12.75">
      <c r="C56" s="25"/>
      <c r="D56" s="63"/>
      <c r="E56" s="64" t="s">
        <v>45</v>
      </c>
      <c r="F56" s="64"/>
      <c r="G56" s="64"/>
      <c r="H56" s="65"/>
      <c r="I56" s="66"/>
      <c r="J56" s="100">
        <f t="shared" si="15"/>
        <v>17996.858638743455</v>
      </c>
      <c r="K56" s="100">
        <f t="shared" si="16"/>
        <v>18482.161060142713</v>
      </c>
      <c r="L56" s="100">
        <f t="shared" si="16"/>
        <v>19227.124479701386</v>
      </c>
      <c r="M56" s="100">
        <f t="shared" si="17"/>
        <v>24385.5421686747</v>
      </c>
      <c r="N56" s="100">
        <f aca="true" t="shared" si="23" ref="N56:W56">N32/N$62*100</f>
        <v>25282.53223915592</v>
      </c>
      <c r="O56" s="227">
        <f t="shared" si="23"/>
        <v>24682.929575996088</v>
      </c>
      <c r="P56" s="227">
        <f t="shared" si="23"/>
        <v>25358.152229927968</v>
      </c>
      <c r="Q56" s="227">
        <f t="shared" si="23"/>
        <v>24582.390338927664</v>
      </c>
      <c r="R56" s="227">
        <f t="shared" si="23"/>
        <v>25758.256928028833</v>
      </c>
      <c r="S56" s="227">
        <f t="shared" si="23"/>
        <v>26755.686350925243</v>
      </c>
      <c r="T56" s="227">
        <f t="shared" si="23"/>
        <v>26365.304409754055</v>
      </c>
      <c r="U56" s="227">
        <f t="shared" si="23"/>
        <v>26703.563029208617</v>
      </c>
      <c r="V56" s="227">
        <f t="shared" si="23"/>
        <v>27322.237786979822</v>
      </c>
      <c r="W56" s="101">
        <f t="shared" si="23"/>
        <v>28217.915944069246</v>
      </c>
      <c r="X56" s="198"/>
      <c r="Y56" s="198"/>
      <c r="AA56" s="185"/>
      <c r="AB56" s="185"/>
    </row>
    <row r="57" spans="3:25" ht="12.75">
      <c r="C57" s="25"/>
      <c r="D57" s="63"/>
      <c r="E57" s="64" t="s">
        <v>46</v>
      </c>
      <c r="F57" s="64"/>
      <c r="G57" s="64"/>
      <c r="H57" s="65"/>
      <c r="I57" s="66"/>
      <c r="J57" s="100">
        <f t="shared" si="15"/>
        <v>18917.277486910996</v>
      </c>
      <c r="K57" s="100">
        <f t="shared" si="16"/>
        <v>20530.071355759428</v>
      </c>
      <c r="L57" s="100">
        <f t="shared" si="16"/>
        <v>21674.823491833726</v>
      </c>
      <c r="M57" s="100">
        <f t="shared" si="17"/>
        <v>27326.506024096387</v>
      </c>
      <c r="N57" s="100">
        <f aca="true" t="shared" si="24" ref="N57:W57">N33/N$62*100</f>
        <v>27940.21101992966</v>
      </c>
      <c r="O57" s="227">
        <f t="shared" si="24"/>
        <v>27206.716625080026</v>
      </c>
      <c r="P57" s="227">
        <f t="shared" si="24"/>
        <v>27903.186248543716</v>
      </c>
      <c r="Q57" s="227">
        <f t="shared" si="24"/>
        <v>27099.518804078627</v>
      </c>
      <c r="R57" s="227">
        <f t="shared" si="24"/>
        <v>27273.254006800118</v>
      </c>
      <c r="S57" s="227">
        <f t="shared" si="24"/>
        <v>27011.249507079738</v>
      </c>
      <c r="T57" s="227">
        <f t="shared" si="24"/>
        <v>26687.614257212037</v>
      </c>
      <c r="U57" s="227">
        <f t="shared" si="24"/>
        <v>26893.273310980432</v>
      </c>
      <c r="V57" s="227">
        <f t="shared" si="24"/>
        <v>27452.18881020519</v>
      </c>
      <c r="W57" s="101">
        <f t="shared" si="24"/>
        <v>28637.45575403394</v>
      </c>
      <c r="X57" s="198"/>
      <c r="Y57" s="198"/>
    </row>
    <row r="58" spans="3:25" ht="12.75">
      <c r="C58" s="25"/>
      <c r="D58" s="63"/>
      <c r="E58" s="64" t="s">
        <v>47</v>
      </c>
      <c r="F58" s="64"/>
      <c r="G58" s="64"/>
      <c r="H58" s="65"/>
      <c r="I58" s="66"/>
      <c r="J58" s="100">
        <f t="shared" si="15"/>
        <v>21611.51832460733</v>
      </c>
      <c r="K58" s="100">
        <f t="shared" si="16"/>
        <v>21708.460754332315</v>
      </c>
      <c r="L58" s="100">
        <f t="shared" si="16"/>
        <v>21690.488575412393</v>
      </c>
      <c r="M58" s="100">
        <f t="shared" si="17"/>
        <v>26096.385542168675</v>
      </c>
      <c r="N58" s="100">
        <f aca="true" t="shared" si="25" ref="N58:W58">N34/N$62*100</f>
        <v>27950.762016412664</v>
      </c>
      <c r="O58" s="227">
        <f t="shared" si="25"/>
        <v>26904.099301834292</v>
      </c>
      <c r="P58" s="227">
        <f t="shared" si="25"/>
        <v>28593.584032791023</v>
      </c>
      <c r="Q58" s="227">
        <f t="shared" si="25"/>
        <v>28821.1112602672</v>
      </c>
      <c r="R58" s="227">
        <f t="shared" si="25"/>
        <v>28123.26934969779</v>
      </c>
      <c r="S58" s="227">
        <f t="shared" si="25"/>
        <v>26796.204577783275</v>
      </c>
      <c r="T58" s="227">
        <f t="shared" si="25"/>
        <v>27613.592808819736</v>
      </c>
      <c r="U58" s="227">
        <f t="shared" si="25"/>
        <v>26261.535823480932</v>
      </c>
      <c r="V58" s="227">
        <f t="shared" si="25"/>
        <v>23196.74541663388</v>
      </c>
      <c r="W58" s="101">
        <f t="shared" si="25"/>
        <v>25751.354721561198</v>
      </c>
      <c r="X58" s="198"/>
      <c r="Y58" s="198"/>
    </row>
    <row r="59" spans="3:25" ht="12.75">
      <c r="C59" s="25"/>
      <c r="D59" s="91"/>
      <c r="E59" s="92" t="s">
        <v>48</v>
      </c>
      <c r="F59" s="92"/>
      <c r="G59" s="92"/>
      <c r="H59" s="93"/>
      <c r="I59" s="94"/>
      <c r="J59" s="100">
        <f t="shared" si="15"/>
        <v>21197.905759162306</v>
      </c>
      <c r="K59" s="100">
        <f>K35/K$62*100</f>
        <v>21415.902140672784</v>
      </c>
      <c r="L59" s="100">
        <f>L35/L$62*100</f>
        <v>21084.248737620943</v>
      </c>
      <c r="M59" s="100">
        <f t="shared" si="17"/>
        <v>26008.433734939757</v>
      </c>
      <c r="N59" s="100">
        <f aca="true" t="shared" si="26" ref="N59:W59">N35/N$62*100</f>
        <v>26751.465416178195</v>
      </c>
      <c r="O59" s="227">
        <f t="shared" si="26"/>
        <v>25810.210439589257</v>
      </c>
      <c r="P59" s="227">
        <f t="shared" si="26"/>
        <v>26762.29654098369</v>
      </c>
      <c r="Q59" s="227">
        <f t="shared" si="26"/>
        <v>25612.029580930164</v>
      </c>
      <c r="R59" s="227">
        <f t="shared" si="26"/>
        <v>25896.777366831346</v>
      </c>
      <c r="S59" s="227">
        <f t="shared" si="26"/>
        <v>27107.47734823971</v>
      </c>
      <c r="T59" s="227">
        <f t="shared" si="26"/>
        <v>26569.262273162298</v>
      </c>
      <c r="U59" s="227">
        <f t="shared" si="26"/>
        <v>27303.16493342508</v>
      </c>
      <c r="V59" s="227">
        <f t="shared" si="26"/>
        <v>27608.292573789997</v>
      </c>
      <c r="W59" s="101">
        <f t="shared" si="26"/>
        <v>28527.397523084386</v>
      </c>
      <c r="X59" s="198"/>
      <c r="Y59" s="198"/>
    </row>
    <row r="60" spans="3:25" ht="13.5" thickBot="1">
      <c r="C60" s="25"/>
      <c r="D60" s="95"/>
      <c r="E60" s="47" t="s">
        <v>49</v>
      </c>
      <c r="F60" s="47"/>
      <c r="G60" s="47"/>
      <c r="H60" s="48"/>
      <c r="I60" s="49"/>
      <c r="J60" s="102" t="s">
        <v>51</v>
      </c>
      <c r="K60" s="102" t="s">
        <v>51</v>
      </c>
      <c r="L60" s="102">
        <f>L36/L$62*100</f>
        <v>20473.01865233445</v>
      </c>
      <c r="M60" s="102">
        <f t="shared" si="17"/>
        <v>25144.578313253012</v>
      </c>
      <c r="N60" s="102">
        <f aca="true" t="shared" si="27" ref="N60:W60">N36/N$62*100</f>
        <v>26118.405627198124</v>
      </c>
      <c r="O60" s="228">
        <f t="shared" si="27"/>
        <v>26229.698963252285</v>
      </c>
      <c r="P60" s="228">
        <f t="shared" si="27"/>
        <v>27092.93350685308</v>
      </c>
      <c r="Q60" s="228">
        <f t="shared" si="27"/>
        <v>26504.289786941346</v>
      </c>
      <c r="R60" s="228">
        <f t="shared" si="27"/>
        <v>27079.978627450306</v>
      </c>
      <c r="S60" s="228">
        <f t="shared" si="27"/>
        <v>27318.177475424072</v>
      </c>
      <c r="T60" s="228">
        <f t="shared" si="27"/>
        <v>27639.596475960247</v>
      </c>
      <c r="U60" s="228">
        <f t="shared" si="27"/>
        <v>27786.970923511963</v>
      </c>
      <c r="V60" s="228">
        <f t="shared" si="27"/>
        <v>28794.70473713106</v>
      </c>
      <c r="W60" s="103">
        <f t="shared" si="27"/>
        <v>30058.21115537991</v>
      </c>
      <c r="X60" s="198"/>
      <c r="Y60" s="198"/>
    </row>
    <row r="61" spans="3:24" ht="13.5" thickBot="1">
      <c r="C61" s="25"/>
      <c r="D61" s="52" t="s">
        <v>52</v>
      </c>
      <c r="E61" s="53"/>
      <c r="F61" s="53"/>
      <c r="G61" s="53"/>
      <c r="H61" s="53"/>
      <c r="I61" s="53"/>
      <c r="J61" s="54"/>
      <c r="K61" s="54"/>
      <c r="L61" s="54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80"/>
    </row>
    <row r="62" spans="3:27" ht="12.75">
      <c r="C62" s="25"/>
      <c r="D62" s="63"/>
      <c r="E62" s="64" t="s">
        <v>202</v>
      </c>
      <c r="F62" s="64"/>
      <c r="G62" s="64"/>
      <c r="H62" s="65"/>
      <c r="I62" s="66"/>
      <c r="J62" s="272">
        <v>95.5</v>
      </c>
      <c r="K62" s="272">
        <v>98.1</v>
      </c>
      <c r="L62" s="272">
        <v>100</v>
      </c>
      <c r="M62" s="272">
        <v>83</v>
      </c>
      <c r="N62" s="272">
        <v>85.3</v>
      </c>
      <c r="O62" s="273">
        <v>90.7</v>
      </c>
      <c r="P62" s="273">
        <v>91.7</v>
      </c>
      <c r="Q62" s="273">
        <v>93</v>
      </c>
      <c r="R62" s="273">
        <v>94.8</v>
      </c>
      <c r="S62" s="273">
        <v>97.9</v>
      </c>
      <c r="T62" s="273">
        <v>99.3</v>
      </c>
      <c r="U62" s="273">
        <v>99.7</v>
      </c>
      <c r="V62" s="273">
        <v>100</v>
      </c>
      <c r="W62" s="274">
        <v>100.7</v>
      </c>
      <c r="X62" s="80"/>
      <c r="AA62" s="185"/>
    </row>
    <row r="63" spans="3:24" ht="13.5" thickBot="1">
      <c r="C63" s="25"/>
      <c r="D63" s="95"/>
      <c r="E63" s="47" t="s">
        <v>53</v>
      </c>
      <c r="F63" s="47"/>
      <c r="G63" s="47"/>
      <c r="H63" s="48"/>
      <c r="I63" s="49"/>
      <c r="J63" s="275">
        <v>0.001</v>
      </c>
      <c r="K63" s="275">
        <v>0.028</v>
      </c>
      <c r="L63" s="275">
        <v>0.019</v>
      </c>
      <c r="M63" s="275">
        <v>0.025</v>
      </c>
      <c r="N63" s="275">
        <v>0.028</v>
      </c>
      <c r="O63" s="276">
        <v>0.063</v>
      </c>
      <c r="P63" s="276">
        <v>0.01</v>
      </c>
      <c r="Q63" s="276">
        <v>0.015</v>
      </c>
      <c r="R63" s="276">
        <v>0.019</v>
      </c>
      <c r="S63" s="276">
        <v>0.033</v>
      </c>
      <c r="T63" s="276">
        <v>0.014</v>
      </c>
      <c r="U63" s="276">
        <v>0.004</v>
      </c>
      <c r="V63" s="276">
        <v>0.003</v>
      </c>
      <c r="W63" s="277">
        <v>0.007</v>
      </c>
      <c r="X63" s="80"/>
    </row>
    <row r="64" spans="4:24" ht="13.5">
      <c r="D64" s="81" t="s">
        <v>89</v>
      </c>
      <c r="E64" s="82"/>
      <c r="F64" s="82"/>
      <c r="G64" s="82"/>
      <c r="H64" s="82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69" t="s">
        <v>205</v>
      </c>
      <c r="X64" s="72" t="s">
        <v>89</v>
      </c>
    </row>
    <row r="68" spans="10:22" ht="12.75"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</row>
    <row r="69" spans="10:22" ht="12.75"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</row>
    <row r="70" spans="10:22" ht="12.75"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</row>
    <row r="71" spans="10:22" ht="12.75"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</row>
    <row r="72" spans="10:22" ht="12.75"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</row>
    <row r="73" spans="10:22" ht="12.75"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</row>
    <row r="74" spans="10:22" ht="12.75"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</row>
    <row r="75" spans="10:22" ht="12.75"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</row>
    <row r="76" spans="10:22" ht="12.75"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</row>
    <row r="77" spans="10:22" ht="12.75"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</row>
    <row r="78" spans="10:22" ht="12.75"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</row>
  </sheetData>
  <sheetProtection/>
  <mergeCells count="16">
    <mergeCell ref="V7:V10"/>
    <mergeCell ref="P7:P10"/>
    <mergeCell ref="R7:R10"/>
    <mergeCell ref="Q7:Q10"/>
    <mergeCell ref="U7:U10"/>
    <mergeCell ref="S7:S10"/>
    <mergeCell ref="D6:W6"/>
    <mergeCell ref="D7:I11"/>
    <mergeCell ref="J7:J10"/>
    <mergeCell ref="W7:W10"/>
    <mergeCell ref="K7:K10"/>
    <mergeCell ref="L7:L10"/>
    <mergeCell ref="M7:M10"/>
    <mergeCell ref="T7:T10"/>
    <mergeCell ref="N7:N10"/>
    <mergeCell ref="O7:O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24" top="0.7086614173228347" bottom="0.708661417322834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4:Y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9.125" style="72" hidden="1" customWidth="1"/>
    <col min="3" max="3" width="2.2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13.00390625" style="72" customWidth="1"/>
    <col min="9" max="9" width="0.74609375" style="72" customWidth="1"/>
    <col min="10" max="12" width="6.75390625" style="72" hidden="1" customWidth="1"/>
    <col min="13" max="23" width="6.75390625" style="72" customWidth="1"/>
    <col min="24" max="32" width="15.00390625" style="72" customWidth="1"/>
    <col min="33" max="16384" width="9.125" style="72" customWidth="1"/>
  </cols>
  <sheetData>
    <row r="1" ht="12.75" hidden="1"/>
    <row r="2" ht="12.75" hidden="1"/>
    <row r="3" ht="9" customHeight="1"/>
    <row r="4" spans="4:23" s="73" customFormat="1" ht="15.75">
      <c r="D4" s="16" t="s">
        <v>93</v>
      </c>
      <c r="E4" s="74"/>
      <c r="F4" s="74"/>
      <c r="G4" s="74"/>
      <c r="H4" s="16" t="s">
        <v>146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2:23" s="77" customFormat="1" ht="21" customHeight="1" thickBot="1">
      <c r="B6" s="195"/>
      <c r="D6" s="17" t="s">
        <v>89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4:23" ht="7.5" customHeight="1"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283" t="s">
        <v>130</v>
      </c>
      <c r="P7" s="283" t="s">
        <v>176</v>
      </c>
      <c r="Q7" s="283" t="s">
        <v>179</v>
      </c>
      <c r="R7" s="283" t="s">
        <v>199</v>
      </c>
      <c r="S7" s="283" t="s">
        <v>206</v>
      </c>
      <c r="T7" s="283" t="s">
        <v>207</v>
      </c>
      <c r="U7" s="283" t="s">
        <v>208</v>
      </c>
      <c r="V7" s="283" t="s">
        <v>209</v>
      </c>
      <c r="W7" s="281" t="s">
        <v>213</v>
      </c>
    </row>
    <row r="8" spans="4:23" ht="7.5" customHeight="1"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284"/>
      <c r="P8" s="284"/>
      <c r="Q8" s="284"/>
      <c r="R8" s="284"/>
      <c r="S8" s="284"/>
      <c r="T8" s="284"/>
      <c r="U8" s="284"/>
      <c r="V8" s="284"/>
      <c r="W8" s="282"/>
    </row>
    <row r="9" spans="4:23" ht="7.5" customHeight="1"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284"/>
      <c r="P9" s="284"/>
      <c r="Q9" s="284"/>
      <c r="R9" s="284"/>
      <c r="S9" s="284"/>
      <c r="T9" s="284"/>
      <c r="U9" s="284"/>
      <c r="V9" s="284"/>
      <c r="W9" s="282"/>
    </row>
    <row r="10" spans="4:23" ht="7.5" customHeight="1"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284"/>
      <c r="P10" s="284"/>
      <c r="Q10" s="284"/>
      <c r="R10" s="284"/>
      <c r="S10" s="284"/>
      <c r="T10" s="284"/>
      <c r="U10" s="284"/>
      <c r="V10" s="284"/>
      <c r="W10" s="282"/>
    </row>
    <row r="11" spans="4:23" ht="15" customHeight="1" thickBot="1">
      <c r="D11" s="294"/>
      <c r="E11" s="295"/>
      <c r="F11" s="295"/>
      <c r="G11" s="295"/>
      <c r="H11" s="295"/>
      <c r="I11" s="296"/>
      <c r="J11" s="19" t="s">
        <v>37</v>
      </c>
      <c r="K11" s="19" t="s">
        <v>37</v>
      </c>
      <c r="L11" s="19" t="s">
        <v>37</v>
      </c>
      <c r="M11" s="19"/>
      <c r="N11" s="164"/>
      <c r="O11" s="19"/>
      <c r="P11" s="164"/>
      <c r="Q11" s="164"/>
      <c r="R11" s="164"/>
      <c r="S11" s="164"/>
      <c r="T11" s="164"/>
      <c r="U11" s="164"/>
      <c r="V11" s="164"/>
      <c r="W11" s="20"/>
    </row>
    <row r="12" spans="4:23" ht="14.25" customHeight="1" thickBot="1" thickTop="1">
      <c r="D12" s="21" t="s">
        <v>55</v>
      </c>
      <c r="E12" s="22"/>
      <c r="F12" s="22"/>
      <c r="G12" s="22"/>
      <c r="H12" s="22"/>
      <c r="I12" s="22"/>
      <c r="J12" s="109"/>
      <c r="K12" s="109"/>
      <c r="L12" s="109"/>
      <c r="M12" s="109"/>
      <c r="N12" s="109"/>
      <c r="O12" s="219"/>
      <c r="P12" s="219"/>
      <c r="Q12" s="219"/>
      <c r="R12" s="219"/>
      <c r="S12" s="219"/>
      <c r="T12" s="219"/>
      <c r="U12" s="219"/>
      <c r="V12" s="219"/>
      <c r="W12" s="110"/>
    </row>
    <row r="13" spans="4:25" ht="14.25" customHeight="1">
      <c r="D13" s="83"/>
      <c r="E13" s="84" t="s">
        <v>135</v>
      </c>
      <c r="F13" s="84"/>
      <c r="G13" s="84"/>
      <c r="H13" s="85"/>
      <c r="I13" s="86"/>
      <c r="J13" s="87">
        <v>4116</v>
      </c>
      <c r="K13" s="87">
        <v>4036</v>
      </c>
      <c r="L13" s="87">
        <v>4065</v>
      </c>
      <c r="M13" s="87">
        <v>4114</v>
      </c>
      <c r="N13" s="87">
        <v>4101</v>
      </c>
      <c r="O13" s="183">
        <v>3963</v>
      </c>
      <c r="P13" s="183">
        <v>3976</v>
      </c>
      <c r="Q13" s="183">
        <v>3979</v>
      </c>
      <c r="R13" s="183">
        <v>3968</v>
      </c>
      <c r="S13" s="183">
        <v>3974</v>
      </c>
      <c r="T13" s="183">
        <v>3981</v>
      </c>
      <c r="U13" s="183">
        <v>4004</v>
      </c>
      <c r="V13" s="183">
        <v>4020</v>
      </c>
      <c r="W13" s="88">
        <v>4045</v>
      </c>
      <c r="X13" s="197"/>
      <c r="Y13" s="197"/>
    </row>
    <row r="14" spans="4:25" ht="14.25" customHeight="1">
      <c r="D14" s="63"/>
      <c r="E14" s="64" t="s">
        <v>137</v>
      </c>
      <c r="F14" s="64"/>
      <c r="G14" s="64"/>
      <c r="H14" s="65"/>
      <c r="I14" s="66"/>
      <c r="J14" s="89">
        <v>215235</v>
      </c>
      <c r="K14" s="89">
        <v>212664</v>
      </c>
      <c r="L14" s="89">
        <v>215707</v>
      </c>
      <c r="M14" s="89">
        <v>221827</v>
      </c>
      <c r="N14" s="89">
        <v>228135</v>
      </c>
      <c r="O14" s="160">
        <v>234566</v>
      </c>
      <c r="P14" s="160">
        <v>239878</v>
      </c>
      <c r="Q14" s="160">
        <v>247093</v>
      </c>
      <c r="R14" s="160">
        <v>258370</v>
      </c>
      <c r="S14" s="160">
        <v>269935</v>
      </c>
      <c r="T14" s="160">
        <v>284177</v>
      </c>
      <c r="U14" s="160">
        <v>301990</v>
      </c>
      <c r="V14" s="160">
        <v>317740</v>
      </c>
      <c r="W14" s="90">
        <v>330094</v>
      </c>
      <c r="X14" s="197"/>
      <c r="Y14" s="197"/>
    </row>
    <row r="15" spans="4:25" ht="14.25" customHeight="1" thickBot="1">
      <c r="D15" s="95"/>
      <c r="E15" s="47" t="s">
        <v>150</v>
      </c>
      <c r="F15" s="47"/>
      <c r="G15" s="47"/>
      <c r="H15" s="48"/>
      <c r="I15" s="49"/>
      <c r="J15" s="247" t="s">
        <v>59</v>
      </c>
      <c r="K15" s="247" t="s">
        <v>59</v>
      </c>
      <c r="L15" s="50">
        <v>0.4310545005465442</v>
      </c>
      <c r="M15" s="50">
        <v>0.479</v>
      </c>
      <c r="N15" s="50">
        <v>0.498</v>
      </c>
      <c r="O15" s="184">
        <v>0.5119315230533524</v>
      </c>
      <c r="P15" s="184">
        <v>0.5206205480581829</v>
      </c>
      <c r="Q15" s="184">
        <v>0.5309489019725816</v>
      </c>
      <c r="R15" s="184">
        <v>0.5447086081964552</v>
      </c>
      <c r="S15" s="184">
        <v>0.5530253674406789</v>
      </c>
      <c r="T15" s="184">
        <v>0.5616334936153982</v>
      </c>
      <c r="U15" s="184">
        <v>0.5702185028813982</v>
      </c>
      <c r="V15" s="184">
        <v>0.5762130323451112</v>
      </c>
      <c r="W15" s="51">
        <v>0.5801647198602377</v>
      </c>
      <c r="X15" s="197"/>
      <c r="Y15" s="197"/>
    </row>
    <row r="16" spans="4:25" ht="14.25" customHeight="1" thickBot="1">
      <c r="D16" s="52" t="s">
        <v>56</v>
      </c>
      <c r="E16" s="53"/>
      <c r="F16" s="53"/>
      <c r="G16" s="53"/>
      <c r="H16" s="53"/>
      <c r="I16" s="53"/>
      <c r="J16" s="54"/>
      <c r="K16" s="54"/>
      <c r="L16" s="54"/>
      <c r="M16" s="54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197"/>
      <c r="Y16" s="197"/>
    </row>
    <row r="17" spans="4:25" ht="14.25" customHeight="1">
      <c r="D17" s="83"/>
      <c r="E17" s="84" t="s">
        <v>136</v>
      </c>
      <c r="F17" s="84"/>
      <c r="G17" s="84"/>
      <c r="H17" s="85"/>
      <c r="I17" s="86"/>
      <c r="J17" s="87">
        <v>493</v>
      </c>
      <c r="K17" s="87">
        <v>444</v>
      </c>
      <c r="L17" s="87">
        <v>474</v>
      </c>
      <c r="M17" s="87">
        <v>465</v>
      </c>
      <c r="N17" s="183">
        <v>476</v>
      </c>
      <c r="O17" s="183">
        <v>483</v>
      </c>
      <c r="P17" s="183">
        <v>504</v>
      </c>
      <c r="Q17" s="183">
        <v>518</v>
      </c>
      <c r="R17" s="183">
        <v>523</v>
      </c>
      <c r="S17" s="183">
        <v>526</v>
      </c>
      <c r="T17" s="183">
        <v>540</v>
      </c>
      <c r="U17" s="183">
        <v>552</v>
      </c>
      <c r="V17" s="183">
        <v>572</v>
      </c>
      <c r="W17" s="88">
        <v>591</v>
      </c>
      <c r="X17" s="197"/>
      <c r="Y17" s="197"/>
    </row>
    <row r="18" spans="4:25" ht="14.25" customHeight="1">
      <c r="D18" s="63"/>
      <c r="E18" s="64" t="s">
        <v>138</v>
      </c>
      <c r="F18" s="64"/>
      <c r="G18" s="64"/>
      <c r="H18" s="65"/>
      <c r="I18" s="66"/>
      <c r="J18" s="89">
        <v>48886</v>
      </c>
      <c r="K18" s="89">
        <v>34680</v>
      </c>
      <c r="L18" s="89">
        <v>35877</v>
      </c>
      <c r="M18" s="89">
        <v>37373</v>
      </c>
      <c r="N18" s="160">
        <v>38044</v>
      </c>
      <c r="O18" s="160">
        <v>38279</v>
      </c>
      <c r="P18" s="160">
        <v>41225</v>
      </c>
      <c r="Q18" s="160">
        <v>43795</v>
      </c>
      <c r="R18" s="160">
        <v>42939</v>
      </c>
      <c r="S18" s="160">
        <v>44950</v>
      </c>
      <c r="T18" s="160">
        <v>44547</v>
      </c>
      <c r="U18" s="160">
        <v>44873</v>
      </c>
      <c r="V18" s="160">
        <v>46980</v>
      </c>
      <c r="W18" s="90">
        <v>47149</v>
      </c>
      <c r="X18" s="197"/>
      <c r="Y18" s="197"/>
    </row>
    <row r="19" spans="4:25" ht="27" customHeight="1" thickBot="1">
      <c r="D19" s="95"/>
      <c r="E19" s="306" t="s">
        <v>164</v>
      </c>
      <c r="F19" s="306"/>
      <c r="G19" s="306"/>
      <c r="H19" s="306"/>
      <c r="I19" s="49"/>
      <c r="J19" s="247" t="s">
        <v>59</v>
      </c>
      <c r="K19" s="247" t="s">
        <v>59</v>
      </c>
      <c r="L19" s="50">
        <v>0.07259846534893885</v>
      </c>
      <c r="M19" s="50">
        <v>0.082</v>
      </c>
      <c r="N19" s="184">
        <v>0.089</v>
      </c>
      <c r="O19" s="184">
        <v>0.09559497438996677</v>
      </c>
      <c r="P19" s="184">
        <v>0.10975246127714859</v>
      </c>
      <c r="Q19" s="184">
        <v>0.11981298286314591</v>
      </c>
      <c r="R19" s="184">
        <v>0.11879026970500928</v>
      </c>
      <c r="S19" s="184">
        <v>0.12463641934401593</v>
      </c>
      <c r="T19" s="184">
        <v>0.12294220085499571</v>
      </c>
      <c r="U19" s="184">
        <v>0.12286869782125949</v>
      </c>
      <c r="V19" s="184">
        <v>0.12710144849117758</v>
      </c>
      <c r="W19" s="51">
        <v>0.12455783013808644</v>
      </c>
      <c r="X19" s="197"/>
      <c r="Y19" s="197"/>
    </row>
    <row r="20" spans="4:23" ht="13.5">
      <c r="D20" s="81" t="s">
        <v>90</v>
      </c>
      <c r="E20" s="82"/>
      <c r="F20" s="82"/>
      <c r="G20" s="82"/>
      <c r="H20" s="82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69" t="s">
        <v>204</v>
      </c>
    </row>
    <row r="21" spans="4:23" ht="27" customHeight="1">
      <c r="D21" s="70" t="s">
        <v>37</v>
      </c>
      <c r="E21" s="300" t="s">
        <v>172</v>
      </c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</row>
  </sheetData>
  <sheetProtection/>
  <mergeCells count="17">
    <mergeCell ref="U7:U10"/>
    <mergeCell ref="T7:T10"/>
    <mergeCell ref="Q7:Q10"/>
    <mergeCell ref="E19:H19"/>
    <mergeCell ref="N7:N10"/>
    <mergeCell ref="R7:R10"/>
    <mergeCell ref="O7:O10"/>
    <mergeCell ref="E21:W21"/>
    <mergeCell ref="W7:W10"/>
    <mergeCell ref="K7:K10"/>
    <mergeCell ref="L7:L10"/>
    <mergeCell ref="M7:M10"/>
    <mergeCell ref="J7:J10"/>
    <mergeCell ref="D7:I11"/>
    <mergeCell ref="V7:V10"/>
    <mergeCell ref="P7:P10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6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X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11.375" style="72" customWidth="1"/>
    <col min="9" max="9" width="1.12109375" style="72" customWidth="1"/>
    <col min="10" max="12" width="6.375" style="72" hidden="1" customWidth="1"/>
    <col min="13" max="23" width="6.375" style="72" customWidth="1"/>
    <col min="24" max="36" width="10.75390625" style="72" customWidth="1"/>
    <col min="37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98</v>
      </c>
      <c r="E4" s="74"/>
      <c r="F4" s="74"/>
      <c r="G4" s="74"/>
      <c r="H4" s="16" t="s">
        <v>154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 thickBot="1">
      <c r="C6" s="7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1" t="s">
        <v>95</v>
      </c>
      <c r="L7" s="309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283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2"/>
      <c r="L8" s="310"/>
      <c r="M8" s="305"/>
      <c r="N8" s="305"/>
      <c r="O8" s="305"/>
      <c r="P8" s="305"/>
      <c r="Q8" s="305"/>
      <c r="R8" s="284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2"/>
      <c r="L9" s="310"/>
      <c r="M9" s="305"/>
      <c r="N9" s="305"/>
      <c r="O9" s="305"/>
      <c r="P9" s="305"/>
      <c r="Q9" s="305"/>
      <c r="R9" s="284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2"/>
      <c r="L10" s="310"/>
      <c r="M10" s="305"/>
      <c r="N10" s="305"/>
      <c r="O10" s="305"/>
      <c r="P10" s="305"/>
      <c r="Q10" s="305"/>
      <c r="R10" s="284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 t="s">
        <v>37</v>
      </c>
      <c r="K11" s="20" t="s">
        <v>37</v>
      </c>
      <c r="L11" s="211"/>
      <c r="M11" s="19"/>
      <c r="N11" s="164"/>
      <c r="O11" s="164"/>
      <c r="P11" s="164"/>
      <c r="Q11" s="164"/>
      <c r="R11" s="19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57</v>
      </c>
      <c r="E12" s="22"/>
      <c r="F12" s="22"/>
      <c r="G12" s="22"/>
      <c r="H12" s="22"/>
      <c r="I12" s="22"/>
      <c r="J12" s="23"/>
      <c r="K12" s="176"/>
      <c r="L12" s="178"/>
      <c r="M12" s="23"/>
      <c r="N12" s="23"/>
      <c r="O12" s="176"/>
      <c r="P12" s="176"/>
      <c r="Q12" s="176"/>
      <c r="R12" s="23"/>
      <c r="S12" s="176"/>
      <c r="T12" s="176"/>
      <c r="U12" s="176"/>
      <c r="V12" s="176"/>
      <c r="W12" s="24"/>
    </row>
    <row r="13" spans="3:23" ht="13.5" thickBot="1">
      <c r="C13" s="25"/>
      <c r="D13" s="112"/>
      <c r="E13" s="113" t="s">
        <v>25</v>
      </c>
      <c r="F13" s="113"/>
      <c r="G13" s="113"/>
      <c r="H13" s="114"/>
      <c r="I13" s="115"/>
      <c r="J13" s="116">
        <v>291</v>
      </c>
      <c r="K13" s="180">
        <v>293</v>
      </c>
      <c r="L13" s="181">
        <v>299</v>
      </c>
      <c r="M13" s="116">
        <v>301</v>
      </c>
      <c r="N13" s="180">
        <v>296</v>
      </c>
      <c r="O13" s="116">
        <v>296</v>
      </c>
      <c r="P13" s="116">
        <v>296</v>
      </c>
      <c r="Q13" s="116">
        <v>301</v>
      </c>
      <c r="R13" s="116">
        <v>302</v>
      </c>
      <c r="S13" s="180">
        <v>310</v>
      </c>
      <c r="T13" s="180">
        <v>312</v>
      </c>
      <c r="U13" s="180">
        <v>312</v>
      </c>
      <c r="V13" s="180">
        <v>319</v>
      </c>
      <c r="W13" s="117">
        <v>321</v>
      </c>
    </row>
    <row r="14" spans="3:23" ht="15.75" thickBot="1">
      <c r="C14" s="25"/>
      <c r="D14" s="52" t="s">
        <v>210</v>
      </c>
      <c r="E14" s="53"/>
      <c r="F14" s="53"/>
      <c r="G14" s="53"/>
      <c r="H14" s="53"/>
      <c r="I14" s="53"/>
      <c r="J14" s="54"/>
      <c r="K14" s="177"/>
      <c r="L14" s="179"/>
      <c r="M14" s="54"/>
      <c r="N14" s="177"/>
      <c r="O14" s="54"/>
      <c r="P14" s="54"/>
      <c r="Q14" s="54"/>
      <c r="R14" s="54"/>
      <c r="S14" s="55"/>
      <c r="T14" s="55"/>
      <c r="U14" s="55"/>
      <c r="V14" s="55"/>
      <c r="W14" s="55"/>
    </row>
    <row r="15" spans="3:24" ht="12.75">
      <c r="C15" s="25"/>
      <c r="D15" s="26"/>
      <c r="E15" s="27" t="s">
        <v>25</v>
      </c>
      <c r="F15" s="27"/>
      <c r="G15" s="27"/>
      <c r="H15" s="28"/>
      <c r="I15" s="29"/>
      <c r="J15" s="30">
        <v>221773</v>
      </c>
      <c r="K15" s="158">
        <v>224065</v>
      </c>
      <c r="L15" s="122">
        <v>217734</v>
      </c>
      <c r="M15" s="30">
        <v>220340</v>
      </c>
      <c r="N15" s="158">
        <v>230254</v>
      </c>
      <c r="O15" s="30">
        <v>234774</v>
      </c>
      <c r="P15" s="30">
        <v>241056</v>
      </c>
      <c r="Q15" s="30">
        <v>253232</v>
      </c>
      <c r="R15" s="30">
        <v>254789</v>
      </c>
      <c r="S15" s="158">
        <v>268379</v>
      </c>
      <c r="T15" s="158">
        <v>270699</v>
      </c>
      <c r="U15" s="158">
        <v>272744</v>
      </c>
      <c r="V15" s="158">
        <v>290047</v>
      </c>
      <c r="W15" s="31">
        <v>296248</v>
      </c>
      <c r="X15" s="235"/>
    </row>
    <row r="16" spans="3:24" ht="13.5" customHeight="1">
      <c r="C16" s="25"/>
      <c r="D16" s="32"/>
      <c r="E16" s="285" t="s">
        <v>27</v>
      </c>
      <c r="F16" s="118" t="s">
        <v>14</v>
      </c>
      <c r="G16" s="33"/>
      <c r="H16" s="34"/>
      <c r="I16" s="35"/>
      <c r="J16" s="36">
        <v>177434</v>
      </c>
      <c r="K16" s="159">
        <v>176491</v>
      </c>
      <c r="L16" s="123">
        <v>181917</v>
      </c>
      <c r="M16" s="36">
        <v>171825</v>
      </c>
      <c r="N16" s="159">
        <v>188699</v>
      </c>
      <c r="O16" s="36">
        <v>194275</v>
      </c>
      <c r="P16" s="36">
        <v>200199</v>
      </c>
      <c r="Q16" s="36">
        <v>212654</v>
      </c>
      <c r="R16" s="36">
        <v>218190</v>
      </c>
      <c r="S16" s="159">
        <v>231021</v>
      </c>
      <c r="T16" s="159">
        <v>236620</v>
      </c>
      <c r="U16" s="159">
        <v>239025</v>
      </c>
      <c r="V16" s="159">
        <v>256093</v>
      </c>
      <c r="W16" s="37">
        <v>263246</v>
      </c>
      <c r="X16" s="235"/>
    </row>
    <row r="17" spans="3:24" ht="13.5" customHeight="1" thickBot="1">
      <c r="C17" s="25"/>
      <c r="D17" s="46"/>
      <c r="E17" s="302"/>
      <c r="F17" s="119" t="s">
        <v>15</v>
      </c>
      <c r="G17" s="47"/>
      <c r="H17" s="120"/>
      <c r="I17" s="121"/>
      <c r="J17" s="67">
        <v>44339</v>
      </c>
      <c r="K17" s="161">
        <v>47574</v>
      </c>
      <c r="L17" s="125">
        <v>35817</v>
      </c>
      <c r="M17" s="67">
        <v>48515</v>
      </c>
      <c r="N17" s="161">
        <v>41555</v>
      </c>
      <c r="O17" s="67">
        <v>40499</v>
      </c>
      <c r="P17" s="67">
        <v>40857</v>
      </c>
      <c r="Q17" s="67">
        <v>40578</v>
      </c>
      <c r="R17" s="67">
        <v>36599</v>
      </c>
      <c r="S17" s="161">
        <v>37358</v>
      </c>
      <c r="T17" s="161">
        <v>34079</v>
      </c>
      <c r="U17" s="161">
        <v>33719</v>
      </c>
      <c r="V17" s="161">
        <v>33954</v>
      </c>
      <c r="W17" s="68">
        <v>33002</v>
      </c>
      <c r="X17" s="235"/>
    </row>
    <row r="18" spans="3:23" ht="13.5" thickBot="1">
      <c r="C18" s="25"/>
      <c r="D18" s="52" t="s">
        <v>58</v>
      </c>
      <c r="E18" s="53"/>
      <c r="F18" s="53"/>
      <c r="G18" s="53"/>
      <c r="H18" s="53"/>
      <c r="I18" s="53"/>
      <c r="J18" s="54"/>
      <c r="K18" s="177"/>
      <c r="L18" s="179"/>
      <c r="M18" s="54"/>
      <c r="N18" s="177"/>
      <c r="O18" s="54"/>
      <c r="P18" s="54"/>
      <c r="Q18" s="54"/>
      <c r="R18" s="54"/>
      <c r="S18" s="55"/>
      <c r="T18" s="55"/>
      <c r="U18" s="55"/>
      <c r="V18" s="55"/>
      <c r="W18" s="55"/>
    </row>
    <row r="19" spans="3:23" ht="12.75" customHeight="1">
      <c r="C19" s="25"/>
      <c r="D19" s="26"/>
      <c r="E19" s="27" t="s">
        <v>25</v>
      </c>
      <c r="F19" s="27"/>
      <c r="G19" s="27"/>
      <c r="H19" s="28"/>
      <c r="I19" s="29"/>
      <c r="J19" s="30">
        <v>12267</v>
      </c>
      <c r="K19" s="31">
        <v>12372</v>
      </c>
      <c r="L19" s="122">
        <v>11197</v>
      </c>
      <c r="M19" s="162">
        <v>11674</v>
      </c>
      <c r="N19" s="221">
        <v>11715</v>
      </c>
      <c r="O19" s="30">
        <v>12181</v>
      </c>
      <c r="P19" s="30">
        <v>12423</v>
      </c>
      <c r="Q19" s="30">
        <v>13249</v>
      </c>
      <c r="R19" s="30">
        <v>14042</v>
      </c>
      <c r="S19" s="158">
        <v>14563</v>
      </c>
      <c r="T19" s="158">
        <v>14847</v>
      </c>
      <c r="U19" s="158">
        <v>14930</v>
      </c>
      <c r="V19" s="158">
        <v>15409</v>
      </c>
      <c r="W19" s="31">
        <v>14987</v>
      </c>
    </row>
    <row r="20" spans="3:23" ht="12.75" customHeight="1">
      <c r="C20" s="25"/>
      <c r="D20" s="32"/>
      <c r="E20" s="285" t="s">
        <v>60</v>
      </c>
      <c r="F20" s="33" t="s">
        <v>61</v>
      </c>
      <c r="G20" s="33"/>
      <c r="H20" s="34"/>
      <c r="I20" s="35"/>
      <c r="J20" s="36">
        <v>1709</v>
      </c>
      <c r="K20" s="159">
        <v>1735</v>
      </c>
      <c r="L20" s="123">
        <v>1783</v>
      </c>
      <c r="M20" s="163">
        <v>1837</v>
      </c>
      <c r="N20" s="222">
        <v>1823</v>
      </c>
      <c r="O20" s="36">
        <v>1861</v>
      </c>
      <c r="P20" s="36">
        <v>1869</v>
      </c>
      <c r="Q20" s="36">
        <v>1930</v>
      </c>
      <c r="R20" s="36">
        <v>1966</v>
      </c>
      <c r="S20" s="159">
        <v>2003</v>
      </c>
      <c r="T20" s="159">
        <v>1996</v>
      </c>
      <c r="U20" s="159">
        <v>2068</v>
      </c>
      <c r="V20" s="159">
        <v>2098</v>
      </c>
      <c r="W20" s="37">
        <v>2148</v>
      </c>
    </row>
    <row r="21" spans="3:23" ht="12.75" customHeight="1" thickBot="1">
      <c r="C21" s="25"/>
      <c r="D21" s="124"/>
      <c r="E21" s="307"/>
      <c r="F21" s="64" t="s">
        <v>62</v>
      </c>
      <c r="G21" s="64"/>
      <c r="H21" s="65"/>
      <c r="I21" s="66"/>
      <c r="J21" s="89">
        <v>8398</v>
      </c>
      <c r="K21" s="160">
        <v>8679</v>
      </c>
      <c r="L21" s="250">
        <v>9414</v>
      </c>
      <c r="M21" s="251">
        <v>9837</v>
      </c>
      <c r="N21" s="252">
        <v>9892</v>
      </c>
      <c r="O21" s="278">
        <v>10320</v>
      </c>
      <c r="P21" s="278">
        <v>10554</v>
      </c>
      <c r="Q21" s="278">
        <v>11319</v>
      </c>
      <c r="R21" s="278">
        <v>12076</v>
      </c>
      <c r="S21" s="279">
        <v>12560</v>
      </c>
      <c r="T21" s="279">
        <v>12851</v>
      </c>
      <c r="U21" s="279">
        <v>12862</v>
      </c>
      <c r="V21" s="279">
        <v>13311</v>
      </c>
      <c r="W21" s="253">
        <v>12839</v>
      </c>
    </row>
    <row r="22" spans="4:23" ht="13.5">
      <c r="D22" s="81" t="s">
        <v>90</v>
      </c>
      <c r="E22" s="82"/>
      <c r="F22" s="82"/>
      <c r="G22" s="82"/>
      <c r="H22" s="82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69" t="s">
        <v>204</v>
      </c>
    </row>
    <row r="23" spans="4:23" ht="22.5" customHeight="1">
      <c r="D23" s="70" t="s">
        <v>37</v>
      </c>
      <c r="E23" s="300" t="s">
        <v>13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</row>
  </sheetData>
  <sheetProtection/>
  <mergeCells count="19">
    <mergeCell ref="D6:W6"/>
    <mergeCell ref="D7:I11"/>
    <mergeCell ref="E16:E17"/>
    <mergeCell ref="L7:L10"/>
    <mergeCell ref="R7:R10"/>
    <mergeCell ref="Q7:Q10"/>
    <mergeCell ref="S7:S10"/>
    <mergeCell ref="T7:T10"/>
    <mergeCell ref="U7:U10"/>
    <mergeCell ref="V7:V10"/>
    <mergeCell ref="E20:E21"/>
    <mergeCell ref="O7:O10"/>
    <mergeCell ref="E23:W23"/>
    <mergeCell ref="M7:M10"/>
    <mergeCell ref="N7:N10"/>
    <mergeCell ref="W7:W10"/>
    <mergeCell ref="J7:J10"/>
    <mergeCell ref="K7:K10"/>
    <mergeCell ref="P7:P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C3:X3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1.125" style="72" customWidth="1"/>
    <col min="8" max="8" width="3.625" style="72" customWidth="1"/>
    <col min="9" max="9" width="1.12109375" style="72" customWidth="1"/>
    <col min="10" max="12" width="6.75390625" style="72" hidden="1" customWidth="1"/>
    <col min="13" max="23" width="6.75390625" style="72" customWidth="1"/>
    <col min="24" max="38" width="14.25390625" style="72" customWidth="1"/>
    <col min="39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200" t="s">
        <v>99</v>
      </c>
      <c r="E4" s="201"/>
      <c r="F4" s="201"/>
      <c r="G4" s="201"/>
      <c r="H4" s="202" t="s">
        <v>149</v>
      </c>
      <c r="I4" s="202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</row>
    <row r="5" spans="4:23" s="73" customFormat="1" ht="15.75">
      <c r="D5" s="203" t="s">
        <v>214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</row>
    <row r="6" spans="3:23" s="77" customFormat="1" ht="21" customHeight="1" thickBot="1">
      <c r="C6" s="73"/>
      <c r="D6" s="205"/>
      <c r="E6" s="206"/>
      <c r="F6" s="206"/>
      <c r="G6" s="206"/>
      <c r="H6" s="206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8"/>
    </row>
    <row r="7" spans="3:23" ht="6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6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64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4" ht="12.75">
      <c r="C13" s="25"/>
      <c r="D13" s="126"/>
      <c r="E13" s="127" t="s">
        <v>65</v>
      </c>
      <c r="F13" s="127"/>
      <c r="G13" s="127"/>
      <c r="H13" s="128"/>
      <c r="I13" s="129"/>
      <c r="J13" s="130">
        <v>474</v>
      </c>
      <c r="K13" s="130">
        <v>473</v>
      </c>
      <c r="L13" s="130">
        <v>474</v>
      </c>
      <c r="M13" s="130">
        <v>476</v>
      </c>
      <c r="N13" s="130">
        <v>478</v>
      </c>
      <c r="O13" s="225">
        <v>478</v>
      </c>
      <c r="P13" s="225">
        <v>482</v>
      </c>
      <c r="Q13" s="225">
        <v>485</v>
      </c>
      <c r="R13" s="225">
        <v>485</v>
      </c>
      <c r="S13" s="225">
        <v>486</v>
      </c>
      <c r="T13" s="225">
        <v>486</v>
      </c>
      <c r="U13" s="225">
        <v>487</v>
      </c>
      <c r="V13" s="225">
        <v>488</v>
      </c>
      <c r="W13" s="131">
        <v>488</v>
      </c>
      <c r="X13" s="234"/>
    </row>
    <row r="14" spans="3:24" ht="13.5" thickBot="1">
      <c r="C14" s="25"/>
      <c r="D14" s="132"/>
      <c r="E14" s="133" t="s">
        <v>66</v>
      </c>
      <c r="F14" s="133"/>
      <c r="G14" s="133"/>
      <c r="H14" s="134"/>
      <c r="I14" s="135"/>
      <c r="J14" s="136">
        <v>459</v>
      </c>
      <c r="K14" s="136">
        <v>516</v>
      </c>
      <c r="L14" s="136">
        <v>625</v>
      </c>
      <c r="M14" s="136">
        <v>556</v>
      </c>
      <c r="N14" s="136">
        <v>738</v>
      </c>
      <c r="O14" s="220">
        <v>710</v>
      </c>
      <c r="P14" s="220">
        <v>696</v>
      </c>
      <c r="Q14" s="220">
        <v>821</v>
      </c>
      <c r="R14" s="220">
        <v>837</v>
      </c>
      <c r="S14" s="220">
        <v>839</v>
      </c>
      <c r="T14" s="220">
        <v>905</v>
      </c>
      <c r="U14" s="220">
        <v>915</v>
      </c>
      <c r="V14" s="220">
        <v>961</v>
      </c>
      <c r="W14" s="137">
        <v>965</v>
      </c>
      <c r="X14" s="197"/>
    </row>
    <row r="15" spans="3:24" ht="13.5" thickBot="1">
      <c r="C15" s="25"/>
      <c r="D15" s="52" t="s">
        <v>67</v>
      </c>
      <c r="E15" s="53"/>
      <c r="F15" s="53"/>
      <c r="G15" s="53"/>
      <c r="H15" s="53"/>
      <c r="I15" s="53"/>
      <c r="J15" s="54"/>
      <c r="K15" s="54"/>
      <c r="L15" s="54"/>
      <c r="M15" s="54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197"/>
    </row>
    <row r="16" spans="3:24" ht="12.75">
      <c r="C16" s="25"/>
      <c r="D16" s="26"/>
      <c r="E16" s="27" t="s">
        <v>25</v>
      </c>
      <c r="F16" s="27"/>
      <c r="G16" s="27"/>
      <c r="H16" s="28"/>
      <c r="I16" s="29"/>
      <c r="J16" s="30">
        <v>221125</v>
      </c>
      <c r="K16" s="30">
        <v>219416</v>
      </c>
      <c r="L16" s="30">
        <v>216216</v>
      </c>
      <c r="M16" s="30">
        <v>218822</v>
      </c>
      <c r="N16" s="30">
        <v>222517</v>
      </c>
      <c r="O16" s="158">
        <v>225997</v>
      </c>
      <c r="P16" s="158">
        <v>230352</v>
      </c>
      <c r="Q16" s="158">
        <v>234565</v>
      </c>
      <c r="R16" s="158">
        <v>237309</v>
      </c>
      <c r="S16" s="158">
        <v>240794</v>
      </c>
      <c r="T16" s="158">
        <v>242837</v>
      </c>
      <c r="U16" s="158">
        <v>244349</v>
      </c>
      <c r="V16" s="158">
        <v>246943</v>
      </c>
      <c r="W16" s="31">
        <v>248524</v>
      </c>
      <c r="X16" s="197"/>
    </row>
    <row r="17" spans="3:24" ht="12.75">
      <c r="C17" s="25"/>
      <c r="D17" s="32"/>
      <c r="E17" s="285" t="s">
        <v>27</v>
      </c>
      <c r="F17" s="33" t="s">
        <v>68</v>
      </c>
      <c r="G17" s="33"/>
      <c r="H17" s="34"/>
      <c r="I17" s="35"/>
      <c r="J17" s="36">
        <v>143451</v>
      </c>
      <c r="K17" s="36">
        <v>143363</v>
      </c>
      <c r="L17" s="36">
        <v>140939</v>
      </c>
      <c r="M17" s="36">
        <v>141170</v>
      </c>
      <c r="N17" s="36">
        <v>143845</v>
      </c>
      <c r="O17" s="159">
        <v>145814</v>
      </c>
      <c r="P17" s="159">
        <v>148786</v>
      </c>
      <c r="Q17" s="159">
        <v>151520</v>
      </c>
      <c r="R17" s="159">
        <v>153833</v>
      </c>
      <c r="S17" s="159">
        <v>156157</v>
      </c>
      <c r="T17" s="159">
        <v>157836</v>
      </c>
      <c r="U17" s="159">
        <v>159472</v>
      </c>
      <c r="V17" s="159">
        <v>161409</v>
      </c>
      <c r="W17" s="37">
        <v>162317</v>
      </c>
      <c r="X17" s="197"/>
    </row>
    <row r="18" spans="3:24" ht="13.5" thickBot="1">
      <c r="C18" s="25"/>
      <c r="D18" s="46"/>
      <c r="E18" s="302"/>
      <c r="F18" s="64" t="s">
        <v>69</v>
      </c>
      <c r="G18" s="64"/>
      <c r="H18" s="65"/>
      <c r="I18" s="66"/>
      <c r="J18" s="67">
        <v>77674</v>
      </c>
      <c r="K18" s="67">
        <v>76053</v>
      </c>
      <c r="L18" s="67">
        <v>75277</v>
      </c>
      <c r="M18" s="67">
        <v>77652</v>
      </c>
      <c r="N18" s="67">
        <v>78672</v>
      </c>
      <c r="O18" s="161">
        <v>80183</v>
      </c>
      <c r="P18" s="161">
        <v>81566</v>
      </c>
      <c r="Q18" s="161">
        <v>83045</v>
      </c>
      <c r="R18" s="161">
        <v>83476</v>
      </c>
      <c r="S18" s="161">
        <v>84637</v>
      </c>
      <c r="T18" s="161">
        <v>85001</v>
      </c>
      <c r="U18" s="161">
        <v>84877</v>
      </c>
      <c r="V18" s="161">
        <v>85534</v>
      </c>
      <c r="W18" s="68">
        <v>86207</v>
      </c>
      <c r="X18" s="197"/>
    </row>
    <row r="19" spans="3:23" ht="13.5" thickBot="1">
      <c r="C19" s="25"/>
      <c r="D19" s="52" t="s">
        <v>70</v>
      </c>
      <c r="E19" s="53"/>
      <c r="F19" s="53"/>
      <c r="G19" s="53"/>
      <c r="H19" s="53"/>
      <c r="I19" s="53"/>
      <c r="J19" s="54"/>
      <c r="K19" s="54"/>
      <c r="L19" s="54"/>
      <c r="M19" s="54"/>
      <c r="N19" s="55"/>
      <c r="O19" s="55"/>
      <c r="P19" s="55"/>
      <c r="Q19" s="55"/>
      <c r="R19" s="55"/>
      <c r="S19" s="55"/>
      <c r="T19" s="55"/>
      <c r="U19" s="55"/>
      <c r="V19" s="55"/>
      <c r="W19" s="55"/>
    </row>
    <row r="20" spans="3:23" ht="12.75">
      <c r="C20" s="25"/>
      <c r="D20" s="26"/>
      <c r="E20" s="27" t="s">
        <v>25</v>
      </c>
      <c r="F20" s="27"/>
      <c r="G20" s="27"/>
      <c r="H20" s="28"/>
      <c r="I20" s="29"/>
      <c r="J20" s="30">
        <v>158637</v>
      </c>
      <c r="K20" s="30">
        <v>156926</v>
      </c>
      <c r="L20" s="30">
        <v>153743</v>
      </c>
      <c r="M20" s="30">
        <v>155358</v>
      </c>
      <c r="N20" s="30">
        <v>156865</v>
      </c>
      <c r="O20" s="158">
        <v>158883</v>
      </c>
      <c r="P20" s="158">
        <v>161161</v>
      </c>
      <c r="Q20" s="158">
        <v>163426</v>
      </c>
      <c r="R20" s="158">
        <v>164198</v>
      </c>
      <c r="S20" s="158">
        <v>166490</v>
      </c>
      <c r="T20" s="158">
        <v>167822</v>
      </c>
      <c r="U20" s="158">
        <v>169462</v>
      </c>
      <c r="V20" s="158">
        <v>171394</v>
      </c>
      <c r="W20" s="31">
        <v>172744</v>
      </c>
    </row>
    <row r="21" spans="3:23" ht="12.75">
      <c r="C21" s="25"/>
      <c r="D21" s="32"/>
      <c r="E21" s="285" t="s">
        <v>27</v>
      </c>
      <c r="F21" s="33" t="s">
        <v>68</v>
      </c>
      <c r="G21" s="33"/>
      <c r="H21" s="34"/>
      <c r="I21" s="35"/>
      <c r="J21" s="36">
        <v>96968</v>
      </c>
      <c r="K21" s="36">
        <v>96523</v>
      </c>
      <c r="L21" s="36">
        <v>93998</v>
      </c>
      <c r="M21" s="36">
        <v>93789</v>
      </c>
      <c r="N21" s="36">
        <v>94574</v>
      </c>
      <c r="O21" s="159">
        <v>95528</v>
      </c>
      <c r="P21" s="159">
        <v>96598</v>
      </c>
      <c r="Q21" s="159">
        <v>97619</v>
      </c>
      <c r="R21" s="159">
        <v>98389</v>
      </c>
      <c r="S21" s="159">
        <v>99581</v>
      </c>
      <c r="T21" s="159">
        <v>100765</v>
      </c>
      <c r="U21" s="159">
        <v>101787</v>
      </c>
      <c r="V21" s="159">
        <v>103036</v>
      </c>
      <c r="W21" s="37">
        <v>103529</v>
      </c>
    </row>
    <row r="22" spans="3:23" ht="13.5" thickBot="1">
      <c r="C22" s="25"/>
      <c r="D22" s="46"/>
      <c r="E22" s="302"/>
      <c r="F22" s="64" t="s">
        <v>69</v>
      </c>
      <c r="G22" s="64"/>
      <c r="H22" s="65"/>
      <c r="I22" s="66"/>
      <c r="J22" s="67">
        <v>61669</v>
      </c>
      <c r="K22" s="67">
        <v>60403</v>
      </c>
      <c r="L22" s="67">
        <v>59745</v>
      </c>
      <c r="M22" s="67">
        <v>61569</v>
      </c>
      <c r="N22" s="67">
        <v>62291</v>
      </c>
      <c r="O22" s="161">
        <v>63355</v>
      </c>
      <c r="P22" s="161">
        <v>64563</v>
      </c>
      <c r="Q22" s="161">
        <v>65807</v>
      </c>
      <c r="R22" s="161">
        <v>65809</v>
      </c>
      <c r="S22" s="161">
        <v>66909</v>
      </c>
      <c r="T22" s="161">
        <v>67057</v>
      </c>
      <c r="U22" s="161">
        <v>67675</v>
      </c>
      <c r="V22" s="161">
        <v>68358</v>
      </c>
      <c r="W22" s="68">
        <v>69215</v>
      </c>
    </row>
    <row r="23" spans="3:23" ht="13.5" thickBot="1">
      <c r="C23" s="25"/>
      <c r="D23" s="52" t="s">
        <v>71</v>
      </c>
      <c r="E23" s="53"/>
      <c r="F23" s="53"/>
      <c r="G23" s="53"/>
      <c r="H23" s="53"/>
      <c r="I23" s="53"/>
      <c r="J23" s="54"/>
      <c r="K23" s="54"/>
      <c r="L23" s="54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</row>
    <row r="24" spans="3:23" ht="12.75">
      <c r="C24" s="25"/>
      <c r="D24" s="26"/>
      <c r="E24" s="27" t="s">
        <v>25</v>
      </c>
      <c r="F24" s="27"/>
      <c r="G24" s="27"/>
      <c r="H24" s="28"/>
      <c r="I24" s="29"/>
      <c r="J24" s="30">
        <v>10449</v>
      </c>
      <c r="K24" s="30">
        <v>10467</v>
      </c>
      <c r="L24" s="30">
        <v>10562</v>
      </c>
      <c r="M24" s="30">
        <v>10588</v>
      </c>
      <c r="N24" s="30">
        <v>10735</v>
      </c>
      <c r="O24" s="158">
        <v>10910</v>
      </c>
      <c r="P24" s="158">
        <v>11167</v>
      </c>
      <c r="Q24" s="158">
        <v>11349</v>
      </c>
      <c r="R24" s="158">
        <v>11536</v>
      </c>
      <c r="S24" s="158">
        <v>11739</v>
      </c>
      <c r="T24" s="158">
        <v>11901</v>
      </c>
      <c r="U24" s="158">
        <v>12034</v>
      </c>
      <c r="V24" s="158">
        <v>12245</v>
      </c>
      <c r="W24" s="31">
        <v>12415</v>
      </c>
    </row>
    <row r="25" spans="3:23" ht="12.75">
      <c r="C25" s="25"/>
      <c r="D25" s="32"/>
      <c r="E25" s="285" t="s">
        <v>27</v>
      </c>
      <c r="F25" s="33" t="s">
        <v>72</v>
      </c>
      <c r="G25" s="33"/>
      <c r="H25" s="34"/>
      <c r="I25" s="35"/>
      <c r="J25" s="36">
        <v>9311</v>
      </c>
      <c r="K25" s="36">
        <v>9348</v>
      </c>
      <c r="L25" s="36">
        <v>9462</v>
      </c>
      <c r="M25" s="36">
        <v>9480</v>
      </c>
      <c r="N25" s="36">
        <v>9632</v>
      </c>
      <c r="O25" s="159">
        <v>9860</v>
      </c>
      <c r="P25" s="159">
        <v>10151</v>
      </c>
      <c r="Q25" s="159">
        <v>10308</v>
      </c>
      <c r="R25" s="159">
        <v>10508</v>
      </c>
      <c r="S25" s="159">
        <v>10742</v>
      </c>
      <c r="T25" s="159">
        <v>10873</v>
      </c>
      <c r="U25" s="159">
        <v>10998</v>
      </c>
      <c r="V25" s="159">
        <v>11168</v>
      </c>
      <c r="W25" s="37">
        <v>11362</v>
      </c>
    </row>
    <row r="26" spans="3:23" ht="13.5" thickBot="1">
      <c r="C26" s="25"/>
      <c r="D26" s="46"/>
      <c r="E26" s="302"/>
      <c r="F26" s="64" t="s">
        <v>73</v>
      </c>
      <c r="G26" s="64"/>
      <c r="H26" s="65"/>
      <c r="I26" s="66"/>
      <c r="J26" s="67">
        <v>1138</v>
      </c>
      <c r="K26" s="67">
        <v>1128</v>
      </c>
      <c r="L26" s="67">
        <v>1100</v>
      </c>
      <c r="M26" s="67">
        <v>1108</v>
      </c>
      <c r="N26" s="67">
        <v>1103</v>
      </c>
      <c r="O26" s="161">
        <v>1050</v>
      </c>
      <c r="P26" s="161">
        <v>1016</v>
      </c>
      <c r="Q26" s="161">
        <v>1041</v>
      </c>
      <c r="R26" s="161">
        <v>1028</v>
      </c>
      <c r="S26" s="161">
        <v>997</v>
      </c>
      <c r="T26" s="161">
        <v>1028</v>
      </c>
      <c r="U26" s="161">
        <v>1036</v>
      </c>
      <c r="V26" s="161">
        <v>1077</v>
      </c>
      <c r="W26" s="68">
        <v>1053</v>
      </c>
    </row>
    <row r="27" spans="3:23" ht="13.5" thickBot="1">
      <c r="C27" s="25"/>
      <c r="D27" s="52" t="s">
        <v>74</v>
      </c>
      <c r="E27" s="53"/>
      <c r="F27" s="53"/>
      <c r="G27" s="53"/>
      <c r="H27" s="53"/>
      <c r="I27" s="53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5"/>
    </row>
    <row r="28" spans="3:23" ht="12.75" customHeight="1">
      <c r="C28" s="25"/>
      <c r="D28" s="26"/>
      <c r="E28" s="27" t="s">
        <v>25</v>
      </c>
      <c r="F28" s="27"/>
      <c r="G28" s="27"/>
      <c r="H28" s="28"/>
      <c r="I28" s="29"/>
      <c r="J28" s="30">
        <v>6433</v>
      </c>
      <c r="K28" s="30">
        <v>6424</v>
      </c>
      <c r="L28" s="30">
        <v>6472</v>
      </c>
      <c r="M28" s="30">
        <v>6468</v>
      </c>
      <c r="N28" s="30">
        <v>6610</v>
      </c>
      <c r="O28" s="158">
        <v>6679</v>
      </c>
      <c r="P28" s="158">
        <v>6845</v>
      </c>
      <c r="Q28" s="158">
        <v>6991</v>
      </c>
      <c r="R28" s="158">
        <v>7043</v>
      </c>
      <c r="S28" s="158">
        <v>7174</v>
      </c>
      <c r="T28" s="158">
        <v>7264</v>
      </c>
      <c r="U28" s="158">
        <v>7357</v>
      </c>
      <c r="V28" s="158">
        <v>7482</v>
      </c>
      <c r="W28" s="31">
        <v>7567</v>
      </c>
    </row>
    <row r="29" spans="3:23" ht="12.75">
      <c r="C29" s="25"/>
      <c r="D29" s="32"/>
      <c r="E29" s="285" t="s">
        <v>27</v>
      </c>
      <c r="F29" s="33" t="s">
        <v>72</v>
      </c>
      <c r="G29" s="33"/>
      <c r="H29" s="34"/>
      <c r="I29" s="35"/>
      <c r="J29" s="36">
        <v>5802</v>
      </c>
      <c r="K29" s="36">
        <v>5806</v>
      </c>
      <c r="L29" s="36">
        <v>5860</v>
      </c>
      <c r="M29" s="36">
        <v>5866</v>
      </c>
      <c r="N29" s="36">
        <v>5994</v>
      </c>
      <c r="O29" s="159">
        <v>6087</v>
      </c>
      <c r="P29" s="159">
        <v>6264</v>
      </c>
      <c r="Q29" s="159">
        <v>6375</v>
      </c>
      <c r="R29" s="159">
        <v>6441</v>
      </c>
      <c r="S29" s="159">
        <v>6602</v>
      </c>
      <c r="T29" s="159">
        <v>6650</v>
      </c>
      <c r="U29" s="159">
        <v>6751</v>
      </c>
      <c r="V29" s="159">
        <v>6830</v>
      </c>
      <c r="W29" s="37">
        <v>6914</v>
      </c>
    </row>
    <row r="30" spans="3:23" ht="13.5" thickBot="1">
      <c r="C30" s="25"/>
      <c r="D30" s="46"/>
      <c r="E30" s="302"/>
      <c r="F30" s="64" t="s">
        <v>73</v>
      </c>
      <c r="G30" s="64"/>
      <c r="H30" s="65"/>
      <c r="I30" s="66"/>
      <c r="J30" s="67">
        <v>631</v>
      </c>
      <c r="K30" s="67">
        <v>618</v>
      </c>
      <c r="L30" s="67">
        <v>612</v>
      </c>
      <c r="M30" s="67">
        <v>602</v>
      </c>
      <c r="N30" s="67">
        <v>616</v>
      </c>
      <c r="O30" s="161">
        <v>592</v>
      </c>
      <c r="P30" s="161">
        <v>581</v>
      </c>
      <c r="Q30" s="161">
        <v>616</v>
      </c>
      <c r="R30" s="161">
        <v>602</v>
      </c>
      <c r="S30" s="161">
        <v>572</v>
      </c>
      <c r="T30" s="161">
        <v>614</v>
      </c>
      <c r="U30" s="161">
        <v>606</v>
      </c>
      <c r="V30" s="161">
        <v>652</v>
      </c>
      <c r="W30" s="68">
        <v>653</v>
      </c>
    </row>
    <row r="31" spans="4:23" ht="13.5">
      <c r="D31" s="81" t="s">
        <v>89</v>
      </c>
      <c r="E31" s="82"/>
      <c r="F31" s="82"/>
      <c r="G31" s="82"/>
      <c r="H31" s="82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69" t="s">
        <v>204</v>
      </c>
    </row>
  </sheetData>
  <sheetProtection/>
  <mergeCells count="19">
    <mergeCell ref="S7:S10"/>
    <mergeCell ref="N7:N10"/>
    <mergeCell ref="U7:U10"/>
    <mergeCell ref="T7:T10"/>
    <mergeCell ref="E29:E30"/>
    <mergeCell ref="E21:E22"/>
    <mergeCell ref="D7:I11"/>
    <mergeCell ref="E17:E18"/>
    <mergeCell ref="E25:E26"/>
    <mergeCell ref="W7:W10"/>
    <mergeCell ref="J7:J10"/>
    <mergeCell ref="K7:K10"/>
    <mergeCell ref="L7:L10"/>
    <mergeCell ref="M7:M10"/>
    <mergeCell ref="O7:O10"/>
    <mergeCell ref="P7:P10"/>
    <mergeCell ref="Q7:Q10"/>
    <mergeCell ref="V7:V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C3:X2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5" width="2.125" style="72" customWidth="1"/>
    <col min="6" max="6" width="1.75390625" style="72" customWidth="1"/>
    <col min="7" max="7" width="15.25390625" style="72" customWidth="1"/>
    <col min="8" max="8" width="9.875" style="72" customWidth="1"/>
    <col min="9" max="9" width="1.12109375" style="72" customWidth="1"/>
    <col min="10" max="12" width="6.75390625" style="72" hidden="1" customWidth="1"/>
    <col min="13" max="23" width="6.75390625" style="72" customWidth="1"/>
    <col min="24" max="34" width="17.75390625" style="72" customWidth="1"/>
    <col min="35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5.75">
      <c r="D4" s="16" t="s">
        <v>100</v>
      </c>
      <c r="E4" s="74"/>
      <c r="F4" s="74"/>
      <c r="G4" s="74"/>
      <c r="H4" s="16" t="s">
        <v>101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2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3:23" s="77" customFormat="1" ht="21" customHeight="1" thickBot="1">
      <c r="C6" s="73"/>
      <c r="D6" s="17" t="s">
        <v>89</v>
      </c>
      <c r="E6" s="78"/>
      <c r="F6" s="78"/>
      <c r="G6" s="78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18"/>
    </row>
    <row r="7" spans="3:23" ht="7.5" customHeight="1">
      <c r="C7" s="25"/>
      <c r="D7" s="288"/>
      <c r="E7" s="289"/>
      <c r="F7" s="289"/>
      <c r="G7" s="289"/>
      <c r="H7" s="289"/>
      <c r="I7" s="290"/>
      <c r="J7" s="283" t="s">
        <v>94</v>
      </c>
      <c r="K7" s="283" t="s">
        <v>95</v>
      </c>
      <c r="L7" s="283" t="s">
        <v>96</v>
      </c>
      <c r="M7" s="304" t="s">
        <v>97</v>
      </c>
      <c r="N7" s="304" t="s">
        <v>124</v>
      </c>
      <c r="O7" s="304" t="s">
        <v>130</v>
      </c>
      <c r="P7" s="304" t="s">
        <v>176</v>
      </c>
      <c r="Q7" s="304" t="s">
        <v>179</v>
      </c>
      <c r="R7" s="304" t="s">
        <v>199</v>
      </c>
      <c r="S7" s="304" t="s">
        <v>206</v>
      </c>
      <c r="T7" s="304" t="s">
        <v>207</v>
      </c>
      <c r="U7" s="304" t="s">
        <v>208</v>
      </c>
      <c r="V7" s="304" t="s">
        <v>209</v>
      </c>
      <c r="W7" s="281" t="s">
        <v>213</v>
      </c>
    </row>
    <row r="8" spans="3:23" ht="7.5" customHeight="1">
      <c r="C8" s="25"/>
      <c r="D8" s="291"/>
      <c r="E8" s="292"/>
      <c r="F8" s="292"/>
      <c r="G8" s="292"/>
      <c r="H8" s="292"/>
      <c r="I8" s="293"/>
      <c r="J8" s="284"/>
      <c r="K8" s="284"/>
      <c r="L8" s="284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282"/>
    </row>
    <row r="9" spans="3:23" ht="7.5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282"/>
    </row>
    <row r="10" spans="3:23" ht="7.5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282"/>
    </row>
    <row r="11" spans="3:23" ht="15" customHeight="1" thickBot="1">
      <c r="C11" s="25"/>
      <c r="D11" s="294"/>
      <c r="E11" s="295"/>
      <c r="F11" s="295"/>
      <c r="G11" s="295"/>
      <c r="H11" s="295"/>
      <c r="I11" s="296"/>
      <c r="J11" s="19"/>
      <c r="K11" s="19"/>
      <c r="L11" s="19"/>
      <c r="M11" s="19"/>
      <c r="N11" s="164"/>
      <c r="O11" s="164"/>
      <c r="P11" s="164"/>
      <c r="Q11" s="164"/>
      <c r="R11" s="164"/>
      <c r="S11" s="164"/>
      <c r="T11" s="164"/>
      <c r="U11" s="164"/>
      <c r="V11" s="164"/>
      <c r="W11" s="20"/>
    </row>
    <row r="12" spans="3:23" ht="14.25" thickBot="1" thickTop="1">
      <c r="C12" s="25"/>
      <c r="D12" s="21" t="s">
        <v>65</v>
      </c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176"/>
      <c r="P12" s="176"/>
      <c r="Q12" s="176"/>
      <c r="R12" s="176"/>
      <c r="S12" s="176"/>
      <c r="T12" s="176"/>
      <c r="U12" s="176"/>
      <c r="V12" s="176"/>
      <c r="W12" s="24"/>
    </row>
    <row r="13" spans="3:23" ht="13.5" thickBot="1">
      <c r="C13" s="25"/>
      <c r="D13" s="126"/>
      <c r="E13" s="127" t="s">
        <v>25</v>
      </c>
      <c r="F13" s="127"/>
      <c r="G13" s="127"/>
      <c r="H13" s="128"/>
      <c r="I13" s="129"/>
      <c r="J13" s="116">
        <v>34</v>
      </c>
      <c r="K13" s="116">
        <v>33</v>
      </c>
      <c r="L13" s="116">
        <v>35</v>
      </c>
      <c r="M13" s="116">
        <v>34</v>
      </c>
      <c r="N13" s="116">
        <v>37</v>
      </c>
      <c r="O13" s="180">
        <v>40</v>
      </c>
      <c r="P13" s="180">
        <v>37</v>
      </c>
      <c r="Q13" s="180">
        <v>37</v>
      </c>
      <c r="R13" s="180">
        <v>36</v>
      </c>
      <c r="S13" s="180">
        <v>40</v>
      </c>
      <c r="T13" s="180">
        <v>41</v>
      </c>
      <c r="U13" s="180">
        <v>44</v>
      </c>
      <c r="V13" s="180">
        <v>45</v>
      </c>
      <c r="W13" s="117">
        <v>43</v>
      </c>
    </row>
    <row r="14" spans="3:23" ht="15.75" thickBot="1">
      <c r="C14" s="25"/>
      <c r="D14" s="52" t="s">
        <v>157</v>
      </c>
      <c r="E14" s="53"/>
      <c r="F14" s="53"/>
      <c r="G14" s="53"/>
      <c r="H14" s="53"/>
      <c r="I14" s="53"/>
      <c r="J14" s="54"/>
      <c r="K14" s="54"/>
      <c r="L14" s="54"/>
      <c r="M14" s="54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3:23" ht="12.75">
      <c r="C15" s="25"/>
      <c r="D15" s="186"/>
      <c r="E15" s="187" t="s">
        <v>25</v>
      </c>
      <c r="F15" s="187"/>
      <c r="G15" s="187"/>
      <c r="H15" s="188"/>
      <c r="I15" s="189"/>
      <c r="J15" s="190">
        <v>25592</v>
      </c>
      <c r="K15" s="190">
        <v>21149</v>
      </c>
      <c r="L15" s="190">
        <v>20990</v>
      </c>
      <c r="M15" s="190">
        <v>17849</v>
      </c>
      <c r="N15" s="190">
        <v>14594</v>
      </c>
      <c r="O15" s="224">
        <v>12910</v>
      </c>
      <c r="P15" s="224">
        <v>10058</v>
      </c>
      <c r="Q15" s="224">
        <v>9205</v>
      </c>
      <c r="R15" s="224">
        <v>6793</v>
      </c>
      <c r="S15" s="224">
        <v>6517</v>
      </c>
      <c r="T15" s="224">
        <v>5442</v>
      </c>
      <c r="U15" s="224">
        <v>5284</v>
      </c>
      <c r="V15" s="224">
        <v>5337</v>
      </c>
      <c r="W15" s="191">
        <v>5138</v>
      </c>
    </row>
    <row r="16" spans="3:24" ht="13.5" thickBot="1">
      <c r="C16" s="25"/>
      <c r="D16" s="142"/>
      <c r="E16" s="143" t="s">
        <v>134</v>
      </c>
      <c r="F16" s="143"/>
      <c r="G16" s="143"/>
      <c r="H16" s="144"/>
      <c r="I16" s="145"/>
      <c r="J16" s="212">
        <v>2091</v>
      </c>
      <c r="K16" s="146">
        <v>1975</v>
      </c>
      <c r="L16" s="146">
        <v>1416</v>
      </c>
      <c r="M16" s="146">
        <v>1250</v>
      </c>
      <c r="N16" s="196">
        <v>893</v>
      </c>
      <c r="O16" s="196">
        <v>793</v>
      </c>
      <c r="P16" s="196">
        <v>744</v>
      </c>
      <c r="Q16" s="196">
        <v>657</v>
      </c>
      <c r="R16" s="196">
        <v>591</v>
      </c>
      <c r="S16" s="196">
        <v>496</v>
      </c>
      <c r="T16" s="196">
        <v>374</v>
      </c>
      <c r="U16" s="196">
        <v>363</v>
      </c>
      <c r="V16" s="196">
        <v>320</v>
      </c>
      <c r="W16" s="147">
        <v>370</v>
      </c>
      <c r="X16" s="234"/>
    </row>
    <row r="17" spans="3:23" ht="13.5" thickBot="1">
      <c r="C17" s="25"/>
      <c r="D17" s="52" t="s">
        <v>71</v>
      </c>
      <c r="E17" s="53"/>
      <c r="F17" s="53"/>
      <c r="G17" s="53"/>
      <c r="H17" s="53"/>
      <c r="I17" s="53"/>
      <c r="J17" s="54"/>
      <c r="K17" s="54"/>
      <c r="L17" s="54"/>
      <c r="M17" s="54"/>
      <c r="N17" s="55"/>
      <c r="O17" s="55"/>
      <c r="P17" s="55"/>
      <c r="Q17" s="55"/>
      <c r="R17" s="55"/>
      <c r="S17" s="55"/>
      <c r="T17" s="55"/>
      <c r="U17" s="55"/>
      <c r="V17" s="55"/>
      <c r="W17" s="55"/>
    </row>
    <row r="18" spans="3:23" ht="12.75">
      <c r="C18" s="25"/>
      <c r="D18" s="26"/>
      <c r="E18" s="27" t="s">
        <v>25</v>
      </c>
      <c r="F18" s="27"/>
      <c r="G18" s="27"/>
      <c r="H18" s="28"/>
      <c r="I18" s="29"/>
      <c r="J18" s="30">
        <v>688</v>
      </c>
      <c r="K18" s="30">
        <v>708</v>
      </c>
      <c r="L18" s="30">
        <v>666</v>
      </c>
      <c r="M18" s="30">
        <v>626</v>
      </c>
      <c r="N18" s="30">
        <v>601</v>
      </c>
      <c r="O18" s="158">
        <v>546</v>
      </c>
      <c r="P18" s="158">
        <v>518</v>
      </c>
      <c r="Q18" s="158">
        <v>460</v>
      </c>
      <c r="R18" s="158">
        <v>396</v>
      </c>
      <c r="S18" s="158">
        <v>442</v>
      </c>
      <c r="T18" s="158">
        <v>392</v>
      </c>
      <c r="U18" s="158">
        <v>399</v>
      </c>
      <c r="V18" s="158">
        <v>402</v>
      </c>
      <c r="W18" s="31">
        <v>368</v>
      </c>
    </row>
    <row r="19" spans="3:23" ht="12.75">
      <c r="C19" s="25"/>
      <c r="D19" s="32"/>
      <c r="E19" s="285" t="s">
        <v>27</v>
      </c>
      <c r="F19" s="33" t="s">
        <v>72</v>
      </c>
      <c r="G19" s="33"/>
      <c r="H19" s="34"/>
      <c r="I19" s="35"/>
      <c r="J19" s="36">
        <v>544</v>
      </c>
      <c r="K19" s="36">
        <v>516</v>
      </c>
      <c r="L19" s="36">
        <v>478</v>
      </c>
      <c r="M19" s="36">
        <v>428</v>
      </c>
      <c r="N19" s="36">
        <v>360</v>
      </c>
      <c r="O19" s="159">
        <v>279</v>
      </c>
      <c r="P19" s="159">
        <v>248</v>
      </c>
      <c r="Q19" s="159">
        <v>191</v>
      </c>
      <c r="R19" s="159">
        <v>188</v>
      </c>
      <c r="S19" s="159">
        <v>170</v>
      </c>
      <c r="T19" s="159">
        <v>153</v>
      </c>
      <c r="U19" s="159">
        <v>153</v>
      </c>
      <c r="V19" s="159">
        <v>167</v>
      </c>
      <c r="W19" s="37">
        <v>140</v>
      </c>
    </row>
    <row r="20" spans="3:23" ht="13.5" thickBot="1">
      <c r="C20" s="25"/>
      <c r="D20" s="46"/>
      <c r="E20" s="302"/>
      <c r="F20" s="47" t="s">
        <v>73</v>
      </c>
      <c r="G20" s="47"/>
      <c r="H20" s="48"/>
      <c r="I20" s="49"/>
      <c r="J20" s="67">
        <v>144</v>
      </c>
      <c r="K20" s="67">
        <v>192</v>
      </c>
      <c r="L20" s="67">
        <v>188</v>
      </c>
      <c r="M20" s="67">
        <v>198</v>
      </c>
      <c r="N20" s="67">
        <v>241</v>
      </c>
      <c r="O20" s="161">
        <v>267</v>
      </c>
      <c r="P20" s="161">
        <v>270</v>
      </c>
      <c r="Q20" s="161">
        <v>269</v>
      </c>
      <c r="R20" s="161">
        <v>208</v>
      </c>
      <c r="S20" s="161">
        <v>272</v>
      </c>
      <c r="T20" s="161">
        <v>239</v>
      </c>
      <c r="U20" s="161">
        <v>246</v>
      </c>
      <c r="V20" s="161">
        <v>235</v>
      </c>
      <c r="W20" s="68">
        <v>228</v>
      </c>
    </row>
    <row r="21" spans="4:23" ht="13.5">
      <c r="D21" s="168" t="s">
        <v>90</v>
      </c>
      <c r="E21" s="165"/>
      <c r="F21" s="165"/>
      <c r="G21" s="165"/>
      <c r="H21" s="166"/>
      <c r="I21" s="165"/>
      <c r="J21" s="167"/>
      <c r="K21" s="167"/>
      <c r="L21" s="167"/>
      <c r="M21" s="167"/>
      <c r="N21" s="168"/>
      <c r="O21" s="168"/>
      <c r="P21" s="168"/>
      <c r="Q21" s="168"/>
      <c r="R21" s="168"/>
      <c r="S21" s="168"/>
      <c r="T21" s="168"/>
      <c r="U21" s="168"/>
      <c r="V21" s="168"/>
      <c r="W21" s="157" t="s">
        <v>204</v>
      </c>
    </row>
    <row r="22" spans="4:23" ht="13.5">
      <c r="D22" s="173" t="s">
        <v>37</v>
      </c>
      <c r="E22" s="168" t="s">
        <v>141</v>
      </c>
      <c r="F22" s="175"/>
      <c r="G22" s="169"/>
      <c r="H22" s="169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57"/>
    </row>
  </sheetData>
  <sheetProtection/>
  <mergeCells count="16">
    <mergeCell ref="V7:V10"/>
    <mergeCell ref="J7:J10"/>
    <mergeCell ref="E19:E20"/>
    <mergeCell ref="D7:I11"/>
    <mergeCell ref="Q7:Q10"/>
    <mergeCell ref="T7:T10"/>
    <mergeCell ref="W7:W10"/>
    <mergeCell ref="K7:K10"/>
    <mergeCell ref="L7:L10"/>
    <mergeCell ref="M7:M10"/>
    <mergeCell ref="N7:N10"/>
    <mergeCell ref="O7:O10"/>
    <mergeCell ref="P7:P10"/>
    <mergeCell ref="U7:U10"/>
    <mergeCell ref="S7:S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C3:W1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72" hidden="1" customWidth="1"/>
    <col min="3" max="3" width="1.75390625" style="72" customWidth="1"/>
    <col min="4" max="4" width="1.12109375" style="72" customWidth="1"/>
    <col min="5" max="6" width="1.75390625" style="72" customWidth="1"/>
    <col min="7" max="7" width="15.75390625" style="72" customWidth="1"/>
    <col min="8" max="8" width="31.375" style="72" customWidth="1"/>
    <col min="9" max="9" width="1.12109375" style="72" customWidth="1"/>
    <col min="10" max="12" width="6.25390625" style="72" hidden="1" customWidth="1"/>
    <col min="13" max="23" width="6.25390625" style="72" customWidth="1"/>
    <col min="24" max="24" width="8.25390625" style="72" customWidth="1"/>
    <col min="25" max="16384" width="9.125" style="72" customWidth="1"/>
  </cols>
  <sheetData>
    <row r="1" ht="12.75" hidden="1"/>
    <row r="2" ht="12.75" hidden="1"/>
    <row r="3" ht="9" customHeight="1">
      <c r="C3" s="71"/>
    </row>
    <row r="4" spans="4:23" s="73" customFormat="1" ht="18.75">
      <c r="D4" s="16" t="s">
        <v>102</v>
      </c>
      <c r="E4" s="74"/>
      <c r="F4" s="74"/>
      <c r="G4" s="74"/>
      <c r="H4" s="16" t="s">
        <v>175</v>
      </c>
      <c r="I4" s="75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4:23" s="73" customFormat="1" ht="15.75">
      <c r="D5" s="193" t="s">
        <v>214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4:23" s="73" customFormat="1" ht="8.25" customHeight="1">
      <c r="D6" s="193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4:23" s="77" customFormat="1" ht="8.25" customHeight="1" thickBot="1">
      <c r="D7" s="17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18"/>
    </row>
    <row r="8" spans="3:23" ht="6" customHeight="1">
      <c r="C8" s="25"/>
      <c r="D8" s="288"/>
      <c r="E8" s="289"/>
      <c r="F8" s="289"/>
      <c r="G8" s="289"/>
      <c r="H8" s="289"/>
      <c r="I8" s="290"/>
      <c r="J8" s="283" t="s">
        <v>94</v>
      </c>
      <c r="K8" s="283" t="s">
        <v>95</v>
      </c>
      <c r="L8" s="283" t="s">
        <v>96</v>
      </c>
      <c r="M8" s="304" t="s">
        <v>97</v>
      </c>
      <c r="N8" s="304" t="s">
        <v>124</v>
      </c>
      <c r="O8" s="304" t="s">
        <v>130</v>
      </c>
      <c r="P8" s="304" t="s">
        <v>176</v>
      </c>
      <c r="Q8" s="304" t="s">
        <v>179</v>
      </c>
      <c r="R8" s="304" t="s">
        <v>199</v>
      </c>
      <c r="S8" s="283" t="s">
        <v>206</v>
      </c>
      <c r="T8" s="283" t="s">
        <v>207</v>
      </c>
      <c r="U8" s="283" t="s">
        <v>208</v>
      </c>
      <c r="V8" s="283" t="s">
        <v>209</v>
      </c>
      <c r="W8" s="281" t="s">
        <v>213</v>
      </c>
    </row>
    <row r="9" spans="3:23" ht="6" customHeight="1">
      <c r="C9" s="25"/>
      <c r="D9" s="291"/>
      <c r="E9" s="292"/>
      <c r="F9" s="292"/>
      <c r="G9" s="292"/>
      <c r="H9" s="292"/>
      <c r="I9" s="293"/>
      <c r="J9" s="284"/>
      <c r="K9" s="284"/>
      <c r="L9" s="284"/>
      <c r="M9" s="305"/>
      <c r="N9" s="305"/>
      <c r="O9" s="305"/>
      <c r="P9" s="305"/>
      <c r="Q9" s="305"/>
      <c r="R9" s="305"/>
      <c r="S9" s="284"/>
      <c r="T9" s="284"/>
      <c r="U9" s="284"/>
      <c r="V9" s="284"/>
      <c r="W9" s="282"/>
    </row>
    <row r="10" spans="3:23" ht="6" customHeight="1">
      <c r="C10" s="25"/>
      <c r="D10" s="291"/>
      <c r="E10" s="292"/>
      <c r="F10" s="292"/>
      <c r="G10" s="292"/>
      <c r="H10" s="292"/>
      <c r="I10" s="293"/>
      <c r="J10" s="284"/>
      <c r="K10" s="284"/>
      <c r="L10" s="284"/>
      <c r="M10" s="305"/>
      <c r="N10" s="305"/>
      <c r="O10" s="305"/>
      <c r="P10" s="305"/>
      <c r="Q10" s="305"/>
      <c r="R10" s="305"/>
      <c r="S10" s="284"/>
      <c r="T10" s="284"/>
      <c r="U10" s="284"/>
      <c r="V10" s="284"/>
      <c r="W10" s="282"/>
    </row>
    <row r="11" spans="3:23" ht="6" customHeight="1">
      <c r="C11" s="25"/>
      <c r="D11" s="291"/>
      <c r="E11" s="292"/>
      <c r="F11" s="292"/>
      <c r="G11" s="292"/>
      <c r="H11" s="292"/>
      <c r="I11" s="293"/>
      <c r="J11" s="284"/>
      <c r="K11" s="284"/>
      <c r="L11" s="284"/>
      <c r="M11" s="305"/>
      <c r="N11" s="305"/>
      <c r="O11" s="305"/>
      <c r="P11" s="305"/>
      <c r="Q11" s="305"/>
      <c r="R11" s="305"/>
      <c r="S11" s="311"/>
      <c r="T11" s="311"/>
      <c r="U11" s="311"/>
      <c r="V11" s="311"/>
      <c r="W11" s="282"/>
    </row>
    <row r="12" spans="3:23" ht="15" customHeight="1" thickBot="1">
      <c r="C12" s="25"/>
      <c r="D12" s="294"/>
      <c r="E12" s="295"/>
      <c r="F12" s="295"/>
      <c r="G12" s="295"/>
      <c r="H12" s="295"/>
      <c r="I12" s="296"/>
      <c r="J12" s="19"/>
      <c r="K12" s="19"/>
      <c r="L12" s="19"/>
      <c r="M12" s="19"/>
      <c r="N12" s="164"/>
      <c r="O12" s="164"/>
      <c r="P12" s="164"/>
      <c r="Q12" s="164"/>
      <c r="R12" s="164"/>
      <c r="S12" s="164"/>
      <c r="T12" s="164"/>
      <c r="U12" s="164"/>
      <c r="V12" s="164"/>
      <c r="W12" s="20"/>
    </row>
    <row r="13" spans="3:23" ht="15.75" thickTop="1">
      <c r="C13" s="25"/>
      <c r="D13" s="170"/>
      <c r="E13" s="148" t="s">
        <v>139</v>
      </c>
      <c r="F13" s="148"/>
      <c r="G13" s="148"/>
      <c r="H13" s="149"/>
      <c r="I13" s="150"/>
      <c r="J13" s="171">
        <v>6237</v>
      </c>
      <c r="K13" s="171">
        <v>5753</v>
      </c>
      <c r="L13" s="171">
        <v>4843</v>
      </c>
      <c r="M13" s="171">
        <v>4931</v>
      </c>
      <c r="N13" s="171">
        <v>4577</v>
      </c>
      <c r="O13" s="223">
        <v>4429</v>
      </c>
      <c r="P13" s="223">
        <v>4221</v>
      </c>
      <c r="Q13" s="223">
        <v>4743</v>
      </c>
      <c r="R13" s="223">
        <v>4458</v>
      </c>
      <c r="S13" s="223">
        <v>4167</v>
      </c>
      <c r="T13" s="223">
        <v>2973</v>
      </c>
      <c r="U13" s="223">
        <v>2445</v>
      </c>
      <c r="V13" s="223">
        <v>2749</v>
      </c>
      <c r="W13" s="172">
        <v>2028</v>
      </c>
    </row>
    <row r="14" spans="3:23" ht="15.75" thickBot="1">
      <c r="C14" s="25"/>
      <c r="D14" s="95"/>
      <c r="E14" s="47" t="s">
        <v>140</v>
      </c>
      <c r="F14" s="47"/>
      <c r="G14" s="47"/>
      <c r="H14" s="48"/>
      <c r="I14" s="49"/>
      <c r="J14" s="67">
        <v>2091</v>
      </c>
      <c r="K14" s="67">
        <v>1975</v>
      </c>
      <c r="L14" s="67">
        <v>1416</v>
      </c>
      <c r="M14" s="67">
        <v>1250</v>
      </c>
      <c r="N14" s="67">
        <v>893</v>
      </c>
      <c r="O14" s="161">
        <v>793</v>
      </c>
      <c r="P14" s="161">
        <v>744</v>
      </c>
      <c r="Q14" s="161">
        <v>657</v>
      </c>
      <c r="R14" s="161">
        <v>591</v>
      </c>
      <c r="S14" s="161">
        <v>496</v>
      </c>
      <c r="T14" s="161">
        <v>374</v>
      </c>
      <c r="U14" s="161">
        <v>363</v>
      </c>
      <c r="V14" s="161">
        <v>320</v>
      </c>
      <c r="W14" s="68">
        <v>370</v>
      </c>
    </row>
    <row r="15" spans="3:23" ht="13.5">
      <c r="C15" s="108"/>
      <c r="D15" s="81" t="s">
        <v>90</v>
      </c>
      <c r="E15" s="165"/>
      <c r="F15" s="165"/>
      <c r="G15" s="165"/>
      <c r="H15" s="166"/>
      <c r="I15" s="165"/>
      <c r="J15" s="167"/>
      <c r="K15" s="167"/>
      <c r="L15" s="167"/>
      <c r="M15" s="167"/>
      <c r="N15" s="168"/>
      <c r="O15" s="168"/>
      <c r="P15" s="168"/>
      <c r="Q15" s="168"/>
      <c r="R15" s="168"/>
      <c r="S15" s="168"/>
      <c r="T15" s="168"/>
      <c r="U15" s="168"/>
      <c r="V15" s="168"/>
      <c r="W15" s="157" t="s">
        <v>204</v>
      </c>
    </row>
    <row r="16" spans="4:23" ht="13.5">
      <c r="D16" s="173" t="s">
        <v>37</v>
      </c>
      <c r="E16" s="168" t="s">
        <v>141</v>
      </c>
      <c r="F16" s="175"/>
      <c r="G16" s="169"/>
      <c r="H16" s="169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57"/>
    </row>
    <row r="22" ht="12.75" customHeight="1"/>
    <row r="25" ht="12.75" customHeight="1"/>
    <row r="26" ht="12.75" customHeight="1"/>
    <row r="27" ht="12.75" customHeight="1"/>
    <row r="28" ht="12.75" customHeight="1"/>
    <row r="31" ht="25.5" customHeight="1"/>
    <row r="34" ht="12.75" customHeight="1"/>
    <row r="37" ht="12.75" customHeight="1"/>
    <row r="40" ht="12.75" customHeight="1"/>
    <row r="43" ht="12.75" customHeight="1"/>
    <row r="46" ht="12.75" customHeight="1"/>
    <row r="49" ht="12.75" customHeight="1"/>
    <row r="52" ht="12.75" customHeight="1"/>
    <row r="55" ht="12.75" customHeight="1"/>
    <row r="58" ht="12.75" customHeight="1"/>
    <row r="61" ht="12.75" customHeight="1"/>
    <row r="64" ht="25.5" customHeight="1"/>
    <row r="67" ht="12.75" customHeight="1"/>
    <row r="70" ht="12.75" customHeight="1"/>
    <row r="73" ht="12.75" customHeight="1"/>
    <row r="76" ht="12.75" customHeight="1"/>
    <row r="79" ht="12.75" customHeight="1"/>
    <row r="82" ht="12.75" customHeight="1"/>
    <row r="85" ht="12.75" customHeight="1"/>
    <row r="88" ht="12.75" customHeight="1"/>
    <row r="91" ht="25.5" customHeight="1"/>
  </sheetData>
  <sheetProtection/>
  <mergeCells count="15">
    <mergeCell ref="V8:V11"/>
    <mergeCell ref="D8:I12"/>
    <mergeCell ref="M8:M11"/>
    <mergeCell ref="N8:N11"/>
    <mergeCell ref="S8:S11"/>
    <mergeCell ref="W8:W11"/>
    <mergeCell ref="L8:L11"/>
    <mergeCell ref="J8:J11"/>
    <mergeCell ref="K8:K11"/>
    <mergeCell ref="O8:O11"/>
    <mergeCell ref="P8:P11"/>
    <mergeCell ref="Q8:Q11"/>
    <mergeCell ref="U8:U11"/>
    <mergeCell ref="T8:T11"/>
    <mergeCell ref="R8:R11"/>
  </mergeCells>
  <conditionalFormatting sqref="G7">
    <cfRule type="expression" priority="1" dxfId="0" stopIfTrue="1">
      <formula>#REF!=" "</formula>
    </cfRule>
  </conditionalFormatting>
  <conditionalFormatting sqref="D7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5" top="0.7086614173228347" bottom="0.708661417322834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2013-01-29T13:28:26Z</cp:lastPrinted>
  <dcterms:created xsi:type="dcterms:W3CDTF">2000-10-16T14:33:05Z</dcterms:created>
  <dcterms:modified xsi:type="dcterms:W3CDTF">2017-06-12T12:27:31Z</dcterms:modified>
  <cp:category/>
  <cp:version/>
  <cp:contentType/>
  <cp:contentStatus/>
</cp:coreProperties>
</file>