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8640" firstSheet="1" activeTab="2"/>
  </bookViews>
  <sheets>
    <sheet name="vlastni zdroje" sheetId="1" r:id="rId1"/>
    <sheet name="Projekty přijaté KONTAKT" sheetId="2" r:id="rId2"/>
    <sheet name="Projekty nepřijaté KONTAKT" sheetId="3" r:id="rId3"/>
  </sheets>
  <definedNames/>
  <calcPr fullCalcOnLoad="1"/>
</workbook>
</file>

<file path=xl/sharedStrings.xml><?xml version="1.0" encoding="utf-8"?>
<sst xmlns="http://schemas.openxmlformats.org/spreadsheetml/2006/main" count="727" uniqueCount="386">
  <si>
    <t>Návrh vlastní zdroje</t>
  </si>
  <si>
    <t>Doporučeno OPO vložit vlastní zdroje</t>
  </si>
  <si>
    <t xml:space="preserve">číslo přihlášky </t>
  </si>
  <si>
    <t xml:space="preserve">Program KONTAKT                 Název projektu                         </t>
  </si>
  <si>
    <t>Název subjektu</t>
  </si>
  <si>
    <t>Řešitel</t>
  </si>
  <si>
    <t>Celkem</t>
  </si>
  <si>
    <t>Krácení CLK 07 původní bylo na radě</t>
  </si>
  <si>
    <t>krácení sl 4 koef.  0,3</t>
  </si>
  <si>
    <t>přičteno 25% k I. kolu z II. kola krácení</t>
  </si>
  <si>
    <t xml:space="preserve">Navýšení 07 II kolo </t>
  </si>
  <si>
    <t>CLK návrh</t>
  </si>
  <si>
    <t>Celkem   za celou dobu řešení</t>
  </si>
  <si>
    <t>CELKEM        za celou dobu řešení</t>
  </si>
  <si>
    <t>Celkem dotace požadovaná</t>
  </si>
  <si>
    <t>CLK  2007 I. kolo</t>
  </si>
  <si>
    <t>CLK  2007       II. kolo</t>
  </si>
  <si>
    <t>CLK  2007</t>
  </si>
  <si>
    <t>CLK 07</t>
  </si>
  <si>
    <t>INV 07</t>
  </si>
  <si>
    <t>NIV 07</t>
  </si>
  <si>
    <t>Krácení CLK 08</t>
  </si>
  <si>
    <t>CLK  2008</t>
  </si>
  <si>
    <t>INV 08</t>
  </si>
  <si>
    <t>NIV 08</t>
  </si>
  <si>
    <t>Krácení CLK 09 velké proj</t>
  </si>
  <si>
    <t>CLK  2009</t>
  </si>
  <si>
    <t>INV 09</t>
  </si>
  <si>
    <t>NIV 09</t>
  </si>
  <si>
    <t>CLK  2010</t>
  </si>
  <si>
    <t>INV 10</t>
  </si>
  <si>
    <t>NIV 10</t>
  </si>
  <si>
    <t>CLK 2011</t>
  </si>
  <si>
    <t>INV 11</t>
  </si>
  <si>
    <t>NIV 11</t>
  </si>
  <si>
    <t>CLK projekt dotace přiznaná</t>
  </si>
  <si>
    <t>Přiznaná dotace  v %</t>
  </si>
  <si>
    <t>krátit vlastní o %</t>
  </si>
  <si>
    <t>krátit vlastní o</t>
  </si>
  <si>
    <r>
      <t xml:space="preserve">Celkem </t>
    </r>
    <r>
      <rPr>
        <sz val="8"/>
        <color indexed="8"/>
        <rFont val="Arial"/>
        <family val="0"/>
      </rPr>
      <t>(vč. I. a II. kola r. 2007)</t>
    </r>
  </si>
  <si>
    <t xml:space="preserve">2007 Celkem za obě kola  </t>
  </si>
  <si>
    <t xml:space="preserve">2007      II. kolo </t>
  </si>
  <si>
    <t>krátit ročně</t>
  </si>
  <si>
    <t>H 1</t>
  </si>
  <si>
    <t>H2</t>
  </si>
  <si>
    <t>Poznámky z hodnocení</t>
  </si>
  <si>
    <t>Spolupráce</t>
  </si>
  <si>
    <t>IČO</t>
  </si>
  <si>
    <t>právní forma</t>
  </si>
  <si>
    <t>Kód organizační jednotky</t>
  </si>
  <si>
    <t>Název organizační jednotky</t>
  </si>
  <si>
    <t>sl. 1</t>
  </si>
  <si>
    <t>9a</t>
  </si>
  <si>
    <t>Kč</t>
  </si>
  <si>
    <t>Transport látek membránou při permeaci a pervaporaci</t>
  </si>
  <si>
    <t>Ústav chemických procesů AV ČR</t>
  </si>
  <si>
    <t>Uchytil Petr</t>
  </si>
  <si>
    <t>18A</t>
  </si>
  <si>
    <t>17A</t>
  </si>
  <si>
    <t>USA</t>
  </si>
  <si>
    <t>SPO</t>
  </si>
  <si>
    <t>Mechanismus elektrochemickéhé syntézy zelezanu sodného a draselného - intenzifikace procesu produkce</t>
  </si>
  <si>
    <t>Vysoká škola chemicko-technologická v Praze</t>
  </si>
  <si>
    <t>Bouzek Karel</t>
  </si>
  <si>
    <t>19A+</t>
  </si>
  <si>
    <t>18 A</t>
  </si>
  <si>
    <t>VVŠ</t>
  </si>
  <si>
    <t>Fakulta chemické technologie</t>
  </si>
  <si>
    <t>Podmínky optimality druhého řádu pro ptimalizační problémy</t>
  </si>
  <si>
    <t>Masarykova univerzita</t>
  </si>
  <si>
    <t>Hilscher Roman</t>
  </si>
  <si>
    <t>II.kolo nenavyšovat</t>
  </si>
  <si>
    <t>20A+</t>
  </si>
  <si>
    <t>Přírodovědecká fakulta</t>
  </si>
  <si>
    <t>Monitorování a remediace znečištění životního prostředí pomocí pokročilých organicko-anorganických materiálů</t>
  </si>
  <si>
    <t>Kuncová Gabriela</t>
  </si>
  <si>
    <t>Celobuněnčné optické sensory</t>
  </si>
  <si>
    <t>16 A</t>
  </si>
  <si>
    <t>Micro-Faraday array detektor s vysokým dynamickým rozsahem pro multikolekční izotopický SIMS</t>
  </si>
  <si>
    <t>Ústav radiotechniky a elektroniky AV ČR</t>
  </si>
  <si>
    <t>Lorinčík Jan</t>
  </si>
  <si>
    <t>Vývoj speicálních separačních médií s teplotně závislými vlastnostmi pro enantioselektivní separační systém (+ spolupř.)</t>
  </si>
  <si>
    <t>Univerzita Karlova v Praze</t>
  </si>
  <si>
    <t>Tesařová Eva</t>
  </si>
  <si>
    <t xml:space="preserve">Kadmium-teluridové senzory pro detekci rengenového a gamma záření: optimalizace poměru signál/šum </t>
  </si>
  <si>
    <t>Vysoké učení technické v Brně</t>
  </si>
  <si>
    <t>Grmela Lubomír</t>
  </si>
  <si>
    <t>19 A+</t>
  </si>
  <si>
    <t>Fakulta elektrotechniky a komunikačních technologií</t>
  </si>
  <si>
    <t>Teorie přenosu energie a náboje v přírodních a umělých systémech pro sběr světelné energie a jejich zkoumání spektorskopickými metodami</t>
  </si>
  <si>
    <t>Mančal Tomáš</t>
  </si>
  <si>
    <t>19A</t>
  </si>
  <si>
    <t>Matematicko-fyzikální fakulta</t>
  </si>
  <si>
    <t>Substrátové mapování jako prevence vzniku komorových tachyarytmií</t>
  </si>
  <si>
    <t>Nemocnice Na Homolce</t>
  </si>
  <si>
    <t>Neužil Petr</t>
  </si>
  <si>
    <t>Pomalá relaxace mříže a diskrétní breathery</t>
  </si>
  <si>
    <t>Fyzikální ústav AVČR</t>
  </si>
  <si>
    <t>Mihóková Eva</t>
  </si>
  <si>
    <t>20 A+</t>
  </si>
  <si>
    <t>NSF USA</t>
  </si>
  <si>
    <t>Vliv cílené modifikace topograrie třecích povrchů na účinnost mazacích filmů při snižování tření a opotřebení strojních částí</t>
  </si>
  <si>
    <t>Křupka Ivan</t>
  </si>
  <si>
    <t>17 A</t>
  </si>
  <si>
    <t>Fakulta strojního inženýrství</t>
  </si>
  <si>
    <t>Vícejazyčná automatická detekce strukturálních událostí v mluvené řeči</t>
  </si>
  <si>
    <t>Západočeská univerzita v Plzni</t>
  </si>
  <si>
    <t>Psutka Josef</t>
  </si>
  <si>
    <t>Fakulta aplikovaných věd</t>
  </si>
  <si>
    <t>Nové nástroje a teorie pro dobývání znalostí z databází</t>
  </si>
  <si>
    <t>Vysoká škola ekonomická v Praze</t>
  </si>
  <si>
    <t>Rauch Jan</t>
  </si>
  <si>
    <t>Fakulta informatiky a statistiky</t>
  </si>
  <si>
    <t>Šlechtění jedle pro lesní hospodářství a produkci vánočních stromků</t>
  </si>
  <si>
    <t>Česká zemědělská univerzita v Praze</t>
  </si>
  <si>
    <t>Kobliha Jaroslav</t>
  </si>
  <si>
    <t>Fakulta lesnická a environmentální</t>
  </si>
  <si>
    <t>Potravní vztahy mezi rostlinami a hmyzem v průběhu ekologické sukcese tropického deštného lesa</t>
  </si>
  <si>
    <t>Biologické centrum AV ČR</t>
  </si>
  <si>
    <t>Novotný Vojtěch</t>
  </si>
  <si>
    <t>Mapování fragilních míst v lidském genomu</t>
  </si>
  <si>
    <t>Biofyzikální ústav AV ČR</t>
  </si>
  <si>
    <t>Gajdušková Pavla</t>
  </si>
  <si>
    <t>Aplikace biofyzikálních metod v biotechnologii a biomedicině</t>
  </si>
  <si>
    <t>Vetterl Vladimír</t>
  </si>
  <si>
    <t>12 B</t>
  </si>
  <si>
    <t>Řecko</t>
  </si>
  <si>
    <t>Testování kvality léčiv - Vývoj nových analytických metod</t>
  </si>
  <si>
    <t>Solich Petr</t>
  </si>
  <si>
    <t>14 A</t>
  </si>
  <si>
    <t>17 A+</t>
  </si>
  <si>
    <t>Farmaceutická fakulta v Hradci Králové</t>
  </si>
  <si>
    <t>Posouzení potenciálu pro geologické ukládání v CO2 v Řecku a v ČR</t>
  </si>
  <si>
    <t>Česká geologická služba</t>
  </si>
  <si>
    <t>Hladík Vít</t>
  </si>
  <si>
    <t>17A+</t>
  </si>
  <si>
    <t>18 A+</t>
  </si>
  <si>
    <t>Hodnocení vybraných TENORM z hlediska radiační ochrany</t>
  </si>
  <si>
    <t>Ústav jaderného výzkumu Řež, a.s.</t>
  </si>
  <si>
    <t>Vojtěchová Hana</t>
  </si>
  <si>
    <t>18A+</t>
  </si>
  <si>
    <t>Maďarsko</t>
  </si>
  <si>
    <t>Výzkum migrace europia a jódu v poli vzdálených interakcí úložišť radioaktivních odpadů</t>
  </si>
  <si>
    <t>Palagyi Štefan</t>
  </si>
  <si>
    <t>Úloha reaktivních intermediátů kyslíku a fosfolipidového signálního systému v obranných reakcích rostlin</t>
  </si>
  <si>
    <t>Ústav experimentální botaniky AV ČR</t>
  </si>
  <si>
    <t>Martinec Jan</t>
  </si>
  <si>
    <t>Zdroje, transport a frakcionace platinoidů na vybraných gigantických ložiskách zlata a mědi v Uzbekistánu</t>
  </si>
  <si>
    <t>Pašava Jan</t>
  </si>
  <si>
    <t>18 A+/20A+</t>
  </si>
  <si>
    <t>Uzbekistán</t>
  </si>
  <si>
    <t>Tvorba dormantníchstadií a stresová odolnost polárních sinic a řas</t>
  </si>
  <si>
    <t>Botanický ústav AV ČR</t>
  </si>
  <si>
    <t>Elster Josef</t>
  </si>
  <si>
    <t>Ruská federace</t>
  </si>
  <si>
    <t>Frakcionace platinoidů v různých typech geologického prostředí na příkladech vybraných rudních ložisek Polárního Uralu</t>
  </si>
  <si>
    <t>Příprava čidel DSS aparatury BMSW pro start na družici RADIOASTRON</t>
  </si>
  <si>
    <t>Ústav fyziky atmosféry AV ČR</t>
  </si>
  <si>
    <t>Vojta Jaroslav</t>
  </si>
  <si>
    <t>Modelování difúzních a masivních fázových transformací v pevných látkách</t>
  </si>
  <si>
    <t>Ústav fyziky materiálů AV ČR</t>
  </si>
  <si>
    <t>Svoboda Jiří</t>
  </si>
  <si>
    <t>16A</t>
  </si>
  <si>
    <t>19A +</t>
  </si>
  <si>
    <t>snížit dotaci o 50% (převážně teoretická práce</t>
  </si>
  <si>
    <t>Rakousko</t>
  </si>
  <si>
    <t>Screening cDNA a genomové knihovny chmelu (Humulus lupulus L.) pro izolaci genů determinujících vývoj chmelových hlávek a produkci lupulinu</t>
  </si>
  <si>
    <t>Matoušk Jaroslav</t>
  </si>
  <si>
    <t>Vlámské společenství - Belgie</t>
  </si>
  <si>
    <t>Hydroskopické vlastnosti městských a příměstských uhlíkatých aerosolů</t>
  </si>
  <si>
    <t>Schwarz Jaroslav</t>
  </si>
  <si>
    <t>Belgie</t>
  </si>
  <si>
    <t>Sledování fyzikálně chemických vlastností systému oxidických tavenin na bázi CORIA za extrémně vysokých teplot modelujících nestanardní stav jaderných reaktorů typu VVER</t>
  </si>
  <si>
    <t>Sázavský Petr</t>
  </si>
  <si>
    <t>Francie</t>
  </si>
  <si>
    <t>Multidisciplinární výzkum Antarktické terestrické vegetace v rámci Mezinárodního polárního roku (+ spolupříjemci)</t>
  </si>
  <si>
    <t>Barták Miloš</t>
  </si>
  <si>
    <t>Zkráceno o 2 r. (10 a 11)/zahr. Partneři nemají schváleno déle</t>
  </si>
  <si>
    <t>Mezinárodní polární rok- spolupráce s Itálií</t>
  </si>
  <si>
    <t>Dokončení třetí fáze výzkumu PISA v ČR, příprava a realizace čtvrté fáze</t>
  </si>
  <si>
    <t>Ústav pro informace ve vzdělávání</t>
  </si>
  <si>
    <t>Palečková Jana</t>
  </si>
  <si>
    <t>OECD</t>
  </si>
  <si>
    <t>Analýza negativních vlivů na pozornost řidičů (+ spolupříjemci)</t>
  </si>
  <si>
    <t>České vysoké učení technické v Praze</t>
  </si>
  <si>
    <t>Novák Mirko</t>
  </si>
  <si>
    <t>urg</t>
  </si>
  <si>
    <t>OECD - GSF</t>
  </si>
  <si>
    <t>Vývoj nových scintilačních materiálů pro zobrazování s vyšším rozlišením pro zabezpečovací a lékařské aplikace</t>
  </si>
  <si>
    <t>Fyzikální ústav AV ČR</t>
  </si>
  <si>
    <t>Japonsko</t>
  </si>
  <si>
    <t>Údaje jsou uváděny v tis. Kč</t>
  </si>
  <si>
    <t>k č.j.</t>
  </si>
  <si>
    <t>Poř.č.</t>
  </si>
  <si>
    <t>Piezoelektické seznzory pro detekci biologických kýtek:optimalizace poměru signál/šum</t>
  </si>
  <si>
    <t>Šikula Josef</t>
  </si>
  <si>
    <t>Krajinně-architektonické principy obnovy zemědělské krajiny</t>
  </si>
  <si>
    <t>Sklenička Petr</t>
  </si>
  <si>
    <t>Změny struktury a mechanických vlastností plazmových nástřiků při různém zatěžování</t>
  </si>
  <si>
    <t>Ústav fyziky plazmatu AV ČR</t>
  </si>
  <si>
    <t>Matějíček Jiří</t>
  </si>
  <si>
    <t>Nepřímé metody v jaderné astrofyzice</t>
  </si>
  <si>
    <t>Ústav jaderné fyziky  AV ČR</t>
  </si>
  <si>
    <t>Kroha Václav</t>
  </si>
  <si>
    <t>Analýza molekulárního usposřádní retrovirové částice a interakcí vedoucích k jejímu vzniku</t>
  </si>
  <si>
    <t>Ruml Tomáš</t>
  </si>
  <si>
    <t>Úloha interakcí s epitelem v terminální diferenciaci mononukleárních fygocytů a kmenových buněk</t>
  </si>
  <si>
    <t>Institut klinické a experimentální medicíny</t>
  </si>
  <si>
    <t>Stříž Ilja</t>
  </si>
  <si>
    <t>Integrovaný výzkum hmyzího hedvábí umožněný mezinárodní spoluprací</t>
  </si>
  <si>
    <t>Sehnal František</t>
  </si>
  <si>
    <t>Spermatogoniální kmenové buňky v procesu kuřecí  permatogeneze</t>
  </si>
  <si>
    <t>Biopharm, VÚ biofarmacie a veterinárních léčiv, a.s.</t>
  </si>
  <si>
    <t>Trefil Pavel</t>
  </si>
  <si>
    <t>Využití genových ontologií a anotací pro interpretaci dat genové exprese prostřednictvím algoritmů relačního strojového učení</t>
  </si>
  <si>
    <t>Železný Filip</t>
  </si>
  <si>
    <t>Aplikace optických systémů Kirkpatrick Baez ve vesmíru</t>
  </si>
  <si>
    <t>Reflex, s.r.o.</t>
  </si>
  <si>
    <t>Pína Ladislav</t>
  </si>
  <si>
    <t>Propojení procesů a struktury společenstva ekosystémů tropických mokřadů: role makrofytů a mikrobiálních společenstev</t>
  </si>
  <si>
    <t>Jihočeská univerzita v Českých Budějovicích</t>
  </si>
  <si>
    <t>Šantrůčková Hana</t>
  </si>
  <si>
    <t>Indukce antimikrobiálních peptidů při salmonelové gastroenteritidě v závislosti na typu lipopolysacharidu</t>
  </si>
  <si>
    <t>Mikrobiologický ústav AV ČR</t>
  </si>
  <si>
    <t>Šplíchal Igor</t>
  </si>
  <si>
    <t>Počátky šíření člověka z Afriky-hledání genetických stop pozdně pleistocénní migrace skrze Arabský poloostrov</t>
  </si>
  <si>
    <t>Archeologický ústav AV ČR, Praha</t>
  </si>
  <si>
    <t>Černý Viktor</t>
  </si>
  <si>
    <t>Inovační technologie pro kosmické rentgenové dalekohledy</t>
  </si>
  <si>
    <t>Astronomický ústav AV ČR</t>
  </si>
  <si>
    <t>Hudec René</t>
  </si>
  <si>
    <t>Chemoenzymové modifikace flavonoidů - příprava nových hybridních antioxidantů se zvýšenými antiradikálovými a protizánětlivými účinky</t>
  </si>
  <si>
    <t>Křen Vladimír</t>
  </si>
  <si>
    <t>Genetické změny TSC1 a TSC2 u tuberózní sclerózy</t>
  </si>
  <si>
    <t>Fakultní nemocnice Olomouc</t>
  </si>
  <si>
    <t>Vrtěl Radek</t>
  </si>
  <si>
    <t>Analýza progresivních silikátových materiálů pomocí kombinace metod užívaných ve stavebnictví a v geofyzice</t>
  </si>
  <si>
    <t>Černý Robert</t>
  </si>
  <si>
    <t>Vliv strusky na vlastnosti samozhutnitelného betonu</t>
  </si>
  <si>
    <t>Toman Jan</t>
  </si>
  <si>
    <t>Teoretická a experimentální analýzta porušení stavebních materiálů a jeho vzthu k tepelných a vlhkostním vlastnostem</t>
  </si>
  <si>
    <t>Aplikace zdokonalených homogenizačních metod při měření obsahu vlhkosti ve stavebních materiálech pomíocí metody TDR</t>
  </si>
  <si>
    <t>Pavlík Zbyšek</t>
  </si>
  <si>
    <t>Speciální nanostruktury-výroba, studium základních fyzikálních vlastností a praktické implementace</t>
  </si>
  <si>
    <t>Kálal Milan</t>
  </si>
  <si>
    <t>Buněčný cyklus - kvasinky jako modelový organismus</t>
  </si>
  <si>
    <t>Pichová Alena</t>
  </si>
  <si>
    <t>Studium funkce aktin-asociovaného proteinu Sla2 při kontrole odpovědi na stres a v apoptóze u kvasinek</t>
  </si>
  <si>
    <t>Hašek Jiří</t>
  </si>
  <si>
    <t>Nové metody biologické kontroly infekce rostlin</t>
  </si>
  <si>
    <t>Mikeš Vladimír</t>
  </si>
  <si>
    <t>Úloha fosfolipasy D při regulaci transkriptomu systsémové získané resistence u Arabidopsis thaliana</t>
  </si>
  <si>
    <t>Valentová Olga</t>
  </si>
  <si>
    <t>Uplatnění absolventů vysokých škol na pracovním trhu:vývoj v ČR a v dalších rozvinutých zemích</t>
  </si>
  <si>
    <t>Koucký Jan</t>
  </si>
  <si>
    <t>Střednědobá projekce kvalifikačních potřeb trhu práce v Evropě</t>
  </si>
  <si>
    <t>Ryška Radim</t>
  </si>
  <si>
    <t>Technologický profil České republiky</t>
  </si>
  <si>
    <t>Asociace invačního podnikání ČR</t>
  </si>
  <si>
    <t>Švejda Pavel</t>
  </si>
  <si>
    <t>Česká kosmická kancelář</t>
  </si>
  <si>
    <t>Česká kosmická kancelář, o.p.s.</t>
  </si>
  <si>
    <t>Kolář Jan</t>
  </si>
  <si>
    <t>Vývoj mikrobublinkové kapalinové komory pro tkáňový bioreaktor</t>
  </si>
  <si>
    <t>Růžička Marek</t>
  </si>
  <si>
    <t>Transformace humusových látek saprotrofními basidiomycety</t>
  </si>
  <si>
    <t>Baldrian Petr</t>
  </si>
  <si>
    <t>Pořadové číslo</t>
  </si>
  <si>
    <t>Číslo přihlášky</t>
  </si>
  <si>
    <t>Název projektu</t>
  </si>
  <si>
    <t>Organizace</t>
  </si>
  <si>
    <t>Navrhovatel</t>
  </si>
  <si>
    <t>Poznámka</t>
  </si>
  <si>
    <t>Fotodynamická léčbaq bronchiální premalignity lokální aplikací fotosenzitivní látky</t>
  </si>
  <si>
    <t>C.B.C - Vzik plicních nádorů s.r.o.</t>
  </si>
  <si>
    <t>Horváth Teodor</t>
  </si>
  <si>
    <t>Neschváleno Česko-americkou komisí pro VTS</t>
  </si>
  <si>
    <t>Mezinárodní seminář z komplexní ČR geometrie, parciálních diferenciálních rovnic a teorie invariantů</t>
  </si>
  <si>
    <t>Masarykova univerzita - Přírodovědecká fakulta</t>
  </si>
  <si>
    <t>Slovák Jan</t>
  </si>
  <si>
    <t>Neschváleno v rámci NSF USA</t>
  </si>
  <si>
    <t>Komplexní environmentální aspekty</t>
  </si>
  <si>
    <t>VŠB TU Ostrava Fakulta strojní</t>
  </si>
  <si>
    <t>Juchelková Dagmar</t>
  </si>
  <si>
    <t>Funkční analýza genů SET domény a alternativního střihu u Arabidopsis</t>
  </si>
  <si>
    <t>Sunee Kertbundit</t>
  </si>
  <si>
    <t>Doménová ontologie výpočetních algoritmů v medicíně a souvisejících poznatků (evidence)</t>
  </si>
  <si>
    <t>UK 2. lékařská fakulta</t>
  </si>
  <si>
    <t>Vejvalka Jan</t>
  </si>
  <si>
    <t>Molekulární systémy insppirované biomolekulami a přírodní látky.Strukturální studie matodami chiroptické spektroskopie(+ spolupř)</t>
  </si>
  <si>
    <t xml:space="preserve"> VŠCHT Fakulta chemicko-inženýrská</t>
  </si>
  <si>
    <t>Urbanová Marie</t>
  </si>
  <si>
    <t>Dynamika adatomů a formování kovových nanostruktur na povrchu křemíku</t>
  </si>
  <si>
    <t>Chvoj Zdenek</t>
  </si>
  <si>
    <t>Fyziologické mechanismy přežití hmyzu za podnulových teplot</t>
  </si>
  <si>
    <t>Košťál Vladimír</t>
  </si>
  <si>
    <t>Strukturní studie a charakterizace proteinu WrbA-zástupce nové proteinové rodiny multimerních flavoproteinů zahrnutých v buněčné obraně proti oxidativnímu stresu</t>
  </si>
  <si>
    <t>Smatanová Ivana</t>
  </si>
  <si>
    <t>Biotechnologie pro kvalitu dřeva</t>
  </si>
  <si>
    <t>Vítámvás Jan</t>
  </si>
  <si>
    <t>Mezinárodní experiment PHENIX BNL (+spolupř.)</t>
  </si>
  <si>
    <t>Matematicko-fyzikální fakulta UK</t>
  </si>
  <si>
    <t>Finger Miroslav</t>
  </si>
  <si>
    <t>Workshop na téma rentgenová optika - rentgenová optika 21. století</t>
  </si>
  <si>
    <t>Vývoj a aplikace technologie Geofyzikálního Monitorovacího Systému (GMS) v rámci povodí</t>
  </si>
  <si>
    <t>Cross Czech, a.s.</t>
  </si>
  <si>
    <t>Boukalová Zuzana</t>
  </si>
  <si>
    <t>Zatím neschváleno v rámci VTS s Maďarkem</t>
  </si>
  <si>
    <t>Polyfázový vývoj vysoce metamorfovaných hornin během variské orogeneze na příkladu Českého masivu</t>
  </si>
  <si>
    <t>Geologický ústav Akademie věd ČR</t>
  </si>
  <si>
    <t>Svojtka Martin</t>
  </si>
  <si>
    <t>Neschváleno japonskou stranou</t>
  </si>
  <si>
    <t>Studium mechanismu tvorby komplexů na rozhraní mezi vodou a hydrofóbní iontovou kapalinou pro nové aplikace v elektroanalytické chemii</t>
  </si>
  <si>
    <t>Ústav fyzikální chemie J. Heyrovského AV ČR</t>
  </si>
  <si>
    <t>Samec Zdeněk</t>
  </si>
  <si>
    <t>Termodynamické charakteristiky selektivity přenosu kationtů alkalických kovů a alkalických zemin mezi vodou a organickými rozpouštědly a membránami pro palivové články</t>
  </si>
  <si>
    <t>Ústav jaderného výzkumu Řež a.s.</t>
  </si>
  <si>
    <t>Rais Jiří</t>
  </si>
  <si>
    <t>Spektroskopické monitorování kvality životního prostředí - zhodnocení metody srovnávací studií</t>
  </si>
  <si>
    <t>Ústav fyzikální chemie Jaroslava Heyrovského, AV ČR</t>
  </si>
  <si>
    <t>Zelinger Zdeněk</t>
  </si>
  <si>
    <t>Vývoj integrovaného systému diagnostiky založené na zpracování ultrazvukových a tomografických obrazů počítačem</t>
  </si>
  <si>
    <t>Univerzita Karlova v Praze, 1. Lékařská fakulta</t>
  </si>
  <si>
    <t>Smutek Daniel</t>
  </si>
  <si>
    <t>Systémy pro potlačení hluku a vibrací využívající inteligentních materiálů a pokročilých metod řízení</t>
  </si>
  <si>
    <t>Technická univerzita v Liberci</t>
  </si>
  <si>
    <t>Mokrý Pavel</t>
  </si>
  <si>
    <t>Chemické vlastnosti rozhraní kov-oxid - nanokatalyzátory pro palivové mikročlánky</t>
  </si>
  <si>
    <t>Matolín Vladimír</t>
  </si>
  <si>
    <t>Studium kinetiky fázových přechodů v uzavřených systémech</t>
  </si>
  <si>
    <t>Kožíšek Zdeněk</t>
  </si>
  <si>
    <t>Generace vysokoproudových částicových svazků intenzivními krátkými laserovými pulsy</t>
  </si>
  <si>
    <t>Limpouch Jiří</t>
  </si>
  <si>
    <t>Dynamika složitých kvantových systémů: teoretické základy a řešitelné modely</t>
  </si>
  <si>
    <t>Ústav jaderné fyziky AV ČR</t>
  </si>
  <si>
    <t>Exner Pavel</t>
  </si>
  <si>
    <t>Specifická adsorpce molekulového N2 na zeolitech s mimomřížkovými ionty mědi</t>
  </si>
  <si>
    <t>Ústav organické chemie a biochemie, AV ČR</t>
  </si>
  <si>
    <t>Nachtigall Petr</t>
  </si>
  <si>
    <t>Spetroskopie funkčních multi-chromoforních materiálů</t>
  </si>
  <si>
    <t>Fakulta jaderná a fyzikálně inženýrská, ČVUT Praha</t>
  </si>
  <si>
    <t>Kubeček Václav</t>
  </si>
  <si>
    <t>Silikon-wolframový kalorimetr pro RHIC</t>
  </si>
  <si>
    <t xml:space="preserve">Univerzita Karlova v Praze, Matematicko-fyzikální fakulta </t>
  </si>
  <si>
    <t>Trvanlivostní vlastnosti alternativních cementových kompozitních materiálů</t>
  </si>
  <si>
    <t>ČVUT v Praze, Fakulta stavební</t>
  </si>
  <si>
    <t>Čína</t>
  </si>
  <si>
    <t>Zatím neschváleno Smíšenou česko-čínskou komisí</t>
  </si>
  <si>
    <t>BRAHMATWINN: Spolupráce v rámci vodního hospodářství, jeho řízení a implementace integrovaného využívání zdrojů vod na vybraných pilotních lokalitách Evropy a Jižní Asie</t>
  </si>
  <si>
    <t>Role odbourávání cytokininů při fyziologických reakcích u zemědělsky významných rostlin</t>
  </si>
  <si>
    <t>Univerzita Palackého v Olomouci</t>
  </si>
  <si>
    <t>Frébort Ivo</t>
  </si>
  <si>
    <t>Biotechnologická produkce a vyhodnocení biologické aktivity Vaccinium bracteatum</t>
  </si>
  <si>
    <t>ÚOCHB AV ČR</t>
  </si>
  <si>
    <t>Vaněk Tomáš</t>
  </si>
  <si>
    <t>Užitné vlastnosti a vliv defektů v moderních scintilačních materiálech</t>
  </si>
  <si>
    <t>Nikl Martin</t>
  </si>
  <si>
    <t>Charakteristika a predikce koroze za napětí materiálů plynovodů a jaderných elektráren</t>
  </si>
  <si>
    <t>SVÚM a.s.</t>
  </si>
  <si>
    <t>Černý Ivo</t>
  </si>
  <si>
    <t>Studium velmi tenkých mazacích filmů při neustálených provozních podmínkách</t>
  </si>
  <si>
    <t>Hartl Martin</t>
  </si>
  <si>
    <t>Vývoj a studium nových on-line prekoncentračních metod pro stanovení biologicky aktivních látek kapilární elektroforézou</t>
  </si>
  <si>
    <t>Univerzita Palackého v Olomouci, Přírodovědecká fakulta</t>
  </si>
  <si>
    <t>Ševčík Juraj</t>
  </si>
  <si>
    <t>Funkce mitochondrií v procesu stárnutí kvasinek z pohledu molekulární a buněčné biologie</t>
  </si>
  <si>
    <t>Slovensko</t>
  </si>
  <si>
    <t>Mimo program</t>
  </si>
  <si>
    <t>Komplexní systém krátkodobé a dlouhodobé antikorozní ochrany materiálů hutní produkce</t>
  </si>
  <si>
    <t>Vysoká škola báňská - Technická univerzita Ostrava</t>
  </si>
  <si>
    <t>Podjuklová Jitka</t>
  </si>
  <si>
    <t>nedoporučeno  na základě hodnocení a nedostatku finačních zdrojů pro VES 2007</t>
  </si>
  <si>
    <t>Mezinárodní šetření o učitelích, vyučování a učení se - TALIS</t>
  </si>
  <si>
    <t>Martinec Lubomír</t>
  </si>
  <si>
    <t>nedoporučeno na základě hodnocení a nedostatku finačních zdrojů pro VES 2007</t>
  </si>
  <si>
    <t>Tabulka 2</t>
  </si>
  <si>
    <t>sl.2</t>
  </si>
  <si>
    <t>sl. 3</t>
  </si>
  <si>
    <t>sl. 4</t>
  </si>
  <si>
    <t>sl. 5</t>
  </si>
  <si>
    <t>sl. 8</t>
  </si>
  <si>
    <t>sl. 9</t>
  </si>
  <si>
    <t>sl. 10</t>
  </si>
  <si>
    <t>sl. 11</t>
  </si>
  <si>
    <t xml:space="preserve">Seznam projektů programu KONTAKT  přijatých ve veřejné soutěži 2007  k podpoře </t>
  </si>
  <si>
    <t xml:space="preserve">Seznam projektů programu KONTAKT nepřijatých ve veřejné soutěži 2007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</si>
</sst>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8"/>
      <color indexed="57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1" fillId="8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4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9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4" fillId="8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1" fillId="3" borderId="0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3"/>
  <sheetViews>
    <sheetView workbookViewId="0" topLeftCell="A35">
      <selection activeCell="A1" sqref="A1:BB40"/>
    </sheetView>
  </sheetViews>
  <sheetFormatPr defaultColWidth="9.140625" defaultRowHeight="12.75"/>
  <cols>
    <col min="1" max="1" width="7.140625" style="1" customWidth="1"/>
    <col min="2" max="2" width="22.140625" style="2" customWidth="1"/>
    <col min="3" max="3" width="14.7109375" style="2" customWidth="1"/>
    <col min="4" max="4" width="11.28125" style="2" customWidth="1"/>
    <col min="5" max="5" width="1.421875" style="2" hidden="1" customWidth="1"/>
    <col min="6" max="6" width="6.421875" style="2" customWidth="1"/>
    <col min="7" max="7" width="5.28125" style="64" customWidth="1"/>
    <col min="8" max="8" width="4.57421875" style="64" customWidth="1"/>
    <col min="9" max="9" width="5.421875" style="64" customWidth="1"/>
    <col min="10" max="10" width="6.28125" style="64" customWidth="1"/>
    <col min="11" max="11" width="4.421875" style="64" bestFit="1" customWidth="1"/>
    <col min="12" max="15" width="18.7109375" style="65" hidden="1" customWidth="1"/>
    <col min="16" max="16" width="5.8515625" style="65" hidden="1" customWidth="1"/>
    <col min="17" max="17" width="7.7109375" style="65" hidden="1" customWidth="1"/>
    <col min="18" max="18" width="10.28125" style="65" hidden="1" customWidth="1"/>
    <col min="19" max="19" width="12.8515625" style="66" hidden="1" customWidth="1"/>
    <col min="20" max="20" width="8.140625" style="67" hidden="1" customWidth="1"/>
    <col min="21" max="21" width="9.28125" style="67" hidden="1" customWidth="1"/>
    <col min="22" max="22" width="8.28125" style="67" hidden="1" customWidth="1"/>
    <col min="23" max="23" width="7.00390625" style="67" hidden="1" customWidth="1"/>
    <col min="24" max="24" width="6.7109375" style="2" hidden="1" customWidth="1"/>
    <col min="25" max="25" width="7.140625" style="2" hidden="1" customWidth="1"/>
    <col min="26" max="26" width="8.00390625" style="2" hidden="1" customWidth="1"/>
    <col min="27" max="27" width="8.8515625" style="65" hidden="1" customWidth="1"/>
    <col min="28" max="28" width="6.7109375" style="2" hidden="1" customWidth="1"/>
    <col min="29" max="29" width="6.57421875" style="2" hidden="1" customWidth="1"/>
    <col min="30" max="30" width="9.28125" style="2" hidden="1" customWidth="1"/>
    <col min="31" max="31" width="8.57421875" style="2" hidden="1" customWidth="1"/>
    <col min="32" max="32" width="8.7109375" style="68" hidden="1" customWidth="1"/>
    <col min="33" max="33" width="6.8515625" style="2" hidden="1" customWidth="1"/>
    <col min="34" max="34" width="6.421875" style="2" hidden="1" customWidth="1"/>
    <col min="35" max="35" width="8.140625" style="16" hidden="1" customWidth="1"/>
    <col min="36" max="36" width="6.00390625" style="2" hidden="1" customWidth="1"/>
    <col min="37" max="37" width="5.57421875" style="2" hidden="1" customWidth="1"/>
    <col min="38" max="38" width="7.8515625" style="16" hidden="1" customWidth="1"/>
    <col min="39" max="39" width="5.57421875" style="2" hidden="1" customWidth="1"/>
    <col min="40" max="40" width="5.7109375" style="2" hidden="1" customWidth="1"/>
    <col min="41" max="42" width="10.28125" style="69" hidden="1" customWidth="1"/>
    <col min="43" max="43" width="6.7109375" style="37" hidden="1" customWidth="1"/>
    <col min="44" max="44" width="2.28125" style="37" hidden="1" customWidth="1"/>
    <col min="45" max="45" width="9.7109375" style="37" hidden="1" customWidth="1"/>
    <col min="46" max="46" width="7.7109375" style="38" hidden="1" customWidth="1"/>
    <col min="47" max="47" width="7.7109375" style="38" customWidth="1"/>
    <col min="48" max="48" width="6.140625" style="36" customWidth="1"/>
    <col min="49" max="49" width="6.140625" style="36" hidden="1" customWidth="1"/>
    <col min="50" max="53" width="6.140625" style="36" customWidth="1"/>
    <col min="54" max="54" width="0.13671875" style="39" customWidth="1"/>
    <col min="55" max="55" width="4.7109375" style="37" customWidth="1"/>
    <col min="56" max="56" width="9.28125" style="37" customWidth="1"/>
    <col min="57" max="57" width="11.140625" style="37" customWidth="1"/>
    <col min="58" max="58" width="8.8515625" style="2" customWidth="1"/>
    <col min="59" max="59" width="20.140625" style="15" bestFit="1" customWidth="1"/>
    <col min="60" max="60" width="11.421875" style="2" customWidth="1"/>
    <col min="61" max="61" width="20.8515625" style="2" customWidth="1"/>
    <col min="62" max="62" width="20.421875" style="15" customWidth="1"/>
    <col min="63" max="16384" width="9.140625" style="15" customWidth="1"/>
  </cols>
  <sheetData>
    <row r="1" spans="2:61" ht="12" customHeight="1" thickBot="1">
      <c r="B1" s="2" t="s">
        <v>192</v>
      </c>
      <c r="D1" s="2" t="s">
        <v>375</v>
      </c>
      <c r="E1" s="3"/>
      <c r="F1" s="104" t="s">
        <v>0</v>
      </c>
      <c r="G1" s="105"/>
      <c r="H1" s="105"/>
      <c r="I1" s="105"/>
      <c r="J1" s="105"/>
      <c r="K1" s="106"/>
      <c r="L1" s="4"/>
      <c r="M1" s="5"/>
      <c r="N1" s="5"/>
      <c r="O1" s="5"/>
      <c r="P1" s="5"/>
      <c r="Q1" s="5"/>
      <c r="R1" s="5"/>
      <c r="S1" s="6"/>
      <c r="T1" s="7"/>
      <c r="U1" s="7"/>
      <c r="V1" s="7"/>
      <c r="W1" s="7"/>
      <c r="X1" s="8"/>
      <c r="Y1" s="8"/>
      <c r="Z1" s="8"/>
      <c r="AA1" s="5"/>
      <c r="AB1" s="8"/>
      <c r="AC1" s="8"/>
      <c r="AD1" s="8"/>
      <c r="AE1" s="8"/>
      <c r="AF1" s="9"/>
      <c r="AG1" s="8"/>
      <c r="AH1" s="8"/>
      <c r="AI1" s="10"/>
      <c r="AJ1" s="8"/>
      <c r="AK1" s="8"/>
      <c r="AL1" s="10"/>
      <c r="AM1" s="8"/>
      <c r="AN1" s="8"/>
      <c r="AO1" s="11"/>
      <c r="AP1" s="11"/>
      <c r="AQ1" s="12"/>
      <c r="AR1" s="13"/>
      <c r="AS1" s="81" t="s">
        <v>1</v>
      </c>
      <c r="AT1" s="82"/>
      <c r="AU1" s="107" t="s">
        <v>1</v>
      </c>
      <c r="AV1" s="108"/>
      <c r="AW1" s="108"/>
      <c r="AX1" s="108"/>
      <c r="AY1" s="108"/>
      <c r="AZ1" s="108"/>
      <c r="BA1" s="108"/>
      <c r="BB1" s="109"/>
      <c r="BC1" s="12"/>
      <c r="BD1" s="12"/>
      <c r="BE1" s="3"/>
      <c r="BF1" s="14"/>
      <c r="BG1" s="2"/>
      <c r="BI1" s="15"/>
    </row>
    <row r="2" spans="1:62" ht="61.5" customHeight="1" thickBot="1">
      <c r="A2" s="2" t="s">
        <v>2</v>
      </c>
      <c r="B2" s="16" t="s">
        <v>3</v>
      </c>
      <c r="C2" s="16" t="s">
        <v>4</v>
      </c>
      <c r="D2" s="17" t="s">
        <v>5</v>
      </c>
      <c r="E2" s="18"/>
      <c r="F2" s="18" t="s">
        <v>6</v>
      </c>
      <c r="G2" s="18">
        <v>2007</v>
      </c>
      <c r="H2" s="18">
        <v>2008</v>
      </c>
      <c r="I2" s="18">
        <v>2009</v>
      </c>
      <c r="J2" s="18">
        <v>2010</v>
      </c>
      <c r="K2" s="18">
        <v>2011</v>
      </c>
      <c r="L2" s="19" t="s">
        <v>7</v>
      </c>
      <c r="M2" s="19" t="s">
        <v>8</v>
      </c>
      <c r="N2" s="19" t="s">
        <v>9</v>
      </c>
      <c r="O2" s="19" t="s">
        <v>10</v>
      </c>
      <c r="P2" s="19" t="s">
        <v>11</v>
      </c>
      <c r="Q2" s="19" t="s">
        <v>12</v>
      </c>
      <c r="R2" s="19" t="s">
        <v>13</v>
      </c>
      <c r="S2" s="19" t="s">
        <v>14</v>
      </c>
      <c r="T2" s="19" t="s">
        <v>15</v>
      </c>
      <c r="U2" s="19" t="s">
        <v>16</v>
      </c>
      <c r="V2" s="19" t="s">
        <v>17</v>
      </c>
      <c r="W2" s="20" t="s">
        <v>18</v>
      </c>
      <c r="X2" s="18" t="s">
        <v>19</v>
      </c>
      <c r="Y2" s="18" t="s">
        <v>20</v>
      </c>
      <c r="Z2" s="19" t="s">
        <v>21</v>
      </c>
      <c r="AA2" s="19" t="s">
        <v>22</v>
      </c>
      <c r="AB2" s="18" t="s">
        <v>23</v>
      </c>
      <c r="AC2" s="18" t="s">
        <v>24</v>
      </c>
      <c r="AD2" s="19" t="s">
        <v>25</v>
      </c>
      <c r="AE2" s="19"/>
      <c r="AF2" s="19" t="s">
        <v>26</v>
      </c>
      <c r="AG2" s="18" t="s">
        <v>27</v>
      </c>
      <c r="AH2" s="18" t="s">
        <v>28</v>
      </c>
      <c r="AI2" s="19" t="s">
        <v>29</v>
      </c>
      <c r="AJ2" s="18" t="s">
        <v>30</v>
      </c>
      <c r="AK2" s="18" t="s">
        <v>31</v>
      </c>
      <c r="AL2" s="21" t="s">
        <v>32</v>
      </c>
      <c r="AM2" s="18" t="s">
        <v>33</v>
      </c>
      <c r="AN2" s="18" t="s">
        <v>34</v>
      </c>
      <c r="AO2" s="21" t="s">
        <v>35</v>
      </c>
      <c r="AP2" s="21" t="s">
        <v>36</v>
      </c>
      <c r="AQ2" s="22" t="s">
        <v>37</v>
      </c>
      <c r="AR2" s="22" t="s">
        <v>38</v>
      </c>
      <c r="AS2" s="21" t="s">
        <v>39</v>
      </c>
      <c r="AT2" s="23" t="s">
        <v>40</v>
      </c>
      <c r="AU2" s="83" t="s">
        <v>6</v>
      </c>
      <c r="AV2" s="24">
        <v>2007</v>
      </c>
      <c r="AW2" s="23" t="s">
        <v>41</v>
      </c>
      <c r="AX2" s="25">
        <v>2008</v>
      </c>
      <c r="AY2" s="25">
        <v>2009</v>
      </c>
      <c r="AZ2" s="25">
        <v>2010</v>
      </c>
      <c r="BA2" s="25">
        <v>2011</v>
      </c>
      <c r="BB2" s="26" t="s">
        <v>42</v>
      </c>
      <c r="BC2" s="27" t="s">
        <v>43</v>
      </c>
      <c r="BD2" s="27" t="s">
        <v>44</v>
      </c>
      <c r="BE2" s="27" t="s">
        <v>45</v>
      </c>
      <c r="BF2" s="28" t="s">
        <v>46</v>
      </c>
      <c r="BG2" s="29" t="s">
        <v>47</v>
      </c>
      <c r="BH2" s="16" t="s">
        <v>48</v>
      </c>
      <c r="BI2" s="16" t="s">
        <v>49</v>
      </c>
      <c r="BJ2" s="16" t="s">
        <v>50</v>
      </c>
    </row>
    <row r="3" spans="1:58" ht="22.5">
      <c r="A3" s="30" t="s">
        <v>51</v>
      </c>
      <c r="B3" s="31">
        <v>2</v>
      </c>
      <c r="C3" s="31">
        <v>3</v>
      </c>
      <c r="D3" s="31">
        <v>4</v>
      </c>
      <c r="E3" s="31"/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100</v>
      </c>
      <c r="M3" s="31">
        <v>11</v>
      </c>
      <c r="N3" s="31">
        <v>12</v>
      </c>
      <c r="O3" s="31">
        <v>13</v>
      </c>
      <c r="P3" s="31"/>
      <c r="Q3" s="31" t="s">
        <v>52</v>
      </c>
      <c r="R3" s="31">
        <v>10</v>
      </c>
      <c r="S3" s="31"/>
      <c r="T3" s="31">
        <v>5</v>
      </c>
      <c r="U3" s="31">
        <v>6</v>
      </c>
      <c r="V3" s="31">
        <v>7</v>
      </c>
      <c r="W3" s="31"/>
      <c r="X3" s="31"/>
      <c r="Y3" s="31"/>
      <c r="Z3" s="31"/>
      <c r="AA3" s="31">
        <v>8</v>
      </c>
      <c r="AB3" s="31"/>
      <c r="AC3" s="31"/>
      <c r="AD3" s="31"/>
      <c r="AE3" s="31"/>
      <c r="AF3" s="31">
        <v>9</v>
      </c>
      <c r="AG3" s="31"/>
      <c r="AH3" s="31"/>
      <c r="AI3" s="31">
        <v>10</v>
      </c>
      <c r="AJ3" s="31"/>
      <c r="AK3" s="31"/>
      <c r="AL3" s="31">
        <v>11</v>
      </c>
      <c r="AM3" s="31"/>
      <c r="AN3" s="31"/>
      <c r="AO3" s="32">
        <v>12</v>
      </c>
      <c r="AP3" s="32"/>
      <c r="AQ3" s="33"/>
      <c r="AR3" s="33" t="s">
        <v>53</v>
      </c>
      <c r="AS3" s="34">
        <v>11</v>
      </c>
      <c r="AT3" s="32">
        <v>12</v>
      </c>
      <c r="AU3" s="32">
        <v>11</v>
      </c>
      <c r="AV3" s="32">
        <v>13</v>
      </c>
      <c r="AW3" s="32">
        <v>14</v>
      </c>
      <c r="AX3" s="32">
        <v>15</v>
      </c>
      <c r="AY3" s="32">
        <v>16</v>
      </c>
      <c r="AZ3" s="32">
        <v>17</v>
      </c>
      <c r="BA3" s="32">
        <v>18</v>
      </c>
      <c r="BB3" s="35"/>
      <c r="BC3" s="33"/>
      <c r="BD3" s="33"/>
      <c r="BE3" s="33"/>
      <c r="BF3" s="31">
        <v>13</v>
      </c>
    </row>
    <row r="4" spans="1:62" ht="22.5">
      <c r="A4" s="1">
        <v>1</v>
      </c>
      <c r="B4" s="2" t="s">
        <v>54</v>
      </c>
      <c r="C4" s="2" t="s">
        <v>55</v>
      </c>
      <c r="D4" s="2" t="s">
        <v>56</v>
      </c>
      <c r="F4" s="2">
        <f>G4+H4+I4+J4+K4</f>
        <v>5600</v>
      </c>
      <c r="G4" s="2">
        <v>1120</v>
      </c>
      <c r="H4" s="2">
        <v>1120</v>
      </c>
      <c r="I4" s="2">
        <v>1120</v>
      </c>
      <c r="J4" s="2">
        <v>1120</v>
      </c>
      <c r="K4" s="2">
        <v>1120</v>
      </c>
      <c r="L4" s="16">
        <v>60</v>
      </c>
      <c r="M4" s="16">
        <v>18</v>
      </c>
      <c r="N4" s="16">
        <v>55</v>
      </c>
      <c r="O4" s="16">
        <v>222</v>
      </c>
      <c r="P4" s="16">
        <f>G4+H4+I4+J4+K4</f>
        <v>5600</v>
      </c>
      <c r="Q4" s="16">
        <f>G4+H4+I4+J4+K4</f>
        <v>5600</v>
      </c>
      <c r="R4" s="16">
        <f>AT4+AX4+AY4+AZ4+BA4</f>
        <v>4480</v>
      </c>
      <c r="S4" s="16">
        <v>1915</v>
      </c>
      <c r="T4" s="16">
        <f>L4+M4</f>
        <v>78</v>
      </c>
      <c r="U4" s="2">
        <f>W4-T4</f>
        <v>222</v>
      </c>
      <c r="V4" s="16">
        <f>T4+U4</f>
        <v>300</v>
      </c>
      <c r="W4" s="16">
        <v>300</v>
      </c>
      <c r="X4" s="2">
        <v>0</v>
      </c>
      <c r="Y4" s="2">
        <v>300</v>
      </c>
      <c r="Z4" s="2">
        <v>0</v>
      </c>
      <c r="AA4" s="16">
        <v>300</v>
      </c>
      <c r="AB4" s="2">
        <v>0</v>
      </c>
      <c r="AC4" s="2">
        <v>300</v>
      </c>
      <c r="AD4" s="2">
        <v>0</v>
      </c>
      <c r="AE4" s="16">
        <v>300</v>
      </c>
      <c r="AF4" s="16">
        <v>300</v>
      </c>
      <c r="AG4" s="2">
        <v>0</v>
      </c>
      <c r="AH4" s="2">
        <v>300</v>
      </c>
      <c r="AI4" s="16">
        <v>300</v>
      </c>
      <c r="AJ4" s="2">
        <v>0</v>
      </c>
      <c r="AK4" s="2">
        <v>300</v>
      </c>
      <c r="AL4" s="16">
        <v>300</v>
      </c>
      <c r="AM4" s="2">
        <v>0</v>
      </c>
      <c r="AN4" s="2">
        <v>300</v>
      </c>
      <c r="AO4" s="36">
        <f>V4+AA4+AF4+AI4+AL4</f>
        <v>1500</v>
      </c>
      <c r="AP4" s="36">
        <v>78</v>
      </c>
      <c r="AQ4" s="37">
        <f>100-AP4</f>
        <v>22</v>
      </c>
      <c r="AR4" s="37">
        <v>1120</v>
      </c>
      <c r="AS4" s="37">
        <f>AT4+AX4+AY4+AZ4+BA4</f>
        <v>4480</v>
      </c>
      <c r="AT4" s="38">
        <v>896</v>
      </c>
      <c r="AU4" s="38">
        <f>AV4+AX4+AY4+AZ4+BA4</f>
        <v>3880</v>
      </c>
      <c r="AV4" s="36">
        <v>296</v>
      </c>
      <c r="AW4" s="38">
        <v>600</v>
      </c>
      <c r="AX4" s="38">
        <v>896</v>
      </c>
      <c r="AY4" s="38">
        <v>896</v>
      </c>
      <c r="AZ4" s="38">
        <v>896</v>
      </c>
      <c r="BA4" s="38">
        <v>896</v>
      </c>
      <c r="BB4" s="39">
        <f>R4/5</f>
        <v>896</v>
      </c>
      <c r="BC4" s="37" t="s">
        <v>57</v>
      </c>
      <c r="BD4" s="37" t="s">
        <v>58</v>
      </c>
      <c r="BF4" s="2" t="s">
        <v>59</v>
      </c>
      <c r="BG4" s="15">
        <v>67985858</v>
      </c>
      <c r="BH4" s="2" t="s">
        <v>60</v>
      </c>
      <c r="BJ4" s="2"/>
    </row>
    <row r="5" spans="1:62" ht="56.25">
      <c r="A5" s="1">
        <v>2</v>
      </c>
      <c r="B5" s="2" t="s">
        <v>61</v>
      </c>
      <c r="C5" s="2" t="s">
        <v>62</v>
      </c>
      <c r="D5" s="2" t="s">
        <v>63</v>
      </c>
      <c r="F5" s="2">
        <f aca="true" t="shared" si="0" ref="F5:F38">G5+H5+I5+J5+K5</f>
        <v>59</v>
      </c>
      <c r="G5" s="2">
        <v>19</v>
      </c>
      <c r="H5" s="2">
        <v>19</v>
      </c>
      <c r="I5" s="2">
        <v>21</v>
      </c>
      <c r="J5" s="2">
        <v>0</v>
      </c>
      <c r="K5" s="2">
        <v>0</v>
      </c>
      <c r="L5" s="16">
        <v>80</v>
      </c>
      <c r="M5" s="16">
        <v>25</v>
      </c>
      <c r="N5" s="16">
        <v>98</v>
      </c>
      <c r="O5" s="16">
        <v>295</v>
      </c>
      <c r="P5" s="16">
        <f aca="true" t="shared" si="1" ref="P5:P38">G5+H5+I5+J5+K5</f>
        <v>59</v>
      </c>
      <c r="Q5" s="16">
        <f aca="true" t="shared" si="2" ref="Q5:Q38">G5+H5+I5+J5+K5</f>
        <v>59</v>
      </c>
      <c r="R5" s="16">
        <f>AT5+AW5+AX5+AY5</f>
        <v>57</v>
      </c>
      <c r="S5" s="16">
        <v>1644</v>
      </c>
      <c r="T5" s="16">
        <f>L5+M5</f>
        <v>105</v>
      </c>
      <c r="U5" s="2">
        <f aca="true" t="shared" si="3" ref="U5:U38">W5-T5</f>
        <v>295</v>
      </c>
      <c r="V5" s="16">
        <f aca="true" t="shared" si="4" ref="V5:V38">T5+U5</f>
        <v>400</v>
      </c>
      <c r="W5" s="16">
        <v>400</v>
      </c>
      <c r="X5" s="38">
        <v>310</v>
      </c>
      <c r="Y5" s="2">
        <v>90</v>
      </c>
      <c r="Z5" s="2">
        <v>0</v>
      </c>
      <c r="AA5" s="16">
        <v>440</v>
      </c>
      <c r="AB5" s="2">
        <v>0</v>
      </c>
      <c r="AC5" s="2">
        <v>440</v>
      </c>
      <c r="AD5" s="2">
        <v>0</v>
      </c>
      <c r="AE5" s="16">
        <v>462</v>
      </c>
      <c r="AF5" s="16">
        <v>462</v>
      </c>
      <c r="AG5" s="2">
        <v>0</v>
      </c>
      <c r="AH5" s="2">
        <v>462</v>
      </c>
      <c r="AI5" s="16">
        <v>0</v>
      </c>
      <c r="AL5" s="16">
        <v>0</v>
      </c>
      <c r="AO5" s="36">
        <f aca="true" t="shared" si="5" ref="AO5:AO38">V5+AA5+AF5+AI5+AL5</f>
        <v>1302</v>
      </c>
      <c r="AP5" s="36">
        <v>80</v>
      </c>
      <c r="AQ5" s="37">
        <f aca="true" t="shared" si="6" ref="AQ5:AQ37">100-AP5</f>
        <v>20</v>
      </c>
      <c r="AR5" s="37">
        <v>12</v>
      </c>
      <c r="AS5" s="37">
        <f aca="true" t="shared" si="7" ref="AS5:AS38">AT5+AX5+AY5+AZ5+BA5</f>
        <v>47</v>
      </c>
      <c r="AT5" s="38">
        <v>15</v>
      </c>
      <c r="AU5" s="38">
        <f aca="true" t="shared" si="8" ref="AU5:AU38">AV5+AX5+AY5+AZ5+BA5</f>
        <v>37</v>
      </c>
      <c r="AV5" s="36">
        <v>5</v>
      </c>
      <c r="AW5" s="38">
        <v>10</v>
      </c>
      <c r="AX5" s="38">
        <v>15</v>
      </c>
      <c r="AY5" s="38">
        <v>17</v>
      </c>
      <c r="AZ5" s="38">
        <v>0</v>
      </c>
      <c r="BA5" s="38">
        <v>0</v>
      </c>
      <c r="BC5" s="37" t="s">
        <v>64</v>
      </c>
      <c r="BD5" s="37" t="s">
        <v>65</v>
      </c>
      <c r="BF5" s="2" t="s">
        <v>59</v>
      </c>
      <c r="BG5" s="15">
        <v>60461373</v>
      </c>
      <c r="BH5" s="2" t="s">
        <v>66</v>
      </c>
      <c r="BI5" s="15">
        <v>22310</v>
      </c>
      <c r="BJ5" s="40" t="s">
        <v>67</v>
      </c>
    </row>
    <row r="6" spans="1:62" s="43" customFormat="1" ht="202.5">
      <c r="A6" s="1">
        <v>3</v>
      </c>
      <c r="B6" s="2" t="s">
        <v>68</v>
      </c>
      <c r="C6" s="2" t="s">
        <v>69</v>
      </c>
      <c r="D6" s="2" t="s">
        <v>70</v>
      </c>
      <c r="E6" s="16" t="s">
        <v>71</v>
      </c>
      <c r="F6" s="2">
        <f t="shared" si="0"/>
        <v>386</v>
      </c>
      <c r="G6" s="2">
        <v>72</v>
      </c>
      <c r="H6" s="2">
        <v>75</v>
      </c>
      <c r="I6" s="2">
        <v>77</v>
      </c>
      <c r="J6" s="2">
        <v>80</v>
      </c>
      <c r="K6" s="2">
        <v>82</v>
      </c>
      <c r="L6" s="16">
        <v>74</v>
      </c>
      <c r="M6" s="16">
        <f>N6*0.3</f>
        <v>0</v>
      </c>
      <c r="N6" s="16">
        <v>0</v>
      </c>
      <c r="O6" s="16">
        <v>0</v>
      </c>
      <c r="P6" s="16">
        <f>G6+H6+I6+J6+K6</f>
        <v>386</v>
      </c>
      <c r="Q6" s="16">
        <f t="shared" si="2"/>
        <v>386</v>
      </c>
      <c r="R6" s="16">
        <f>AT6+AX6+AY6+AZ6+BA6</f>
        <v>386</v>
      </c>
      <c r="S6" s="16">
        <v>411</v>
      </c>
      <c r="T6" s="16">
        <v>74</v>
      </c>
      <c r="U6" s="2">
        <f t="shared" si="3"/>
        <v>0</v>
      </c>
      <c r="V6" s="16">
        <f t="shared" si="4"/>
        <v>74</v>
      </c>
      <c r="W6" s="16">
        <v>74</v>
      </c>
      <c r="X6" s="2">
        <v>0</v>
      </c>
      <c r="Y6" s="2">
        <v>74</v>
      </c>
      <c r="Z6" s="2">
        <v>0</v>
      </c>
      <c r="AA6" s="16">
        <v>77</v>
      </c>
      <c r="AB6" s="2">
        <v>0</v>
      </c>
      <c r="AC6" s="2">
        <v>77</v>
      </c>
      <c r="AD6" s="2">
        <v>0</v>
      </c>
      <c r="AE6" s="16">
        <v>82</v>
      </c>
      <c r="AF6" s="16">
        <v>82</v>
      </c>
      <c r="AG6" s="2">
        <v>0</v>
      </c>
      <c r="AH6" s="2">
        <v>82</v>
      </c>
      <c r="AI6" s="16">
        <v>84</v>
      </c>
      <c r="AJ6" s="2">
        <v>0</v>
      </c>
      <c r="AK6" s="2">
        <v>84</v>
      </c>
      <c r="AL6" s="16">
        <v>94</v>
      </c>
      <c r="AM6" s="2">
        <v>0</v>
      </c>
      <c r="AN6" s="2">
        <v>94</v>
      </c>
      <c r="AO6" s="36">
        <f t="shared" si="5"/>
        <v>411</v>
      </c>
      <c r="AP6" s="36">
        <v>100</v>
      </c>
      <c r="AQ6" s="37">
        <v>0</v>
      </c>
      <c r="AR6" s="37">
        <v>0</v>
      </c>
      <c r="AS6" s="37">
        <f t="shared" si="7"/>
        <v>386</v>
      </c>
      <c r="AT6" s="2">
        <v>72</v>
      </c>
      <c r="AU6" s="38">
        <f t="shared" si="8"/>
        <v>386</v>
      </c>
      <c r="AV6" s="16">
        <v>72</v>
      </c>
      <c r="AW6" s="15">
        <v>0</v>
      </c>
      <c r="AX6" s="2">
        <v>75</v>
      </c>
      <c r="AY6" s="2">
        <v>77</v>
      </c>
      <c r="AZ6" s="2">
        <v>80</v>
      </c>
      <c r="BA6" s="2">
        <v>82</v>
      </c>
      <c r="BB6" s="39"/>
      <c r="BC6" s="41" t="s">
        <v>72</v>
      </c>
      <c r="BD6" s="41" t="s">
        <v>72</v>
      </c>
      <c r="BE6" s="41"/>
      <c r="BF6" s="42" t="s">
        <v>59</v>
      </c>
      <c r="BG6" s="43">
        <v>216224</v>
      </c>
      <c r="BH6" s="42" t="s">
        <v>66</v>
      </c>
      <c r="BI6" s="43">
        <v>14310</v>
      </c>
      <c r="BJ6" s="43" t="s">
        <v>73</v>
      </c>
    </row>
    <row r="7" spans="1:62" s="43" customFormat="1" ht="202.5">
      <c r="A7" s="1">
        <v>4</v>
      </c>
      <c r="B7" s="2" t="s">
        <v>74</v>
      </c>
      <c r="C7" s="2" t="s">
        <v>55</v>
      </c>
      <c r="D7" s="2" t="s">
        <v>75</v>
      </c>
      <c r="E7" s="16" t="s">
        <v>71</v>
      </c>
      <c r="F7" s="2">
        <f t="shared" si="0"/>
        <v>3725</v>
      </c>
      <c r="G7" s="2">
        <v>745</v>
      </c>
      <c r="H7" s="2">
        <v>745</v>
      </c>
      <c r="I7" s="2">
        <v>745</v>
      </c>
      <c r="J7" s="2">
        <v>745</v>
      </c>
      <c r="K7" s="2">
        <v>745</v>
      </c>
      <c r="L7" s="16">
        <v>120</v>
      </c>
      <c r="M7" s="16">
        <f>N7*0.3</f>
        <v>0</v>
      </c>
      <c r="N7" s="16">
        <v>0</v>
      </c>
      <c r="O7" s="16">
        <v>0</v>
      </c>
      <c r="P7" s="16">
        <f t="shared" si="1"/>
        <v>3725</v>
      </c>
      <c r="Q7" s="16">
        <f t="shared" si="2"/>
        <v>3725</v>
      </c>
      <c r="R7" s="16">
        <f>AT7+AX7+AY7+AZ7+BA7</f>
        <v>3725</v>
      </c>
      <c r="S7" s="16">
        <v>750</v>
      </c>
      <c r="T7" s="16">
        <v>120</v>
      </c>
      <c r="U7" s="2">
        <f t="shared" si="3"/>
        <v>0</v>
      </c>
      <c r="V7" s="16">
        <f t="shared" si="4"/>
        <v>120</v>
      </c>
      <c r="W7" s="16">
        <v>120</v>
      </c>
      <c r="X7" s="2">
        <v>0</v>
      </c>
      <c r="Y7" s="2">
        <v>120</v>
      </c>
      <c r="Z7" s="2">
        <v>0</v>
      </c>
      <c r="AA7" s="16">
        <v>120</v>
      </c>
      <c r="AB7" s="2">
        <v>0</v>
      </c>
      <c r="AC7" s="2">
        <v>120</v>
      </c>
      <c r="AD7" s="2">
        <v>0</v>
      </c>
      <c r="AE7" s="16">
        <v>150</v>
      </c>
      <c r="AF7" s="16">
        <v>150</v>
      </c>
      <c r="AG7" s="2">
        <v>0</v>
      </c>
      <c r="AH7" s="2">
        <v>150</v>
      </c>
      <c r="AI7" s="16">
        <v>180</v>
      </c>
      <c r="AJ7" s="2">
        <v>0</v>
      </c>
      <c r="AK7" s="2">
        <v>180</v>
      </c>
      <c r="AL7" s="16">
        <v>180</v>
      </c>
      <c r="AM7" s="2">
        <v>0</v>
      </c>
      <c r="AN7" s="2">
        <v>180</v>
      </c>
      <c r="AO7" s="36">
        <f t="shared" si="5"/>
        <v>750</v>
      </c>
      <c r="AP7" s="36">
        <v>100</v>
      </c>
      <c r="AQ7" s="37">
        <f t="shared" si="6"/>
        <v>0</v>
      </c>
      <c r="AR7" s="37">
        <v>0</v>
      </c>
      <c r="AS7" s="37">
        <f t="shared" si="7"/>
        <v>3725</v>
      </c>
      <c r="AT7" s="2">
        <v>745</v>
      </c>
      <c r="AU7" s="38">
        <f t="shared" si="8"/>
        <v>3725</v>
      </c>
      <c r="AV7" s="36">
        <v>745</v>
      </c>
      <c r="AW7" s="38">
        <v>0</v>
      </c>
      <c r="AX7" s="2">
        <v>745</v>
      </c>
      <c r="AY7" s="2">
        <v>745</v>
      </c>
      <c r="AZ7" s="2">
        <v>745</v>
      </c>
      <c r="BA7" s="2">
        <v>745</v>
      </c>
      <c r="BB7" s="39"/>
      <c r="BC7" s="41" t="s">
        <v>57</v>
      </c>
      <c r="BD7" s="41" t="s">
        <v>57</v>
      </c>
      <c r="BE7" s="41"/>
      <c r="BF7" s="42" t="s">
        <v>59</v>
      </c>
      <c r="BG7" s="43">
        <v>67985858</v>
      </c>
      <c r="BH7" s="42" t="s">
        <v>60</v>
      </c>
      <c r="BI7" s="42"/>
      <c r="BJ7" s="42"/>
    </row>
    <row r="8" spans="1:62" s="43" customFormat="1" ht="202.5">
      <c r="A8" s="1">
        <v>5</v>
      </c>
      <c r="B8" s="2" t="s">
        <v>76</v>
      </c>
      <c r="C8" s="2" t="s">
        <v>55</v>
      </c>
      <c r="D8" s="2" t="s">
        <v>75</v>
      </c>
      <c r="E8" s="16" t="s">
        <v>71</v>
      </c>
      <c r="F8" s="2">
        <f t="shared" si="0"/>
        <v>3725</v>
      </c>
      <c r="G8" s="2">
        <v>745</v>
      </c>
      <c r="H8" s="2">
        <v>745</v>
      </c>
      <c r="I8" s="2">
        <v>745</v>
      </c>
      <c r="J8" s="2">
        <v>745</v>
      </c>
      <c r="K8" s="2">
        <v>745</v>
      </c>
      <c r="L8" s="16">
        <v>100</v>
      </c>
      <c r="M8" s="16">
        <f>N8*0.3</f>
        <v>0</v>
      </c>
      <c r="N8" s="16"/>
      <c r="O8" s="16">
        <v>0</v>
      </c>
      <c r="P8" s="16">
        <f t="shared" si="1"/>
        <v>3725</v>
      </c>
      <c r="Q8" s="16">
        <f t="shared" si="2"/>
        <v>3725</v>
      </c>
      <c r="R8" s="16">
        <f>AT8+AX8+AY8+AZ8+BA8</f>
        <v>3725</v>
      </c>
      <c r="S8" s="16">
        <v>650</v>
      </c>
      <c r="T8" s="16">
        <v>100</v>
      </c>
      <c r="U8" s="2">
        <f t="shared" si="3"/>
        <v>0</v>
      </c>
      <c r="V8" s="16">
        <f t="shared" si="4"/>
        <v>100</v>
      </c>
      <c r="W8" s="16">
        <v>100</v>
      </c>
      <c r="X8" s="2">
        <v>0</v>
      </c>
      <c r="Y8" s="2">
        <v>100</v>
      </c>
      <c r="Z8" s="2">
        <v>0</v>
      </c>
      <c r="AA8" s="16">
        <v>100</v>
      </c>
      <c r="AB8" s="2">
        <v>0</v>
      </c>
      <c r="AC8" s="2">
        <v>100</v>
      </c>
      <c r="AD8" s="2">
        <v>0</v>
      </c>
      <c r="AE8" s="16">
        <v>140</v>
      </c>
      <c r="AF8" s="16">
        <v>140</v>
      </c>
      <c r="AG8" s="2">
        <v>0</v>
      </c>
      <c r="AH8" s="2">
        <v>140</v>
      </c>
      <c r="AI8" s="16">
        <v>150</v>
      </c>
      <c r="AJ8" s="2">
        <v>0</v>
      </c>
      <c r="AK8" s="2">
        <v>150</v>
      </c>
      <c r="AL8" s="16">
        <v>160</v>
      </c>
      <c r="AM8" s="2">
        <v>0</v>
      </c>
      <c r="AN8" s="2">
        <v>160</v>
      </c>
      <c r="AO8" s="36">
        <f t="shared" si="5"/>
        <v>650</v>
      </c>
      <c r="AP8" s="36">
        <v>100</v>
      </c>
      <c r="AQ8" s="37">
        <f t="shared" si="6"/>
        <v>0</v>
      </c>
      <c r="AR8" s="37">
        <v>0</v>
      </c>
      <c r="AS8" s="37">
        <f t="shared" si="7"/>
        <v>3725</v>
      </c>
      <c r="AT8" s="2">
        <v>745</v>
      </c>
      <c r="AU8" s="38">
        <f t="shared" si="8"/>
        <v>3725</v>
      </c>
      <c r="AV8" s="36">
        <v>745</v>
      </c>
      <c r="AW8" s="38">
        <v>0</v>
      </c>
      <c r="AX8" s="2">
        <v>745</v>
      </c>
      <c r="AY8" s="2">
        <v>745</v>
      </c>
      <c r="AZ8" s="2">
        <v>745</v>
      </c>
      <c r="BA8" s="2">
        <v>745</v>
      </c>
      <c r="BB8" s="39"/>
      <c r="BC8" s="41" t="s">
        <v>65</v>
      </c>
      <c r="BD8" s="41" t="s">
        <v>77</v>
      </c>
      <c r="BE8" s="41"/>
      <c r="BF8" s="42" t="s">
        <v>59</v>
      </c>
      <c r="BG8" s="43">
        <v>67985858</v>
      </c>
      <c r="BH8" s="42" t="s">
        <v>60</v>
      </c>
      <c r="BI8" s="42"/>
      <c r="BJ8" s="42"/>
    </row>
    <row r="9" spans="1:62" s="43" customFormat="1" ht="45">
      <c r="A9" s="1">
        <v>6</v>
      </c>
      <c r="B9" s="2" t="s">
        <v>78</v>
      </c>
      <c r="C9" s="2" t="s">
        <v>79</v>
      </c>
      <c r="D9" s="2" t="s">
        <v>80</v>
      </c>
      <c r="E9" s="2"/>
      <c r="F9" s="2">
        <f t="shared" si="0"/>
        <v>1775</v>
      </c>
      <c r="G9" s="2">
        <v>355</v>
      </c>
      <c r="H9" s="2">
        <v>355</v>
      </c>
      <c r="I9" s="2">
        <v>355</v>
      </c>
      <c r="J9" s="2">
        <v>355</v>
      </c>
      <c r="K9" s="2">
        <v>355</v>
      </c>
      <c r="L9" s="16">
        <v>50</v>
      </c>
      <c r="M9" s="16">
        <v>20</v>
      </c>
      <c r="N9" s="16">
        <f>O9/100*25</f>
        <v>45</v>
      </c>
      <c r="O9" s="16">
        <v>180</v>
      </c>
      <c r="P9" s="16">
        <f t="shared" si="1"/>
        <v>1775</v>
      </c>
      <c r="Q9" s="16">
        <f t="shared" si="2"/>
        <v>1775</v>
      </c>
      <c r="R9" s="16"/>
      <c r="S9" s="16">
        <v>1250</v>
      </c>
      <c r="T9" s="16">
        <f aca="true" t="shared" si="9" ref="T9:T38">L9+M9</f>
        <v>70</v>
      </c>
      <c r="U9" s="2">
        <f t="shared" si="3"/>
        <v>180</v>
      </c>
      <c r="V9" s="16">
        <f t="shared" si="4"/>
        <v>250</v>
      </c>
      <c r="W9" s="16">
        <v>250</v>
      </c>
      <c r="X9" s="2">
        <v>0</v>
      </c>
      <c r="Y9" s="2">
        <v>250</v>
      </c>
      <c r="Z9" s="2">
        <v>0</v>
      </c>
      <c r="AA9" s="16">
        <v>250</v>
      </c>
      <c r="AB9" s="2">
        <v>0</v>
      </c>
      <c r="AC9" s="2">
        <v>250</v>
      </c>
      <c r="AD9" s="2">
        <v>0</v>
      </c>
      <c r="AE9" s="16">
        <v>250</v>
      </c>
      <c r="AF9" s="16">
        <v>250</v>
      </c>
      <c r="AG9" s="2">
        <v>0</v>
      </c>
      <c r="AH9" s="2">
        <v>250</v>
      </c>
      <c r="AI9" s="16">
        <v>250</v>
      </c>
      <c r="AJ9" s="2">
        <v>0</v>
      </c>
      <c r="AK9" s="2">
        <v>250</v>
      </c>
      <c r="AL9" s="16">
        <v>250</v>
      </c>
      <c r="AM9" s="2">
        <v>0</v>
      </c>
      <c r="AN9" s="2">
        <v>250</v>
      </c>
      <c r="AO9" s="36">
        <f t="shared" si="5"/>
        <v>1250</v>
      </c>
      <c r="AP9" s="36">
        <v>100</v>
      </c>
      <c r="AQ9" s="37">
        <f t="shared" si="6"/>
        <v>0</v>
      </c>
      <c r="AR9" s="37">
        <v>0</v>
      </c>
      <c r="AS9" s="37">
        <f t="shared" si="7"/>
        <v>1775</v>
      </c>
      <c r="AT9" s="38">
        <v>355</v>
      </c>
      <c r="AU9" s="38">
        <f t="shared" si="8"/>
        <v>1520</v>
      </c>
      <c r="AV9" s="36">
        <v>100</v>
      </c>
      <c r="AW9" s="38">
        <v>255</v>
      </c>
      <c r="AX9" s="2">
        <v>355</v>
      </c>
      <c r="AY9" s="2">
        <v>355</v>
      </c>
      <c r="AZ9" s="2">
        <v>355</v>
      </c>
      <c r="BA9" s="2">
        <v>355</v>
      </c>
      <c r="BB9" s="39"/>
      <c r="BC9" s="41" t="s">
        <v>72</v>
      </c>
      <c r="BD9" s="41" t="s">
        <v>65</v>
      </c>
      <c r="BE9" s="41"/>
      <c r="BF9" s="42" t="s">
        <v>59</v>
      </c>
      <c r="BG9" s="43">
        <v>67985882</v>
      </c>
      <c r="BH9" s="42" t="s">
        <v>60</v>
      </c>
      <c r="BI9" s="42"/>
      <c r="BJ9" s="42"/>
    </row>
    <row r="10" spans="1:62" ht="56.25">
      <c r="A10" s="1">
        <v>8</v>
      </c>
      <c r="B10" s="2" t="s">
        <v>81</v>
      </c>
      <c r="C10" s="2" t="s">
        <v>82</v>
      </c>
      <c r="D10" s="2" t="s">
        <v>83</v>
      </c>
      <c r="F10" s="2">
        <f t="shared" si="0"/>
        <v>300</v>
      </c>
      <c r="G10" s="2">
        <v>100</v>
      </c>
      <c r="H10" s="2">
        <v>100</v>
      </c>
      <c r="I10" s="2">
        <v>100</v>
      </c>
      <c r="J10" s="2">
        <v>0</v>
      </c>
      <c r="K10" s="2">
        <v>0</v>
      </c>
      <c r="L10" s="16">
        <v>80</v>
      </c>
      <c r="M10" s="16">
        <v>25</v>
      </c>
      <c r="N10" s="16">
        <v>77</v>
      </c>
      <c r="O10" s="16">
        <v>285</v>
      </c>
      <c r="P10" s="16">
        <f t="shared" si="1"/>
        <v>300</v>
      </c>
      <c r="Q10" s="16">
        <f t="shared" si="2"/>
        <v>300</v>
      </c>
      <c r="R10" s="16">
        <f>P10-AR10</f>
        <v>165</v>
      </c>
      <c r="S10" s="16">
        <v>2150</v>
      </c>
      <c r="T10" s="16">
        <f t="shared" si="9"/>
        <v>105</v>
      </c>
      <c r="U10" s="2">
        <f>W10-T10</f>
        <v>285</v>
      </c>
      <c r="V10" s="16">
        <f t="shared" si="4"/>
        <v>390</v>
      </c>
      <c r="W10" s="16">
        <v>390</v>
      </c>
      <c r="X10" s="2">
        <v>0</v>
      </c>
      <c r="Y10" s="2">
        <v>390</v>
      </c>
      <c r="Z10" s="2">
        <v>0</v>
      </c>
      <c r="AA10" s="16">
        <v>400</v>
      </c>
      <c r="AB10" s="2">
        <v>0</v>
      </c>
      <c r="AC10" s="2">
        <v>400</v>
      </c>
      <c r="AD10" s="2">
        <v>0</v>
      </c>
      <c r="AE10" s="16">
        <v>400</v>
      </c>
      <c r="AF10" s="16">
        <v>400</v>
      </c>
      <c r="AG10" s="2">
        <v>0</v>
      </c>
      <c r="AH10" s="2">
        <v>400</v>
      </c>
      <c r="AI10" s="16">
        <v>0</v>
      </c>
      <c r="AL10" s="16">
        <v>0</v>
      </c>
      <c r="AO10" s="36">
        <f t="shared" si="5"/>
        <v>1190</v>
      </c>
      <c r="AP10" s="36">
        <v>55</v>
      </c>
      <c r="AQ10" s="37">
        <f t="shared" si="6"/>
        <v>45</v>
      </c>
      <c r="AR10" s="37">
        <v>135</v>
      </c>
      <c r="AS10" s="37">
        <f t="shared" si="7"/>
        <v>165</v>
      </c>
      <c r="AT10" s="38">
        <v>55</v>
      </c>
      <c r="AU10" s="38">
        <f t="shared" si="8"/>
        <v>125</v>
      </c>
      <c r="AV10" s="36">
        <v>15</v>
      </c>
      <c r="AW10" s="38">
        <v>40</v>
      </c>
      <c r="AX10" s="38">
        <v>55</v>
      </c>
      <c r="AY10" s="38">
        <v>55</v>
      </c>
      <c r="AZ10" s="38">
        <v>0</v>
      </c>
      <c r="BA10" s="38">
        <v>0</v>
      </c>
      <c r="BB10" s="39">
        <f>165/3</f>
        <v>55</v>
      </c>
      <c r="BC10" s="37" t="s">
        <v>57</v>
      </c>
      <c r="BD10" s="37" t="s">
        <v>65</v>
      </c>
      <c r="BF10" s="2" t="s">
        <v>59</v>
      </c>
      <c r="BG10" s="15">
        <v>216208</v>
      </c>
      <c r="BH10" s="2" t="s">
        <v>66</v>
      </c>
      <c r="BI10" s="15">
        <v>11310</v>
      </c>
      <c r="BJ10" s="15" t="s">
        <v>73</v>
      </c>
    </row>
    <row r="11" spans="1:62" s="43" customFormat="1" ht="45">
      <c r="A11" s="1">
        <v>13</v>
      </c>
      <c r="B11" s="2" t="s">
        <v>84</v>
      </c>
      <c r="C11" s="2" t="s">
        <v>85</v>
      </c>
      <c r="D11" s="2" t="s">
        <v>86</v>
      </c>
      <c r="E11" s="2"/>
      <c r="F11" s="2">
        <f t="shared" si="0"/>
        <v>270</v>
      </c>
      <c r="G11" s="2">
        <v>90</v>
      </c>
      <c r="H11" s="2">
        <v>90</v>
      </c>
      <c r="I11" s="2">
        <v>90</v>
      </c>
      <c r="J11" s="2">
        <v>0</v>
      </c>
      <c r="K11" s="2">
        <v>0</v>
      </c>
      <c r="L11" s="16">
        <v>64</v>
      </c>
      <c r="M11" s="16">
        <v>20</v>
      </c>
      <c r="N11" s="16">
        <f>O11/100*25</f>
        <v>59</v>
      </c>
      <c r="O11" s="16">
        <v>236</v>
      </c>
      <c r="P11" s="16">
        <f t="shared" si="1"/>
        <v>270</v>
      </c>
      <c r="Q11" s="16">
        <f t="shared" si="2"/>
        <v>270</v>
      </c>
      <c r="R11" s="16">
        <f>AT11+AX11+AY11</f>
        <v>270</v>
      </c>
      <c r="S11" s="16">
        <v>960</v>
      </c>
      <c r="T11" s="16">
        <f t="shared" si="9"/>
        <v>84</v>
      </c>
      <c r="U11" s="2">
        <f t="shared" si="3"/>
        <v>236</v>
      </c>
      <c r="V11" s="16">
        <f t="shared" si="4"/>
        <v>320</v>
      </c>
      <c r="W11" s="16">
        <v>320</v>
      </c>
      <c r="X11" s="2">
        <v>0</v>
      </c>
      <c r="Y11" s="2">
        <v>320</v>
      </c>
      <c r="Z11" s="2">
        <v>0</v>
      </c>
      <c r="AA11" s="16">
        <v>320</v>
      </c>
      <c r="AB11" s="2">
        <v>0</v>
      </c>
      <c r="AC11" s="2">
        <v>320</v>
      </c>
      <c r="AD11" s="2">
        <v>0</v>
      </c>
      <c r="AE11" s="16">
        <v>320</v>
      </c>
      <c r="AF11" s="16">
        <v>320</v>
      </c>
      <c r="AG11" s="2">
        <v>0</v>
      </c>
      <c r="AH11" s="2">
        <v>320</v>
      </c>
      <c r="AI11" s="16">
        <v>0</v>
      </c>
      <c r="AJ11" s="2"/>
      <c r="AK11" s="2"/>
      <c r="AL11" s="16">
        <v>0</v>
      </c>
      <c r="AM11" s="2"/>
      <c r="AN11" s="2"/>
      <c r="AO11" s="36">
        <f t="shared" si="5"/>
        <v>960</v>
      </c>
      <c r="AP11" s="36">
        <v>100</v>
      </c>
      <c r="AQ11" s="37">
        <f t="shared" si="6"/>
        <v>0</v>
      </c>
      <c r="AR11" s="37">
        <v>0</v>
      </c>
      <c r="AS11" s="37">
        <f t="shared" si="7"/>
        <v>270</v>
      </c>
      <c r="AT11" s="38">
        <v>90</v>
      </c>
      <c r="AU11" s="38">
        <f t="shared" si="8"/>
        <v>210</v>
      </c>
      <c r="AV11" s="36">
        <v>30</v>
      </c>
      <c r="AW11" s="38">
        <v>60</v>
      </c>
      <c r="AX11" s="38">
        <v>90</v>
      </c>
      <c r="AY11" s="38">
        <v>90</v>
      </c>
      <c r="AZ11" s="38">
        <v>0</v>
      </c>
      <c r="BA11" s="38">
        <v>0</v>
      </c>
      <c r="BB11" s="39"/>
      <c r="BC11" s="41" t="s">
        <v>64</v>
      </c>
      <c r="BD11" s="41" t="s">
        <v>87</v>
      </c>
      <c r="BE11" s="41"/>
      <c r="BF11" s="42" t="s">
        <v>59</v>
      </c>
      <c r="BG11" s="43">
        <v>216305</v>
      </c>
      <c r="BH11" s="42" t="s">
        <v>66</v>
      </c>
      <c r="BI11" s="43">
        <v>26220</v>
      </c>
      <c r="BJ11" s="43" t="s">
        <v>88</v>
      </c>
    </row>
    <row r="12" spans="1:62" s="43" customFormat="1" ht="56.25">
      <c r="A12" s="1">
        <v>14</v>
      </c>
      <c r="B12" s="2" t="s">
        <v>89</v>
      </c>
      <c r="C12" s="2" t="s">
        <v>82</v>
      </c>
      <c r="D12" s="2" t="s">
        <v>90</v>
      </c>
      <c r="E12" s="2"/>
      <c r="F12" s="2">
        <f t="shared" si="0"/>
        <v>1260</v>
      </c>
      <c r="G12" s="2">
        <v>252</v>
      </c>
      <c r="H12" s="2">
        <v>252</v>
      </c>
      <c r="I12" s="2">
        <v>252</v>
      </c>
      <c r="J12" s="2">
        <v>252</v>
      </c>
      <c r="K12" s="2">
        <v>252</v>
      </c>
      <c r="L12" s="16">
        <v>58</v>
      </c>
      <c r="M12" s="16">
        <v>20</v>
      </c>
      <c r="N12" s="16">
        <v>58</v>
      </c>
      <c r="O12" s="16">
        <v>213</v>
      </c>
      <c r="P12" s="16">
        <f t="shared" si="1"/>
        <v>1260</v>
      </c>
      <c r="Q12" s="16">
        <f t="shared" si="2"/>
        <v>1260</v>
      </c>
      <c r="R12" s="16">
        <f>AT12+AX12+AY12+AZ12+BA12</f>
        <v>1260</v>
      </c>
      <c r="S12" s="16">
        <v>955</v>
      </c>
      <c r="T12" s="16">
        <f t="shared" si="9"/>
        <v>78</v>
      </c>
      <c r="U12" s="2">
        <f t="shared" si="3"/>
        <v>213</v>
      </c>
      <c r="V12" s="16">
        <f t="shared" si="4"/>
        <v>291</v>
      </c>
      <c r="W12" s="16">
        <v>291</v>
      </c>
      <c r="X12" s="2">
        <v>100</v>
      </c>
      <c r="Y12" s="2">
        <v>191</v>
      </c>
      <c r="Z12" s="2">
        <v>0</v>
      </c>
      <c r="AA12" s="16">
        <v>166</v>
      </c>
      <c r="AB12" s="2">
        <v>0</v>
      </c>
      <c r="AC12" s="2">
        <v>166</v>
      </c>
      <c r="AD12" s="2">
        <v>0</v>
      </c>
      <c r="AE12" s="16">
        <v>166</v>
      </c>
      <c r="AF12" s="16">
        <v>166</v>
      </c>
      <c r="AG12" s="2">
        <v>0</v>
      </c>
      <c r="AH12" s="2">
        <v>166</v>
      </c>
      <c r="AI12" s="16">
        <v>166</v>
      </c>
      <c r="AJ12" s="2">
        <v>0</v>
      </c>
      <c r="AK12" s="2">
        <v>166</v>
      </c>
      <c r="AL12" s="16">
        <v>166</v>
      </c>
      <c r="AM12" s="2">
        <v>0</v>
      </c>
      <c r="AN12" s="2">
        <v>166</v>
      </c>
      <c r="AO12" s="36">
        <f t="shared" si="5"/>
        <v>955</v>
      </c>
      <c r="AP12" s="36">
        <v>100</v>
      </c>
      <c r="AQ12" s="37">
        <f t="shared" si="6"/>
        <v>0</v>
      </c>
      <c r="AR12" s="37">
        <v>0</v>
      </c>
      <c r="AS12" s="37">
        <f t="shared" si="7"/>
        <v>1260</v>
      </c>
      <c r="AT12" s="38">
        <v>252</v>
      </c>
      <c r="AU12" s="38">
        <f t="shared" si="8"/>
        <v>1108</v>
      </c>
      <c r="AV12" s="36">
        <v>100</v>
      </c>
      <c r="AW12" s="38">
        <v>152</v>
      </c>
      <c r="AX12" s="2">
        <v>252</v>
      </c>
      <c r="AY12" s="2">
        <v>252</v>
      </c>
      <c r="AZ12" s="2">
        <v>252</v>
      </c>
      <c r="BA12" s="2">
        <v>252</v>
      </c>
      <c r="BB12" s="39"/>
      <c r="BC12" s="41" t="s">
        <v>64</v>
      </c>
      <c r="BD12" s="41" t="s">
        <v>91</v>
      </c>
      <c r="BE12" s="41"/>
      <c r="BF12" s="42" t="s">
        <v>59</v>
      </c>
      <c r="BG12" s="43">
        <v>216208</v>
      </c>
      <c r="BH12" s="42" t="s">
        <v>66</v>
      </c>
      <c r="BI12" s="43">
        <v>11320</v>
      </c>
      <c r="BJ12" s="43" t="s">
        <v>92</v>
      </c>
    </row>
    <row r="13" spans="1:62" ht="33.75">
      <c r="A13" s="1">
        <v>15</v>
      </c>
      <c r="B13" s="2" t="s">
        <v>93</v>
      </c>
      <c r="C13" s="2" t="s">
        <v>94</v>
      </c>
      <c r="D13" s="2" t="s">
        <v>95</v>
      </c>
      <c r="F13" s="2">
        <f t="shared" si="0"/>
        <v>2385</v>
      </c>
      <c r="G13" s="2">
        <v>990</v>
      </c>
      <c r="H13" s="2">
        <v>1015</v>
      </c>
      <c r="I13" s="2">
        <v>190</v>
      </c>
      <c r="J13" s="2">
        <v>190</v>
      </c>
      <c r="K13" s="2">
        <v>0</v>
      </c>
      <c r="L13" s="16">
        <v>100</v>
      </c>
      <c r="M13" s="16">
        <v>30</v>
      </c>
      <c r="N13" s="16">
        <f>O13/100*25</f>
        <v>92.5</v>
      </c>
      <c r="O13" s="16">
        <v>370</v>
      </c>
      <c r="P13" s="16">
        <f>G13+H13+I13+J13</f>
        <v>2385</v>
      </c>
      <c r="Q13" s="16">
        <f t="shared" si="2"/>
        <v>2385</v>
      </c>
      <c r="R13" s="16">
        <f>AT13+AX13+AY13+AZ13</f>
        <v>1388</v>
      </c>
      <c r="S13" s="16">
        <v>2385</v>
      </c>
      <c r="T13" s="16">
        <f t="shared" si="9"/>
        <v>130</v>
      </c>
      <c r="U13" s="2">
        <f>W13-T13</f>
        <v>370</v>
      </c>
      <c r="V13" s="16">
        <f t="shared" si="4"/>
        <v>500</v>
      </c>
      <c r="W13" s="16">
        <v>500</v>
      </c>
      <c r="X13" s="2">
        <v>0</v>
      </c>
      <c r="Y13" s="2">
        <v>500</v>
      </c>
      <c r="Z13" s="2">
        <v>0</v>
      </c>
      <c r="AA13" s="16">
        <v>500</v>
      </c>
      <c r="AB13" s="2">
        <v>0</v>
      </c>
      <c r="AC13" s="2">
        <v>500</v>
      </c>
      <c r="AD13" s="2">
        <v>0</v>
      </c>
      <c r="AE13" s="16">
        <v>190</v>
      </c>
      <c r="AF13" s="16">
        <v>190</v>
      </c>
      <c r="AG13" s="2">
        <v>0</v>
      </c>
      <c r="AH13" s="2">
        <v>190</v>
      </c>
      <c r="AI13" s="16">
        <v>190</v>
      </c>
      <c r="AJ13" s="2">
        <v>0</v>
      </c>
      <c r="AK13" s="2">
        <v>190</v>
      </c>
      <c r="AO13" s="36">
        <f t="shared" si="5"/>
        <v>1380</v>
      </c>
      <c r="AP13" s="36">
        <v>58</v>
      </c>
      <c r="AQ13" s="37">
        <f t="shared" si="6"/>
        <v>42</v>
      </c>
      <c r="AR13" s="37">
        <v>1000</v>
      </c>
      <c r="AS13" s="37">
        <f t="shared" si="7"/>
        <v>1388</v>
      </c>
      <c r="AT13" s="38">
        <v>600</v>
      </c>
      <c r="AU13" s="38">
        <f t="shared" si="8"/>
        <v>988</v>
      </c>
      <c r="AV13" s="36">
        <v>200</v>
      </c>
      <c r="AW13" s="38">
        <v>400</v>
      </c>
      <c r="AX13" s="38">
        <v>600</v>
      </c>
      <c r="AY13" s="38">
        <v>93</v>
      </c>
      <c r="AZ13" s="38">
        <v>95</v>
      </c>
      <c r="BA13" s="38">
        <v>0</v>
      </c>
      <c r="BC13" s="37" t="s">
        <v>64</v>
      </c>
      <c r="BD13" s="37" t="s">
        <v>58</v>
      </c>
      <c r="BF13" s="2" t="s">
        <v>59</v>
      </c>
      <c r="BG13" s="15">
        <v>23884</v>
      </c>
      <c r="BH13" s="15" t="s">
        <v>60</v>
      </c>
      <c r="BJ13" s="2"/>
    </row>
    <row r="14" spans="1:62" s="43" customFormat="1" ht="22.5">
      <c r="A14" s="1">
        <v>21</v>
      </c>
      <c r="B14" s="2" t="s">
        <v>96</v>
      </c>
      <c r="C14" s="2" t="s">
        <v>97</v>
      </c>
      <c r="D14" s="2" t="s">
        <v>98</v>
      </c>
      <c r="E14" s="2"/>
      <c r="F14" s="2">
        <f t="shared" si="0"/>
        <v>420</v>
      </c>
      <c r="G14" s="2">
        <v>210</v>
      </c>
      <c r="H14" s="2">
        <v>210</v>
      </c>
      <c r="I14" s="2">
        <v>0</v>
      </c>
      <c r="J14" s="2">
        <v>0</v>
      </c>
      <c r="K14" s="2">
        <v>0</v>
      </c>
      <c r="L14" s="16">
        <v>51</v>
      </c>
      <c r="M14" s="16">
        <v>20</v>
      </c>
      <c r="N14" s="16">
        <f>O14/100*25</f>
        <v>46</v>
      </c>
      <c r="O14" s="16">
        <v>184</v>
      </c>
      <c r="P14" s="16">
        <f t="shared" si="1"/>
        <v>420</v>
      </c>
      <c r="Q14" s="16">
        <f t="shared" si="2"/>
        <v>420</v>
      </c>
      <c r="R14" s="16">
        <v>420</v>
      </c>
      <c r="S14" s="16">
        <v>765</v>
      </c>
      <c r="T14" s="16">
        <f t="shared" si="9"/>
        <v>71</v>
      </c>
      <c r="U14" s="2">
        <f t="shared" si="3"/>
        <v>184</v>
      </c>
      <c r="V14" s="16">
        <f t="shared" si="4"/>
        <v>255</v>
      </c>
      <c r="W14" s="16">
        <v>255</v>
      </c>
      <c r="X14" s="2">
        <v>0</v>
      </c>
      <c r="Y14" s="2">
        <v>255</v>
      </c>
      <c r="Z14" s="2">
        <v>0</v>
      </c>
      <c r="AA14" s="16">
        <v>255</v>
      </c>
      <c r="AB14" s="2">
        <v>0</v>
      </c>
      <c r="AC14" s="2">
        <v>255</v>
      </c>
      <c r="AD14" s="2">
        <v>0</v>
      </c>
      <c r="AE14" s="16">
        <v>255</v>
      </c>
      <c r="AF14" s="16">
        <v>255</v>
      </c>
      <c r="AG14" s="2">
        <v>0</v>
      </c>
      <c r="AH14" s="2">
        <v>255</v>
      </c>
      <c r="AI14" s="16"/>
      <c r="AJ14" s="2"/>
      <c r="AK14" s="2"/>
      <c r="AL14" s="16">
        <v>0</v>
      </c>
      <c r="AM14" s="2"/>
      <c r="AN14" s="2"/>
      <c r="AO14" s="36">
        <f t="shared" si="5"/>
        <v>765</v>
      </c>
      <c r="AP14" s="36">
        <v>100</v>
      </c>
      <c r="AQ14" s="37">
        <f t="shared" si="6"/>
        <v>0</v>
      </c>
      <c r="AR14" s="37">
        <v>0</v>
      </c>
      <c r="AS14" s="37">
        <f t="shared" si="7"/>
        <v>420</v>
      </c>
      <c r="AT14" s="44">
        <v>210</v>
      </c>
      <c r="AU14" s="38">
        <f t="shared" si="8"/>
        <v>280</v>
      </c>
      <c r="AV14" s="45">
        <v>70</v>
      </c>
      <c r="AW14" s="44">
        <v>140</v>
      </c>
      <c r="AX14" s="44">
        <v>210</v>
      </c>
      <c r="AY14" s="44">
        <v>0</v>
      </c>
      <c r="AZ14" s="44">
        <v>0</v>
      </c>
      <c r="BA14" s="44">
        <v>0</v>
      </c>
      <c r="BB14" s="39"/>
      <c r="BC14" s="41" t="s">
        <v>99</v>
      </c>
      <c r="BD14" s="41" t="s">
        <v>99</v>
      </c>
      <c r="BE14" s="41"/>
      <c r="BF14" s="42" t="s">
        <v>100</v>
      </c>
      <c r="BG14" s="43">
        <v>68378271</v>
      </c>
      <c r="BH14" s="42" t="s">
        <v>60</v>
      </c>
      <c r="BI14" s="42"/>
      <c r="BJ14" s="42"/>
    </row>
    <row r="15" spans="1:62" ht="56.25">
      <c r="A15" s="1">
        <v>23</v>
      </c>
      <c r="B15" s="2" t="s">
        <v>101</v>
      </c>
      <c r="C15" s="2" t="s">
        <v>85</v>
      </c>
      <c r="D15" s="2" t="s">
        <v>102</v>
      </c>
      <c r="F15" s="2">
        <f t="shared" si="0"/>
        <v>496</v>
      </c>
      <c r="G15" s="2">
        <v>136</v>
      </c>
      <c r="H15" s="2">
        <v>120</v>
      </c>
      <c r="I15" s="2">
        <v>90</v>
      </c>
      <c r="J15" s="2">
        <v>80</v>
      </c>
      <c r="K15" s="2">
        <v>70</v>
      </c>
      <c r="L15" s="16">
        <v>80</v>
      </c>
      <c r="M15" s="16">
        <v>25</v>
      </c>
      <c r="N15" s="16">
        <f>O15/100*25</f>
        <v>73.75</v>
      </c>
      <c r="O15" s="16">
        <v>295</v>
      </c>
      <c r="P15" s="16">
        <f t="shared" si="1"/>
        <v>496</v>
      </c>
      <c r="Q15" s="16">
        <f t="shared" si="2"/>
        <v>496</v>
      </c>
      <c r="R15" s="16">
        <f>P15-AR15</f>
        <v>382</v>
      </c>
      <c r="S15" s="16">
        <v>2583</v>
      </c>
      <c r="T15" s="16">
        <f t="shared" si="9"/>
        <v>105</v>
      </c>
      <c r="U15" s="2">
        <f t="shared" si="3"/>
        <v>295</v>
      </c>
      <c r="V15" s="16">
        <f t="shared" si="4"/>
        <v>400</v>
      </c>
      <c r="W15" s="16">
        <v>400</v>
      </c>
      <c r="X15" s="2">
        <v>0</v>
      </c>
      <c r="Y15" s="2">
        <v>400</v>
      </c>
      <c r="Z15" s="2">
        <v>0</v>
      </c>
      <c r="AA15" s="16">
        <v>400</v>
      </c>
      <c r="AB15" s="2">
        <v>0</v>
      </c>
      <c r="AC15" s="2">
        <v>400</v>
      </c>
      <c r="AD15" s="2">
        <v>0</v>
      </c>
      <c r="AE15" s="16">
        <v>400</v>
      </c>
      <c r="AF15" s="16">
        <v>400</v>
      </c>
      <c r="AG15" s="2">
        <v>0</v>
      </c>
      <c r="AH15" s="2">
        <v>400</v>
      </c>
      <c r="AI15" s="16">
        <v>400</v>
      </c>
      <c r="AJ15" s="2">
        <v>0</v>
      </c>
      <c r="AK15" s="2">
        <v>400</v>
      </c>
      <c r="AL15" s="16">
        <v>400</v>
      </c>
      <c r="AM15" s="2">
        <v>0</v>
      </c>
      <c r="AN15" s="2">
        <v>400</v>
      </c>
      <c r="AO15" s="36">
        <v>2000</v>
      </c>
      <c r="AP15" s="36">
        <v>77</v>
      </c>
      <c r="AQ15" s="37">
        <f t="shared" si="6"/>
        <v>23</v>
      </c>
      <c r="AR15" s="37">
        <v>114</v>
      </c>
      <c r="AS15" s="37">
        <f t="shared" si="7"/>
        <v>382</v>
      </c>
      <c r="AT15" s="38">
        <v>100</v>
      </c>
      <c r="AU15" s="38">
        <f t="shared" si="8"/>
        <v>312</v>
      </c>
      <c r="AV15" s="36">
        <v>30</v>
      </c>
      <c r="AW15" s="38">
        <v>70</v>
      </c>
      <c r="AX15" s="38">
        <v>100</v>
      </c>
      <c r="AY15" s="38">
        <v>90</v>
      </c>
      <c r="AZ15" s="38">
        <v>46</v>
      </c>
      <c r="BA15" s="38">
        <v>46</v>
      </c>
      <c r="BC15" s="37" t="s">
        <v>87</v>
      </c>
      <c r="BD15" s="37" t="s">
        <v>103</v>
      </c>
      <c r="BF15" s="2" t="s">
        <v>59</v>
      </c>
      <c r="BG15" s="15">
        <v>216305</v>
      </c>
      <c r="BH15" s="2" t="s">
        <v>66</v>
      </c>
      <c r="BI15" s="15">
        <v>26210</v>
      </c>
      <c r="BJ15" s="15" t="s">
        <v>104</v>
      </c>
    </row>
    <row r="16" spans="1:62" s="43" customFormat="1" ht="33.75">
      <c r="A16" s="1">
        <v>30</v>
      </c>
      <c r="B16" s="2" t="s">
        <v>105</v>
      </c>
      <c r="C16" s="2" t="s">
        <v>106</v>
      </c>
      <c r="D16" s="2" t="s">
        <v>107</v>
      </c>
      <c r="E16" s="2"/>
      <c r="F16" s="2">
        <f t="shared" si="0"/>
        <v>80</v>
      </c>
      <c r="G16" s="2">
        <v>28</v>
      </c>
      <c r="H16" s="2">
        <v>28</v>
      </c>
      <c r="I16" s="2">
        <v>24</v>
      </c>
      <c r="J16" s="2">
        <v>0</v>
      </c>
      <c r="K16" s="2">
        <v>0</v>
      </c>
      <c r="L16" s="16">
        <v>70</v>
      </c>
      <c r="M16" s="16">
        <v>25</v>
      </c>
      <c r="N16" s="16">
        <v>91</v>
      </c>
      <c r="O16" s="16">
        <f>W16-L16</f>
        <v>277</v>
      </c>
      <c r="P16" s="16">
        <f t="shared" si="1"/>
        <v>80</v>
      </c>
      <c r="Q16" s="16">
        <f t="shared" si="2"/>
        <v>80</v>
      </c>
      <c r="R16" s="16">
        <v>0</v>
      </c>
      <c r="S16" s="16">
        <v>994</v>
      </c>
      <c r="T16" s="16">
        <f t="shared" si="9"/>
        <v>95</v>
      </c>
      <c r="U16" s="2">
        <f t="shared" si="3"/>
        <v>252</v>
      </c>
      <c r="V16" s="16">
        <f t="shared" si="4"/>
        <v>347</v>
      </c>
      <c r="W16" s="16">
        <v>347</v>
      </c>
      <c r="X16" s="2">
        <v>0</v>
      </c>
      <c r="Y16" s="2">
        <v>347</v>
      </c>
      <c r="Z16" s="2">
        <v>0</v>
      </c>
      <c r="AA16" s="16">
        <v>347</v>
      </c>
      <c r="AB16" s="2">
        <v>0</v>
      </c>
      <c r="AC16" s="2">
        <v>347</v>
      </c>
      <c r="AD16" s="2">
        <v>0</v>
      </c>
      <c r="AE16" s="16">
        <v>300</v>
      </c>
      <c r="AF16" s="16">
        <v>300</v>
      </c>
      <c r="AG16" s="2">
        <v>0</v>
      </c>
      <c r="AH16" s="2">
        <v>300</v>
      </c>
      <c r="AI16" s="16">
        <v>0</v>
      </c>
      <c r="AJ16" s="2"/>
      <c r="AK16" s="2"/>
      <c r="AL16" s="16">
        <v>0</v>
      </c>
      <c r="AM16" s="2"/>
      <c r="AN16" s="2"/>
      <c r="AO16" s="36">
        <f t="shared" si="5"/>
        <v>994</v>
      </c>
      <c r="AP16" s="36">
        <v>100</v>
      </c>
      <c r="AQ16" s="37">
        <f t="shared" si="6"/>
        <v>0</v>
      </c>
      <c r="AR16" s="37">
        <v>0</v>
      </c>
      <c r="AS16" s="37">
        <f t="shared" si="7"/>
        <v>80</v>
      </c>
      <c r="AT16" s="2">
        <v>28</v>
      </c>
      <c r="AU16" s="38">
        <f t="shared" si="8"/>
        <v>80</v>
      </c>
      <c r="AV16" s="16">
        <v>28</v>
      </c>
      <c r="AW16" s="38">
        <v>0</v>
      </c>
      <c r="AX16" s="2">
        <v>28</v>
      </c>
      <c r="AY16" s="2">
        <v>24</v>
      </c>
      <c r="AZ16" s="38">
        <v>0</v>
      </c>
      <c r="BA16" s="38">
        <v>0</v>
      </c>
      <c r="BB16" s="39"/>
      <c r="BC16" s="41" t="s">
        <v>65</v>
      </c>
      <c r="BD16" s="41" t="s">
        <v>65</v>
      </c>
      <c r="BE16" s="41"/>
      <c r="BF16" s="42" t="s">
        <v>59</v>
      </c>
      <c r="BG16" s="43">
        <v>49777513</v>
      </c>
      <c r="BH16" s="42" t="s">
        <v>66</v>
      </c>
      <c r="BI16" s="43">
        <v>23520</v>
      </c>
      <c r="BJ16" s="43" t="s">
        <v>108</v>
      </c>
    </row>
    <row r="17" spans="1:62" s="43" customFormat="1" ht="33.75">
      <c r="A17" s="1">
        <v>35</v>
      </c>
      <c r="B17" s="2" t="s">
        <v>109</v>
      </c>
      <c r="C17" s="2" t="s">
        <v>110</v>
      </c>
      <c r="D17" s="2" t="s">
        <v>111</v>
      </c>
      <c r="E17" s="2"/>
      <c r="F17" s="2">
        <f t="shared" si="0"/>
        <v>2450</v>
      </c>
      <c r="G17" s="2">
        <v>490</v>
      </c>
      <c r="H17" s="2">
        <v>490</v>
      </c>
      <c r="I17" s="2">
        <v>490</v>
      </c>
      <c r="J17" s="2">
        <v>490</v>
      </c>
      <c r="K17" s="2">
        <v>490</v>
      </c>
      <c r="L17" s="16">
        <v>50</v>
      </c>
      <c r="M17" s="16">
        <v>30</v>
      </c>
      <c r="N17" s="16">
        <v>91</v>
      </c>
      <c r="O17" s="16">
        <f>W17-L17</f>
        <v>195</v>
      </c>
      <c r="P17" s="16">
        <f t="shared" si="1"/>
        <v>2450</v>
      </c>
      <c r="Q17" s="16">
        <f t="shared" si="2"/>
        <v>2450</v>
      </c>
      <c r="R17" s="16">
        <v>0</v>
      </c>
      <c r="S17" s="16">
        <v>1225</v>
      </c>
      <c r="T17" s="16">
        <f t="shared" si="9"/>
        <v>80</v>
      </c>
      <c r="U17" s="2">
        <f>W17-T17</f>
        <v>165</v>
      </c>
      <c r="V17" s="16">
        <f t="shared" si="4"/>
        <v>245</v>
      </c>
      <c r="W17" s="16">
        <v>245</v>
      </c>
      <c r="X17" s="2">
        <v>0</v>
      </c>
      <c r="Y17" s="2">
        <v>245</v>
      </c>
      <c r="Z17" s="2">
        <v>0</v>
      </c>
      <c r="AA17" s="16">
        <v>245</v>
      </c>
      <c r="AB17" s="2">
        <v>0</v>
      </c>
      <c r="AC17" s="2">
        <v>245</v>
      </c>
      <c r="AD17" s="2">
        <v>0</v>
      </c>
      <c r="AE17" s="16">
        <v>245</v>
      </c>
      <c r="AF17" s="16">
        <v>245</v>
      </c>
      <c r="AG17" s="2">
        <v>0</v>
      </c>
      <c r="AH17" s="2">
        <v>245</v>
      </c>
      <c r="AI17" s="16">
        <v>245</v>
      </c>
      <c r="AJ17" s="2">
        <v>0</v>
      </c>
      <c r="AK17" s="2">
        <v>245</v>
      </c>
      <c r="AL17" s="16">
        <v>245</v>
      </c>
      <c r="AM17" s="2">
        <v>0</v>
      </c>
      <c r="AN17" s="2">
        <v>245</v>
      </c>
      <c r="AO17" s="36">
        <f t="shared" si="5"/>
        <v>1225</v>
      </c>
      <c r="AP17" s="36">
        <v>100</v>
      </c>
      <c r="AQ17" s="37">
        <f t="shared" si="6"/>
        <v>0</v>
      </c>
      <c r="AR17" s="37">
        <v>0</v>
      </c>
      <c r="AS17" s="37">
        <f t="shared" si="7"/>
        <v>2450</v>
      </c>
      <c r="AT17" s="38">
        <v>490</v>
      </c>
      <c r="AU17" s="38">
        <f t="shared" si="8"/>
        <v>2060</v>
      </c>
      <c r="AV17" s="36">
        <v>100</v>
      </c>
      <c r="AW17" s="38">
        <v>390</v>
      </c>
      <c r="AX17" s="2">
        <v>490</v>
      </c>
      <c r="AY17" s="2">
        <v>490</v>
      </c>
      <c r="AZ17" s="2">
        <v>490</v>
      </c>
      <c r="BA17" s="2">
        <v>490</v>
      </c>
      <c r="BB17" s="39"/>
      <c r="BC17" s="41" t="s">
        <v>87</v>
      </c>
      <c r="BD17" s="41" t="s">
        <v>87</v>
      </c>
      <c r="BE17" s="41"/>
      <c r="BF17" s="42" t="s">
        <v>59</v>
      </c>
      <c r="BG17" s="43">
        <v>61384399</v>
      </c>
      <c r="BH17" s="42" t="s">
        <v>66</v>
      </c>
      <c r="BI17" s="43">
        <v>31140</v>
      </c>
      <c r="BJ17" s="43" t="s">
        <v>112</v>
      </c>
    </row>
    <row r="18" spans="1:62" ht="33.75">
      <c r="A18" s="1">
        <v>37</v>
      </c>
      <c r="B18" s="2" t="s">
        <v>113</v>
      </c>
      <c r="C18" s="2" t="s">
        <v>114</v>
      </c>
      <c r="D18" s="2" t="s">
        <v>115</v>
      </c>
      <c r="F18" s="2">
        <f t="shared" si="0"/>
        <v>1300</v>
      </c>
      <c r="G18" s="2">
        <v>260</v>
      </c>
      <c r="H18" s="2">
        <v>260</v>
      </c>
      <c r="I18" s="2">
        <v>260</v>
      </c>
      <c r="J18" s="2">
        <v>260</v>
      </c>
      <c r="K18" s="2">
        <v>260</v>
      </c>
      <c r="L18" s="16">
        <v>100</v>
      </c>
      <c r="M18" s="16">
        <v>30</v>
      </c>
      <c r="N18" s="16">
        <v>91</v>
      </c>
      <c r="O18" s="16">
        <f>W18-L18</f>
        <v>400</v>
      </c>
      <c r="P18" s="16">
        <f t="shared" si="1"/>
        <v>1300</v>
      </c>
      <c r="Q18" s="16">
        <f t="shared" si="2"/>
        <v>1300</v>
      </c>
      <c r="R18" s="16">
        <f>P18-AR18</f>
        <v>780</v>
      </c>
      <c r="S18" s="16">
        <v>4160</v>
      </c>
      <c r="T18" s="16">
        <f t="shared" si="9"/>
        <v>130</v>
      </c>
      <c r="U18" s="2">
        <f t="shared" si="3"/>
        <v>370</v>
      </c>
      <c r="V18" s="16">
        <f t="shared" si="4"/>
        <v>500</v>
      </c>
      <c r="W18" s="16">
        <v>500</v>
      </c>
      <c r="X18" s="2">
        <v>0</v>
      </c>
      <c r="Y18" s="2">
        <v>500</v>
      </c>
      <c r="Z18" s="2">
        <v>0</v>
      </c>
      <c r="AA18" s="16">
        <v>500</v>
      </c>
      <c r="AB18" s="2">
        <v>0</v>
      </c>
      <c r="AC18" s="2">
        <v>500</v>
      </c>
      <c r="AD18" s="2">
        <v>0</v>
      </c>
      <c r="AE18" s="16">
        <v>500</v>
      </c>
      <c r="AF18" s="16">
        <v>500</v>
      </c>
      <c r="AG18" s="2">
        <v>0</v>
      </c>
      <c r="AH18" s="2">
        <v>500</v>
      </c>
      <c r="AI18" s="16">
        <v>500</v>
      </c>
      <c r="AJ18" s="2">
        <v>0</v>
      </c>
      <c r="AK18" s="2">
        <v>500</v>
      </c>
      <c r="AL18" s="16">
        <v>500</v>
      </c>
      <c r="AM18" s="2">
        <v>0</v>
      </c>
      <c r="AN18" s="2">
        <v>500</v>
      </c>
      <c r="AO18" s="36">
        <f t="shared" si="5"/>
        <v>2500</v>
      </c>
      <c r="AP18" s="36">
        <v>60</v>
      </c>
      <c r="AQ18" s="37">
        <f t="shared" si="6"/>
        <v>40</v>
      </c>
      <c r="AR18" s="37">
        <v>520</v>
      </c>
      <c r="AS18" s="37">
        <f t="shared" si="7"/>
        <v>780</v>
      </c>
      <c r="AT18" s="38">
        <v>156</v>
      </c>
      <c r="AU18" s="38">
        <f t="shared" si="8"/>
        <v>674</v>
      </c>
      <c r="AV18" s="36">
        <v>50</v>
      </c>
      <c r="AW18" s="38">
        <v>100</v>
      </c>
      <c r="AX18" s="38">
        <v>156</v>
      </c>
      <c r="AY18" s="38">
        <v>156</v>
      </c>
      <c r="AZ18" s="38">
        <v>156</v>
      </c>
      <c r="BA18" s="38">
        <v>156</v>
      </c>
      <c r="BC18" s="37" t="s">
        <v>64</v>
      </c>
      <c r="BD18" s="37" t="s">
        <v>103</v>
      </c>
      <c r="BF18" s="2" t="s">
        <v>59</v>
      </c>
      <c r="BG18" s="15">
        <v>60460709</v>
      </c>
      <c r="BH18" s="2" t="s">
        <v>66</v>
      </c>
      <c r="BI18" s="15">
        <v>41410</v>
      </c>
      <c r="BJ18" s="15" t="s">
        <v>116</v>
      </c>
    </row>
    <row r="19" spans="1:62" s="43" customFormat="1" ht="45">
      <c r="A19" s="1">
        <v>39</v>
      </c>
      <c r="B19" s="2" t="s">
        <v>117</v>
      </c>
      <c r="C19" s="2" t="s">
        <v>118</v>
      </c>
      <c r="D19" s="2" t="s">
        <v>119</v>
      </c>
      <c r="E19" s="2"/>
      <c r="F19" s="2">
        <f t="shared" si="0"/>
        <v>1702</v>
      </c>
      <c r="G19" s="2">
        <v>602</v>
      </c>
      <c r="H19" s="2">
        <v>550</v>
      </c>
      <c r="I19" s="2">
        <v>550</v>
      </c>
      <c r="J19" s="2">
        <v>0</v>
      </c>
      <c r="K19" s="2">
        <v>0</v>
      </c>
      <c r="L19" s="16">
        <v>180</v>
      </c>
      <c r="M19" s="16">
        <v>30</v>
      </c>
      <c r="N19" s="16">
        <v>91</v>
      </c>
      <c r="O19" s="16">
        <f>W19-L19</f>
        <v>711</v>
      </c>
      <c r="P19" s="16">
        <f t="shared" si="1"/>
        <v>1702</v>
      </c>
      <c r="Q19" s="16">
        <f t="shared" si="2"/>
        <v>1702</v>
      </c>
      <c r="R19" s="16">
        <v>0</v>
      </c>
      <c r="S19" s="16">
        <v>2153</v>
      </c>
      <c r="T19" s="16">
        <f t="shared" si="9"/>
        <v>210</v>
      </c>
      <c r="U19" s="2">
        <f t="shared" si="3"/>
        <v>681</v>
      </c>
      <c r="V19" s="16">
        <f t="shared" si="4"/>
        <v>891</v>
      </c>
      <c r="W19" s="16">
        <v>891</v>
      </c>
      <c r="X19" s="2">
        <v>208</v>
      </c>
      <c r="Y19" s="2">
        <v>683</v>
      </c>
      <c r="Z19" s="2">
        <v>0</v>
      </c>
      <c r="AA19" s="16">
        <v>631</v>
      </c>
      <c r="AB19" s="2">
        <v>0</v>
      </c>
      <c r="AC19" s="2">
        <v>631</v>
      </c>
      <c r="AD19" s="2">
        <v>0</v>
      </c>
      <c r="AE19" s="16">
        <v>631</v>
      </c>
      <c r="AF19" s="16">
        <v>631</v>
      </c>
      <c r="AG19" s="2">
        <v>0</v>
      </c>
      <c r="AH19" s="2">
        <v>631</v>
      </c>
      <c r="AI19" s="16">
        <v>0</v>
      </c>
      <c r="AJ19" s="2"/>
      <c r="AK19" s="2"/>
      <c r="AL19" s="16">
        <v>0</v>
      </c>
      <c r="AM19" s="2"/>
      <c r="AN19" s="2"/>
      <c r="AO19" s="36">
        <f t="shared" si="5"/>
        <v>2153</v>
      </c>
      <c r="AP19" s="36">
        <v>100</v>
      </c>
      <c r="AQ19" s="37">
        <f t="shared" si="6"/>
        <v>0</v>
      </c>
      <c r="AR19" s="37">
        <v>0</v>
      </c>
      <c r="AS19" s="37">
        <f t="shared" si="7"/>
        <v>1702</v>
      </c>
      <c r="AT19" s="38">
        <v>602</v>
      </c>
      <c r="AU19" s="38">
        <f t="shared" si="8"/>
        <v>1300</v>
      </c>
      <c r="AV19" s="36">
        <v>200</v>
      </c>
      <c r="AW19" s="38">
        <v>402</v>
      </c>
      <c r="AX19" s="2">
        <v>550</v>
      </c>
      <c r="AY19" s="2">
        <v>550</v>
      </c>
      <c r="AZ19" s="38">
        <v>0</v>
      </c>
      <c r="BA19" s="38">
        <v>0</v>
      </c>
      <c r="BB19" s="39"/>
      <c r="BC19" s="41" t="s">
        <v>99</v>
      </c>
      <c r="BD19" s="41" t="s">
        <v>99</v>
      </c>
      <c r="BE19" s="41"/>
      <c r="BF19" s="42" t="s">
        <v>59</v>
      </c>
      <c r="BG19" s="43">
        <v>60077344</v>
      </c>
      <c r="BH19" s="42" t="s">
        <v>60</v>
      </c>
      <c r="BI19" s="42"/>
      <c r="BJ19" s="42"/>
    </row>
    <row r="20" spans="1:62" ht="22.5">
      <c r="A20" s="1">
        <v>44</v>
      </c>
      <c r="B20" s="2" t="s">
        <v>120</v>
      </c>
      <c r="C20" s="2" t="s">
        <v>121</v>
      </c>
      <c r="D20" s="2" t="s">
        <v>122</v>
      </c>
      <c r="F20" s="2">
        <f t="shared" si="0"/>
        <v>2360</v>
      </c>
      <c r="G20" s="2">
        <v>410</v>
      </c>
      <c r="H20" s="2">
        <v>450</v>
      </c>
      <c r="I20" s="2">
        <v>500</v>
      </c>
      <c r="J20" s="2">
        <v>500</v>
      </c>
      <c r="K20" s="2">
        <v>500</v>
      </c>
      <c r="L20" s="16">
        <v>84</v>
      </c>
      <c r="M20" s="16">
        <v>30</v>
      </c>
      <c r="N20" s="16">
        <v>91</v>
      </c>
      <c r="O20" s="16">
        <f>W20-L20</f>
        <v>336</v>
      </c>
      <c r="P20" s="16">
        <f t="shared" si="1"/>
        <v>2360</v>
      </c>
      <c r="Q20" s="16">
        <f t="shared" si="2"/>
        <v>2360</v>
      </c>
      <c r="R20" s="16">
        <f>P20-AR20</f>
        <v>1652</v>
      </c>
      <c r="S20" s="16">
        <v>2986</v>
      </c>
      <c r="T20" s="16">
        <f t="shared" si="9"/>
        <v>114</v>
      </c>
      <c r="U20" s="2">
        <f t="shared" si="3"/>
        <v>306</v>
      </c>
      <c r="V20" s="16">
        <f t="shared" si="4"/>
        <v>420</v>
      </c>
      <c r="W20" s="16">
        <v>420</v>
      </c>
      <c r="X20" s="2">
        <v>0</v>
      </c>
      <c r="Y20" s="2">
        <v>420</v>
      </c>
      <c r="Z20" s="2">
        <v>0</v>
      </c>
      <c r="AA20" s="16">
        <v>420</v>
      </c>
      <c r="AB20" s="2">
        <v>0</v>
      </c>
      <c r="AC20" s="2">
        <v>420</v>
      </c>
      <c r="AD20" s="2">
        <v>0</v>
      </c>
      <c r="AE20" s="16">
        <v>420</v>
      </c>
      <c r="AF20" s="16">
        <v>420</v>
      </c>
      <c r="AG20" s="2">
        <v>0</v>
      </c>
      <c r="AH20" s="2">
        <v>420</v>
      </c>
      <c r="AI20" s="16">
        <v>420</v>
      </c>
      <c r="AJ20" s="2">
        <v>0</v>
      </c>
      <c r="AK20" s="2">
        <v>420</v>
      </c>
      <c r="AL20" s="16">
        <v>420</v>
      </c>
      <c r="AM20" s="2">
        <v>0</v>
      </c>
      <c r="AN20" s="2">
        <v>420</v>
      </c>
      <c r="AO20" s="36">
        <f t="shared" si="5"/>
        <v>2100</v>
      </c>
      <c r="AP20" s="36">
        <v>70</v>
      </c>
      <c r="AQ20" s="37">
        <f t="shared" si="6"/>
        <v>30</v>
      </c>
      <c r="AR20" s="37">
        <v>708</v>
      </c>
      <c r="AS20" s="37">
        <f t="shared" si="7"/>
        <v>1652</v>
      </c>
      <c r="AT20" s="38">
        <v>330</v>
      </c>
      <c r="AU20" s="38">
        <f t="shared" si="8"/>
        <v>1422</v>
      </c>
      <c r="AV20" s="36">
        <v>100</v>
      </c>
      <c r="AW20" s="38">
        <v>230</v>
      </c>
      <c r="AX20" s="38">
        <v>330</v>
      </c>
      <c r="AY20" s="38">
        <v>330</v>
      </c>
      <c r="AZ20" s="38">
        <v>330</v>
      </c>
      <c r="BA20" s="38">
        <v>332</v>
      </c>
      <c r="BC20" s="37" t="s">
        <v>64</v>
      </c>
      <c r="BD20" s="37" t="s">
        <v>58</v>
      </c>
      <c r="BF20" s="2" t="s">
        <v>59</v>
      </c>
      <c r="BG20" s="15">
        <v>68081707</v>
      </c>
      <c r="BH20" s="2" t="s">
        <v>60</v>
      </c>
      <c r="BJ20" s="2"/>
    </row>
    <row r="21" spans="1:62" s="43" customFormat="1" ht="202.5">
      <c r="A21" s="1">
        <v>45</v>
      </c>
      <c r="B21" s="2" t="s">
        <v>123</v>
      </c>
      <c r="C21" s="2" t="s">
        <v>121</v>
      </c>
      <c r="D21" s="2" t="s">
        <v>124</v>
      </c>
      <c r="E21" s="16" t="s">
        <v>71</v>
      </c>
      <c r="F21" s="2">
        <f t="shared" si="0"/>
        <v>130</v>
      </c>
      <c r="G21" s="2">
        <v>130</v>
      </c>
      <c r="H21" s="2">
        <v>0</v>
      </c>
      <c r="I21" s="2">
        <v>0</v>
      </c>
      <c r="J21" s="2">
        <v>0</v>
      </c>
      <c r="K21" s="2">
        <v>0</v>
      </c>
      <c r="L21" s="16">
        <v>200</v>
      </c>
      <c r="M21" s="16">
        <f>N21*0.3</f>
        <v>0</v>
      </c>
      <c r="N21" s="16">
        <v>0</v>
      </c>
      <c r="O21" s="16">
        <v>0</v>
      </c>
      <c r="P21" s="16">
        <f t="shared" si="1"/>
        <v>130</v>
      </c>
      <c r="Q21" s="16">
        <f t="shared" si="2"/>
        <v>130</v>
      </c>
      <c r="R21" s="16">
        <v>0</v>
      </c>
      <c r="S21" s="16">
        <v>200</v>
      </c>
      <c r="T21" s="16">
        <f t="shared" si="9"/>
        <v>200</v>
      </c>
      <c r="U21" s="2">
        <f t="shared" si="3"/>
        <v>0</v>
      </c>
      <c r="V21" s="16">
        <f t="shared" si="4"/>
        <v>200</v>
      </c>
      <c r="W21" s="16">
        <v>200</v>
      </c>
      <c r="X21" s="2">
        <v>0</v>
      </c>
      <c r="Y21" s="2">
        <v>200</v>
      </c>
      <c r="Z21" s="2">
        <v>0</v>
      </c>
      <c r="AA21" s="16">
        <v>0</v>
      </c>
      <c r="AB21" s="2"/>
      <c r="AC21" s="2"/>
      <c r="AD21" s="2">
        <v>0</v>
      </c>
      <c r="AE21" s="16"/>
      <c r="AF21" s="16">
        <v>0</v>
      </c>
      <c r="AG21" s="2"/>
      <c r="AH21" s="2"/>
      <c r="AI21" s="16">
        <v>0</v>
      </c>
      <c r="AJ21" s="2"/>
      <c r="AK21" s="2"/>
      <c r="AL21" s="16">
        <v>0</v>
      </c>
      <c r="AM21" s="2"/>
      <c r="AN21" s="2"/>
      <c r="AO21" s="36">
        <f t="shared" si="5"/>
        <v>200</v>
      </c>
      <c r="AP21" s="36">
        <v>100</v>
      </c>
      <c r="AQ21" s="37">
        <f t="shared" si="6"/>
        <v>0</v>
      </c>
      <c r="AR21" s="37">
        <v>0</v>
      </c>
      <c r="AS21" s="37">
        <f t="shared" si="7"/>
        <v>130</v>
      </c>
      <c r="AT21" s="38">
        <v>130</v>
      </c>
      <c r="AU21" s="38">
        <f t="shared" si="8"/>
        <v>130</v>
      </c>
      <c r="AV21" s="36">
        <v>130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9"/>
      <c r="BC21" s="41" t="s">
        <v>125</v>
      </c>
      <c r="BD21" s="41" t="s">
        <v>72</v>
      </c>
      <c r="BE21" s="41"/>
      <c r="BF21" s="42" t="s">
        <v>126</v>
      </c>
      <c r="BG21" s="43">
        <v>68081707</v>
      </c>
      <c r="BH21" s="42" t="s">
        <v>60</v>
      </c>
      <c r="BI21" s="42"/>
      <c r="BJ21" s="42"/>
    </row>
    <row r="22" spans="1:62" s="43" customFormat="1" ht="202.5">
      <c r="A22" s="1">
        <v>46</v>
      </c>
      <c r="B22" s="2" t="s">
        <v>127</v>
      </c>
      <c r="C22" s="2" t="s">
        <v>82</v>
      </c>
      <c r="D22" s="2" t="s">
        <v>128</v>
      </c>
      <c r="E22" s="16" t="s">
        <v>71</v>
      </c>
      <c r="F22" s="2">
        <f t="shared" si="0"/>
        <v>120</v>
      </c>
      <c r="G22" s="2">
        <v>120</v>
      </c>
      <c r="H22" s="2">
        <v>0</v>
      </c>
      <c r="I22" s="2">
        <v>0</v>
      </c>
      <c r="J22" s="2">
        <v>0</v>
      </c>
      <c r="K22" s="2">
        <v>0</v>
      </c>
      <c r="L22" s="16">
        <v>190</v>
      </c>
      <c r="M22" s="16">
        <f>N22*0.3</f>
        <v>0</v>
      </c>
      <c r="N22" s="16">
        <v>0</v>
      </c>
      <c r="O22" s="16">
        <v>0</v>
      </c>
      <c r="P22" s="16">
        <f t="shared" si="1"/>
        <v>120</v>
      </c>
      <c r="Q22" s="16">
        <f t="shared" si="2"/>
        <v>120</v>
      </c>
      <c r="R22" s="16">
        <v>0</v>
      </c>
      <c r="S22" s="16">
        <v>190</v>
      </c>
      <c r="T22" s="16">
        <f t="shared" si="9"/>
        <v>190</v>
      </c>
      <c r="U22" s="2">
        <f t="shared" si="3"/>
        <v>0</v>
      </c>
      <c r="V22" s="16">
        <f t="shared" si="4"/>
        <v>190</v>
      </c>
      <c r="W22" s="16">
        <v>190</v>
      </c>
      <c r="X22" s="2">
        <v>0</v>
      </c>
      <c r="Y22" s="2">
        <v>190</v>
      </c>
      <c r="Z22" s="2">
        <v>0</v>
      </c>
      <c r="AA22" s="16">
        <v>0</v>
      </c>
      <c r="AB22" s="2"/>
      <c r="AC22" s="2"/>
      <c r="AD22" s="2">
        <v>0</v>
      </c>
      <c r="AE22" s="16"/>
      <c r="AF22" s="16">
        <v>0</v>
      </c>
      <c r="AG22" s="2"/>
      <c r="AH22" s="2"/>
      <c r="AI22" s="16">
        <v>0</v>
      </c>
      <c r="AJ22" s="2"/>
      <c r="AK22" s="2"/>
      <c r="AL22" s="16">
        <v>0</v>
      </c>
      <c r="AM22" s="2"/>
      <c r="AN22" s="2"/>
      <c r="AO22" s="36">
        <f t="shared" si="5"/>
        <v>190</v>
      </c>
      <c r="AP22" s="36">
        <v>100</v>
      </c>
      <c r="AQ22" s="37">
        <f t="shared" si="6"/>
        <v>0</v>
      </c>
      <c r="AR22" s="37">
        <v>0</v>
      </c>
      <c r="AS22" s="37">
        <f t="shared" si="7"/>
        <v>120</v>
      </c>
      <c r="AT22" s="38">
        <v>120</v>
      </c>
      <c r="AU22" s="38">
        <f t="shared" si="8"/>
        <v>120</v>
      </c>
      <c r="AV22" s="36">
        <v>120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9"/>
      <c r="BC22" s="41" t="s">
        <v>129</v>
      </c>
      <c r="BD22" s="41" t="s">
        <v>130</v>
      </c>
      <c r="BE22" s="41"/>
      <c r="BF22" s="42" t="s">
        <v>126</v>
      </c>
      <c r="BG22" s="43">
        <v>216208</v>
      </c>
      <c r="BH22" s="42" t="s">
        <v>66</v>
      </c>
      <c r="BI22" s="43">
        <v>11160</v>
      </c>
      <c r="BJ22" s="43" t="s">
        <v>131</v>
      </c>
    </row>
    <row r="23" spans="1:62" s="43" customFormat="1" ht="202.5">
      <c r="A23" s="1">
        <v>50</v>
      </c>
      <c r="B23" s="2" t="s">
        <v>132</v>
      </c>
      <c r="C23" s="2" t="s">
        <v>133</v>
      </c>
      <c r="D23" s="2" t="s">
        <v>134</v>
      </c>
      <c r="E23" s="16" t="s">
        <v>71</v>
      </c>
      <c r="F23" s="2">
        <f t="shared" si="0"/>
        <v>243</v>
      </c>
      <c r="G23" s="2">
        <v>243</v>
      </c>
      <c r="H23" s="2">
        <v>0</v>
      </c>
      <c r="I23" s="2">
        <v>0</v>
      </c>
      <c r="J23" s="2">
        <v>0</v>
      </c>
      <c r="K23" s="2">
        <v>0</v>
      </c>
      <c r="L23" s="16">
        <v>198</v>
      </c>
      <c r="M23" s="16">
        <v>0</v>
      </c>
      <c r="N23" s="16">
        <v>0</v>
      </c>
      <c r="O23" s="16">
        <v>0</v>
      </c>
      <c r="P23" s="16">
        <f t="shared" si="1"/>
        <v>243</v>
      </c>
      <c r="Q23" s="16">
        <f t="shared" si="2"/>
        <v>243</v>
      </c>
      <c r="R23" s="16">
        <v>0</v>
      </c>
      <c r="S23" s="16">
        <v>198</v>
      </c>
      <c r="T23" s="16">
        <f t="shared" si="9"/>
        <v>198</v>
      </c>
      <c r="U23" s="2">
        <f t="shared" si="3"/>
        <v>0</v>
      </c>
      <c r="V23" s="16">
        <f t="shared" si="4"/>
        <v>198</v>
      </c>
      <c r="W23" s="16">
        <v>198</v>
      </c>
      <c r="X23" s="2">
        <v>0</v>
      </c>
      <c r="Y23" s="2">
        <v>198</v>
      </c>
      <c r="Z23" s="2">
        <v>0</v>
      </c>
      <c r="AA23" s="16"/>
      <c r="AB23" s="2"/>
      <c r="AC23" s="2"/>
      <c r="AD23" s="2">
        <v>0</v>
      </c>
      <c r="AE23" s="16"/>
      <c r="AF23" s="16"/>
      <c r="AG23" s="2"/>
      <c r="AH23" s="2"/>
      <c r="AI23" s="16"/>
      <c r="AJ23" s="2"/>
      <c r="AK23" s="2"/>
      <c r="AL23" s="16">
        <v>0</v>
      </c>
      <c r="AM23" s="2"/>
      <c r="AN23" s="2"/>
      <c r="AO23" s="36">
        <f t="shared" si="5"/>
        <v>198</v>
      </c>
      <c r="AP23" s="36">
        <v>100</v>
      </c>
      <c r="AQ23" s="37">
        <f t="shared" si="6"/>
        <v>0</v>
      </c>
      <c r="AR23" s="37">
        <v>0</v>
      </c>
      <c r="AS23" s="37">
        <f t="shared" si="7"/>
        <v>243</v>
      </c>
      <c r="AT23" s="2">
        <v>243</v>
      </c>
      <c r="AU23" s="38">
        <f t="shared" si="8"/>
        <v>243</v>
      </c>
      <c r="AV23" s="16">
        <v>243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9"/>
      <c r="BC23" s="41" t="s">
        <v>135</v>
      </c>
      <c r="BD23" s="41" t="s">
        <v>136</v>
      </c>
      <c r="BE23" s="41"/>
      <c r="BF23" s="42" t="s">
        <v>126</v>
      </c>
      <c r="BG23" s="43">
        <v>25798</v>
      </c>
      <c r="BH23" s="42" t="s">
        <v>60</v>
      </c>
      <c r="BI23" s="42"/>
      <c r="BJ23" s="42"/>
    </row>
    <row r="24" spans="1:62" s="43" customFormat="1" ht="33.75">
      <c r="A24" s="1">
        <v>52</v>
      </c>
      <c r="B24" s="2" t="s">
        <v>137</v>
      </c>
      <c r="C24" s="2" t="s">
        <v>138</v>
      </c>
      <c r="D24" s="2" t="s">
        <v>139</v>
      </c>
      <c r="E24" s="2"/>
      <c r="F24" s="2">
        <f t="shared" si="0"/>
        <v>500</v>
      </c>
      <c r="G24" s="2">
        <v>230</v>
      </c>
      <c r="H24" s="2">
        <v>135</v>
      </c>
      <c r="I24" s="2">
        <v>135</v>
      </c>
      <c r="J24" s="2">
        <v>0</v>
      </c>
      <c r="K24" s="2">
        <v>0</v>
      </c>
      <c r="L24" s="16">
        <v>46</v>
      </c>
      <c r="M24" s="16">
        <v>30</v>
      </c>
      <c r="N24" s="16">
        <v>91</v>
      </c>
      <c r="O24" s="16">
        <f aca="true" t="shared" si="10" ref="O24:O38">W24-L24</f>
        <v>184</v>
      </c>
      <c r="P24" s="16">
        <f t="shared" si="1"/>
        <v>500</v>
      </c>
      <c r="Q24" s="16">
        <f t="shared" si="2"/>
        <v>500</v>
      </c>
      <c r="R24" s="16">
        <v>0</v>
      </c>
      <c r="S24" s="16">
        <v>500</v>
      </c>
      <c r="T24" s="16">
        <f t="shared" si="9"/>
        <v>76</v>
      </c>
      <c r="U24" s="2">
        <f t="shared" si="3"/>
        <v>154</v>
      </c>
      <c r="V24" s="16">
        <f t="shared" si="4"/>
        <v>230</v>
      </c>
      <c r="W24" s="16">
        <v>230</v>
      </c>
      <c r="X24" s="2">
        <v>0</v>
      </c>
      <c r="Y24" s="2">
        <v>230</v>
      </c>
      <c r="Z24" s="2">
        <v>0</v>
      </c>
      <c r="AA24" s="16">
        <v>135</v>
      </c>
      <c r="AB24" s="2">
        <v>0</v>
      </c>
      <c r="AC24" s="2">
        <v>135</v>
      </c>
      <c r="AD24" s="2">
        <v>0</v>
      </c>
      <c r="AE24" s="16">
        <v>135</v>
      </c>
      <c r="AF24" s="16">
        <v>135</v>
      </c>
      <c r="AG24" s="2">
        <v>0</v>
      </c>
      <c r="AH24" s="2">
        <v>135</v>
      </c>
      <c r="AI24" s="16">
        <v>0</v>
      </c>
      <c r="AJ24" s="2"/>
      <c r="AK24" s="2"/>
      <c r="AL24" s="16">
        <v>0</v>
      </c>
      <c r="AM24" s="2"/>
      <c r="AN24" s="2"/>
      <c r="AO24" s="36">
        <f t="shared" si="5"/>
        <v>500</v>
      </c>
      <c r="AP24" s="36">
        <v>100</v>
      </c>
      <c r="AQ24" s="37">
        <f t="shared" si="6"/>
        <v>0</v>
      </c>
      <c r="AR24" s="37">
        <v>0</v>
      </c>
      <c r="AS24" s="37">
        <f t="shared" si="7"/>
        <v>500</v>
      </c>
      <c r="AT24" s="38">
        <v>230</v>
      </c>
      <c r="AU24" s="38">
        <f t="shared" si="8"/>
        <v>340</v>
      </c>
      <c r="AV24" s="36">
        <v>70</v>
      </c>
      <c r="AW24" s="38">
        <v>160</v>
      </c>
      <c r="AX24" s="2">
        <v>135</v>
      </c>
      <c r="AY24" s="2">
        <v>135</v>
      </c>
      <c r="AZ24" s="38">
        <v>0</v>
      </c>
      <c r="BA24" s="38">
        <v>0</v>
      </c>
      <c r="BB24" s="39"/>
      <c r="BC24" s="41" t="s">
        <v>140</v>
      </c>
      <c r="BD24" s="41" t="s">
        <v>136</v>
      </c>
      <c r="BE24" s="41"/>
      <c r="BF24" s="42" t="s">
        <v>141</v>
      </c>
      <c r="BG24" s="42"/>
      <c r="BH24" s="42"/>
      <c r="BI24" s="42"/>
      <c r="BJ24" s="42"/>
    </row>
    <row r="25" spans="1:62" s="43" customFormat="1" ht="45">
      <c r="A25" s="1">
        <v>53</v>
      </c>
      <c r="B25" s="2" t="s">
        <v>142</v>
      </c>
      <c r="C25" s="2" t="s">
        <v>138</v>
      </c>
      <c r="D25" s="2" t="s">
        <v>143</v>
      </c>
      <c r="E25" s="2"/>
      <c r="F25" s="2">
        <f t="shared" si="0"/>
        <v>495</v>
      </c>
      <c r="G25" s="2">
        <v>325</v>
      </c>
      <c r="H25" s="2">
        <v>170</v>
      </c>
      <c r="I25" s="2">
        <v>0</v>
      </c>
      <c r="J25" s="2">
        <v>0</v>
      </c>
      <c r="K25" s="2">
        <v>0</v>
      </c>
      <c r="L25" s="16">
        <v>65</v>
      </c>
      <c r="M25" s="16">
        <v>30</v>
      </c>
      <c r="N25" s="16">
        <v>91</v>
      </c>
      <c r="O25" s="16">
        <f t="shared" si="10"/>
        <v>260</v>
      </c>
      <c r="P25" s="16">
        <f t="shared" si="1"/>
        <v>495</v>
      </c>
      <c r="Q25" s="16">
        <f t="shared" si="2"/>
        <v>495</v>
      </c>
      <c r="R25" s="16">
        <v>0</v>
      </c>
      <c r="S25" s="16">
        <v>495</v>
      </c>
      <c r="T25" s="16">
        <f t="shared" si="9"/>
        <v>95</v>
      </c>
      <c r="U25" s="2">
        <f t="shared" si="3"/>
        <v>230</v>
      </c>
      <c r="V25" s="16">
        <f t="shared" si="4"/>
        <v>325</v>
      </c>
      <c r="W25" s="16">
        <v>325</v>
      </c>
      <c r="X25" s="2">
        <v>0</v>
      </c>
      <c r="Y25" s="2">
        <v>325</v>
      </c>
      <c r="Z25" s="2"/>
      <c r="AA25" s="16">
        <v>170</v>
      </c>
      <c r="AB25" s="2">
        <v>0</v>
      </c>
      <c r="AC25" s="2">
        <v>170</v>
      </c>
      <c r="AD25" s="2">
        <v>0</v>
      </c>
      <c r="AE25" s="16"/>
      <c r="AF25" s="16">
        <v>0</v>
      </c>
      <c r="AG25" s="2"/>
      <c r="AH25" s="2"/>
      <c r="AI25" s="16">
        <v>0</v>
      </c>
      <c r="AJ25" s="2"/>
      <c r="AK25" s="2"/>
      <c r="AL25" s="16">
        <v>0</v>
      </c>
      <c r="AM25" s="2"/>
      <c r="AN25" s="2"/>
      <c r="AO25" s="36">
        <f t="shared" si="5"/>
        <v>495</v>
      </c>
      <c r="AP25" s="36">
        <v>100</v>
      </c>
      <c r="AQ25" s="37">
        <f t="shared" si="6"/>
        <v>0</v>
      </c>
      <c r="AR25" s="37">
        <v>0</v>
      </c>
      <c r="AS25" s="37">
        <f t="shared" si="7"/>
        <v>650</v>
      </c>
      <c r="AT25" s="2">
        <v>325</v>
      </c>
      <c r="AU25" s="38">
        <f t="shared" si="8"/>
        <v>450</v>
      </c>
      <c r="AV25" s="36">
        <v>125</v>
      </c>
      <c r="AW25" s="38">
        <v>200</v>
      </c>
      <c r="AX25" s="2">
        <v>325</v>
      </c>
      <c r="AY25" s="2">
        <v>0</v>
      </c>
      <c r="AZ25" s="2">
        <v>0</v>
      </c>
      <c r="BA25" s="2">
        <v>0</v>
      </c>
      <c r="BB25" s="39"/>
      <c r="BC25" s="41" t="s">
        <v>77</v>
      </c>
      <c r="BD25" s="41" t="s">
        <v>130</v>
      </c>
      <c r="BE25" s="41"/>
      <c r="BF25" s="42" t="s">
        <v>141</v>
      </c>
      <c r="BG25" s="42"/>
      <c r="BH25" s="42"/>
      <c r="BI25" s="42"/>
      <c r="BJ25" s="42"/>
    </row>
    <row r="26" spans="1:62" s="43" customFormat="1" ht="45">
      <c r="A26" s="1">
        <v>54</v>
      </c>
      <c r="B26" s="2" t="s">
        <v>144</v>
      </c>
      <c r="C26" s="2" t="s">
        <v>145</v>
      </c>
      <c r="D26" s="2" t="s">
        <v>146</v>
      </c>
      <c r="E26" s="2"/>
      <c r="F26" s="2">
        <f t="shared" si="0"/>
        <v>570</v>
      </c>
      <c r="G26" s="2">
        <v>260</v>
      </c>
      <c r="H26" s="2">
        <v>310</v>
      </c>
      <c r="I26" s="2">
        <v>0</v>
      </c>
      <c r="J26" s="2">
        <v>0</v>
      </c>
      <c r="K26" s="2">
        <v>0</v>
      </c>
      <c r="L26" s="16">
        <v>62</v>
      </c>
      <c r="M26" s="16">
        <v>30</v>
      </c>
      <c r="N26" s="16">
        <v>91</v>
      </c>
      <c r="O26" s="16">
        <f t="shared" si="10"/>
        <v>248</v>
      </c>
      <c r="P26" s="16">
        <f t="shared" si="1"/>
        <v>570</v>
      </c>
      <c r="Q26" s="16">
        <f t="shared" si="2"/>
        <v>570</v>
      </c>
      <c r="R26" s="16">
        <v>0</v>
      </c>
      <c r="S26" s="16">
        <v>690</v>
      </c>
      <c r="T26" s="16">
        <f t="shared" si="9"/>
        <v>92</v>
      </c>
      <c r="U26" s="2">
        <f t="shared" si="3"/>
        <v>218</v>
      </c>
      <c r="V26" s="16">
        <f t="shared" si="4"/>
        <v>310</v>
      </c>
      <c r="W26" s="16">
        <v>310</v>
      </c>
      <c r="X26" s="2">
        <v>0</v>
      </c>
      <c r="Y26" s="2">
        <v>310</v>
      </c>
      <c r="Z26" s="2"/>
      <c r="AA26" s="16">
        <v>380</v>
      </c>
      <c r="AB26" s="2">
        <v>0</v>
      </c>
      <c r="AC26" s="2">
        <v>380</v>
      </c>
      <c r="AD26" s="2">
        <v>0</v>
      </c>
      <c r="AE26" s="16"/>
      <c r="AF26" s="16">
        <v>0</v>
      </c>
      <c r="AG26" s="2"/>
      <c r="AH26" s="2"/>
      <c r="AI26" s="16">
        <v>0</v>
      </c>
      <c r="AJ26" s="2"/>
      <c r="AK26" s="2"/>
      <c r="AL26" s="16">
        <v>0</v>
      </c>
      <c r="AM26" s="2"/>
      <c r="AN26" s="2"/>
      <c r="AO26" s="36">
        <f t="shared" si="5"/>
        <v>690</v>
      </c>
      <c r="AP26" s="36">
        <v>100</v>
      </c>
      <c r="AQ26" s="37">
        <f t="shared" si="6"/>
        <v>0</v>
      </c>
      <c r="AR26" s="37">
        <v>0</v>
      </c>
      <c r="AS26" s="37">
        <f t="shared" si="7"/>
        <v>570</v>
      </c>
      <c r="AT26" s="38">
        <v>260</v>
      </c>
      <c r="AU26" s="38">
        <f t="shared" si="8"/>
        <v>390</v>
      </c>
      <c r="AV26" s="36">
        <v>80</v>
      </c>
      <c r="AW26" s="38">
        <v>180</v>
      </c>
      <c r="AX26" s="2">
        <v>310</v>
      </c>
      <c r="AY26" s="2">
        <v>0</v>
      </c>
      <c r="AZ26" s="2">
        <v>0</v>
      </c>
      <c r="BA26" s="2">
        <v>0</v>
      </c>
      <c r="BB26" s="39"/>
      <c r="BC26" s="41" t="s">
        <v>136</v>
      </c>
      <c r="BD26" s="41" t="s">
        <v>87</v>
      </c>
      <c r="BE26" s="41"/>
      <c r="BF26" s="42" t="s">
        <v>141</v>
      </c>
      <c r="BG26" s="43">
        <v>61389030</v>
      </c>
      <c r="BH26" s="43" t="s">
        <v>60</v>
      </c>
      <c r="BI26" s="42"/>
      <c r="BJ26" s="42"/>
    </row>
    <row r="27" spans="1:62" s="43" customFormat="1" ht="56.25">
      <c r="A27" s="1">
        <v>58</v>
      </c>
      <c r="B27" s="2" t="s">
        <v>147</v>
      </c>
      <c r="C27" s="2" t="s">
        <v>133</v>
      </c>
      <c r="D27" s="2" t="s">
        <v>148</v>
      </c>
      <c r="E27" s="2"/>
      <c r="F27" s="2">
        <f t="shared" si="0"/>
        <v>833</v>
      </c>
      <c r="G27" s="2">
        <v>330</v>
      </c>
      <c r="H27" s="2">
        <v>330</v>
      </c>
      <c r="I27" s="2">
        <v>173</v>
      </c>
      <c r="J27" s="2">
        <v>0</v>
      </c>
      <c r="K27" s="2">
        <v>0</v>
      </c>
      <c r="L27" s="16">
        <v>173</v>
      </c>
      <c r="M27" s="16">
        <v>27</v>
      </c>
      <c r="N27" s="16">
        <f>O27/100*25</f>
        <v>173</v>
      </c>
      <c r="O27" s="16">
        <f t="shared" si="10"/>
        <v>692</v>
      </c>
      <c r="P27" s="16">
        <f t="shared" si="1"/>
        <v>833</v>
      </c>
      <c r="Q27" s="16">
        <f t="shared" si="2"/>
        <v>833</v>
      </c>
      <c r="R27" s="16">
        <v>0</v>
      </c>
      <c r="S27" s="16">
        <v>1694</v>
      </c>
      <c r="T27" s="16">
        <f t="shared" si="9"/>
        <v>200</v>
      </c>
      <c r="U27" s="2">
        <f t="shared" si="3"/>
        <v>665</v>
      </c>
      <c r="V27" s="16">
        <f t="shared" si="4"/>
        <v>865</v>
      </c>
      <c r="W27" s="16">
        <v>865</v>
      </c>
      <c r="X27" s="2">
        <v>0</v>
      </c>
      <c r="Y27" s="2">
        <v>865</v>
      </c>
      <c r="Z27" s="2">
        <v>0</v>
      </c>
      <c r="AA27" s="16">
        <v>578</v>
      </c>
      <c r="AB27" s="2">
        <v>0</v>
      </c>
      <c r="AC27" s="2">
        <v>578</v>
      </c>
      <c r="AD27" s="2">
        <v>0</v>
      </c>
      <c r="AE27" s="16">
        <v>251</v>
      </c>
      <c r="AF27" s="16">
        <v>251</v>
      </c>
      <c r="AG27" s="2">
        <v>0</v>
      </c>
      <c r="AH27" s="2">
        <v>251</v>
      </c>
      <c r="AI27" s="16">
        <v>0</v>
      </c>
      <c r="AJ27" s="2"/>
      <c r="AK27" s="2"/>
      <c r="AL27" s="16">
        <v>0</v>
      </c>
      <c r="AM27" s="2"/>
      <c r="AN27" s="2"/>
      <c r="AO27" s="36">
        <f t="shared" si="5"/>
        <v>1694</v>
      </c>
      <c r="AP27" s="36">
        <v>100</v>
      </c>
      <c r="AQ27" s="37">
        <f t="shared" si="6"/>
        <v>0</v>
      </c>
      <c r="AR27" s="37">
        <v>0</v>
      </c>
      <c r="AS27" s="37">
        <f t="shared" si="7"/>
        <v>833</v>
      </c>
      <c r="AT27" s="2">
        <v>330</v>
      </c>
      <c r="AU27" s="38">
        <f t="shared" si="8"/>
        <v>603</v>
      </c>
      <c r="AV27" s="36">
        <v>100</v>
      </c>
      <c r="AW27" s="38">
        <v>230</v>
      </c>
      <c r="AX27" s="2">
        <v>330</v>
      </c>
      <c r="AY27" s="2">
        <v>173</v>
      </c>
      <c r="AZ27" s="2">
        <v>0</v>
      </c>
      <c r="BA27" s="2">
        <v>0</v>
      </c>
      <c r="BB27" s="39"/>
      <c r="BC27" s="41" t="s">
        <v>149</v>
      </c>
      <c r="BD27" s="41" t="s">
        <v>140</v>
      </c>
      <c r="BE27" s="41"/>
      <c r="BF27" s="42" t="s">
        <v>150</v>
      </c>
      <c r="BG27" s="43">
        <v>25798</v>
      </c>
      <c r="BH27" s="42" t="s">
        <v>60</v>
      </c>
      <c r="BI27" s="42"/>
      <c r="BJ27" s="42"/>
    </row>
    <row r="28" spans="1:62" s="43" customFormat="1" ht="33.75">
      <c r="A28" s="1">
        <v>61</v>
      </c>
      <c r="B28" s="2" t="s">
        <v>151</v>
      </c>
      <c r="C28" s="2" t="s">
        <v>152</v>
      </c>
      <c r="D28" s="2" t="s">
        <v>153</v>
      </c>
      <c r="E28" s="2"/>
      <c r="F28" s="2">
        <f t="shared" si="0"/>
        <v>2785</v>
      </c>
      <c r="G28" s="2">
        <v>537</v>
      </c>
      <c r="H28" s="2">
        <v>547</v>
      </c>
      <c r="I28" s="2">
        <v>557</v>
      </c>
      <c r="J28" s="2">
        <v>567</v>
      </c>
      <c r="K28" s="2">
        <v>577</v>
      </c>
      <c r="L28" s="16">
        <v>126</v>
      </c>
      <c r="M28" s="16">
        <v>25</v>
      </c>
      <c r="N28" s="16">
        <v>125</v>
      </c>
      <c r="O28" s="16">
        <f t="shared" si="10"/>
        <v>502</v>
      </c>
      <c r="P28" s="16">
        <f t="shared" si="1"/>
        <v>2785</v>
      </c>
      <c r="Q28" s="16">
        <f t="shared" si="2"/>
        <v>2785</v>
      </c>
      <c r="R28" s="16">
        <v>0</v>
      </c>
      <c r="S28" s="16">
        <v>2032</v>
      </c>
      <c r="T28" s="16">
        <f t="shared" si="9"/>
        <v>151</v>
      </c>
      <c r="U28" s="2">
        <f>W28-T28</f>
        <v>477</v>
      </c>
      <c r="V28" s="16">
        <f t="shared" si="4"/>
        <v>628</v>
      </c>
      <c r="W28" s="16">
        <v>628</v>
      </c>
      <c r="X28" s="2">
        <v>200</v>
      </c>
      <c r="Y28" s="2">
        <v>428</v>
      </c>
      <c r="Z28" s="2">
        <v>0</v>
      </c>
      <c r="AA28" s="16">
        <v>419</v>
      </c>
      <c r="AB28" s="2">
        <v>0</v>
      </c>
      <c r="AC28" s="2">
        <v>419</v>
      </c>
      <c r="AD28" s="2">
        <v>0</v>
      </c>
      <c r="AE28" s="16">
        <v>356</v>
      </c>
      <c r="AF28" s="16">
        <v>356</v>
      </c>
      <c r="AG28" s="2">
        <v>0</v>
      </c>
      <c r="AH28" s="2">
        <v>356</v>
      </c>
      <c r="AI28" s="16">
        <v>356</v>
      </c>
      <c r="AJ28" s="2">
        <v>0</v>
      </c>
      <c r="AK28" s="2">
        <v>356</v>
      </c>
      <c r="AL28" s="16">
        <v>273</v>
      </c>
      <c r="AM28" s="2">
        <v>0</v>
      </c>
      <c r="AN28" s="2">
        <v>273</v>
      </c>
      <c r="AO28" s="36">
        <f t="shared" si="5"/>
        <v>2032</v>
      </c>
      <c r="AP28" s="36">
        <v>100</v>
      </c>
      <c r="AQ28" s="37">
        <f t="shared" si="6"/>
        <v>0</v>
      </c>
      <c r="AR28" s="37">
        <v>0</v>
      </c>
      <c r="AS28" s="37">
        <f t="shared" si="7"/>
        <v>2785</v>
      </c>
      <c r="AT28" s="2">
        <v>537</v>
      </c>
      <c r="AU28" s="38">
        <f t="shared" si="8"/>
        <v>2398</v>
      </c>
      <c r="AV28" s="36">
        <v>150</v>
      </c>
      <c r="AW28" s="38">
        <v>387</v>
      </c>
      <c r="AX28" s="2">
        <v>547</v>
      </c>
      <c r="AY28" s="2">
        <v>557</v>
      </c>
      <c r="AZ28" s="2">
        <v>567</v>
      </c>
      <c r="BA28" s="2">
        <v>577</v>
      </c>
      <c r="BB28" s="39"/>
      <c r="BC28" s="41" t="s">
        <v>136</v>
      </c>
      <c r="BD28" s="41" t="s">
        <v>136</v>
      </c>
      <c r="BE28" s="41"/>
      <c r="BF28" s="42" t="s">
        <v>154</v>
      </c>
      <c r="BG28" s="43">
        <v>67985939</v>
      </c>
      <c r="BH28" s="42" t="s">
        <v>60</v>
      </c>
      <c r="BI28" s="42"/>
      <c r="BJ28" s="42"/>
    </row>
    <row r="29" spans="1:62" s="43" customFormat="1" ht="56.25">
      <c r="A29" s="1">
        <v>62</v>
      </c>
      <c r="B29" s="2" t="s">
        <v>155</v>
      </c>
      <c r="C29" s="2" t="s">
        <v>133</v>
      </c>
      <c r="D29" s="2" t="s">
        <v>148</v>
      </c>
      <c r="E29" s="2"/>
      <c r="F29" s="2">
        <f t="shared" si="0"/>
        <v>833</v>
      </c>
      <c r="G29" s="2">
        <v>330</v>
      </c>
      <c r="H29" s="2">
        <v>330</v>
      </c>
      <c r="I29" s="2">
        <v>173</v>
      </c>
      <c r="J29" s="2">
        <v>0</v>
      </c>
      <c r="K29" s="2">
        <v>0</v>
      </c>
      <c r="L29" s="16">
        <v>177</v>
      </c>
      <c r="M29" s="16">
        <v>30</v>
      </c>
      <c r="N29" s="16">
        <v>176</v>
      </c>
      <c r="O29" s="16">
        <f t="shared" si="10"/>
        <v>706</v>
      </c>
      <c r="P29" s="16">
        <f t="shared" si="1"/>
        <v>833</v>
      </c>
      <c r="Q29" s="16">
        <f t="shared" si="2"/>
        <v>833</v>
      </c>
      <c r="R29" s="16">
        <v>0</v>
      </c>
      <c r="S29" s="16">
        <v>1842</v>
      </c>
      <c r="T29" s="16">
        <f t="shared" si="9"/>
        <v>207</v>
      </c>
      <c r="U29" s="2">
        <f t="shared" si="3"/>
        <v>676</v>
      </c>
      <c r="V29" s="16">
        <f t="shared" si="4"/>
        <v>883</v>
      </c>
      <c r="W29" s="16">
        <v>883</v>
      </c>
      <c r="X29" s="2">
        <v>0</v>
      </c>
      <c r="Y29" s="2">
        <v>883</v>
      </c>
      <c r="Z29" s="2">
        <v>0</v>
      </c>
      <c r="AA29" s="16">
        <v>704</v>
      </c>
      <c r="AB29" s="2">
        <v>0</v>
      </c>
      <c r="AC29" s="2">
        <v>704</v>
      </c>
      <c r="AD29" s="2">
        <v>0</v>
      </c>
      <c r="AE29" s="16">
        <v>255</v>
      </c>
      <c r="AF29" s="16">
        <v>255</v>
      </c>
      <c r="AG29" s="2">
        <v>0</v>
      </c>
      <c r="AH29" s="2">
        <v>255</v>
      </c>
      <c r="AI29" s="16">
        <v>0</v>
      </c>
      <c r="AJ29" s="2"/>
      <c r="AK29" s="2"/>
      <c r="AL29" s="16">
        <v>0</v>
      </c>
      <c r="AM29" s="2"/>
      <c r="AN29" s="2"/>
      <c r="AO29" s="36">
        <f t="shared" si="5"/>
        <v>1842</v>
      </c>
      <c r="AP29" s="36">
        <v>100</v>
      </c>
      <c r="AQ29" s="37">
        <f t="shared" si="6"/>
        <v>0</v>
      </c>
      <c r="AR29" s="37">
        <v>0</v>
      </c>
      <c r="AS29" s="37">
        <f t="shared" si="7"/>
        <v>503</v>
      </c>
      <c r="AT29" s="2">
        <v>330</v>
      </c>
      <c r="AU29" s="38">
        <f t="shared" si="8"/>
        <v>273</v>
      </c>
      <c r="AV29" s="36">
        <v>100</v>
      </c>
      <c r="AW29" s="38">
        <v>230</v>
      </c>
      <c r="AX29" s="2">
        <v>173</v>
      </c>
      <c r="AY29" s="38">
        <v>0</v>
      </c>
      <c r="AZ29" s="38">
        <v>0</v>
      </c>
      <c r="BA29" s="38">
        <v>0</v>
      </c>
      <c r="BB29" s="39"/>
      <c r="BC29" s="41" t="s">
        <v>136</v>
      </c>
      <c r="BD29" s="41" t="s">
        <v>87</v>
      </c>
      <c r="BE29" s="41"/>
      <c r="BF29" s="42" t="s">
        <v>154</v>
      </c>
      <c r="BG29" s="43">
        <v>25798</v>
      </c>
      <c r="BH29" s="42" t="s">
        <v>60</v>
      </c>
      <c r="BI29" s="42"/>
      <c r="BJ29" s="42"/>
    </row>
    <row r="30" spans="1:62" s="43" customFormat="1" ht="202.5">
      <c r="A30" s="1">
        <v>63</v>
      </c>
      <c r="B30" s="2" t="s">
        <v>156</v>
      </c>
      <c r="C30" s="2" t="s">
        <v>157</v>
      </c>
      <c r="D30" s="2" t="s">
        <v>158</v>
      </c>
      <c r="E30" s="16" t="s">
        <v>71</v>
      </c>
      <c r="F30" s="2">
        <f t="shared" si="0"/>
        <v>2312</v>
      </c>
      <c r="G30" s="2">
        <v>1156</v>
      </c>
      <c r="H30" s="2">
        <v>1156</v>
      </c>
      <c r="I30" s="2">
        <v>0</v>
      </c>
      <c r="J30" s="2">
        <v>0</v>
      </c>
      <c r="K30" s="2">
        <v>0</v>
      </c>
      <c r="L30" s="16">
        <v>209</v>
      </c>
      <c r="M30" s="16">
        <v>0</v>
      </c>
      <c r="N30" s="16">
        <v>0</v>
      </c>
      <c r="O30" s="16">
        <f t="shared" si="10"/>
        <v>0</v>
      </c>
      <c r="P30" s="16">
        <f t="shared" si="1"/>
        <v>2312</v>
      </c>
      <c r="Q30" s="16">
        <f t="shared" si="2"/>
        <v>2312</v>
      </c>
      <c r="R30" s="16">
        <v>0</v>
      </c>
      <c r="S30" s="16">
        <v>390</v>
      </c>
      <c r="T30" s="16">
        <f t="shared" si="9"/>
        <v>209</v>
      </c>
      <c r="U30" s="2">
        <f t="shared" si="3"/>
        <v>0</v>
      </c>
      <c r="V30" s="16">
        <f t="shared" si="4"/>
        <v>209</v>
      </c>
      <c r="W30" s="16">
        <v>209</v>
      </c>
      <c r="X30" s="2">
        <v>0</v>
      </c>
      <c r="Y30" s="2">
        <v>209</v>
      </c>
      <c r="Z30" s="2">
        <v>0</v>
      </c>
      <c r="AA30" s="16">
        <v>181</v>
      </c>
      <c r="AB30" s="2">
        <v>0</v>
      </c>
      <c r="AC30" s="2">
        <v>181</v>
      </c>
      <c r="AD30" s="2">
        <v>0</v>
      </c>
      <c r="AE30" s="16"/>
      <c r="AF30" s="16">
        <v>0</v>
      </c>
      <c r="AG30" s="2"/>
      <c r="AH30" s="2"/>
      <c r="AI30" s="16">
        <v>0</v>
      </c>
      <c r="AJ30" s="2"/>
      <c r="AK30" s="2"/>
      <c r="AL30" s="16">
        <v>0</v>
      </c>
      <c r="AM30" s="2"/>
      <c r="AN30" s="2"/>
      <c r="AO30" s="36">
        <f t="shared" si="5"/>
        <v>390</v>
      </c>
      <c r="AP30" s="36">
        <v>100</v>
      </c>
      <c r="AQ30" s="37">
        <f t="shared" si="6"/>
        <v>0</v>
      </c>
      <c r="AR30" s="37">
        <v>0</v>
      </c>
      <c r="AS30" s="37">
        <f t="shared" si="7"/>
        <v>1156</v>
      </c>
      <c r="AT30" s="2">
        <v>1156</v>
      </c>
      <c r="AU30" s="38">
        <f t="shared" si="8"/>
        <v>1156</v>
      </c>
      <c r="AV30" s="16">
        <v>1156</v>
      </c>
      <c r="AW30" s="38">
        <v>0</v>
      </c>
      <c r="AX30" s="2">
        <v>0</v>
      </c>
      <c r="AY30" s="2">
        <v>0</v>
      </c>
      <c r="AZ30" s="2">
        <v>0</v>
      </c>
      <c r="BA30" s="38">
        <v>0</v>
      </c>
      <c r="BB30" s="39"/>
      <c r="BC30" s="41" t="s">
        <v>136</v>
      </c>
      <c r="BD30" s="41" t="s">
        <v>87</v>
      </c>
      <c r="BE30" s="41"/>
      <c r="BF30" s="42" t="s">
        <v>154</v>
      </c>
      <c r="BG30" s="43">
        <v>68378289</v>
      </c>
      <c r="BH30" s="42" t="s">
        <v>60</v>
      </c>
      <c r="BI30" s="42"/>
      <c r="BJ30" s="42"/>
    </row>
    <row r="31" spans="1:62" s="43" customFormat="1" ht="56.25">
      <c r="A31" s="1">
        <v>64</v>
      </c>
      <c r="B31" s="2" t="s">
        <v>159</v>
      </c>
      <c r="C31" s="2" t="s">
        <v>160</v>
      </c>
      <c r="D31" s="2" t="s">
        <v>161</v>
      </c>
      <c r="E31" s="2"/>
      <c r="F31" s="2">
        <f t="shared" si="0"/>
        <v>350</v>
      </c>
      <c r="G31" s="2">
        <v>350</v>
      </c>
      <c r="H31" s="2">
        <v>0</v>
      </c>
      <c r="I31" s="2">
        <v>0</v>
      </c>
      <c r="J31" s="2">
        <v>0</v>
      </c>
      <c r="K31" s="2">
        <v>0</v>
      </c>
      <c r="L31" s="16">
        <v>48</v>
      </c>
      <c r="M31" s="16">
        <v>16</v>
      </c>
      <c r="N31" s="16">
        <f>O31/100*25</f>
        <v>48</v>
      </c>
      <c r="O31" s="16">
        <f t="shared" si="10"/>
        <v>192</v>
      </c>
      <c r="P31" s="16">
        <f t="shared" si="1"/>
        <v>350</v>
      </c>
      <c r="Q31" s="16">
        <f t="shared" si="2"/>
        <v>350</v>
      </c>
      <c r="R31" s="16">
        <v>0</v>
      </c>
      <c r="S31" s="16">
        <v>240</v>
      </c>
      <c r="T31" s="16">
        <f t="shared" si="9"/>
        <v>64</v>
      </c>
      <c r="U31" s="2">
        <f t="shared" si="3"/>
        <v>176</v>
      </c>
      <c r="V31" s="16">
        <f t="shared" si="4"/>
        <v>240</v>
      </c>
      <c r="W31" s="16">
        <v>240</v>
      </c>
      <c r="X31" s="2">
        <v>0</v>
      </c>
      <c r="Y31" s="2">
        <v>240</v>
      </c>
      <c r="Z31" s="2">
        <v>0</v>
      </c>
      <c r="AA31" s="16">
        <v>0</v>
      </c>
      <c r="AB31" s="2"/>
      <c r="AC31" s="2"/>
      <c r="AD31" s="2">
        <v>0</v>
      </c>
      <c r="AE31" s="16"/>
      <c r="AF31" s="16">
        <v>0</v>
      </c>
      <c r="AG31" s="2"/>
      <c r="AH31" s="2"/>
      <c r="AI31" s="16">
        <v>0</v>
      </c>
      <c r="AJ31" s="2"/>
      <c r="AK31" s="2"/>
      <c r="AL31" s="16">
        <v>0</v>
      </c>
      <c r="AM31" s="2"/>
      <c r="AN31" s="2"/>
      <c r="AO31" s="36">
        <f t="shared" si="5"/>
        <v>240</v>
      </c>
      <c r="AP31" s="36">
        <v>100</v>
      </c>
      <c r="AQ31" s="37">
        <f t="shared" si="6"/>
        <v>0</v>
      </c>
      <c r="AR31" s="37">
        <v>0</v>
      </c>
      <c r="AS31" s="37">
        <f t="shared" si="7"/>
        <v>350</v>
      </c>
      <c r="AT31" s="2">
        <v>350</v>
      </c>
      <c r="AU31" s="38">
        <f t="shared" si="8"/>
        <v>100</v>
      </c>
      <c r="AV31" s="36">
        <v>100</v>
      </c>
      <c r="AW31" s="38">
        <v>250</v>
      </c>
      <c r="AX31" s="2">
        <v>0</v>
      </c>
      <c r="AY31" s="2">
        <v>0</v>
      </c>
      <c r="AZ31" s="2">
        <v>0</v>
      </c>
      <c r="BA31" s="2">
        <v>0</v>
      </c>
      <c r="BB31" s="39"/>
      <c r="BC31" s="41" t="s">
        <v>162</v>
      </c>
      <c r="BD31" s="41" t="s">
        <v>163</v>
      </c>
      <c r="BE31" s="46" t="s">
        <v>164</v>
      </c>
      <c r="BF31" s="42" t="s">
        <v>165</v>
      </c>
      <c r="BG31" s="43">
        <v>68081723</v>
      </c>
      <c r="BH31" s="42" t="s">
        <v>60</v>
      </c>
      <c r="BI31" s="42"/>
      <c r="BJ31" s="42"/>
    </row>
    <row r="32" spans="1:62" s="43" customFormat="1" ht="67.5">
      <c r="A32" s="1">
        <v>67</v>
      </c>
      <c r="B32" s="2" t="s">
        <v>166</v>
      </c>
      <c r="C32" s="2" t="s">
        <v>118</v>
      </c>
      <c r="D32" s="2" t="s">
        <v>167</v>
      </c>
      <c r="E32" s="2"/>
      <c r="F32" s="2">
        <f t="shared" si="0"/>
        <v>553</v>
      </c>
      <c r="G32" s="2">
        <v>553</v>
      </c>
      <c r="H32" s="2">
        <v>0</v>
      </c>
      <c r="I32" s="2">
        <v>0</v>
      </c>
      <c r="J32" s="2">
        <v>0</v>
      </c>
      <c r="K32" s="2">
        <v>0</v>
      </c>
      <c r="L32" s="16">
        <v>112</v>
      </c>
      <c r="M32" s="16">
        <v>27</v>
      </c>
      <c r="N32" s="16">
        <f>O32/100*25</f>
        <v>112.00000000000001</v>
      </c>
      <c r="O32" s="16">
        <f t="shared" si="10"/>
        <v>448</v>
      </c>
      <c r="P32" s="16">
        <f t="shared" si="1"/>
        <v>553</v>
      </c>
      <c r="Q32" s="16">
        <f t="shared" si="2"/>
        <v>553</v>
      </c>
      <c r="R32" s="16">
        <v>0</v>
      </c>
      <c r="S32" s="16">
        <v>560</v>
      </c>
      <c r="T32" s="16">
        <f t="shared" si="9"/>
        <v>139</v>
      </c>
      <c r="U32" s="2">
        <f t="shared" si="3"/>
        <v>421</v>
      </c>
      <c r="V32" s="16">
        <f t="shared" si="4"/>
        <v>560</v>
      </c>
      <c r="W32" s="16">
        <v>560</v>
      </c>
      <c r="X32" s="2">
        <v>0</v>
      </c>
      <c r="Y32" s="2">
        <v>560</v>
      </c>
      <c r="Z32" s="2">
        <v>0</v>
      </c>
      <c r="AA32" s="16">
        <v>0</v>
      </c>
      <c r="AB32" s="2"/>
      <c r="AC32" s="2"/>
      <c r="AD32" s="2">
        <v>0</v>
      </c>
      <c r="AE32" s="16"/>
      <c r="AF32" s="16">
        <v>0</v>
      </c>
      <c r="AG32" s="2"/>
      <c r="AH32" s="2"/>
      <c r="AI32" s="16">
        <v>0</v>
      </c>
      <c r="AJ32" s="2"/>
      <c r="AK32" s="2"/>
      <c r="AL32" s="16">
        <v>0</v>
      </c>
      <c r="AM32" s="2"/>
      <c r="AN32" s="2"/>
      <c r="AO32" s="36">
        <f t="shared" si="5"/>
        <v>560</v>
      </c>
      <c r="AP32" s="36">
        <v>100</v>
      </c>
      <c r="AQ32" s="37">
        <f t="shared" si="6"/>
        <v>0</v>
      </c>
      <c r="AR32" s="37">
        <v>0</v>
      </c>
      <c r="AS32" s="37">
        <f t="shared" si="7"/>
        <v>553</v>
      </c>
      <c r="AT32" s="2">
        <v>553</v>
      </c>
      <c r="AU32" s="38">
        <f t="shared" si="8"/>
        <v>200</v>
      </c>
      <c r="AV32" s="36">
        <v>200</v>
      </c>
      <c r="AW32" s="38">
        <v>353</v>
      </c>
      <c r="AX32" s="2">
        <v>0</v>
      </c>
      <c r="AY32" s="2">
        <v>0</v>
      </c>
      <c r="AZ32" s="2">
        <v>0</v>
      </c>
      <c r="BA32" s="2">
        <v>0</v>
      </c>
      <c r="BB32" s="39"/>
      <c r="BC32" s="41" t="s">
        <v>136</v>
      </c>
      <c r="BD32" s="41" t="s">
        <v>87</v>
      </c>
      <c r="BE32" s="41"/>
      <c r="BF32" s="42" t="s">
        <v>168</v>
      </c>
      <c r="BG32" s="43">
        <v>60077344</v>
      </c>
      <c r="BH32" s="42" t="s">
        <v>60</v>
      </c>
      <c r="BI32" s="42"/>
      <c r="BJ32" s="42"/>
    </row>
    <row r="33" spans="1:62" s="43" customFormat="1" ht="33.75">
      <c r="A33" s="1">
        <v>68</v>
      </c>
      <c r="B33" s="2" t="s">
        <v>169</v>
      </c>
      <c r="C33" s="2" t="s">
        <v>55</v>
      </c>
      <c r="D33" s="2" t="s">
        <v>170</v>
      </c>
      <c r="E33" s="2"/>
      <c r="F33" s="2">
        <f t="shared" si="0"/>
        <v>1096</v>
      </c>
      <c r="G33" s="2">
        <v>548</v>
      </c>
      <c r="H33" s="2">
        <v>548</v>
      </c>
      <c r="I33" s="2">
        <v>0</v>
      </c>
      <c r="J33" s="2">
        <v>0</v>
      </c>
      <c r="K33" s="2">
        <v>0</v>
      </c>
      <c r="L33" s="16">
        <v>98</v>
      </c>
      <c r="M33" s="16">
        <v>30</v>
      </c>
      <c r="N33" s="16">
        <v>98</v>
      </c>
      <c r="O33" s="16">
        <f t="shared" si="10"/>
        <v>393</v>
      </c>
      <c r="P33" s="16">
        <f t="shared" si="1"/>
        <v>1096</v>
      </c>
      <c r="Q33" s="16">
        <f t="shared" si="2"/>
        <v>1096</v>
      </c>
      <c r="R33" s="16">
        <v>0</v>
      </c>
      <c r="S33" s="16">
        <v>982</v>
      </c>
      <c r="T33" s="16">
        <f t="shared" si="9"/>
        <v>128</v>
      </c>
      <c r="U33" s="2">
        <f t="shared" si="3"/>
        <v>363</v>
      </c>
      <c r="V33" s="16">
        <f t="shared" si="4"/>
        <v>491</v>
      </c>
      <c r="W33" s="16">
        <v>491</v>
      </c>
      <c r="X33" s="2">
        <v>0</v>
      </c>
      <c r="Y33" s="2">
        <v>491</v>
      </c>
      <c r="Z33" s="2">
        <v>0</v>
      </c>
      <c r="AA33" s="16">
        <v>491</v>
      </c>
      <c r="AB33" s="2">
        <v>0</v>
      </c>
      <c r="AC33" s="2">
        <v>491</v>
      </c>
      <c r="AD33" s="2">
        <v>0</v>
      </c>
      <c r="AE33" s="16"/>
      <c r="AF33" s="16">
        <v>0</v>
      </c>
      <c r="AG33" s="2"/>
      <c r="AH33" s="2"/>
      <c r="AI33" s="16">
        <v>0</v>
      </c>
      <c r="AJ33" s="2"/>
      <c r="AK33" s="2"/>
      <c r="AL33" s="16">
        <v>0</v>
      </c>
      <c r="AM33" s="2"/>
      <c r="AN33" s="2"/>
      <c r="AO33" s="36">
        <f t="shared" si="5"/>
        <v>982</v>
      </c>
      <c r="AP33" s="36">
        <v>100</v>
      </c>
      <c r="AQ33" s="37">
        <f t="shared" si="6"/>
        <v>0</v>
      </c>
      <c r="AR33" s="37">
        <v>0</v>
      </c>
      <c r="AS33" s="37">
        <f t="shared" si="7"/>
        <v>1096</v>
      </c>
      <c r="AT33" s="2">
        <v>548</v>
      </c>
      <c r="AU33" s="38">
        <f t="shared" si="8"/>
        <v>748</v>
      </c>
      <c r="AV33" s="36">
        <v>200</v>
      </c>
      <c r="AW33" s="38">
        <v>348</v>
      </c>
      <c r="AX33" s="2">
        <v>548</v>
      </c>
      <c r="AY33" s="2">
        <v>0</v>
      </c>
      <c r="AZ33" s="2">
        <v>0</v>
      </c>
      <c r="BA33" s="2">
        <v>0</v>
      </c>
      <c r="BB33" s="39"/>
      <c r="BC33" s="41" t="s">
        <v>64</v>
      </c>
      <c r="BD33" s="41" t="s">
        <v>77</v>
      </c>
      <c r="BE33" s="41"/>
      <c r="BF33" s="42" t="s">
        <v>171</v>
      </c>
      <c r="BG33" s="43">
        <v>67985858</v>
      </c>
      <c r="BH33" s="42" t="s">
        <v>60</v>
      </c>
      <c r="BI33" s="42"/>
      <c r="BJ33" s="42"/>
    </row>
    <row r="34" spans="1:61" ht="78.75">
      <c r="A34" s="1">
        <v>71</v>
      </c>
      <c r="B34" s="2" t="s">
        <v>172</v>
      </c>
      <c r="C34" s="2" t="s">
        <v>138</v>
      </c>
      <c r="D34" s="2" t="s">
        <v>173</v>
      </c>
      <c r="F34" s="2">
        <f t="shared" si="0"/>
        <v>5750</v>
      </c>
      <c r="G34" s="2">
        <v>1500</v>
      </c>
      <c r="H34" s="2">
        <v>2000</v>
      </c>
      <c r="I34" s="2">
        <v>1500</v>
      </c>
      <c r="J34" s="2">
        <v>750</v>
      </c>
      <c r="K34" s="2">
        <v>0</v>
      </c>
      <c r="L34" s="47">
        <v>300</v>
      </c>
      <c r="M34" s="47">
        <v>0</v>
      </c>
      <c r="N34" s="16">
        <v>0</v>
      </c>
      <c r="O34" s="47">
        <f t="shared" si="10"/>
        <v>1200</v>
      </c>
      <c r="P34" s="16">
        <f t="shared" si="1"/>
        <v>5750</v>
      </c>
      <c r="Q34" s="16">
        <f t="shared" si="2"/>
        <v>5750</v>
      </c>
      <c r="R34" s="16">
        <f>P34-AR34</f>
        <v>4600</v>
      </c>
      <c r="S34" s="16">
        <v>5750</v>
      </c>
      <c r="T34" s="16">
        <f t="shared" si="9"/>
        <v>300</v>
      </c>
      <c r="U34" s="2">
        <f t="shared" si="3"/>
        <v>1200</v>
      </c>
      <c r="V34" s="16">
        <f t="shared" si="4"/>
        <v>1500</v>
      </c>
      <c r="W34" s="16">
        <v>1500</v>
      </c>
      <c r="X34" s="2">
        <v>0</v>
      </c>
      <c r="Y34" s="2">
        <v>1500</v>
      </c>
      <c r="Z34" s="16">
        <v>1340</v>
      </c>
      <c r="AA34" s="16">
        <v>1340</v>
      </c>
      <c r="AB34" s="2">
        <v>0</v>
      </c>
      <c r="AC34" s="16">
        <v>1340</v>
      </c>
      <c r="AD34" s="16">
        <v>1020</v>
      </c>
      <c r="AE34" s="16">
        <v>1020</v>
      </c>
      <c r="AF34" s="16">
        <v>1020</v>
      </c>
      <c r="AG34" s="2">
        <v>0</v>
      </c>
      <c r="AH34" s="16">
        <v>1020</v>
      </c>
      <c r="AI34" s="16">
        <v>750</v>
      </c>
      <c r="AJ34" s="2">
        <v>0</v>
      </c>
      <c r="AK34" s="2">
        <v>750</v>
      </c>
      <c r="AL34" s="16">
        <v>0</v>
      </c>
      <c r="AM34" s="2">
        <v>0</v>
      </c>
      <c r="AN34" s="2">
        <v>0</v>
      </c>
      <c r="AO34" s="36">
        <f t="shared" si="5"/>
        <v>4610</v>
      </c>
      <c r="AP34" s="36">
        <v>80</v>
      </c>
      <c r="AQ34" s="37">
        <f t="shared" si="6"/>
        <v>20</v>
      </c>
      <c r="AR34" s="37">
        <v>1150</v>
      </c>
      <c r="AS34" s="37">
        <f t="shared" si="7"/>
        <v>4600</v>
      </c>
      <c r="AT34" s="38">
        <v>1200</v>
      </c>
      <c r="AU34" s="38">
        <f t="shared" si="8"/>
        <v>3800</v>
      </c>
      <c r="AV34" s="36">
        <v>400</v>
      </c>
      <c r="AW34" s="38">
        <v>800</v>
      </c>
      <c r="AX34" s="38">
        <v>1500</v>
      </c>
      <c r="AY34" s="38">
        <v>1200</v>
      </c>
      <c r="AZ34" s="38">
        <v>700</v>
      </c>
      <c r="BA34" s="38">
        <v>0</v>
      </c>
      <c r="BC34" s="37" t="s">
        <v>57</v>
      </c>
      <c r="BD34" s="37" t="s">
        <v>64</v>
      </c>
      <c r="BF34" s="2" t="s">
        <v>174</v>
      </c>
      <c r="BI34" s="15"/>
    </row>
    <row r="35" spans="1:61" ht="78.75">
      <c r="A35" s="1">
        <v>72</v>
      </c>
      <c r="B35" s="2" t="s">
        <v>175</v>
      </c>
      <c r="C35" s="2" t="s">
        <v>69</v>
      </c>
      <c r="D35" s="2" t="s">
        <v>176</v>
      </c>
      <c r="F35" s="2">
        <f t="shared" si="0"/>
        <v>4683</v>
      </c>
      <c r="G35" s="2">
        <v>1561</v>
      </c>
      <c r="H35" s="2">
        <v>1561</v>
      </c>
      <c r="I35" s="2">
        <v>1561</v>
      </c>
      <c r="J35" s="2">
        <v>0</v>
      </c>
      <c r="K35" s="2">
        <v>0</v>
      </c>
      <c r="L35" s="47">
        <v>300</v>
      </c>
      <c r="M35" s="47">
        <v>0</v>
      </c>
      <c r="N35" s="16">
        <v>0</v>
      </c>
      <c r="O35" s="47">
        <f t="shared" si="10"/>
        <v>2966</v>
      </c>
      <c r="P35" s="16">
        <f t="shared" si="1"/>
        <v>4683</v>
      </c>
      <c r="Q35" s="16">
        <f t="shared" si="2"/>
        <v>4683</v>
      </c>
      <c r="R35" s="16">
        <f>P35-AR35</f>
        <v>3747</v>
      </c>
      <c r="S35" s="48">
        <v>8498</v>
      </c>
      <c r="T35" s="16">
        <f t="shared" si="9"/>
        <v>300</v>
      </c>
      <c r="U35" s="2">
        <f>W35-T35</f>
        <v>2966</v>
      </c>
      <c r="V35" s="16">
        <f t="shared" si="4"/>
        <v>3266</v>
      </c>
      <c r="W35" s="16">
        <f>X35+Y35</f>
        <v>3266</v>
      </c>
      <c r="X35" s="2">
        <v>695</v>
      </c>
      <c r="Y35" s="2">
        <v>2571</v>
      </c>
      <c r="Z35" s="16">
        <v>1755</v>
      </c>
      <c r="AA35" s="16">
        <v>1755</v>
      </c>
      <c r="AB35" s="2">
        <v>0</v>
      </c>
      <c r="AC35" s="16">
        <v>1755</v>
      </c>
      <c r="AD35" s="16">
        <v>1775</v>
      </c>
      <c r="AE35" s="16">
        <v>1775</v>
      </c>
      <c r="AF35" s="16">
        <v>1775</v>
      </c>
      <c r="AG35" s="2">
        <v>0</v>
      </c>
      <c r="AH35" s="16">
        <v>1775</v>
      </c>
      <c r="AI35" s="16">
        <v>0</v>
      </c>
      <c r="AJ35" s="2">
        <v>0</v>
      </c>
      <c r="AK35" s="2">
        <v>0</v>
      </c>
      <c r="AL35" s="16">
        <v>0</v>
      </c>
      <c r="AM35" s="2">
        <v>0</v>
      </c>
      <c r="AN35" s="2">
        <v>0</v>
      </c>
      <c r="AO35" s="36">
        <f t="shared" si="5"/>
        <v>6796</v>
      </c>
      <c r="AP35" s="36">
        <v>80</v>
      </c>
      <c r="AQ35" s="37">
        <f t="shared" si="6"/>
        <v>20</v>
      </c>
      <c r="AR35" s="37">
        <v>936</v>
      </c>
      <c r="AS35" s="37">
        <f t="shared" si="7"/>
        <v>3747</v>
      </c>
      <c r="AT35" s="38">
        <v>1249</v>
      </c>
      <c r="AU35" s="38">
        <f t="shared" si="8"/>
        <v>2648</v>
      </c>
      <c r="AV35" s="36">
        <v>150</v>
      </c>
      <c r="AW35" s="38">
        <v>1099</v>
      </c>
      <c r="AX35" s="38">
        <v>1249</v>
      </c>
      <c r="AY35" s="38">
        <v>1249</v>
      </c>
      <c r="AZ35" s="38">
        <v>0</v>
      </c>
      <c r="BA35" s="38">
        <v>0</v>
      </c>
      <c r="BC35" s="37" t="s">
        <v>140</v>
      </c>
      <c r="BD35" s="37" t="s">
        <v>136</v>
      </c>
      <c r="BE35" s="37" t="s">
        <v>177</v>
      </c>
      <c r="BF35" s="2" t="s">
        <v>178</v>
      </c>
      <c r="BI35" s="15"/>
    </row>
    <row r="36" spans="1:61" ht="33.75">
      <c r="A36" s="1">
        <v>73</v>
      </c>
      <c r="B36" s="2" t="s">
        <v>179</v>
      </c>
      <c r="C36" s="2" t="s">
        <v>180</v>
      </c>
      <c r="D36" s="2" t="s">
        <v>181</v>
      </c>
      <c r="F36" s="2">
        <f t="shared" si="0"/>
        <v>5000</v>
      </c>
      <c r="G36" s="2">
        <v>1000</v>
      </c>
      <c r="H36" s="2">
        <v>1000</v>
      </c>
      <c r="I36" s="2">
        <v>1000</v>
      </c>
      <c r="J36" s="2">
        <v>1000</v>
      </c>
      <c r="K36" s="2">
        <v>1000</v>
      </c>
      <c r="L36" s="47">
        <v>300</v>
      </c>
      <c r="M36" s="47">
        <v>0</v>
      </c>
      <c r="N36" s="16">
        <v>0</v>
      </c>
      <c r="O36" s="47">
        <f t="shared" si="10"/>
        <v>2900</v>
      </c>
      <c r="P36" s="16">
        <f t="shared" si="1"/>
        <v>5000</v>
      </c>
      <c r="Q36" s="16">
        <f t="shared" si="2"/>
        <v>5000</v>
      </c>
      <c r="R36" s="16">
        <f>P36-AR36</f>
        <v>3650</v>
      </c>
      <c r="S36" s="16">
        <v>17160</v>
      </c>
      <c r="T36" s="16">
        <f t="shared" si="9"/>
        <v>300</v>
      </c>
      <c r="U36" s="2">
        <f t="shared" si="3"/>
        <v>2900</v>
      </c>
      <c r="V36" s="16">
        <f t="shared" si="4"/>
        <v>3200</v>
      </c>
      <c r="W36" s="16">
        <f>X36+Y36</f>
        <v>3200</v>
      </c>
      <c r="X36" s="2">
        <v>0</v>
      </c>
      <c r="Y36" s="2">
        <v>3200</v>
      </c>
      <c r="Z36" s="16">
        <v>2000</v>
      </c>
      <c r="AA36" s="16">
        <v>2000</v>
      </c>
      <c r="AB36" s="2">
        <v>0</v>
      </c>
      <c r="AC36" s="16">
        <v>2000</v>
      </c>
      <c r="AD36" s="16">
        <v>3390</v>
      </c>
      <c r="AE36" s="16">
        <v>3390</v>
      </c>
      <c r="AF36" s="16">
        <v>3390</v>
      </c>
      <c r="AG36" s="2">
        <v>0</v>
      </c>
      <c r="AH36" s="16">
        <v>3390</v>
      </c>
      <c r="AI36" s="16">
        <v>3200</v>
      </c>
      <c r="AJ36" s="2">
        <v>0</v>
      </c>
      <c r="AK36" s="2">
        <v>3200</v>
      </c>
      <c r="AL36" s="16">
        <v>780</v>
      </c>
      <c r="AM36" s="2">
        <v>0</v>
      </c>
      <c r="AN36" s="2">
        <v>780</v>
      </c>
      <c r="AO36" s="36">
        <f t="shared" si="5"/>
        <v>12570</v>
      </c>
      <c r="AP36" s="36">
        <v>73</v>
      </c>
      <c r="AQ36" s="37">
        <f t="shared" si="6"/>
        <v>27</v>
      </c>
      <c r="AR36" s="37">
        <v>1350</v>
      </c>
      <c r="AS36" s="37">
        <f t="shared" si="7"/>
        <v>3650</v>
      </c>
      <c r="AT36" s="38">
        <v>730</v>
      </c>
      <c r="AU36" s="38">
        <f t="shared" si="8"/>
        <v>3020</v>
      </c>
      <c r="AV36" s="36">
        <v>100</v>
      </c>
      <c r="AW36" s="38">
        <v>630</v>
      </c>
      <c r="AX36" s="38">
        <v>730</v>
      </c>
      <c r="AY36" s="38">
        <v>730</v>
      </c>
      <c r="AZ36" s="38">
        <v>730</v>
      </c>
      <c r="BA36" s="38">
        <v>730</v>
      </c>
      <c r="BC36" s="37" t="s">
        <v>64</v>
      </c>
      <c r="BD36" s="37" t="s">
        <v>99</v>
      </c>
      <c r="BF36" s="2" t="s">
        <v>182</v>
      </c>
      <c r="BI36" s="15"/>
    </row>
    <row r="37" spans="1:61" ht="33.75">
      <c r="A37" s="1">
        <v>76</v>
      </c>
      <c r="B37" s="2" t="s">
        <v>183</v>
      </c>
      <c r="C37" s="2" t="s">
        <v>184</v>
      </c>
      <c r="D37" s="2" t="s">
        <v>185</v>
      </c>
      <c r="F37" s="2">
        <f t="shared" si="0"/>
        <v>2711</v>
      </c>
      <c r="G37" s="2">
        <v>624</v>
      </c>
      <c r="H37" s="2">
        <v>856</v>
      </c>
      <c r="I37" s="2">
        <v>452</v>
      </c>
      <c r="J37" s="2">
        <v>361</v>
      </c>
      <c r="K37" s="2">
        <v>418</v>
      </c>
      <c r="L37" s="47">
        <v>300</v>
      </c>
      <c r="M37" s="47">
        <v>0</v>
      </c>
      <c r="N37" s="16">
        <v>0</v>
      </c>
      <c r="O37" s="47">
        <f t="shared" si="10"/>
        <v>5265</v>
      </c>
      <c r="P37" s="16">
        <f t="shared" si="1"/>
        <v>2711</v>
      </c>
      <c r="Q37" s="16">
        <f t="shared" si="2"/>
        <v>2711</v>
      </c>
      <c r="R37" s="16">
        <f>P37-AR37</f>
        <v>2251</v>
      </c>
      <c r="S37" s="16">
        <v>19555</v>
      </c>
      <c r="T37" s="16">
        <f t="shared" si="9"/>
        <v>300</v>
      </c>
      <c r="U37" s="2">
        <f t="shared" si="3"/>
        <v>5265</v>
      </c>
      <c r="V37" s="16">
        <f t="shared" si="4"/>
        <v>5565</v>
      </c>
      <c r="W37" s="16">
        <f>X37+Y37</f>
        <v>5565</v>
      </c>
      <c r="X37" s="2">
        <v>2100</v>
      </c>
      <c r="Y37" s="2">
        <v>3465</v>
      </c>
      <c r="Z37" s="16">
        <v>4790</v>
      </c>
      <c r="AA37" s="16">
        <v>4790</v>
      </c>
      <c r="AB37" s="2">
        <v>2400</v>
      </c>
      <c r="AC37" s="2">
        <f>AA37-AB37</f>
        <v>2390</v>
      </c>
      <c r="AD37" s="16">
        <v>1706</v>
      </c>
      <c r="AE37" s="16">
        <v>1706</v>
      </c>
      <c r="AF37" s="16">
        <v>1706</v>
      </c>
      <c r="AG37" s="2">
        <v>0</v>
      </c>
      <c r="AH37" s="16">
        <v>1706</v>
      </c>
      <c r="AI37" s="16">
        <v>2005</v>
      </c>
      <c r="AJ37" s="2">
        <v>0</v>
      </c>
      <c r="AK37" s="2">
        <v>2005</v>
      </c>
      <c r="AL37" s="16">
        <v>2320</v>
      </c>
      <c r="AM37" s="2">
        <v>0</v>
      </c>
      <c r="AN37" s="2">
        <v>2320</v>
      </c>
      <c r="AO37" s="36">
        <f t="shared" si="5"/>
        <v>16386</v>
      </c>
      <c r="AP37" s="36">
        <v>83</v>
      </c>
      <c r="AQ37" s="37">
        <f t="shared" si="6"/>
        <v>17</v>
      </c>
      <c r="AR37" s="37">
        <v>460</v>
      </c>
      <c r="AS37" s="37">
        <f t="shared" si="7"/>
        <v>1791</v>
      </c>
      <c r="AT37" s="38">
        <v>460</v>
      </c>
      <c r="AU37" s="38">
        <f t="shared" si="8"/>
        <v>1391</v>
      </c>
      <c r="AV37" s="36">
        <v>60</v>
      </c>
      <c r="AW37" s="38">
        <v>400</v>
      </c>
      <c r="AX37" s="38">
        <v>500</v>
      </c>
      <c r="AY37" s="38">
        <v>400</v>
      </c>
      <c r="AZ37" s="38">
        <v>200</v>
      </c>
      <c r="BA37" s="38">
        <v>231</v>
      </c>
      <c r="BC37" s="37" t="s">
        <v>186</v>
      </c>
      <c r="BD37" s="2"/>
      <c r="BF37" s="2" t="s">
        <v>187</v>
      </c>
      <c r="BH37" s="15"/>
      <c r="BI37" s="15"/>
    </row>
    <row r="38" spans="1:62" s="43" customFormat="1" ht="56.25">
      <c r="A38" s="1">
        <v>91</v>
      </c>
      <c r="B38" s="2" t="s">
        <v>188</v>
      </c>
      <c r="C38" s="2" t="s">
        <v>189</v>
      </c>
      <c r="D38" s="2" t="s">
        <v>98</v>
      </c>
      <c r="E38" s="2"/>
      <c r="F38" s="2">
        <f t="shared" si="0"/>
        <v>537</v>
      </c>
      <c r="G38" s="2">
        <v>267</v>
      </c>
      <c r="H38" s="2">
        <v>220</v>
      </c>
      <c r="I38" s="2">
        <v>50</v>
      </c>
      <c r="J38" s="2">
        <v>0</v>
      </c>
      <c r="K38" s="2">
        <v>0</v>
      </c>
      <c r="L38" s="16">
        <v>143</v>
      </c>
      <c r="M38" s="16">
        <v>27</v>
      </c>
      <c r="N38" s="16">
        <v>120</v>
      </c>
      <c r="O38" s="16">
        <f t="shared" si="10"/>
        <v>570</v>
      </c>
      <c r="P38" s="16">
        <f t="shared" si="1"/>
        <v>537</v>
      </c>
      <c r="Q38" s="16">
        <f t="shared" si="2"/>
        <v>537</v>
      </c>
      <c r="R38" s="16">
        <v>0</v>
      </c>
      <c r="S38" s="16">
        <v>1233</v>
      </c>
      <c r="T38" s="16">
        <f t="shared" si="9"/>
        <v>170</v>
      </c>
      <c r="U38" s="2">
        <f t="shared" si="3"/>
        <v>543</v>
      </c>
      <c r="V38" s="16">
        <f t="shared" si="4"/>
        <v>713</v>
      </c>
      <c r="W38" s="16">
        <v>713</v>
      </c>
      <c r="X38" s="2">
        <v>333</v>
      </c>
      <c r="Y38" s="2">
        <v>380</v>
      </c>
      <c r="Z38" s="2">
        <v>0</v>
      </c>
      <c r="AA38" s="16">
        <v>520</v>
      </c>
      <c r="AB38" s="2">
        <v>0</v>
      </c>
      <c r="AC38" s="2">
        <v>520</v>
      </c>
      <c r="AD38" s="2">
        <v>0</v>
      </c>
      <c r="AE38" s="2">
        <v>0</v>
      </c>
      <c r="AF38" s="16">
        <v>0</v>
      </c>
      <c r="AG38" s="2"/>
      <c r="AH38" s="2"/>
      <c r="AI38" s="16">
        <v>0</v>
      </c>
      <c r="AJ38" s="2"/>
      <c r="AK38" s="2"/>
      <c r="AL38" s="16">
        <v>0</v>
      </c>
      <c r="AM38" s="2"/>
      <c r="AN38" s="2"/>
      <c r="AO38" s="36">
        <f t="shared" si="5"/>
        <v>1233</v>
      </c>
      <c r="AP38" s="36">
        <v>100</v>
      </c>
      <c r="AQ38" s="37">
        <f>100-AP38</f>
        <v>0</v>
      </c>
      <c r="AR38" s="37">
        <v>0</v>
      </c>
      <c r="AS38" s="37">
        <f t="shared" si="7"/>
        <v>537</v>
      </c>
      <c r="AT38" s="2">
        <v>267</v>
      </c>
      <c r="AU38" s="38">
        <f t="shared" si="8"/>
        <v>350</v>
      </c>
      <c r="AV38" s="36">
        <v>80</v>
      </c>
      <c r="AW38" s="38">
        <v>187</v>
      </c>
      <c r="AX38" s="2">
        <v>220</v>
      </c>
      <c r="AY38" s="2">
        <v>50</v>
      </c>
      <c r="AZ38" s="2">
        <v>0</v>
      </c>
      <c r="BA38" s="2">
        <v>0</v>
      </c>
      <c r="BB38" s="39"/>
      <c r="BC38" s="41" t="s">
        <v>72</v>
      </c>
      <c r="BD38" s="41" t="s">
        <v>99</v>
      </c>
      <c r="BE38" s="41"/>
      <c r="BF38" s="42" t="s">
        <v>190</v>
      </c>
      <c r="BG38" s="42"/>
      <c r="BH38" s="42" t="s">
        <v>60</v>
      </c>
      <c r="BI38" s="42"/>
      <c r="BJ38" s="42"/>
    </row>
    <row r="39" spans="1:61" s="62" customFormat="1" ht="11.25">
      <c r="A39" s="49"/>
      <c r="B39" s="50" t="s">
        <v>191</v>
      </c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52"/>
      <c r="N39" s="52"/>
      <c r="O39" s="52"/>
      <c r="P39" s="52"/>
      <c r="Q39" s="52"/>
      <c r="R39" s="52"/>
      <c r="S39" s="53"/>
      <c r="T39" s="54"/>
      <c r="U39" s="54"/>
      <c r="V39" s="54"/>
      <c r="W39" s="54"/>
      <c r="X39" s="51"/>
      <c r="Y39" s="51"/>
      <c r="Z39" s="51"/>
      <c r="AA39" s="52"/>
      <c r="AB39" s="51"/>
      <c r="AC39" s="51"/>
      <c r="AD39" s="51"/>
      <c r="AE39" s="51"/>
      <c r="AF39" s="55"/>
      <c r="AG39" s="51"/>
      <c r="AH39" s="51"/>
      <c r="AI39" s="56"/>
      <c r="AJ39" s="51"/>
      <c r="AK39" s="51"/>
      <c r="AL39" s="56"/>
      <c r="AM39" s="51"/>
      <c r="AN39" s="51"/>
      <c r="AO39" s="57"/>
      <c r="AP39" s="57"/>
      <c r="AQ39" s="58"/>
      <c r="AR39" s="58"/>
      <c r="AS39" s="58"/>
      <c r="AT39" s="59"/>
      <c r="AU39" s="59"/>
      <c r="AV39" s="60"/>
      <c r="AW39" s="60"/>
      <c r="AX39" s="60"/>
      <c r="AY39" s="60"/>
      <c r="AZ39" s="60"/>
      <c r="BA39" s="60"/>
      <c r="BB39" s="61"/>
      <c r="BC39" s="58"/>
      <c r="BD39" s="58"/>
      <c r="BE39" s="58"/>
      <c r="BF39" s="51"/>
      <c r="BH39" s="51"/>
      <c r="BI39" s="51"/>
    </row>
    <row r="40" spans="1:61" s="62" customFormat="1" ht="11.25">
      <c r="A40" s="49"/>
      <c r="B40" s="51"/>
      <c r="C40" s="51"/>
      <c r="D40" s="51"/>
      <c r="E40" s="51"/>
      <c r="F40" s="51"/>
      <c r="G40" s="63"/>
      <c r="H40" s="63"/>
      <c r="I40" s="63"/>
      <c r="J40" s="63"/>
      <c r="K40" s="63"/>
      <c r="L40" s="52"/>
      <c r="M40" s="52"/>
      <c r="N40" s="52"/>
      <c r="O40" s="52"/>
      <c r="P40" s="52"/>
      <c r="Q40" s="52"/>
      <c r="R40" s="52"/>
      <c r="S40" s="53"/>
      <c r="T40" s="54"/>
      <c r="U40" s="54"/>
      <c r="V40" s="54"/>
      <c r="W40" s="54"/>
      <c r="X40" s="51"/>
      <c r="Y40" s="51"/>
      <c r="Z40" s="51"/>
      <c r="AA40" s="52"/>
      <c r="AB40" s="51"/>
      <c r="AC40" s="51"/>
      <c r="AD40" s="51"/>
      <c r="AE40" s="51"/>
      <c r="AF40" s="55"/>
      <c r="AG40" s="51"/>
      <c r="AH40" s="51"/>
      <c r="AI40" s="56"/>
      <c r="AJ40" s="51"/>
      <c r="AK40" s="51"/>
      <c r="AL40" s="56"/>
      <c r="AM40" s="51"/>
      <c r="AN40" s="51"/>
      <c r="AO40" s="57"/>
      <c r="AP40" s="57"/>
      <c r="AQ40" s="58"/>
      <c r="AR40" s="58"/>
      <c r="AS40" s="58"/>
      <c r="AT40" s="59"/>
      <c r="AU40" s="59"/>
      <c r="AV40" s="60"/>
      <c r="AW40" s="60"/>
      <c r="AX40" s="60"/>
      <c r="AY40" s="60"/>
      <c r="AZ40" s="60"/>
      <c r="BA40" s="60"/>
      <c r="BB40" s="61"/>
      <c r="BC40" s="58"/>
      <c r="BD40" s="58"/>
      <c r="BE40" s="58"/>
      <c r="BF40" s="51"/>
      <c r="BH40" s="51"/>
      <c r="BI40" s="51"/>
    </row>
    <row r="41" spans="1:61" s="62" customFormat="1" ht="11.25">
      <c r="A41" s="49"/>
      <c r="B41" s="51"/>
      <c r="C41" s="51"/>
      <c r="D41" s="51"/>
      <c r="E41" s="51"/>
      <c r="F41" s="51"/>
      <c r="G41" s="63"/>
      <c r="H41" s="63"/>
      <c r="I41" s="63"/>
      <c r="J41" s="63"/>
      <c r="K41" s="63"/>
      <c r="L41" s="52"/>
      <c r="M41" s="52"/>
      <c r="N41" s="52"/>
      <c r="O41" s="52"/>
      <c r="P41" s="52"/>
      <c r="Q41" s="52"/>
      <c r="R41" s="52"/>
      <c r="S41" s="53"/>
      <c r="T41" s="54"/>
      <c r="U41" s="54"/>
      <c r="V41" s="54"/>
      <c r="W41" s="54"/>
      <c r="X41" s="51"/>
      <c r="Y41" s="51"/>
      <c r="Z41" s="51"/>
      <c r="AA41" s="52"/>
      <c r="AB41" s="51"/>
      <c r="AC41" s="51"/>
      <c r="AD41" s="51"/>
      <c r="AE41" s="51"/>
      <c r="AF41" s="55"/>
      <c r="AG41" s="51"/>
      <c r="AH41" s="51"/>
      <c r="AI41" s="56"/>
      <c r="AJ41" s="51"/>
      <c r="AK41" s="51"/>
      <c r="AL41" s="56"/>
      <c r="AM41" s="51"/>
      <c r="AN41" s="51"/>
      <c r="AO41" s="57"/>
      <c r="AP41" s="57"/>
      <c r="AQ41" s="58"/>
      <c r="AR41" s="58"/>
      <c r="AS41" s="58"/>
      <c r="AT41" s="59"/>
      <c r="AU41" s="59"/>
      <c r="AV41" s="60"/>
      <c r="AW41" s="60"/>
      <c r="AX41" s="60"/>
      <c r="AY41" s="60"/>
      <c r="AZ41" s="60"/>
      <c r="BA41" s="60"/>
      <c r="BB41" s="61"/>
      <c r="BC41" s="58"/>
      <c r="BD41" s="58"/>
      <c r="BE41" s="58"/>
      <c r="BF41" s="51"/>
      <c r="BH41" s="51"/>
      <c r="BI41" s="51"/>
    </row>
    <row r="42" spans="1:61" s="62" customFormat="1" ht="11.25">
      <c r="A42" s="49"/>
      <c r="B42" s="51"/>
      <c r="C42" s="51"/>
      <c r="D42" s="51"/>
      <c r="E42" s="51"/>
      <c r="F42" s="51"/>
      <c r="G42" s="63"/>
      <c r="H42" s="63"/>
      <c r="I42" s="63"/>
      <c r="J42" s="63"/>
      <c r="K42" s="63"/>
      <c r="L42" s="52"/>
      <c r="M42" s="52"/>
      <c r="N42" s="52"/>
      <c r="O42" s="52"/>
      <c r="P42" s="52"/>
      <c r="Q42" s="52"/>
      <c r="R42" s="52"/>
      <c r="S42" s="53"/>
      <c r="T42" s="54"/>
      <c r="U42" s="54"/>
      <c r="V42" s="54"/>
      <c r="W42" s="54"/>
      <c r="X42" s="51"/>
      <c r="Y42" s="51"/>
      <c r="Z42" s="51"/>
      <c r="AA42" s="52"/>
      <c r="AB42" s="51"/>
      <c r="AC42" s="51"/>
      <c r="AD42" s="51"/>
      <c r="AE42" s="51"/>
      <c r="AF42" s="55"/>
      <c r="AG42" s="51"/>
      <c r="AH42" s="51"/>
      <c r="AI42" s="56"/>
      <c r="AJ42" s="51"/>
      <c r="AK42" s="51"/>
      <c r="AL42" s="56"/>
      <c r="AM42" s="51"/>
      <c r="AN42" s="51"/>
      <c r="AO42" s="57"/>
      <c r="AP42" s="57"/>
      <c r="AQ42" s="58"/>
      <c r="AR42" s="58"/>
      <c r="AS42" s="58"/>
      <c r="AT42" s="59"/>
      <c r="AU42" s="59"/>
      <c r="AV42" s="60"/>
      <c r="AW42" s="60"/>
      <c r="AX42" s="60"/>
      <c r="AY42" s="60"/>
      <c r="AZ42" s="60"/>
      <c r="BA42" s="60"/>
      <c r="BB42" s="61"/>
      <c r="BC42" s="58"/>
      <c r="BD42" s="58"/>
      <c r="BE42" s="58"/>
      <c r="BF42" s="51"/>
      <c r="BH42" s="51"/>
      <c r="BI42" s="51"/>
    </row>
    <row r="43" spans="1:61" s="62" customFormat="1" ht="11.25">
      <c r="A43" s="49"/>
      <c r="B43" s="51"/>
      <c r="C43" s="56"/>
      <c r="D43" s="51"/>
      <c r="E43" s="51"/>
      <c r="F43" s="51"/>
      <c r="G43" s="63"/>
      <c r="H43" s="63"/>
      <c r="I43" s="63"/>
      <c r="J43" s="63"/>
      <c r="K43" s="63"/>
      <c r="L43" s="52"/>
      <c r="M43" s="52"/>
      <c r="N43" s="52"/>
      <c r="O43" s="52"/>
      <c r="P43" s="52"/>
      <c r="Q43" s="52"/>
      <c r="R43" s="52"/>
      <c r="S43" s="53"/>
      <c r="T43" s="54"/>
      <c r="U43" s="54"/>
      <c r="V43" s="54"/>
      <c r="W43" s="54"/>
      <c r="X43" s="51"/>
      <c r="Y43" s="51"/>
      <c r="Z43" s="51"/>
      <c r="AA43" s="52"/>
      <c r="AB43" s="51"/>
      <c r="AC43" s="51"/>
      <c r="AD43" s="51"/>
      <c r="AE43" s="51"/>
      <c r="AF43" s="55"/>
      <c r="AG43" s="51"/>
      <c r="AH43" s="51"/>
      <c r="AI43" s="56"/>
      <c r="AJ43" s="51"/>
      <c r="AK43" s="51"/>
      <c r="AL43" s="56"/>
      <c r="AM43" s="51"/>
      <c r="AN43" s="51"/>
      <c r="AO43" s="57"/>
      <c r="AP43" s="57"/>
      <c r="AQ43" s="58"/>
      <c r="AR43" s="58"/>
      <c r="AS43" s="58"/>
      <c r="AT43" s="59"/>
      <c r="AU43" s="59"/>
      <c r="AV43" s="60"/>
      <c r="AW43" s="60"/>
      <c r="AX43" s="60"/>
      <c r="AY43" s="60"/>
      <c r="AZ43" s="60"/>
      <c r="BA43" s="60"/>
      <c r="BB43" s="61"/>
      <c r="BC43" s="58"/>
      <c r="BD43" s="58"/>
      <c r="BE43" s="58"/>
      <c r="BF43" s="51"/>
      <c r="BH43" s="51"/>
      <c r="BI43" s="51"/>
    </row>
  </sheetData>
  <mergeCells count="2">
    <mergeCell ref="F1:K1"/>
    <mergeCell ref="AU1:BB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0"/>
  <sheetViews>
    <sheetView workbookViewId="0" topLeftCell="C1">
      <selection activeCell="O3" sqref="O3"/>
    </sheetView>
  </sheetViews>
  <sheetFormatPr defaultColWidth="9.140625" defaultRowHeight="12.75"/>
  <cols>
    <col min="1" max="1" width="5.421875" style="88" hidden="1" customWidth="1"/>
    <col min="2" max="2" width="5.00390625" style="91" hidden="1" customWidth="1"/>
    <col min="3" max="3" width="22.140625" style="92" customWidth="1"/>
    <col min="4" max="4" width="16.8515625" style="92" customWidth="1"/>
    <col min="5" max="5" width="9.57421875" style="92" customWidth="1"/>
    <col min="6" max="6" width="8.140625" style="93" customWidth="1"/>
    <col min="7" max="7" width="8.8515625" style="93" customWidth="1"/>
    <col min="8" max="8" width="8.7109375" style="93" customWidth="1"/>
    <col min="9" max="9" width="8.140625" style="93" customWidth="1"/>
    <col min="10" max="10" width="7.8515625" style="93" customWidth="1"/>
    <col min="11" max="33" width="9.140625" style="99" customWidth="1"/>
    <col min="34" max="34" width="9.140625" style="100" customWidth="1"/>
    <col min="35" max="16384" width="9.140625" style="80" customWidth="1"/>
  </cols>
  <sheetData>
    <row r="1" spans="1:25" ht="12" customHeight="1" thickBot="1">
      <c r="A1" s="110" t="s">
        <v>384</v>
      </c>
      <c r="B1" s="111"/>
      <c r="C1" s="111"/>
      <c r="D1" s="111"/>
      <c r="E1" s="111"/>
      <c r="F1" s="111"/>
      <c r="G1" s="111"/>
      <c r="H1" s="111"/>
      <c r="I1" s="111"/>
      <c r="J1" s="114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10" ht="33.75" customHeight="1" thickBot="1">
      <c r="A2" s="84" t="s">
        <v>193</v>
      </c>
      <c r="B2" s="85" t="s">
        <v>2</v>
      </c>
      <c r="C2" s="86" t="s">
        <v>3</v>
      </c>
      <c r="D2" s="87" t="s">
        <v>4</v>
      </c>
      <c r="E2" s="83" t="s">
        <v>5</v>
      </c>
      <c r="F2" s="83" t="s">
        <v>17</v>
      </c>
      <c r="G2" s="83" t="s">
        <v>22</v>
      </c>
      <c r="H2" s="83" t="s">
        <v>26</v>
      </c>
      <c r="I2" s="83" t="s">
        <v>29</v>
      </c>
      <c r="J2" s="87" t="s">
        <v>32</v>
      </c>
    </row>
    <row r="3" spans="1:10" ht="29.25" customHeight="1">
      <c r="A3" s="88">
        <v>0</v>
      </c>
      <c r="B3" s="89" t="s">
        <v>51</v>
      </c>
      <c r="C3" s="90" t="s">
        <v>376</v>
      </c>
      <c r="D3" s="90" t="s">
        <v>377</v>
      </c>
      <c r="E3" s="90" t="s">
        <v>378</v>
      </c>
      <c r="F3" s="90" t="s">
        <v>379</v>
      </c>
      <c r="G3" s="90" t="s">
        <v>380</v>
      </c>
      <c r="H3" s="90" t="s">
        <v>381</v>
      </c>
      <c r="I3" s="90" t="s">
        <v>382</v>
      </c>
      <c r="J3" s="90" t="s">
        <v>383</v>
      </c>
    </row>
    <row r="4" spans="1:10" ht="22.5">
      <c r="A4" s="88">
        <v>1</v>
      </c>
      <c r="B4" s="91">
        <v>1</v>
      </c>
      <c r="C4" s="92" t="s">
        <v>54</v>
      </c>
      <c r="D4" s="92" t="s">
        <v>55</v>
      </c>
      <c r="E4" s="92" t="s">
        <v>56</v>
      </c>
      <c r="F4" s="93">
        <v>78</v>
      </c>
      <c r="G4" s="93">
        <v>300</v>
      </c>
      <c r="H4" s="93">
        <v>300</v>
      </c>
      <c r="I4" s="93">
        <v>300</v>
      </c>
      <c r="J4" s="93">
        <v>300</v>
      </c>
    </row>
    <row r="5" spans="1:10" ht="56.25">
      <c r="A5" s="88">
        <v>2</v>
      </c>
      <c r="B5" s="91">
        <v>2</v>
      </c>
      <c r="C5" s="92" t="s">
        <v>61</v>
      </c>
      <c r="D5" s="92" t="s">
        <v>62</v>
      </c>
      <c r="E5" s="92" t="s">
        <v>63</v>
      </c>
      <c r="F5" s="93">
        <v>105</v>
      </c>
      <c r="G5" s="93">
        <v>440</v>
      </c>
      <c r="H5" s="93">
        <v>462</v>
      </c>
      <c r="I5" s="93">
        <v>0</v>
      </c>
      <c r="J5" s="93">
        <v>0</v>
      </c>
    </row>
    <row r="6" spans="1:10" ht="33.75">
      <c r="A6" s="88">
        <v>3</v>
      </c>
      <c r="B6" s="91">
        <v>3</v>
      </c>
      <c r="C6" s="92" t="s">
        <v>68</v>
      </c>
      <c r="D6" s="92" t="s">
        <v>69</v>
      </c>
      <c r="E6" s="92" t="s">
        <v>70</v>
      </c>
      <c r="F6" s="93">
        <v>74</v>
      </c>
      <c r="G6" s="93">
        <v>77</v>
      </c>
      <c r="H6" s="93">
        <v>82</v>
      </c>
      <c r="I6" s="93">
        <v>84</v>
      </c>
      <c r="J6" s="93">
        <v>94</v>
      </c>
    </row>
    <row r="7" spans="1:10" ht="45">
      <c r="A7" s="88">
        <v>4</v>
      </c>
      <c r="B7" s="91">
        <v>4</v>
      </c>
      <c r="C7" s="92" t="s">
        <v>74</v>
      </c>
      <c r="D7" s="92" t="s">
        <v>55</v>
      </c>
      <c r="E7" s="92" t="s">
        <v>75</v>
      </c>
      <c r="F7" s="93">
        <v>120</v>
      </c>
      <c r="G7" s="93">
        <v>120</v>
      </c>
      <c r="H7" s="93">
        <v>150</v>
      </c>
      <c r="I7" s="93">
        <v>180</v>
      </c>
      <c r="J7" s="93">
        <v>180</v>
      </c>
    </row>
    <row r="8" spans="1:10" ht="22.5">
      <c r="A8" s="88">
        <v>5</v>
      </c>
      <c r="B8" s="91">
        <v>5</v>
      </c>
      <c r="C8" s="92" t="s">
        <v>76</v>
      </c>
      <c r="D8" s="92" t="s">
        <v>55</v>
      </c>
      <c r="E8" s="92" t="s">
        <v>75</v>
      </c>
      <c r="F8" s="93">
        <v>100</v>
      </c>
      <c r="G8" s="93">
        <v>100</v>
      </c>
      <c r="H8" s="93">
        <v>140</v>
      </c>
      <c r="I8" s="93">
        <v>150</v>
      </c>
      <c r="J8" s="93">
        <v>160</v>
      </c>
    </row>
    <row r="9" spans="1:10" ht="45">
      <c r="A9" s="88">
        <v>6</v>
      </c>
      <c r="B9" s="91">
        <v>6</v>
      </c>
      <c r="C9" s="92" t="s">
        <v>78</v>
      </c>
      <c r="D9" s="92" t="s">
        <v>79</v>
      </c>
      <c r="E9" s="92" t="s">
        <v>80</v>
      </c>
      <c r="F9" s="93">
        <v>70</v>
      </c>
      <c r="G9" s="93">
        <v>250</v>
      </c>
      <c r="H9" s="93">
        <v>250</v>
      </c>
      <c r="I9" s="93">
        <v>250</v>
      </c>
      <c r="J9" s="93">
        <v>250</v>
      </c>
    </row>
    <row r="10" spans="1:10" ht="56.25">
      <c r="A10" s="88">
        <v>7</v>
      </c>
      <c r="B10" s="91">
        <v>8</v>
      </c>
      <c r="C10" s="92" t="s">
        <v>81</v>
      </c>
      <c r="D10" s="92" t="s">
        <v>82</v>
      </c>
      <c r="E10" s="92" t="s">
        <v>83</v>
      </c>
      <c r="F10" s="93">
        <v>105</v>
      </c>
      <c r="G10" s="93">
        <v>400</v>
      </c>
      <c r="H10" s="93">
        <v>400</v>
      </c>
      <c r="I10" s="93">
        <v>0</v>
      </c>
      <c r="J10" s="93">
        <v>0</v>
      </c>
    </row>
    <row r="11" spans="1:10" ht="45">
      <c r="A11" s="88">
        <v>8</v>
      </c>
      <c r="B11" s="91">
        <v>10</v>
      </c>
      <c r="C11" s="92" t="s">
        <v>194</v>
      </c>
      <c r="D11" s="92" t="s">
        <v>85</v>
      </c>
      <c r="E11" s="92" t="s">
        <v>195</v>
      </c>
      <c r="F11" s="93">
        <v>84</v>
      </c>
      <c r="G11" s="93">
        <v>320</v>
      </c>
      <c r="H11" s="93">
        <v>320</v>
      </c>
      <c r="J11" s="93">
        <v>0</v>
      </c>
    </row>
    <row r="12" spans="1:10" ht="33.75">
      <c r="A12" s="88">
        <v>9</v>
      </c>
      <c r="B12" s="91">
        <v>11</v>
      </c>
      <c r="C12" s="92" t="s">
        <v>196</v>
      </c>
      <c r="D12" s="92" t="s">
        <v>114</v>
      </c>
      <c r="E12" s="92" t="s">
        <v>197</v>
      </c>
      <c r="F12" s="93">
        <v>70</v>
      </c>
      <c r="G12" s="93">
        <v>450</v>
      </c>
      <c r="H12" s="93">
        <v>450</v>
      </c>
      <c r="I12" s="93">
        <v>400</v>
      </c>
      <c r="J12" s="93">
        <v>0</v>
      </c>
    </row>
    <row r="13" spans="1:10" ht="45">
      <c r="A13" s="88">
        <v>10</v>
      </c>
      <c r="B13" s="91">
        <v>13</v>
      </c>
      <c r="C13" s="92" t="s">
        <v>84</v>
      </c>
      <c r="D13" s="92" t="s">
        <v>85</v>
      </c>
      <c r="E13" s="92" t="s">
        <v>86</v>
      </c>
      <c r="F13" s="93">
        <v>84</v>
      </c>
      <c r="G13" s="93">
        <v>320</v>
      </c>
      <c r="H13" s="93">
        <v>320</v>
      </c>
      <c r="I13" s="93">
        <v>0</v>
      </c>
      <c r="J13" s="93">
        <v>0</v>
      </c>
    </row>
    <row r="14" spans="1:10" ht="56.25">
      <c r="A14" s="88">
        <v>11</v>
      </c>
      <c r="B14" s="91">
        <v>14</v>
      </c>
      <c r="C14" s="92" t="s">
        <v>89</v>
      </c>
      <c r="D14" s="92" t="s">
        <v>82</v>
      </c>
      <c r="E14" s="92" t="s">
        <v>90</v>
      </c>
      <c r="F14" s="93">
        <v>78</v>
      </c>
      <c r="G14" s="93">
        <v>166</v>
      </c>
      <c r="H14" s="93">
        <v>166</v>
      </c>
      <c r="I14" s="93">
        <v>166</v>
      </c>
      <c r="J14" s="93">
        <v>166</v>
      </c>
    </row>
    <row r="15" spans="1:9" ht="33.75">
      <c r="A15" s="88">
        <v>12</v>
      </c>
      <c r="B15" s="91">
        <v>15</v>
      </c>
      <c r="C15" s="92" t="s">
        <v>93</v>
      </c>
      <c r="D15" s="92" t="s">
        <v>94</v>
      </c>
      <c r="E15" s="92" t="s">
        <v>95</v>
      </c>
      <c r="F15" s="93">
        <v>130</v>
      </c>
      <c r="G15" s="93">
        <v>500</v>
      </c>
      <c r="H15" s="93">
        <v>190</v>
      </c>
      <c r="I15" s="93">
        <v>190</v>
      </c>
    </row>
    <row r="16" spans="1:10" ht="45">
      <c r="A16" s="88">
        <v>13</v>
      </c>
      <c r="B16" s="91">
        <v>16</v>
      </c>
      <c r="C16" s="92" t="s">
        <v>198</v>
      </c>
      <c r="D16" s="92" t="s">
        <v>199</v>
      </c>
      <c r="E16" s="92" t="s">
        <v>200</v>
      </c>
      <c r="F16" s="93">
        <v>104</v>
      </c>
      <c r="G16" s="93">
        <v>400</v>
      </c>
      <c r="H16" s="93">
        <v>400</v>
      </c>
      <c r="I16" s="93">
        <v>400</v>
      </c>
      <c r="J16" s="93">
        <v>400</v>
      </c>
    </row>
    <row r="17" spans="1:10" ht="22.5">
      <c r="A17" s="88">
        <v>14</v>
      </c>
      <c r="B17" s="91">
        <v>18</v>
      </c>
      <c r="C17" s="92" t="s">
        <v>201</v>
      </c>
      <c r="D17" s="92" t="s">
        <v>202</v>
      </c>
      <c r="E17" s="92" t="s">
        <v>203</v>
      </c>
      <c r="F17" s="93">
        <v>300</v>
      </c>
      <c r="G17" s="93">
        <v>920</v>
      </c>
      <c r="H17" s="93">
        <v>830</v>
      </c>
      <c r="I17" s="93">
        <v>0</v>
      </c>
      <c r="J17" s="93">
        <v>0</v>
      </c>
    </row>
    <row r="18" spans="1:10" ht="22.5">
      <c r="A18" s="88">
        <v>15</v>
      </c>
      <c r="B18" s="91">
        <v>21</v>
      </c>
      <c r="C18" s="92" t="s">
        <v>96</v>
      </c>
      <c r="D18" s="92" t="s">
        <v>97</v>
      </c>
      <c r="E18" s="92" t="s">
        <v>98</v>
      </c>
      <c r="F18" s="93">
        <v>71</v>
      </c>
      <c r="G18" s="93">
        <v>255</v>
      </c>
      <c r="H18" s="93">
        <v>255</v>
      </c>
      <c r="J18" s="93">
        <v>0</v>
      </c>
    </row>
    <row r="19" spans="1:10" ht="45">
      <c r="A19" s="88">
        <v>16</v>
      </c>
      <c r="B19" s="91">
        <v>22</v>
      </c>
      <c r="C19" s="92" t="s">
        <v>204</v>
      </c>
      <c r="D19" s="92" t="s">
        <v>62</v>
      </c>
      <c r="E19" s="92" t="s">
        <v>205</v>
      </c>
      <c r="F19" s="93">
        <v>123</v>
      </c>
      <c r="G19" s="93">
        <v>567</v>
      </c>
      <c r="H19" s="93">
        <v>567</v>
      </c>
      <c r="I19" s="93">
        <v>567</v>
      </c>
      <c r="J19" s="93">
        <v>567</v>
      </c>
    </row>
    <row r="20" spans="1:10" ht="56.25">
      <c r="A20" s="88">
        <v>17</v>
      </c>
      <c r="B20" s="91">
        <v>23</v>
      </c>
      <c r="C20" s="92" t="s">
        <v>101</v>
      </c>
      <c r="D20" s="92" t="s">
        <v>85</v>
      </c>
      <c r="E20" s="92" t="s">
        <v>102</v>
      </c>
      <c r="F20" s="93">
        <v>105</v>
      </c>
      <c r="G20" s="93">
        <v>400</v>
      </c>
      <c r="H20" s="93">
        <v>400</v>
      </c>
      <c r="I20" s="93">
        <v>400</v>
      </c>
      <c r="J20" s="93">
        <v>400</v>
      </c>
    </row>
    <row r="21" spans="1:10" ht="45">
      <c r="A21" s="88">
        <v>18</v>
      </c>
      <c r="B21" s="91">
        <v>25</v>
      </c>
      <c r="C21" s="92" t="s">
        <v>206</v>
      </c>
      <c r="D21" s="92" t="s">
        <v>207</v>
      </c>
      <c r="E21" s="92" t="s">
        <v>208</v>
      </c>
      <c r="F21" s="93">
        <v>122</v>
      </c>
      <c r="G21" s="93">
        <v>460</v>
      </c>
      <c r="H21" s="93">
        <v>460</v>
      </c>
      <c r="I21" s="93">
        <v>463</v>
      </c>
      <c r="J21" s="93">
        <v>223</v>
      </c>
    </row>
    <row r="22" spans="1:10" ht="33.75">
      <c r="A22" s="88">
        <v>19</v>
      </c>
      <c r="B22" s="91">
        <v>27</v>
      </c>
      <c r="C22" s="92" t="s">
        <v>209</v>
      </c>
      <c r="D22" s="92" t="s">
        <v>118</v>
      </c>
      <c r="E22" s="92" t="s">
        <v>210</v>
      </c>
      <c r="F22" s="93">
        <v>113</v>
      </c>
      <c r="G22" s="93">
        <v>365</v>
      </c>
      <c r="H22" s="93">
        <v>175</v>
      </c>
      <c r="J22" s="93">
        <v>0</v>
      </c>
    </row>
    <row r="23" spans="1:10" ht="45">
      <c r="A23" s="88">
        <v>20</v>
      </c>
      <c r="B23" s="91">
        <v>29</v>
      </c>
      <c r="C23" s="92" t="s">
        <v>211</v>
      </c>
      <c r="D23" s="92" t="s">
        <v>212</v>
      </c>
      <c r="E23" s="92" t="s">
        <v>213</v>
      </c>
      <c r="F23" s="93">
        <v>128</v>
      </c>
      <c r="G23" s="93">
        <v>500</v>
      </c>
      <c r="H23" s="93">
        <v>500</v>
      </c>
      <c r="I23" s="93">
        <v>500</v>
      </c>
      <c r="J23" s="93">
        <v>500</v>
      </c>
    </row>
    <row r="24" spans="1:10" ht="33.75">
      <c r="A24" s="88">
        <v>21</v>
      </c>
      <c r="B24" s="91">
        <v>30</v>
      </c>
      <c r="C24" s="92" t="s">
        <v>105</v>
      </c>
      <c r="D24" s="92" t="s">
        <v>106</v>
      </c>
      <c r="E24" s="92" t="s">
        <v>107</v>
      </c>
      <c r="F24" s="93">
        <v>95</v>
      </c>
      <c r="G24" s="93">
        <v>347</v>
      </c>
      <c r="H24" s="93">
        <v>300</v>
      </c>
      <c r="I24" s="93">
        <v>0</v>
      </c>
      <c r="J24" s="93">
        <v>0</v>
      </c>
    </row>
    <row r="25" spans="1:10" ht="56.25">
      <c r="A25" s="88">
        <v>22</v>
      </c>
      <c r="B25" s="91">
        <v>31</v>
      </c>
      <c r="C25" s="92" t="s">
        <v>214</v>
      </c>
      <c r="D25" s="92" t="s">
        <v>184</v>
      </c>
      <c r="E25" s="92" t="s">
        <v>215</v>
      </c>
      <c r="F25" s="93">
        <v>92</v>
      </c>
      <c r="G25" s="93">
        <v>92</v>
      </c>
      <c r="H25" s="93">
        <v>92</v>
      </c>
      <c r="I25" s="93">
        <v>92</v>
      </c>
      <c r="J25" s="93">
        <v>0</v>
      </c>
    </row>
    <row r="26" spans="1:10" ht="22.5">
      <c r="A26" s="88">
        <v>23</v>
      </c>
      <c r="B26" s="91">
        <v>33</v>
      </c>
      <c r="C26" s="92" t="s">
        <v>216</v>
      </c>
      <c r="D26" s="92" t="s">
        <v>217</v>
      </c>
      <c r="E26" s="92" t="s">
        <v>218</v>
      </c>
      <c r="F26" s="93">
        <v>130</v>
      </c>
      <c r="G26" s="93">
        <v>500</v>
      </c>
      <c r="H26" s="93">
        <v>500</v>
      </c>
      <c r="I26" s="93">
        <v>500</v>
      </c>
      <c r="J26" s="93">
        <v>500</v>
      </c>
    </row>
    <row r="27" spans="1:10" ht="56.25">
      <c r="A27" s="88">
        <v>24</v>
      </c>
      <c r="B27" s="91">
        <v>34</v>
      </c>
      <c r="C27" s="92" t="s">
        <v>219</v>
      </c>
      <c r="D27" s="92" t="s">
        <v>220</v>
      </c>
      <c r="E27" s="92" t="s">
        <v>221</v>
      </c>
      <c r="F27" s="93">
        <v>140</v>
      </c>
      <c r="G27" s="93">
        <v>568</v>
      </c>
      <c r="H27" s="93">
        <v>400</v>
      </c>
      <c r="I27" s="93">
        <v>0</v>
      </c>
      <c r="J27" s="93">
        <v>0</v>
      </c>
    </row>
    <row r="28" spans="1:10" ht="22.5">
      <c r="A28" s="88">
        <v>25</v>
      </c>
      <c r="B28" s="91">
        <v>35</v>
      </c>
      <c r="C28" s="92" t="s">
        <v>109</v>
      </c>
      <c r="D28" s="92" t="s">
        <v>110</v>
      </c>
      <c r="E28" s="92" t="s">
        <v>111</v>
      </c>
      <c r="F28" s="93">
        <v>80</v>
      </c>
      <c r="G28" s="93">
        <v>245</v>
      </c>
      <c r="H28" s="93">
        <v>245</v>
      </c>
      <c r="I28" s="93">
        <v>245</v>
      </c>
      <c r="J28" s="93">
        <v>245</v>
      </c>
    </row>
    <row r="29" spans="1:10" ht="33.75">
      <c r="A29" s="88">
        <v>26</v>
      </c>
      <c r="B29" s="91">
        <v>37</v>
      </c>
      <c r="C29" s="92" t="s">
        <v>113</v>
      </c>
      <c r="D29" s="92" t="s">
        <v>114</v>
      </c>
      <c r="E29" s="92" t="s">
        <v>115</v>
      </c>
      <c r="F29" s="93">
        <v>130</v>
      </c>
      <c r="G29" s="93">
        <v>500</v>
      </c>
      <c r="H29" s="93">
        <v>500</v>
      </c>
      <c r="I29" s="93">
        <v>500</v>
      </c>
      <c r="J29" s="93">
        <v>500</v>
      </c>
    </row>
    <row r="30" spans="1:10" ht="45">
      <c r="A30" s="88">
        <v>27</v>
      </c>
      <c r="B30" s="91">
        <v>38</v>
      </c>
      <c r="C30" s="92" t="s">
        <v>222</v>
      </c>
      <c r="D30" s="92" t="s">
        <v>223</v>
      </c>
      <c r="E30" s="92" t="s">
        <v>224</v>
      </c>
      <c r="F30" s="93">
        <v>114</v>
      </c>
      <c r="G30" s="93">
        <v>420</v>
      </c>
      <c r="H30" s="93">
        <v>420</v>
      </c>
      <c r="I30" s="93">
        <v>420</v>
      </c>
      <c r="J30" s="93">
        <v>420</v>
      </c>
    </row>
    <row r="31" spans="1:10" ht="45">
      <c r="A31" s="88">
        <v>28</v>
      </c>
      <c r="B31" s="91">
        <v>39</v>
      </c>
      <c r="C31" s="92" t="s">
        <v>117</v>
      </c>
      <c r="D31" s="92" t="s">
        <v>118</v>
      </c>
      <c r="E31" s="92" t="s">
        <v>119</v>
      </c>
      <c r="F31" s="93">
        <v>210</v>
      </c>
      <c r="G31" s="93">
        <v>631</v>
      </c>
      <c r="H31" s="93">
        <v>631</v>
      </c>
      <c r="I31" s="93">
        <v>0</v>
      </c>
      <c r="J31" s="93">
        <v>0</v>
      </c>
    </row>
    <row r="32" spans="1:10" ht="56.25">
      <c r="A32" s="88">
        <v>29</v>
      </c>
      <c r="B32" s="91">
        <v>40</v>
      </c>
      <c r="C32" s="92" t="s">
        <v>225</v>
      </c>
      <c r="D32" s="92" t="s">
        <v>226</v>
      </c>
      <c r="E32" s="92" t="s">
        <v>227</v>
      </c>
      <c r="F32" s="93">
        <v>83</v>
      </c>
      <c r="G32" s="93">
        <v>377</v>
      </c>
      <c r="H32" s="93">
        <v>358</v>
      </c>
      <c r="I32" s="93">
        <v>377</v>
      </c>
      <c r="J32" s="93">
        <v>176</v>
      </c>
    </row>
    <row r="33" spans="1:10" ht="33.75">
      <c r="A33" s="88">
        <v>30</v>
      </c>
      <c r="B33" s="91">
        <v>43</v>
      </c>
      <c r="C33" s="92" t="s">
        <v>228</v>
      </c>
      <c r="D33" s="92" t="s">
        <v>229</v>
      </c>
      <c r="E33" s="92" t="s">
        <v>230</v>
      </c>
      <c r="F33" s="93">
        <v>126</v>
      </c>
      <c r="G33" s="93">
        <v>480</v>
      </c>
      <c r="H33" s="93">
        <v>480</v>
      </c>
      <c r="I33" s="93">
        <v>480</v>
      </c>
      <c r="J33" s="93">
        <v>480</v>
      </c>
    </row>
    <row r="34" spans="1:10" ht="22.5">
      <c r="A34" s="88">
        <v>31</v>
      </c>
      <c r="B34" s="91">
        <v>44</v>
      </c>
      <c r="C34" s="92" t="s">
        <v>120</v>
      </c>
      <c r="D34" s="92" t="s">
        <v>121</v>
      </c>
      <c r="E34" s="92" t="s">
        <v>122</v>
      </c>
      <c r="F34" s="93">
        <v>114</v>
      </c>
      <c r="G34" s="93">
        <v>420</v>
      </c>
      <c r="H34" s="93">
        <v>420</v>
      </c>
      <c r="I34" s="93">
        <v>420</v>
      </c>
      <c r="J34" s="93">
        <v>420</v>
      </c>
    </row>
    <row r="35" spans="1:10" ht="22.5">
      <c r="A35" s="88">
        <v>32</v>
      </c>
      <c r="B35" s="91">
        <v>45</v>
      </c>
      <c r="C35" s="92" t="s">
        <v>123</v>
      </c>
      <c r="D35" s="92" t="s">
        <v>121</v>
      </c>
      <c r="E35" s="92" t="s">
        <v>124</v>
      </c>
      <c r="F35" s="93">
        <v>200</v>
      </c>
      <c r="G35" s="93">
        <v>0</v>
      </c>
      <c r="H35" s="93">
        <v>0</v>
      </c>
      <c r="I35" s="93">
        <v>0</v>
      </c>
      <c r="J35" s="93">
        <v>0</v>
      </c>
    </row>
    <row r="36" spans="1:10" ht="22.5">
      <c r="A36" s="88">
        <v>33</v>
      </c>
      <c r="B36" s="91">
        <v>46</v>
      </c>
      <c r="C36" s="92" t="s">
        <v>127</v>
      </c>
      <c r="D36" s="92" t="s">
        <v>82</v>
      </c>
      <c r="E36" s="92" t="s">
        <v>128</v>
      </c>
      <c r="F36" s="93">
        <v>190</v>
      </c>
      <c r="G36" s="93">
        <v>0</v>
      </c>
      <c r="H36" s="93">
        <v>0</v>
      </c>
      <c r="I36" s="93">
        <v>0</v>
      </c>
      <c r="J36" s="93">
        <v>0</v>
      </c>
    </row>
    <row r="37" spans="1:10" ht="56.25">
      <c r="A37" s="88">
        <v>34</v>
      </c>
      <c r="B37" s="91">
        <v>47</v>
      </c>
      <c r="C37" s="92" t="s">
        <v>231</v>
      </c>
      <c r="D37" s="92" t="s">
        <v>223</v>
      </c>
      <c r="E37" s="92" t="s">
        <v>232</v>
      </c>
      <c r="F37" s="93">
        <v>200</v>
      </c>
      <c r="G37" s="93">
        <v>0</v>
      </c>
      <c r="H37" s="93">
        <v>0</v>
      </c>
      <c r="I37" s="93">
        <v>0</v>
      </c>
      <c r="J37" s="93">
        <v>0</v>
      </c>
    </row>
    <row r="38" spans="1:10" ht="22.5">
      <c r="A38" s="88">
        <v>35</v>
      </c>
      <c r="B38" s="91">
        <v>48</v>
      </c>
      <c r="C38" s="92" t="s">
        <v>233</v>
      </c>
      <c r="D38" s="92" t="s">
        <v>234</v>
      </c>
      <c r="E38" s="92" t="s">
        <v>235</v>
      </c>
      <c r="F38" s="93">
        <v>200</v>
      </c>
      <c r="G38" s="93">
        <v>0</v>
      </c>
      <c r="H38" s="93">
        <v>0</v>
      </c>
      <c r="I38" s="93">
        <v>0</v>
      </c>
      <c r="J38" s="93">
        <v>0</v>
      </c>
    </row>
    <row r="39" spans="1:10" ht="45">
      <c r="A39" s="88">
        <v>36</v>
      </c>
      <c r="B39" s="91">
        <v>49</v>
      </c>
      <c r="C39" s="92" t="s">
        <v>236</v>
      </c>
      <c r="D39" s="92" t="s">
        <v>184</v>
      </c>
      <c r="E39" s="92" t="s">
        <v>237</v>
      </c>
      <c r="F39" s="93">
        <v>198</v>
      </c>
      <c r="G39" s="93">
        <v>0</v>
      </c>
      <c r="H39" s="93">
        <v>0</v>
      </c>
      <c r="I39" s="93">
        <v>0</v>
      </c>
      <c r="J39" s="93">
        <v>0</v>
      </c>
    </row>
    <row r="40" spans="1:10" ht="33.75">
      <c r="A40" s="88">
        <v>37</v>
      </c>
      <c r="B40" s="91">
        <v>50</v>
      </c>
      <c r="C40" s="92" t="s">
        <v>132</v>
      </c>
      <c r="D40" s="92" t="s">
        <v>133</v>
      </c>
      <c r="E40" s="92" t="s">
        <v>134</v>
      </c>
      <c r="F40" s="93">
        <v>198</v>
      </c>
      <c r="J40" s="93">
        <v>0</v>
      </c>
    </row>
    <row r="41" spans="1:10" ht="33.75">
      <c r="A41" s="88">
        <v>38</v>
      </c>
      <c r="B41" s="91">
        <v>52</v>
      </c>
      <c r="C41" s="92" t="s">
        <v>137</v>
      </c>
      <c r="D41" s="92" t="s">
        <v>138</v>
      </c>
      <c r="E41" s="92" t="s">
        <v>139</v>
      </c>
      <c r="F41" s="93">
        <v>76</v>
      </c>
      <c r="G41" s="93">
        <v>135</v>
      </c>
      <c r="H41" s="93">
        <v>135</v>
      </c>
      <c r="I41" s="93">
        <v>0</v>
      </c>
      <c r="J41" s="93">
        <v>0</v>
      </c>
    </row>
    <row r="42" spans="1:10" ht="45">
      <c r="A42" s="88">
        <v>39</v>
      </c>
      <c r="B42" s="91">
        <v>53</v>
      </c>
      <c r="C42" s="92" t="s">
        <v>142</v>
      </c>
      <c r="D42" s="92" t="s">
        <v>138</v>
      </c>
      <c r="E42" s="92" t="s">
        <v>143</v>
      </c>
      <c r="F42" s="93">
        <v>95</v>
      </c>
      <c r="G42" s="93">
        <v>170</v>
      </c>
      <c r="H42" s="93">
        <v>0</v>
      </c>
      <c r="I42" s="93">
        <v>0</v>
      </c>
      <c r="J42" s="93">
        <v>0</v>
      </c>
    </row>
    <row r="43" spans="1:10" ht="45">
      <c r="A43" s="88">
        <v>40</v>
      </c>
      <c r="B43" s="91">
        <v>54</v>
      </c>
      <c r="C43" s="92" t="s">
        <v>144</v>
      </c>
      <c r="D43" s="92" t="s">
        <v>145</v>
      </c>
      <c r="E43" s="92" t="s">
        <v>146</v>
      </c>
      <c r="F43" s="93">
        <v>92</v>
      </c>
      <c r="G43" s="93">
        <v>380</v>
      </c>
      <c r="H43" s="93">
        <v>0</v>
      </c>
      <c r="I43" s="93">
        <v>0</v>
      </c>
      <c r="J43" s="93">
        <v>0</v>
      </c>
    </row>
    <row r="44" spans="1:10" ht="22.5">
      <c r="A44" s="88">
        <v>41</v>
      </c>
      <c r="B44" s="91">
        <v>55</v>
      </c>
      <c r="C44" s="92" t="s">
        <v>238</v>
      </c>
      <c r="D44" s="92" t="s">
        <v>184</v>
      </c>
      <c r="E44" s="92" t="s">
        <v>239</v>
      </c>
      <c r="F44" s="93">
        <v>200</v>
      </c>
      <c r="G44" s="93">
        <v>0</v>
      </c>
      <c r="H44" s="93">
        <v>0</v>
      </c>
      <c r="I44" s="93">
        <v>0</v>
      </c>
      <c r="J44" s="93">
        <v>0</v>
      </c>
    </row>
    <row r="45" spans="1:10" ht="56.25">
      <c r="A45" s="88">
        <v>42</v>
      </c>
      <c r="B45" s="91">
        <v>56</v>
      </c>
      <c r="C45" s="92" t="s">
        <v>240</v>
      </c>
      <c r="D45" s="92" t="s">
        <v>184</v>
      </c>
      <c r="E45" s="92" t="s">
        <v>237</v>
      </c>
      <c r="F45" s="93">
        <v>200</v>
      </c>
      <c r="G45" s="93">
        <v>0</v>
      </c>
      <c r="H45" s="93">
        <v>0</v>
      </c>
      <c r="I45" s="93">
        <v>0</v>
      </c>
      <c r="J45" s="93">
        <v>0</v>
      </c>
    </row>
    <row r="46" spans="1:10" ht="56.25">
      <c r="A46" s="88">
        <v>43</v>
      </c>
      <c r="B46" s="91">
        <v>57</v>
      </c>
      <c r="C46" s="92" t="s">
        <v>241</v>
      </c>
      <c r="D46" s="92" t="s">
        <v>184</v>
      </c>
      <c r="E46" s="92" t="s">
        <v>242</v>
      </c>
      <c r="F46" s="93">
        <v>199</v>
      </c>
      <c r="G46" s="93">
        <v>0</v>
      </c>
      <c r="H46" s="93">
        <v>0</v>
      </c>
      <c r="I46" s="93">
        <v>0</v>
      </c>
      <c r="J46" s="93">
        <v>0</v>
      </c>
    </row>
    <row r="47" spans="1:10" ht="56.25">
      <c r="A47" s="88">
        <v>44</v>
      </c>
      <c r="B47" s="91">
        <v>58</v>
      </c>
      <c r="C47" s="92" t="s">
        <v>147</v>
      </c>
      <c r="D47" s="92" t="s">
        <v>133</v>
      </c>
      <c r="E47" s="92" t="s">
        <v>148</v>
      </c>
      <c r="F47" s="93">
        <v>200</v>
      </c>
      <c r="G47" s="93">
        <v>578</v>
      </c>
      <c r="H47" s="93">
        <v>251</v>
      </c>
      <c r="I47" s="93">
        <v>0</v>
      </c>
      <c r="J47" s="93">
        <v>0</v>
      </c>
    </row>
    <row r="48" spans="1:10" ht="45">
      <c r="A48" s="88">
        <v>45</v>
      </c>
      <c r="B48" s="91">
        <v>59</v>
      </c>
      <c r="C48" s="92" t="s">
        <v>243</v>
      </c>
      <c r="D48" s="92" t="s">
        <v>184</v>
      </c>
      <c r="E48" s="92" t="s">
        <v>244</v>
      </c>
      <c r="F48" s="93">
        <v>200</v>
      </c>
      <c r="G48" s="93">
        <v>200</v>
      </c>
      <c r="H48" s="93">
        <v>300</v>
      </c>
      <c r="J48" s="93">
        <v>0</v>
      </c>
    </row>
    <row r="49" spans="1:10" ht="33.75">
      <c r="A49" s="88">
        <v>46</v>
      </c>
      <c r="B49" s="91">
        <v>61</v>
      </c>
      <c r="C49" s="92" t="s">
        <v>151</v>
      </c>
      <c r="D49" s="92" t="s">
        <v>152</v>
      </c>
      <c r="E49" s="92" t="s">
        <v>153</v>
      </c>
      <c r="F49" s="93">
        <v>151</v>
      </c>
      <c r="G49" s="93">
        <v>419</v>
      </c>
      <c r="H49" s="93">
        <v>356</v>
      </c>
      <c r="I49" s="93">
        <v>356</v>
      </c>
      <c r="J49" s="93">
        <v>273</v>
      </c>
    </row>
    <row r="50" spans="1:10" ht="56.25">
      <c r="A50" s="88">
        <v>47</v>
      </c>
      <c r="B50" s="91">
        <v>62</v>
      </c>
      <c r="C50" s="92" t="s">
        <v>155</v>
      </c>
      <c r="D50" s="92" t="s">
        <v>133</v>
      </c>
      <c r="E50" s="92" t="s">
        <v>148</v>
      </c>
      <c r="F50" s="93">
        <v>207</v>
      </c>
      <c r="G50" s="93">
        <v>704</v>
      </c>
      <c r="H50" s="93">
        <v>255</v>
      </c>
      <c r="I50" s="93">
        <v>0</v>
      </c>
      <c r="J50" s="93">
        <v>0</v>
      </c>
    </row>
    <row r="51" spans="1:10" ht="33.75">
      <c r="A51" s="88">
        <v>48</v>
      </c>
      <c r="B51" s="91">
        <v>63</v>
      </c>
      <c r="C51" s="92" t="s">
        <v>156</v>
      </c>
      <c r="D51" s="92" t="s">
        <v>157</v>
      </c>
      <c r="E51" s="92" t="s">
        <v>158</v>
      </c>
      <c r="F51" s="93">
        <v>209</v>
      </c>
      <c r="G51" s="93">
        <v>181</v>
      </c>
      <c r="H51" s="93">
        <v>0</v>
      </c>
      <c r="I51" s="93">
        <v>0</v>
      </c>
      <c r="J51" s="93">
        <v>0</v>
      </c>
    </row>
    <row r="52" spans="1:10" ht="45">
      <c r="A52" s="88">
        <v>49</v>
      </c>
      <c r="B52" s="91">
        <v>64</v>
      </c>
      <c r="C52" s="92" t="s">
        <v>159</v>
      </c>
      <c r="D52" s="92" t="s">
        <v>160</v>
      </c>
      <c r="E52" s="92" t="s">
        <v>161</v>
      </c>
      <c r="F52" s="93">
        <v>64</v>
      </c>
      <c r="G52" s="93">
        <v>0</v>
      </c>
      <c r="H52" s="93">
        <v>0</v>
      </c>
      <c r="I52" s="93">
        <v>0</v>
      </c>
      <c r="J52" s="93">
        <v>0</v>
      </c>
    </row>
    <row r="53" spans="1:10" ht="22.5">
      <c r="A53" s="88">
        <v>50</v>
      </c>
      <c r="B53" s="91">
        <v>65</v>
      </c>
      <c r="C53" s="92" t="s">
        <v>245</v>
      </c>
      <c r="D53" s="92" t="s">
        <v>223</v>
      </c>
      <c r="E53" s="92" t="s">
        <v>246</v>
      </c>
      <c r="F53" s="93">
        <v>184</v>
      </c>
      <c r="G53" s="93">
        <v>0</v>
      </c>
      <c r="H53" s="93">
        <v>0</v>
      </c>
      <c r="I53" s="93">
        <v>0</v>
      </c>
      <c r="J53" s="93">
        <v>0</v>
      </c>
    </row>
    <row r="54" spans="1:10" ht="45">
      <c r="A54" s="88">
        <v>51</v>
      </c>
      <c r="B54" s="91">
        <v>66</v>
      </c>
      <c r="C54" s="92" t="s">
        <v>247</v>
      </c>
      <c r="D54" s="92" t="s">
        <v>223</v>
      </c>
      <c r="E54" s="92" t="s">
        <v>248</v>
      </c>
      <c r="F54" s="93">
        <v>188</v>
      </c>
      <c r="G54" s="93">
        <v>0</v>
      </c>
      <c r="H54" s="93">
        <v>0</v>
      </c>
      <c r="I54" s="93">
        <v>0</v>
      </c>
      <c r="J54" s="93">
        <v>0</v>
      </c>
    </row>
    <row r="55" spans="1:10" ht="67.5">
      <c r="A55" s="88">
        <v>52</v>
      </c>
      <c r="B55" s="91">
        <v>67</v>
      </c>
      <c r="C55" s="92" t="s">
        <v>166</v>
      </c>
      <c r="D55" s="92" t="s">
        <v>118</v>
      </c>
      <c r="E55" s="92" t="s">
        <v>167</v>
      </c>
      <c r="F55" s="93">
        <v>139</v>
      </c>
      <c r="G55" s="93">
        <v>0</v>
      </c>
      <c r="H55" s="93">
        <v>0</v>
      </c>
      <c r="I55" s="93">
        <v>0</v>
      </c>
      <c r="J55" s="93">
        <v>0</v>
      </c>
    </row>
    <row r="56" spans="1:10" ht="33.75">
      <c r="A56" s="88">
        <v>53</v>
      </c>
      <c r="B56" s="91">
        <v>68</v>
      </c>
      <c r="C56" s="92" t="s">
        <v>169</v>
      </c>
      <c r="D56" s="92" t="s">
        <v>55</v>
      </c>
      <c r="E56" s="92" t="s">
        <v>170</v>
      </c>
      <c r="F56" s="93">
        <v>128</v>
      </c>
      <c r="G56" s="93">
        <v>491</v>
      </c>
      <c r="H56" s="93">
        <v>0</v>
      </c>
      <c r="I56" s="93">
        <v>0</v>
      </c>
      <c r="J56" s="93">
        <v>0</v>
      </c>
    </row>
    <row r="57" spans="1:10" ht="22.5">
      <c r="A57" s="88">
        <v>54</v>
      </c>
      <c r="B57" s="91">
        <v>69</v>
      </c>
      <c r="C57" s="92" t="s">
        <v>249</v>
      </c>
      <c r="D57" s="92" t="s">
        <v>69</v>
      </c>
      <c r="E57" s="92" t="s">
        <v>250</v>
      </c>
      <c r="F57" s="93">
        <v>105</v>
      </c>
      <c r="G57" s="93">
        <v>0</v>
      </c>
      <c r="H57" s="93">
        <v>0</v>
      </c>
      <c r="I57" s="93">
        <v>0</v>
      </c>
      <c r="J57" s="93">
        <v>0</v>
      </c>
    </row>
    <row r="58" spans="1:10" ht="56.25">
      <c r="A58" s="88">
        <v>55</v>
      </c>
      <c r="B58" s="91">
        <v>70</v>
      </c>
      <c r="C58" s="92" t="s">
        <v>251</v>
      </c>
      <c r="D58" s="92" t="s">
        <v>62</v>
      </c>
      <c r="E58" s="94" t="s">
        <v>252</v>
      </c>
      <c r="F58" s="93">
        <v>206</v>
      </c>
      <c r="G58" s="93">
        <v>175</v>
      </c>
      <c r="H58" s="93">
        <v>0</v>
      </c>
      <c r="I58" s="93">
        <v>0</v>
      </c>
      <c r="J58" s="93">
        <v>0</v>
      </c>
    </row>
    <row r="59" spans="1:10" ht="78.75">
      <c r="A59" s="88">
        <v>56</v>
      </c>
      <c r="B59" s="91">
        <v>71</v>
      </c>
      <c r="C59" s="92" t="s">
        <v>172</v>
      </c>
      <c r="D59" s="92" t="s">
        <v>138</v>
      </c>
      <c r="E59" s="92" t="s">
        <v>173</v>
      </c>
      <c r="F59" s="93">
        <v>300</v>
      </c>
      <c r="G59" s="93">
        <v>1340</v>
      </c>
      <c r="H59" s="93">
        <v>1020</v>
      </c>
      <c r="I59" s="93">
        <v>750</v>
      </c>
      <c r="J59" s="93">
        <v>0</v>
      </c>
    </row>
    <row r="60" spans="1:10" ht="56.25">
      <c r="A60" s="88">
        <v>57</v>
      </c>
      <c r="B60" s="91">
        <v>72</v>
      </c>
      <c r="C60" s="92" t="s">
        <v>175</v>
      </c>
      <c r="D60" s="92" t="s">
        <v>69</v>
      </c>
      <c r="E60" s="92" t="s">
        <v>176</v>
      </c>
      <c r="F60" s="93">
        <v>300</v>
      </c>
      <c r="G60" s="93">
        <v>1755</v>
      </c>
      <c r="H60" s="93">
        <v>1775</v>
      </c>
      <c r="I60" s="93">
        <v>0</v>
      </c>
      <c r="J60" s="93">
        <v>0</v>
      </c>
    </row>
    <row r="61" spans="1:10" ht="33.75">
      <c r="A61" s="88">
        <v>58</v>
      </c>
      <c r="B61" s="91">
        <v>73</v>
      </c>
      <c r="C61" s="92" t="s">
        <v>179</v>
      </c>
      <c r="D61" s="92" t="s">
        <v>180</v>
      </c>
      <c r="E61" s="92" t="s">
        <v>181</v>
      </c>
      <c r="F61" s="93">
        <v>300</v>
      </c>
      <c r="G61" s="93">
        <v>2000</v>
      </c>
      <c r="H61" s="93">
        <v>3390</v>
      </c>
      <c r="I61" s="93">
        <v>3200</v>
      </c>
      <c r="J61" s="93">
        <v>780</v>
      </c>
    </row>
    <row r="62" spans="1:10" ht="45">
      <c r="A62" s="88">
        <v>59</v>
      </c>
      <c r="B62" s="91">
        <v>74</v>
      </c>
      <c r="C62" s="92" t="s">
        <v>253</v>
      </c>
      <c r="D62" s="92" t="s">
        <v>82</v>
      </c>
      <c r="E62" s="92" t="s">
        <v>254</v>
      </c>
      <c r="F62" s="93">
        <v>158</v>
      </c>
      <c r="G62" s="93">
        <v>158</v>
      </c>
      <c r="H62" s="93">
        <v>0</v>
      </c>
      <c r="I62" s="93">
        <v>0</v>
      </c>
      <c r="J62" s="93">
        <v>0</v>
      </c>
    </row>
    <row r="63" spans="1:10" ht="33.75">
      <c r="A63" s="88">
        <v>60</v>
      </c>
      <c r="B63" s="91">
        <v>75</v>
      </c>
      <c r="C63" s="92" t="s">
        <v>255</v>
      </c>
      <c r="D63" s="92" t="s">
        <v>82</v>
      </c>
      <c r="E63" s="92" t="s">
        <v>256</v>
      </c>
      <c r="F63" s="93">
        <v>155</v>
      </c>
      <c r="G63" s="93">
        <v>155</v>
      </c>
      <c r="H63" s="93">
        <v>155</v>
      </c>
      <c r="J63" s="93">
        <v>0</v>
      </c>
    </row>
    <row r="64" spans="1:10" ht="33.75">
      <c r="A64" s="88">
        <v>61</v>
      </c>
      <c r="B64" s="91">
        <v>76</v>
      </c>
      <c r="C64" s="92" t="s">
        <v>183</v>
      </c>
      <c r="D64" s="92" t="s">
        <v>184</v>
      </c>
      <c r="E64" s="92" t="s">
        <v>185</v>
      </c>
      <c r="F64" s="93">
        <v>300</v>
      </c>
      <c r="G64" s="93">
        <v>4790</v>
      </c>
      <c r="H64" s="93">
        <v>1706</v>
      </c>
      <c r="I64" s="93">
        <v>2005</v>
      </c>
      <c r="J64" s="93">
        <v>2320</v>
      </c>
    </row>
    <row r="65" spans="1:10" ht="22.5">
      <c r="A65" s="88">
        <v>62</v>
      </c>
      <c r="B65" s="91">
        <v>78</v>
      </c>
      <c r="C65" s="92" t="s">
        <v>257</v>
      </c>
      <c r="D65" s="92" t="s">
        <v>258</v>
      </c>
      <c r="E65" s="92" t="s">
        <v>259</v>
      </c>
      <c r="F65" s="93">
        <v>300</v>
      </c>
      <c r="G65" s="93">
        <v>5560</v>
      </c>
      <c r="H65" s="93">
        <v>5780</v>
      </c>
      <c r="I65" s="93">
        <v>9000</v>
      </c>
      <c r="J65" s="93">
        <v>9500</v>
      </c>
    </row>
    <row r="66" spans="1:10" ht="22.5">
      <c r="A66" s="88">
        <v>63</v>
      </c>
      <c r="B66" s="91">
        <v>79</v>
      </c>
      <c r="C66" s="92" t="s">
        <v>260</v>
      </c>
      <c r="D66" s="92" t="s">
        <v>261</v>
      </c>
      <c r="E66" s="92" t="s">
        <v>262</v>
      </c>
      <c r="F66" s="93">
        <v>300</v>
      </c>
      <c r="G66" s="93">
        <v>1945</v>
      </c>
      <c r="H66" s="93">
        <v>3420</v>
      </c>
      <c r="I66" s="93">
        <v>6311</v>
      </c>
      <c r="J66" s="93">
        <v>7276</v>
      </c>
    </row>
    <row r="67" spans="1:10" ht="33.75">
      <c r="A67" s="88">
        <v>64</v>
      </c>
      <c r="B67" s="91">
        <v>85</v>
      </c>
      <c r="C67" s="92" t="s">
        <v>263</v>
      </c>
      <c r="D67" s="92" t="s">
        <v>55</v>
      </c>
      <c r="E67" s="92" t="s">
        <v>264</v>
      </c>
      <c r="F67" s="93">
        <v>130</v>
      </c>
      <c r="G67" s="93">
        <v>500</v>
      </c>
      <c r="H67" s="93">
        <v>0</v>
      </c>
      <c r="I67" s="93">
        <v>0</v>
      </c>
      <c r="J67" s="93">
        <v>0</v>
      </c>
    </row>
    <row r="68" spans="1:10" ht="56.25">
      <c r="A68" s="88">
        <v>65</v>
      </c>
      <c r="B68" s="91">
        <v>91</v>
      </c>
      <c r="C68" s="92" t="s">
        <v>188</v>
      </c>
      <c r="D68" s="92" t="s">
        <v>189</v>
      </c>
      <c r="E68" s="92" t="s">
        <v>98</v>
      </c>
      <c r="F68" s="93">
        <v>170</v>
      </c>
      <c r="G68" s="93">
        <v>520</v>
      </c>
      <c r="H68" s="93">
        <v>0</v>
      </c>
      <c r="I68" s="93">
        <v>0</v>
      </c>
      <c r="J68" s="93">
        <v>0</v>
      </c>
    </row>
    <row r="69" spans="1:10" ht="33.75">
      <c r="A69" s="88">
        <v>66</v>
      </c>
      <c r="B69" s="91">
        <v>104</v>
      </c>
      <c r="C69" s="92" t="s">
        <v>265</v>
      </c>
      <c r="D69" s="92" t="s">
        <v>223</v>
      </c>
      <c r="E69" s="92" t="s">
        <v>266</v>
      </c>
      <c r="F69" s="93">
        <v>80</v>
      </c>
      <c r="G69" s="92"/>
      <c r="H69" s="92">
        <v>0</v>
      </c>
      <c r="I69" s="92">
        <v>0</v>
      </c>
      <c r="J69" s="93">
        <v>0</v>
      </c>
    </row>
    <row r="70" spans="1:10" ht="11.25">
      <c r="A70" s="95"/>
      <c r="B70" s="96"/>
      <c r="C70" s="97"/>
      <c r="D70" s="97"/>
      <c r="E70" s="97"/>
      <c r="F70" s="98"/>
      <c r="G70" s="98"/>
      <c r="H70" s="98"/>
      <c r="I70" s="98"/>
      <c r="J70" s="98"/>
    </row>
    <row r="71" spans="1:10" ht="11.25">
      <c r="A71" s="95"/>
      <c r="B71" s="96"/>
      <c r="C71" s="97"/>
      <c r="D71" s="97"/>
      <c r="E71" s="97"/>
      <c r="F71" s="98"/>
      <c r="G71" s="98"/>
      <c r="H71" s="98"/>
      <c r="I71" s="98"/>
      <c r="J71" s="98"/>
    </row>
    <row r="72" spans="1:10" ht="11.25">
      <c r="A72" s="95"/>
      <c r="B72" s="96"/>
      <c r="C72" s="97"/>
      <c r="D72" s="97"/>
      <c r="E72" s="97"/>
      <c r="F72" s="98"/>
      <c r="G72" s="98"/>
      <c r="H72" s="98"/>
      <c r="I72" s="98"/>
      <c r="J72" s="98"/>
    </row>
    <row r="73" spans="1:10" ht="11.25">
      <c r="A73" s="95"/>
      <c r="B73" s="96"/>
      <c r="C73" s="97"/>
      <c r="D73" s="98"/>
      <c r="E73" s="97"/>
      <c r="F73" s="98"/>
      <c r="G73" s="98"/>
      <c r="H73" s="98"/>
      <c r="I73" s="98"/>
      <c r="J73" s="98"/>
    </row>
    <row r="74" spans="1:10" ht="11.25">
      <c r="A74" s="95"/>
      <c r="B74" s="96"/>
      <c r="C74" s="97"/>
      <c r="D74" s="97"/>
      <c r="E74" s="97"/>
      <c r="F74" s="98"/>
      <c r="G74" s="98"/>
      <c r="H74" s="98"/>
      <c r="I74" s="98"/>
      <c r="J74" s="98"/>
    </row>
    <row r="75" spans="1:10" ht="11.25">
      <c r="A75" s="95"/>
      <c r="B75" s="96"/>
      <c r="C75" s="97"/>
      <c r="D75" s="97"/>
      <c r="E75" s="97"/>
      <c r="F75" s="98"/>
      <c r="G75" s="98"/>
      <c r="H75" s="98"/>
      <c r="I75" s="98"/>
      <c r="J75" s="98"/>
    </row>
    <row r="76" spans="1:10" ht="11.25">
      <c r="A76" s="95"/>
      <c r="B76" s="96"/>
      <c r="C76" s="97"/>
      <c r="D76" s="97"/>
      <c r="E76" s="97"/>
      <c r="F76" s="98"/>
      <c r="G76" s="98"/>
      <c r="H76" s="98"/>
      <c r="I76" s="98"/>
      <c r="J76" s="98"/>
    </row>
    <row r="77" spans="1:10" ht="11.25">
      <c r="A77" s="95"/>
      <c r="B77" s="96"/>
      <c r="C77" s="97"/>
      <c r="D77" s="97"/>
      <c r="E77" s="97"/>
      <c r="F77" s="98"/>
      <c r="G77" s="98"/>
      <c r="H77" s="98"/>
      <c r="I77" s="98"/>
      <c r="J77" s="98"/>
    </row>
    <row r="78" spans="1:10" ht="11.25">
      <c r="A78" s="95"/>
      <c r="B78" s="96"/>
      <c r="C78" s="97"/>
      <c r="D78" s="97"/>
      <c r="E78" s="97"/>
      <c r="F78" s="98"/>
      <c r="G78" s="98"/>
      <c r="H78" s="98"/>
      <c r="I78" s="98"/>
      <c r="J78" s="98"/>
    </row>
    <row r="79" spans="1:10" ht="11.25">
      <c r="A79" s="95"/>
      <c r="B79" s="96"/>
      <c r="C79" s="97"/>
      <c r="D79" s="97"/>
      <c r="E79" s="97"/>
      <c r="F79" s="98"/>
      <c r="G79" s="98"/>
      <c r="H79" s="98"/>
      <c r="I79" s="98"/>
      <c r="J79" s="98"/>
    </row>
    <row r="80" spans="1:10" ht="11.25">
      <c r="A80" s="95"/>
      <c r="B80" s="96"/>
      <c r="C80" s="97"/>
      <c r="D80" s="97"/>
      <c r="E80" s="97"/>
      <c r="F80" s="98"/>
      <c r="G80" s="98"/>
      <c r="H80" s="98"/>
      <c r="I80" s="98"/>
      <c r="J80" s="98"/>
    </row>
    <row r="81" spans="1:10" ht="11.25">
      <c r="A81" s="95"/>
      <c r="B81" s="96"/>
      <c r="C81" s="97"/>
      <c r="D81" s="97"/>
      <c r="E81" s="97"/>
      <c r="F81" s="98"/>
      <c r="G81" s="98"/>
      <c r="H81" s="98"/>
      <c r="I81" s="98"/>
      <c r="J81" s="98"/>
    </row>
    <row r="82" spans="1:10" ht="11.25">
      <c r="A82" s="95"/>
      <c r="B82" s="96"/>
      <c r="C82" s="97"/>
      <c r="D82" s="97"/>
      <c r="E82" s="97"/>
      <c r="F82" s="98"/>
      <c r="G82" s="98"/>
      <c r="H82" s="98"/>
      <c r="I82" s="98"/>
      <c r="J82" s="98"/>
    </row>
    <row r="83" spans="1:10" ht="11.25">
      <c r="A83" s="95"/>
      <c r="B83" s="96"/>
      <c r="C83" s="97"/>
      <c r="D83" s="97"/>
      <c r="E83" s="97"/>
      <c r="F83" s="98"/>
      <c r="G83" s="98"/>
      <c r="H83" s="98"/>
      <c r="I83" s="98"/>
      <c r="J83" s="98"/>
    </row>
    <row r="84" spans="1:10" ht="11.25">
      <c r="A84" s="95"/>
      <c r="B84" s="96"/>
      <c r="C84" s="97"/>
      <c r="D84" s="97"/>
      <c r="E84" s="97"/>
      <c r="F84" s="98"/>
      <c r="G84" s="98"/>
      <c r="H84" s="98"/>
      <c r="I84" s="98"/>
      <c r="J84" s="98"/>
    </row>
    <row r="85" spans="1:10" ht="11.25">
      <c r="A85" s="95"/>
      <c r="B85" s="96"/>
      <c r="C85" s="97"/>
      <c r="D85" s="97"/>
      <c r="E85" s="97"/>
      <c r="F85" s="98"/>
      <c r="G85" s="98"/>
      <c r="H85" s="98"/>
      <c r="I85" s="98"/>
      <c r="J85" s="98"/>
    </row>
    <row r="86" spans="1:10" ht="11.25">
      <c r="A86" s="95"/>
      <c r="B86" s="96"/>
      <c r="C86" s="97"/>
      <c r="D86" s="97"/>
      <c r="E86" s="97"/>
      <c r="F86" s="98"/>
      <c r="G86" s="98"/>
      <c r="H86" s="98"/>
      <c r="I86" s="98"/>
      <c r="J86" s="98"/>
    </row>
    <row r="87" spans="1:10" ht="11.25">
      <c r="A87" s="95"/>
      <c r="B87" s="96"/>
      <c r="C87" s="97"/>
      <c r="D87" s="97"/>
      <c r="E87" s="97"/>
      <c r="F87" s="98"/>
      <c r="G87" s="98"/>
      <c r="H87" s="98"/>
      <c r="I87" s="98"/>
      <c r="J87" s="98"/>
    </row>
    <row r="88" spans="1:10" ht="11.25">
      <c r="A88" s="95"/>
      <c r="B88" s="96"/>
      <c r="C88" s="97"/>
      <c r="D88" s="97"/>
      <c r="E88" s="97"/>
      <c r="F88" s="98"/>
      <c r="G88" s="98"/>
      <c r="H88" s="98"/>
      <c r="I88" s="98"/>
      <c r="J88" s="98"/>
    </row>
    <row r="89" spans="1:10" ht="11.25">
      <c r="A89" s="95"/>
      <c r="B89" s="96"/>
      <c r="C89" s="97"/>
      <c r="D89" s="97"/>
      <c r="E89" s="97"/>
      <c r="F89" s="98"/>
      <c r="G89" s="98"/>
      <c r="H89" s="98"/>
      <c r="I89" s="98"/>
      <c r="J89" s="98"/>
    </row>
    <row r="90" spans="1:10" ht="11.25">
      <c r="A90" s="95"/>
      <c r="B90" s="96"/>
      <c r="C90" s="97"/>
      <c r="D90" s="97"/>
      <c r="E90" s="97"/>
      <c r="F90" s="98"/>
      <c r="G90" s="98"/>
      <c r="H90" s="98"/>
      <c r="I90" s="98"/>
      <c r="J90" s="98"/>
    </row>
    <row r="91" spans="1:10" ht="11.25">
      <c r="A91" s="95"/>
      <c r="B91" s="96"/>
      <c r="C91" s="97"/>
      <c r="D91" s="97"/>
      <c r="E91" s="97"/>
      <c r="F91" s="98"/>
      <c r="G91" s="98"/>
      <c r="H91" s="98"/>
      <c r="I91" s="98"/>
      <c r="J91" s="98"/>
    </row>
    <row r="92" spans="1:10" ht="11.25">
      <c r="A92" s="95"/>
      <c r="B92" s="96"/>
      <c r="C92" s="97"/>
      <c r="D92" s="97"/>
      <c r="E92" s="97"/>
      <c r="F92" s="98"/>
      <c r="G92" s="98"/>
      <c r="H92" s="98"/>
      <c r="I92" s="98"/>
      <c r="J92" s="98"/>
    </row>
    <row r="93" spans="1:10" ht="11.25">
      <c r="A93" s="95"/>
      <c r="B93" s="96"/>
      <c r="C93" s="97"/>
      <c r="D93" s="97"/>
      <c r="E93" s="97"/>
      <c r="F93" s="98"/>
      <c r="G93" s="98"/>
      <c r="H93" s="98"/>
      <c r="I93" s="98"/>
      <c r="J93" s="98"/>
    </row>
    <row r="94" spans="1:10" ht="11.25">
      <c r="A94" s="95"/>
      <c r="B94" s="96"/>
      <c r="C94" s="97"/>
      <c r="D94" s="97"/>
      <c r="E94" s="97"/>
      <c r="F94" s="98"/>
      <c r="G94" s="98"/>
      <c r="H94" s="98"/>
      <c r="I94" s="98"/>
      <c r="J94" s="98"/>
    </row>
    <row r="95" spans="1:10" ht="11.25">
      <c r="A95" s="95"/>
      <c r="B95" s="96"/>
      <c r="C95" s="97"/>
      <c r="D95" s="97"/>
      <c r="E95" s="97"/>
      <c r="F95" s="98"/>
      <c r="G95" s="98"/>
      <c r="H95" s="98"/>
      <c r="I95" s="98"/>
      <c r="J95" s="98"/>
    </row>
    <row r="96" spans="1:10" ht="11.25">
      <c r="A96" s="95"/>
      <c r="B96" s="96"/>
      <c r="C96" s="97"/>
      <c r="D96" s="97"/>
      <c r="E96" s="97"/>
      <c r="F96" s="98"/>
      <c r="G96" s="98"/>
      <c r="H96" s="98"/>
      <c r="I96" s="98"/>
      <c r="J96" s="98"/>
    </row>
    <row r="97" spans="1:10" ht="11.25">
      <c r="A97" s="95"/>
      <c r="B97" s="96"/>
      <c r="C97" s="97"/>
      <c r="D97" s="97"/>
      <c r="E97" s="97"/>
      <c r="F97" s="98"/>
      <c r="G97" s="98"/>
      <c r="H97" s="98"/>
      <c r="I97" s="98"/>
      <c r="J97" s="98"/>
    </row>
    <row r="98" spans="1:10" ht="11.25">
      <c r="A98" s="95"/>
      <c r="B98" s="96"/>
      <c r="C98" s="97"/>
      <c r="D98" s="97"/>
      <c r="E98" s="97"/>
      <c r="F98" s="98"/>
      <c r="G98" s="98"/>
      <c r="H98" s="98"/>
      <c r="I98" s="98"/>
      <c r="J98" s="98"/>
    </row>
    <row r="99" spans="1:10" ht="11.25">
      <c r="A99" s="95"/>
      <c r="B99" s="96"/>
      <c r="C99" s="97"/>
      <c r="D99" s="97"/>
      <c r="E99" s="97"/>
      <c r="F99" s="98"/>
      <c r="G99" s="98"/>
      <c r="H99" s="98"/>
      <c r="I99" s="98"/>
      <c r="J99" s="98"/>
    </row>
    <row r="100" spans="1:10" ht="11.25">
      <c r="A100" s="95"/>
      <c r="B100" s="96"/>
      <c r="C100" s="97"/>
      <c r="D100" s="97"/>
      <c r="E100" s="97"/>
      <c r="F100" s="98"/>
      <c r="G100" s="98"/>
      <c r="H100" s="98"/>
      <c r="I100" s="98"/>
      <c r="J100" s="98"/>
    </row>
    <row r="101" spans="1:10" ht="11.25">
      <c r="A101" s="95"/>
      <c r="B101" s="96"/>
      <c r="C101" s="97"/>
      <c r="D101" s="97"/>
      <c r="E101" s="97"/>
      <c r="F101" s="98"/>
      <c r="G101" s="98"/>
      <c r="H101" s="98"/>
      <c r="I101" s="98"/>
      <c r="J101" s="98"/>
    </row>
    <row r="102" spans="1:10" ht="11.25">
      <c r="A102" s="95"/>
      <c r="B102" s="96"/>
      <c r="C102" s="97"/>
      <c r="D102" s="97"/>
      <c r="E102" s="97"/>
      <c r="F102" s="98"/>
      <c r="G102" s="98"/>
      <c r="H102" s="98"/>
      <c r="I102" s="98"/>
      <c r="J102" s="98"/>
    </row>
    <row r="103" spans="1:10" ht="11.25">
      <c r="A103" s="95"/>
      <c r="B103" s="96"/>
      <c r="C103" s="97"/>
      <c r="D103" s="97"/>
      <c r="E103" s="97"/>
      <c r="F103" s="98"/>
      <c r="G103" s="98"/>
      <c r="H103" s="98"/>
      <c r="I103" s="98"/>
      <c r="J103" s="98"/>
    </row>
    <row r="104" spans="1:10" ht="11.25">
      <c r="A104" s="95"/>
      <c r="B104" s="96"/>
      <c r="C104" s="97"/>
      <c r="D104" s="97"/>
      <c r="E104" s="97"/>
      <c r="F104" s="98"/>
      <c r="G104" s="98"/>
      <c r="H104" s="98"/>
      <c r="I104" s="98"/>
      <c r="J104" s="98"/>
    </row>
    <row r="105" spans="1:10" ht="11.25">
      <c r="A105" s="95"/>
      <c r="B105" s="96"/>
      <c r="C105" s="97"/>
      <c r="D105" s="97"/>
      <c r="E105" s="97"/>
      <c r="F105" s="98"/>
      <c r="G105" s="98"/>
      <c r="H105" s="98"/>
      <c r="I105" s="98"/>
      <c r="J105" s="98"/>
    </row>
    <row r="106" spans="1:10" ht="11.25">
      <c r="A106" s="95"/>
      <c r="B106" s="96"/>
      <c r="C106" s="97"/>
      <c r="D106" s="97"/>
      <c r="E106" s="97"/>
      <c r="F106" s="98"/>
      <c r="G106" s="98"/>
      <c r="H106" s="98"/>
      <c r="I106" s="98"/>
      <c r="J106" s="98"/>
    </row>
    <row r="107" spans="1:10" ht="11.25">
      <c r="A107" s="95"/>
      <c r="B107" s="96"/>
      <c r="C107" s="97"/>
      <c r="D107" s="97"/>
      <c r="E107" s="97"/>
      <c r="F107" s="98"/>
      <c r="G107" s="98"/>
      <c r="H107" s="98"/>
      <c r="I107" s="98"/>
      <c r="J107" s="98"/>
    </row>
    <row r="108" spans="1:10" ht="11.25">
      <c r="A108" s="95"/>
      <c r="B108" s="96"/>
      <c r="C108" s="97"/>
      <c r="D108" s="97"/>
      <c r="E108" s="97"/>
      <c r="F108" s="98"/>
      <c r="G108" s="98"/>
      <c r="H108" s="98"/>
      <c r="I108" s="98"/>
      <c r="J108" s="98"/>
    </row>
    <row r="109" spans="1:10" ht="11.25">
      <c r="A109" s="95"/>
      <c r="B109" s="96"/>
      <c r="C109" s="97"/>
      <c r="D109" s="97"/>
      <c r="E109" s="97"/>
      <c r="F109" s="98"/>
      <c r="G109" s="98"/>
      <c r="H109" s="98"/>
      <c r="I109" s="98"/>
      <c r="J109" s="98"/>
    </row>
    <row r="110" spans="1:10" ht="11.25">
      <c r="A110" s="95"/>
      <c r="B110" s="96"/>
      <c r="C110" s="97"/>
      <c r="D110" s="97"/>
      <c r="E110" s="97"/>
      <c r="F110" s="98"/>
      <c r="G110" s="98"/>
      <c r="H110" s="98"/>
      <c r="I110" s="98"/>
      <c r="J110" s="98"/>
    </row>
    <row r="111" spans="1:10" ht="11.25">
      <c r="A111" s="95"/>
      <c r="B111" s="96"/>
      <c r="C111" s="97"/>
      <c r="D111" s="97"/>
      <c r="E111" s="97"/>
      <c r="F111" s="98"/>
      <c r="G111" s="98"/>
      <c r="H111" s="98"/>
      <c r="I111" s="98"/>
      <c r="J111" s="98"/>
    </row>
    <row r="112" spans="1:10" ht="11.25">
      <c r="A112" s="95"/>
      <c r="B112" s="96"/>
      <c r="C112" s="97"/>
      <c r="D112" s="97"/>
      <c r="E112" s="97"/>
      <c r="F112" s="98"/>
      <c r="G112" s="98"/>
      <c r="H112" s="98"/>
      <c r="I112" s="98"/>
      <c r="J112" s="98"/>
    </row>
    <row r="113" spans="1:10" ht="11.25">
      <c r="A113" s="95"/>
      <c r="B113" s="96"/>
      <c r="C113" s="97"/>
      <c r="D113" s="97"/>
      <c r="E113" s="97"/>
      <c r="F113" s="98"/>
      <c r="G113" s="98"/>
      <c r="H113" s="98"/>
      <c r="I113" s="98"/>
      <c r="J113" s="98"/>
    </row>
    <row r="114" spans="1:10" ht="11.25">
      <c r="A114" s="95"/>
      <c r="B114" s="96"/>
      <c r="C114" s="97"/>
      <c r="D114" s="97"/>
      <c r="E114" s="97"/>
      <c r="F114" s="98"/>
      <c r="G114" s="98"/>
      <c r="H114" s="98"/>
      <c r="I114" s="98"/>
      <c r="J114" s="98"/>
    </row>
    <row r="115" spans="1:10" ht="11.25">
      <c r="A115" s="95"/>
      <c r="B115" s="96"/>
      <c r="C115" s="97"/>
      <c r="D115" s="97"/>
      <c r="E115" s="97"/>
      <c r="F115" s="98"/>
      <c r="G115" s="98"/>
      <c r="H115" s="98"/>
      <c r="I115" s="98"/>
      <c r="J115" s="98"/>
    </row>
    <row r="116" spans="1:10" ht="11.25">
      <c r="A116" s="95"/>
      <c r="B116" s="96"/>
      <c r="C116" s="97"/>
      <c r="D116" s="97"/>
      <c r="E116" s="97"/>
      <c r="F116" s="98"/>
      <c r="G116" s="98"/>
      <c r="H116" s="98"/>
      <c r="I116" s="98"/>
      <c r="J116" s="98"/>
    </row>
    <row r="117" spans="1:10" ht="11.25">
      <c r="A117" s="95"/>
      <c r="B117" s="96"/>
      <c r="C117" s="97"/>
      <c r="D117" s="97"/>
      <c r="E117" s="97"/>
      <c r="F117" s="98"/>
      <c r="G117" s="98"/>
      <c r="H117" s="98"/>
      <c r="I117" s="98"/>
      <c r="J117" s="98"/>
    </row>
    <row r="118" spans="1:10" ht="11.25">
      <c r="A118" s="95"/>
      <c r="B118" s="96"/>
      <c r="C118" s="97"/>
      <c r="D118" s="97"/>
      <c r="E118" s="97"/>
      <c r="F118" s="98"/>
      <c r="G118" s="98"/>
      <c r="H118" s="98"/>
      <c r="I118" s="98"/>
      <c r="J118" s="98"/>
    </row>
    <row r="119" spans="1:10" ht="11.25">
      <c r="A119" s="95"/>
      <c r="B119" s="96"/>
      <c r="C119" s="97"/>
      <c r="D119" s="97"/>
      <c r="E119" s="97"/>
      <c r="F119" s="98"/>
      <c r="G119" s="98"/>
      <c r="H119" s="98"/>
      <c r="I119" s="98"/>
      <c r="J119" s="98"/>
    </row>
    <row r="120" spans="1:10" ht="11.25">
      <c r="A120" s="95"/>
      <c r="B120" s="96"/>
      <c r="C120" s="97"/>
      <c r="D120" s="97"/>
      <c r="E120" s="97"/>
      <c r="F120" s="98"/>
      <c r="G120" s="98"/>
      <c r="H120" s="98"/>
      <c r="I120" s="98"/>
      <c r="J120" s="98"/>
    </row>
    <row r="121" spans="1:10" ht="11.25">
      <c r="A121" s="95"/>
      <c r="B121" s="96"/>
      <c r="C121" s="97"/>
      <c r="D121" s="97"/>
      <c r="E121" s="97"/>
      <c r="F121" s="98"/>
      <c r="G121" s="98"/>
      <c r="H121" s="98"/>
      <c r="I121" s="98"/>
      <c r="J121" s="98"/>
    </row>
    <row r="122" spans="1:10" ht="11.25">
      <c r="A122" s="95"/>
      <c r="B122" s="96"/>
      <c r="C122" s="97"/>
      <c r="D122" s="97"/>
      <c r="E122" s="97"/>
      <c r="F122" s="98"/>
      <c r="G122" s="98"/>
      <c r="H122" s="98"/>
      <c r="I122" s="98"/>
      <c r="J122" s="98"/>
    </row>
    <row r="123" spans="1:10" ht="11.25">
      <c r="A123" s="95"/>
      <c r="B123" s="96"/>
      <c r="C123" s="97"/>
      <c r="D123" s="97"/>
      <c r="E123" s="97"/>
      <c r="F123" s="98"/>
      <c r="G123" s="98"/>
      <c r="H123" s="98"/>
      <c r="I123" s="98"/>
      <c r="J123" s="98"/>
    </row>
    <row r="124" spans="1:10" ht="11.25">
      <c r="A124" s="95"/>
      <c r="B124" s="96"/>
      <c r="C124" s="97"/>
      <c r="D124" s="97"/>
      <c r="E124" s="97"/>
      <c r="F124" s="98"/>
      <c r="G124" s="98"/>
      <c r="H124" s="98"/>
      <c r="I124" s="98"/>
      <c r="J124" s="98"/>
    </row>
    <row r="125" spans="1:10" ht="11.25">
      <c r="A125" s="95"/>
      <c r="B125" s="96"/>
      <c r="C125" s="97"/>
      <c r="D125" s="97"/>
      <c r="E125" s="97"/>
      <c r="F125" s="98"/>
      <c r="G125" s="98"/>
      <c r="H125" s="98"/>
      <c r="I125" s="98"/>
      <c r="J125" s="98"/>
    </row>
    <row r="126" spans="1:10" ht="11.25">
      <c r="A126" s="95"/>
      <c r="B126" s="96"/>
      <c r="C126" s="97"/>
      <c r="D126" s="97"/>
      <c r="E126" s="97"/>
      <c r="F126" s="98"/>
      <c r="G126" s="98"/>
      <c r="H126" s="98"/>
      <c r="I126" s="98"/>
      <c r="J126" s="98"/>
    </row>
    <row r="127" spans="1:10" ht="11.25">
      <c r="A127" s="95"/>
      <c r="B127" s="96"/>
      <c r="C127" s="97"/>
      <c r="D127" s="97"/>
      <c r="E127" s="97"/>
      <c r="F127" s="98"/>
      <c r="G127" s="98"/>
      <c r="H127" s="98"/>
      <c r="I127" s="98"/>
      <c r="J127" s="98"/>
    </row>
    <row r="128" spans="1:10" ht="11.25">
      <c r="A128" s="95"/>
      <c r="B128" s="96"/>
      <c r="C128" s="97"/>
      <c r="D128" s="97"/>
      <c r="E128" s="97"/>
      <c r="F128" s="98"/>
      <c r="G128" s="98"/>
      <c r="H128" s="98"/>
      <c r="I128" s="98"/>
      <c r="J128" s="98"/>
    </row>
    <row r="129" spans="1:10" ht="11.25">
      <c r="A129" s="95"/>
      <c r="B129" s="96"/>
      <c r="C129" s="97"/>
      <c r="D129" s="97"/>
      <c r="E129" s="97"/>
      <c r="F129" s="98"/>
      <c r="G129" s="98"/>
      <c r="H129" s="98"/>
      <c r="I129" s="98"/>
      <c r="J129" s="98"/>
    </row>
    <row r="130" spans="1:10" ht="11.25">
      <c r="A130" s="95"/>
      <c r="B130" s="96"/>
      <c r="C130" s="97"/>
      <c r="D130" s="97"/>
      <c r="E130" s="97"/>
      <c r="F130" s="98"/>
      <c r="G130" s="98"/>
      <c r="H130" s="98"/>
      <c r="I130" s="98"/>
      <c r="J130" s="98"/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7"/>
  <sheetViews>
    <sheetView tabSelected="1" workbookViewId="0" topLeftCell="C1">
      <selection activeCell="F13" sqref="F13"/>
    </sheetView>
  </sheetViews>
  <sheetFormatPr defaultColWidth="9.140625" defaultRowHeight="12.75"/>
  <cols>
    <col min="1" max="2" width="7.421875" style="15" hidden="1" customWidth="1"/>
    <col min="3" max="3" width="30.28125" style="15" customWidth="1"/>
    <col min="4" max="4" width="27.28125" style="15" customWidth="1"/>
    <col min="5" max="5" width="13.7109375" style="15" customWidth="1"/>
    <col min="6" max="6" width="12.00390625" style="15" bestFit="1" customWidth="1"/>
    <col min="7" max="7" width="32.8515625" style="78" customWidth="1"/>
    <col min="8" max="21" width="9.140625" style="62" customWidth="1"/>
    <col min="22" max="22" width="9.140625" style="14" customWidth="1"/>
    <col min="23" max="16384" width="9.140625" style="15" customWidth="1"/>
  </cols>
  <sheetData>
    <row r="1" spans="1:11" ht="11.25" customHeight="1">
      <c r="A1" s="112" t="s">
        <v>385</v>
      </c>
      <c r="B1" s="112"/>
      <c r="C1" s="112"/>
      <c r="D1" s="112"/>
      <c r="E1" s="112"/>
      <c r="F1" s="112"/>
      <c r="G1" s="113"/>
      <c r="H1" s="98"/>
      <c r="I1" s="98"/>
      <c r="J1" s="98"/>
      <c r="K1" s="98"/>
    </row>
    <row r="2" spans="1:7" ht="21" customHeight="1">
      <c r="A2" s="70" t="s">
        <v>267</v>
      </c>
      <c r="B2" s="70" t="s">
        <v>268</v>
      </c>
      <c r="C2" s="71" t="s">
        <v>269</v>
      </c>
      <c r="D2" s="71" t="s">
        <v>270</v>
      </c>
      <c r="E2" s="71" t="s">
        <v>271</v>
      </c>
      <c r="F2" s="79" t="s">
        <v>46</v>
      </c>
      <c r="G2" s="15" t="s">
        <v>272</v>
      </c>
    </row>
    <row r="3" spans="1:9" ht="33.75">
      <c r="A3" s="15">
        <v>1</v>
      </c>
      <c r="B3" s="15">
        <v>7</v>
      </c>
      <c r="C3" s="2" t="s">
        <v>273</v>
      </c>
      <c r="D3" s="2" t="s">
        <v>274</v>
      </c>
      <c r="E3" s="15" t="s">
        <v>275</v>
      </c>
      <c r="F3" s="78" t="s">
        <v>59</v>
      </c>
      <c r="G3" s="15" t="s">
        <v>276</v>
      </c>
      <c r="H3" s="51"/>
      <c r="I3" s="51"/>
    </row>
    <row r="4" spans="1:9" ht="33.75">
      <c r="A4" s="15">
        <v>2</v>
      </c>
      <c r="B4" s="15">
        <v>9</v>
      </c>
      <c r="C4" s="2" t="s">
        <v>277</v>
      </c>
      <c r="D4" s="15" t="s">
        <v>278</v>
      </c>
      <c r="E4" s="15" t="s">
        <v>279</v>
      </c>
      <c r="F4" s="78" t="s">
        <v>100</v>
      </c>
      <c r="G4" s="15" t="s">
        <v>280</v>
      </c>
      <c r="H4" s="51"/>
      <c r="I4" s="51"/>
    </row>
    <row r="5" spans="1:9" ht="11.25">
      <c r="A5" s="15">
        <v>3</v>
      </c>
      <c r="B5" s="15">
        <v>12</v>
      </c>
      <c r="C5" s="2" t="s">
        <v>281</v>
      </c>
      <c r="D5" s="15" t="s">
        <v>282</v>
      </c>
      <c r="E5" s="15" t="s">
        <v>283</v>
      </c>
      <c r="F5" s="78" t="s">
        <v>59</v>
      </c>
      <c r="G5" s="15" t="s">
        <v>276</v>
      </c>
      <c r="H5" s="51"/>
      <c r="I5" s="51"/>
    </row>
    <row r="6" spans="1:9" ht="22.5">
      <c r="A6" s="15">
        <v>4</v>
      </c>
      <c r="B6" s="15">
        <v>17</v>
      </c>
      <c r="C6" s="2" t="s">
        <v>284</v>
      </c>
      <c r="D6" s="15" t="s">
        <v>145</v>
      </c>
      <c r="E6" s="15" t="s">
        <v>285</v>
      </c>
      <c r="F6" s="78" t="s">
        <v>100</v>
      </c>
      <c r="G6" s="15" t="s">
        <v>280</v>
      </c>
      <c r="H6" s="51"/>
      <c r="I6" s="51"/>
    </row>
    <row r="7" spans="1:9" ht="33.75">
      <c r="A7" s="15">
        <v>5</v>
      </c>
      <c r="B7" s="15">
        <v>19</v>
      </c>
      <c r="C7" s="2" t="s">
        <v>286</v>
      </c>
      <c r="D7" s="15" t="s">
        <v>287</v>
      </c>
      <c r="E7" s="15" t="s">
        <v>288</v>
      </c>
      <c r="F7" s="78" t="s">
        <v>59</v>
      </c>
      <c r="G7" s="15" t="s">
        <v>276</v>
      </c>
      <c r="H7" s="51"/>
      <c r="I7" s="51"/>
    </row>
    <row r="8" spans="1:9" ht="45">
      <c r="A8" s="15">
        <v>6</v>
      </c>
      <c r="B8" s="15">
        <v>20</v>
      </c>
      <c r="C8" s="2" t="s">
        <v>289</v>
      </c>
      <c r="D8" s="15" t="s">
        <v>290</v>
      </c>
      <c r="E8" s="15" t="s">
        <v>291</v>
      </c>
      <c r="F8" s="78" t="s">
        <v>100</v>
      </c>
      <c r="G8" s="15" t="s">
        <v>280</v>
      </c>
      <c r="H8" s="51"/>
      <c r="I8" s="51"/>
    </row>
    <row r="9" spans="1:9" ht="22.5">
      <c r="A9" s="15">
        <v>7</v>
      </c>
      <c r="B9" s="15">
        <v>26</v>
      </c>
      <c r="C9" s="2" t="s">
        <v>292</v>
      </c>
      <c r="D9" s="2" t="s">
        <v>97</v>
      </c>
      <c r="E9" s="15" t="s">
        <v>293</v>
      </c>
      <c r="F9" s="78" t="s">
        <v>100</v>
      </c>
      <c r="G9" s="15" t="s">
        <v>280</v>
      </c>
      <c r="H9" s="51"/>
      <c r="I9" s="51"/>
    </row>
    <row r="10" spans="1:9" ht="22.5">
      <c r="A10" s="15">
        <v>8</v>
      </c>
      <c r="B10" s="15">
        <v>28</v>
      </c>
      <c r="C10" s="2" t="s">
        <v>294</v>
      </c>
      <c r="D10" s="2" t="s">
        <v>118</v>
      </c>
      <c r="E10" s="15" t="s">
        <v>295</v>
      </c>
      <c r="F10" s="78" t="s">
        <v>100</v>
      </c>
      <c r="G10" s="15" t="s">
        <v>280</v>
      </c>
      <c r="H10" s="51"/>
      <c r="I10" s="51"/>
    </row>
    <row r="11" spans="1:9" ht="36" customHeight="1">
      <c r="A11" s="15">
        <v>9</v>
      </c>
      <c r="B11" s="15">
        <v>32</v>
      </c>
      <c r="C11" s="2" t="s">
        <v>296</v>
      </c>
      <c r="D11" s="15" t="s">
        <v>220</v>
      </c>
      <c r="E11" s="15" t="s">
        <v>297</v>
      </c>
      <c r="F11" s="78" t="s">
        <v>59</v>
      </c>
      <c r="G11" s="15" t="s">
        <v>276</v>
      </c>
      <c r="H11" s="51"/>
      <c r="I11" s="51"/>
    </row>
    <row r="12" spans="1:9" ht="11.25">
      <c r="A12" s="15">
        <v>10</v>
      </c>
      <c r="B12" s="15">
        <v>36</v>
      </c>
      <c r="C12" s="2" t="s">
        <v>298</v>
      </c>
      <c r="D12" s="15" t="s">
        <v>114</v>
      </c>
      <c r="E12" s="15" t="s">
        <v>299</v>
      </c>
      <c r="F12" s="78" t="s">
        <v>59</v>
      </c>
      <c r="G12" s="15" t="s">
        <v>276</v>
      </c>
      <c r="H12" s="51"/>
      <c r="I12" s="51"/>
    </row>
    <row r="13" spans="1:9" ht="22.5">
      <c r="A13" s="15">
        <v>11</v>
      </c>
      <c r="B13" s="15">
        <v>41</v>
      </c>
      <c r="C13" s="2" t="s">
        <v>300</v>
      </c>
      <c r="D13" s="15" t="s">
        <v>301</v>
      </c>
      <c r="E13" s="15" t="s">
        <v>302</v>
      </c>
      <c r="F13" s="78" t="s">
        <v>59</v>
      </c>
      <c r="G13" s="15" t="s">
        <v>276</v>
      </c>
      <c r="H13" s="51"/>
      <c r="I13" s="51"/>
    </row>
    <row r="14" spans="1:9" ht="31.5" customHeight="1">
      <c r="A14" s="15">
        <v>12</v>
      </c>
      <c r="B14" s="15">
        <v>42</v>
      </c>
      <c r="C14" s="2" t="s">
        <v>303</v>
      </c>
      <c r="D14" s="2" t="s">
        <v>229</v>
      </c>
      <c r="E14" s="15" t="s">
        <v>230</v>
      </c>
      <c r="F14" s="78" t="s">
        <v>59</v>
      </c>
      <c r="G14" s="15" t="s">
        <v>276</v>
      </c>
      <c r="H14" s="51"/>
      <c r="I14" s="51"/>
    </row>
    <row r="15" spans="1:9" ht="25.5" customHeight="1">
      <c r="A15" s="15">
        <v>13</v>
      </c>
      <c r="B15" s="15">
        <v>51</v>
      </c>
      <c r="C15" s="2" t="s">
        <v>304</v>
      </c>
      <c r="D15" s="2" t="s">
        <v>305</v>
      </c>
      <c r="E15" s="15" t="s">
        <v>306</v>
      </c>
      <c r="F15" s="78" t="s">
        <v>141</v>
      </c>
      <c r="G15" s="72" t="s">
        <v>307</v>
      </c>
      <c r="I15" s="51"/>
    </row>
    <row r="16" spans="1:7" ht="33.75">
      <c r="A16" s="15">
        <v>14</v>
      </c>
      <c r="B16" s="73">
        <v>80</v>
      </c>
      <c r="C16" s="74" t="s">
        <v>308</v>
      </c>
      <c r="D16" s="74" t="s">
        <v>309</v>
      </c>
      <c r="E16" s="73" t="s">
        <v>310</v>
      </c>
      <c r="F16" s="103" t="s">
        <v>190</v>
      </c>
      <c r="G16" s="73" t="s">
        <v>311</v>
      </c>
    </row>
    <row r="17" spans="1:7" ht="45">
      <c r="A17" s="15">
        <v>15</v>
      </c>
      <c r="B17" s="73">
        <v>81</v>
      </c>
      <c r="C17" s="74" t="s">
        <v>312</v>
      </c>
      <c r="D17" s="74" t="s">
        <v>313</v>
      </c>
      <c r="E17" s="73" t="s">
        <v>314</v>
      </c>
      <c r="F17" s="103" t="s">
        <v>190</v>
      </c>
      <c r="G17" s="73" t="s">
        <v>311</v>
      </c>
    </row>
    <row r="18" spans="1:7" ht="56.25">
      <c r="A18" s="15">
        <v>16</v>
      </c>
      <c r="B18" s="73">
        <v>82</v>
      </c>
      <c r="C18" s="74" t="s">
        <v>315</v>
      </c>
      <c r="D18" s="74" t="s">
        <v>316</v>
      </c>
      <c r="E18" s="73" t="s">
        <v>317</v>
      </c>
      <c r="F18" s="103" t="s">
        <v>190</v>
      </c>
      <c r="G18" s="73" t="s">
        <v>311</v>
      </c>
    </row>
    <row r="19" spans="1:7" ht="33.75">
      <c r="A19" s="15">
        <v>17</v>
      </c>
      <c r="B19" s="73">
        <v>83</v>
      </c>
      <c r="C19" s="74" t="s">
        <v>318</v>
      </c>
      <c r="D19" s="74" t="s">
        <v>319</v>
      </c>
      <c r="E19" s="73" t="s">
        <v>320</v>
      </c>
      <c r="F19" s="103" t="s">
        <v>190</v>
      </c>
      <c r="G19" s="73" t="s">
        <v>311</v>
      </c>
    </row>
    <row r="20" spans="1:7" ht="45">
      <c r="A20" s="15">
        <v>18</v>
      </c>
      <c r="B20" s="73">
        <v>84</v>
      </c>
      <c r="C20" s="74" t="s">
        <v>321</v>
      </c>
      <c r="D20" s="74" t="s">
        <v>322</v>
      </c>
      <c r="E20" s="73" t="s">
        <v>323</v>
      </c>
      <c r="F20" s="103" t="s">
        <v>190</v>
      </c>
      <c r="G20" s="73" t="s">
        <v>311</v>
      </c>
    </row>
    <row r="21" spans="1:7" ht="33.75">
      <c r="A21" s="15">
        <v>19</v>
      </c>
      <c r="B21" s="73">
        <v>86</v>
      </c>
      <c r="C21" s="74" t="s">
        <v>324</v>
      </c>
      <c r="D21" s="74" t="s">
        <v>325</v>
      </c>
      <c r="E21" s="73" t="s">
        <v>326</v>
      </c>
      <c r="F21" s="103" t="s">
        <v>190</v>
      </c>
      <c r="G21" s="73" t="s">
        <v>311</v>
      </c>
    </row>
    <row r="22" spans="1:7" ht="33.75">
      <c r="A22" s="15">
        <v>20</v>
      </c>
      <c r="B22" s="73">
        <v>87</v>
      </c>
      <c r="C22" s="74" t="s">
        <v>327</v>
      </c>
      <c r="D22" s="74" t="s">
        <v>82</v>
      </c>
      <c r="E22" s="73" t="s">
        <v>328</v>
      </c>
      <c r="F22" s="103" t="s">
        <v>190</v>
      </c>
      <c r="G22" s="73" t="s">
        <v>311</v>
      </c>
    </row>
    <row r="23" spans="1:7" ht="22.5">
      <c r="A23" s="15">
        <v>21</v>
      </c>
      <c r="B23" s="73">
        <v>88</v>
      </c>
      <c r="C23" s="74" t="s">
        <v>329</v>
      </c>
      <c r="D23" s="74" t="s">
        <v>189</v>
      </c>
      <c r="E23" s="73" t="s">
        <v>330</v>
      </c>
      <c r="F23" s="103" t="s">
        <v>190</v>
      </c>
      <c r="G23" s="73" t="s">
        <v>311</v>
      </c>
    </row>
    <row r="24" spans="1:7" ht="33.75">
      <c r="A24" s="15">
        <v>22</v>
      </c>
      <c r="B24" s="73">
        <v>89</v>
      </c>
      <c r="C24" s="74" t="s">
        <v>331</v>
      </c>
      <c r="D24" s="74" t="s">
        <v>184</v>
      </c>
      <c r="E24" s="73" t="s">
        <v>332</v>
      </c>
      <c r="F24" s="103" t="s">
        <v>190</v>
      </c>
      <c r="G24" s="73" t="s">
        <v>311</v>
      </c>
    </row>
    <row r="25" spans="1:7" ht="39" customHeight="1">
      <c r="A25" s="15">
        <v>23</v>
      </c>
      <c r="B25" s="73">
        <v>90</v>
      </c>
      <c r="C25" s="74" t="s">
        <v>333</v>
      </c>
      <c r="D25" s="74" t="s">
        <v>334</v>
      </c>
      <c r="E25" s="73" t="s">
        <v>335</v>
      </c>
      <c r="F25" s="103" t="s">
        <v>190</v>
      </c>
      <c r="G25" s="73" t="s">
        <v>311</v>
      </c>
    </row>
    <row r="26" spans="1:7" ht="22.5">
      <c r="A26" s="15">
        <v>24</v>
      </c>
      <c r="B26" s="73">
        <v>92</v>
      </c>
      <c r="C26" s="74" t="s">
        <v>336</v>
      </c>
      <c r="D26" s="74" t="s">
        <v>337</v>
      </c>
      <c r="E26" s="73" t="s">
        <v>338</v>
      </c>
      <c r="F26" s="103" t="s">
        <v>190</v>
      </c>
      <c r="G26" s="73" t="s">
        <v>311</v>
      </c>
    </row>
    <row r="27" spans="1:7" ht="30" customHeight="1">
      <c r="A27" s="15">
        <v>25</v>
      </c>
      <c r="B27" s="73">
        <v>93</v>
      </c>
      <c r="C27" s="74" t="s">
        <v>339</v>
      </c>
      <c r="D27" s="74" t="s">
        <v>340</v>
      </c>
      <c r="E27" s="73" t="s">
        <v>341</v>
      </c>
      <c r="F27" s="103" t="s">
        <v>190</v>
      </c>
      <c r="G27" s="73" t="s">
        <v>311</v>
      </c>
    </row>
    <row r="28" spans="1:7" ht="28.5" customHeight="1">
      <c r="A28" s="15">
        <v>26</v>
      </c>
      <c r="B28" s="73">
        <v>94</v>
      </c>
      <c r="C28" s="74" t="s">
        <v>342</v>
      </c>
      <c r="D28" s="74" t="s">
        <v>343</v>
      </c>
      <c r="E28" s="73" t="s">
        <v>302</v>
      </c>
      <c r="F28" s="103" t="s">
        <v>190</v>
      </c>
      <c r="G28" s="73" t="s">
        <v>311</v>
      </c>
    </row>
    <row r="29" spans="1:7" ht="22.5">
      <c r="A29" s="15">
        <v>27</v>
      </c>
      <c r="B29" s="73">
        <v>95</v>
      </c>
      <c r="C29" s="74" t="s">
        <v>344</v>
      </c>
      <c r="D29" s="74" t="s">
        <v>345</v>
      </c>
      <c r="E29" s="73" t="s">
        <v>237</v>
      </c>
      <c r="F29" s="103" t="s">
        <v>346</v>
      </c>
      <c r="G29" s="75" t="s">
        <v>347</v>
      </c>
    </row>
    <row r="30" spans="1:7" ht="56.25">
      <c r="A30" s="15">
        <v>28</v>
      </c>
      <c r="B30" s="73">
        <v>96</v>
      </c>
      <c r="C30" s="74" t="s">
        <v>348</v>
      </c>
      <c r="D30" s="74" t="s">
        <v>305</v>
      </c>
      <c r="E30" s="73" t="s">
        <v>306</v>
      </c>
      <c r="F30" s="103" t="s">
        <v>346</v>
      </c>
      <c r="G30" s="75" t="s">
        <v>347</v>
      </c>
    </row>
    <row r="31" spans="1:7" ht="33.75">
      <c r="A31" s="15">
        <v>29</v>
      </c>
      <c r="B31" s="73">
        <v>97</v>
      </c>
      <c r="C31" s="74" t="s">
        <v>349</v>
      </c>
      <c r="D31" s="74" t="s">
        <v>350</v>
      </c>
      <c r="E31" s="73" t="s">
        <v>351</v>
      </c>
      <c r="F31" s="103" t="s">
        <v>346</v>
      </c>
      <c r="G31" s="75" t="s">
        <v>347</v>
      </c>
    </row>
    <row r="32" spans="1:7" ht="33.75">
      <c r="A32" s="15">
        <v>30</v>
      </c>
      <c r="B32" s="73">
        <v>98</v>
      </c>
      <c r="C32" s="74" t="s">
        <v>352</v>
      </c>
      <c r="D32" s="74" t="s">
        <v>353</v>
      </c>
      <c r="E32" s="73" t="s">
        <v>354</v>
      </c>
      <c r="F32" s="103" t="s">
        <v>346</v>
      </c>
      <c r="G32" s="75" t="s">
        <v>347</v>
      </c>
    </row>
    <row r="33" spans="1:7" ht="22.5">
      <c r="A33" s="15">
        <v>31</v>
      </c>
      <c r="B33" s="73">
        <v>99</v>
      </c>
      <c r="C33" s="74" t="s">
        <v>355</v>
      </c>
      <c r="D33" s="74" t="s">
        <v>189</v>
      </c>
      <c r="E33" s="73" t="s">
        <v>356</v>
      </c>
      <c r="F33" s="103" t="s">
        <v>346</v>
      </c>
      <c r="G33" s="75" t="s">
        <v>347</v>
      </c>
    </row>
    <row r="34" spans="1:7" ht="33.75">
      <c r="A34" s="15">
        <v>32</v>
      </c>
      <c r="B34" s="73">
        <v>100</v>
      </c>
      <c r="C34" s="74" t="s">
        <v>357</v>
      </c>
      <c r="D34" s="74" t="s">
        <v>358</v>
      </c>
      <c r="E34" s="73" t="s">
        <v>359</v>
      </c>
      <c r="F34" s="103" t="s">
        <v>346</v>
      </c>
      <c r="G34" s="75" t="s">
        <v>347</v>
      </c>
    </row>
    <row r="35" spans="1:7" ht="30" customHeight="1">
      <c r="A35" s="15">
        <v>33</v>
      </c>
      <c r="B35" s="73">
        <v>101</v>
      </c>
      <c r="C35" s="74" t="s">
        <v>360</v>
      </c>
      <c r="D35" s="74" t="s">
        <v>85</v>
      </c>
      <c r="E35" s="73" t="s">
        <v>361</v>
      </c>
      <c r="F35" s="103" t="s">
        <v>346</v>
      </c>
      <c r="G35" s="75" t="s">
        <v>347</v>
      </c>
    </row>
    <row r="36" spans="1:7" ht="45">
      <c r="A36" s="15">
        <v>34</v>
      </c>
      <c r="B36" s="73">
        <v>102</v>
      </c>
      <c r="C36" s="74" t="s">
        <v>362</v>
      </c>
      <c r="D36" s="74" t="s">
        <v>363</v>
      </c>
      <c r="E36" s="73" t="s">
        <v>364</v>
      </c>
      <c r="F36" s="103" t="s">
        <v>346</v>
      </c>
      <c r="G36" s="75" t="s">
        <v>347</v>
      </c>
    </row>
    <row r="37" spans="1:22" s="77" customFormat="1" ht="33.75">
      <c r="A37" s="15">
        <v>35</v>
      </c>
      <c r="B37" s="73">
        <v>103</v>
      </c>
      <c r="C37" s="74" t="s">
        <v>365</v>
      </c>
      <c r="D37" s="74" t="s">
        <v>223</v>
      </c>
      <c r="E37" s="73" t="s">
        <v>246</v>
      </c>
      <c r="F37" s="103" t="s">
        <v>366</v>
      </c>
      <c r="G37" s="76" t="s">
        <v>367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101"/>
    </row>
    <row r="38" spans="1:22" s="71" customFormat="1" ht="33.75">
      <c r="A38" s="15">
        <v>36</v>
      </c>
      <c r="B38" s="15">
        <v>60</v>
      </c>
      <c r="C38" s="2" t="s">
        <v>368</v>
      </c>
      <c r="D38" s="70" t="s">
        <v>369</v>
      </c>
      <c r="E38" s="70" t="s">
        <v>370</v>
      </c>
      <c r="F38" s="15" t="s">
        <v>154</v>
      </c>
      <c r="G38" s="72" t="s">
        <v>371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102"/>
    </row>
    <row r="39" spans="1:34" ht="22.5">
      <c r="A39" s="15">
        <v>37</v>
      </c>
      <c r="B39" s="15">
        <v>77</v>
      </c>
      <c r="C39" s="2" t="s">
        <v>372</v>
      </c>
      <c r="D39" s="2" t="s">
        <v>180</v>
      </c>
      <c r="E39" s="15" t="s">
        <v>373</v>
      </c>
      <c r="F39" s="15" t="s">
        <v>182</v>
      </c>
      <c r="G39" s="72" t="s">
        <v>374</v>
      </c>
      <c r="V39" s="101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</row>
    <row r="40" spans="2:34" ht="11.25">
      <c r="B40" s="78"/>
      <c r="C40" s="62"/>
      <c r="D40" s="62"/>
      <c r="E40" s="62"/>
      <c r="F40" s="62"/>
      <c r="G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2:34" ht="11.25">
      <c r="B41" s="78"/>
      <c r="C41" s="62"/>
      <c r="D41" s="62"/>
      <c r="E41" s="62"/>
      <c r="F41" s="62"/>
      <c r="G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2:34" ht="11.25">
      <c r="B42" s="78"/>
      <c r="C42" s="62"/>
      <c r="D42" s="62"/>
      <c r="E42" s="62"/>
      <c r="F42" s="62"/>
      <c r="G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2:34" ht="11.25">
      <c r="B43" s="78"/>
      <c r="C43" s="62"/>
      <c r="D43" s="62"/>
      <c r="E43" s="62"/>
      <c r="F43" s="62"/>
      <c r="G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2:34" ht="11.25">
      <c r="B44" s="78"/>
      <c r="C44" s="62"/>
      <c r="D44" s="62"/>
      <c r="E44" s="62"/>
      <c r="F44" s="62"/>
      <c r="G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2:34" ht="11.25">
      <c r="B45" s="78"/>
      <c r="C45" s="62"/>
      <c r="D45" s="62"/>
      <c r="E45" s="62"/>
      <c r="F45" s="62"/>
      <c r="G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2:34" ht="11.25">
      <c r="B46" s="78"/>
      <c r="C46" s="62"/>
      <c r="D46" s="62"/>
      <c r="E46" s="62"/>
      <c r="F46" s="62"/>
      <c r="G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2:34" ht="11.25">
      <c r="B47" s="78"/>
      <c r="C47" s="62"/>
      <c r="D47" s="62"/>
      <c r="E47" s="62"/>
      <c r="F47" s="62"/>
      <c r="G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2:34" ht="11.25">
      <c r="B48" s="78"/>
      <c r="C48" s="62"/>
      <c r="D48" s="62"/>
      <c r="E48" s="62"/>
      <c r="F48" s="62"/>
      <c r="G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2:34" ht="11.25">
      <c r="B49" s="78"/>
      <c r="C49" s="62"/>
      <c r="D49" s="62"/>
      <c r="E49" s="62"/>
      <c r="F49" s="62"/>
      <c r="G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2:34" ht="11.25">
      <c r="B50" s="78"/>
      <c r="C50" s="62"/>
      <c r="D50" s="62"/>
      <c r="E50" s="62"/>
      <c r="F50" s="62"/>
      <c r="G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2:34" ht="11.25">
      <c r="B51" s="78"/>
      <c r="C51" s="62"/>
      <c r="D51" s="62"/>
      <c r="E51" s="62"/>
      <c r="F51" s="62"/>
      <c r="G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2:34" ht="11.25">
      <c r="B52" s="78"/>
      <c r="C52" s="62"/>
      <c r="D52" s="62"/>
      <c r="E52" s="62"/>
      <c r="F52" s="62"/>
      <c r="G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2:34" ht="11.25">
      <c r="B53" s="78"/>
      <c r="C53" s="62"/>
      <c r="D53" s="62"/>
      <c r="E53" s="62"/>
      <c r="F53" s="62"/>
      <c r="G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2:34" ht="11.25">
      <c r="B54" s="78"/>
      <c r="C54" s="62"/>
      <c r="D54" s="62"/>
      <c r="E54" s="62"/>
      <c r="F54" s="62"/>
      <c r="G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2:34" ht="11.25">
      <c r="B55" s="78"/>
      <c r="C55" s="62"/>
      <c r="D55" s="62"/>
      <c r="E55" s="62"/>
      <c r="F55" s="62"/>
      <c r="G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2:34" ht="11.25">
      <c r="B56" s="78"/>
      <c r="C56" s="62"/>
      <c r="D56" s="62"/>
      <c r="E56" s="62"/>
      <c r="F56" s="62"/>
      <c r="G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2:34" ht="11.25">
      <c r="B57" s="78"/>
      <c r="C57" s="62"/>
      <c r="D57" s="62"/>
      <c r="E57" s="62"/>
      <c r="F57" s="62"/>
      <c r="G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2:34" ht="11.25">
      <c r="B58" s="78"/>
      <c r="C58" s="62"/>
      <c r="D58" s="62"/>
      <c r="E58" s="62"/>
      <c r="F58" s="62"/>
      <c r="G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2:34" ht="11.25">
      <c r="B59" s="78"/>
      <c r="C59" s="62"/>
      <c r="D59" s="62"/>
      <c r="E59" s="62"/>
      <c r="F59" s="62"/>
      <c r="G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2:34" ht="11.25">
      <c r="B60" s="78"/>
      <c r="C60" s="62"/>
      <c r="D60" s="62"/>
      <c r="E60" s="62"/>
      <c r="F60" s="62"/>
      <c r="G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  <row r="61" spans="2:34" ht="11.25">
      <c r="B61" s="78"/>
      <c r="C61" s="62"/>
      <c r="D61" s="62"/>
      <c r="E61" s="62"/>
      <c r="F61" s="62"/>
      <c r="G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</row>
    <row r="62" spans="2:34" ht="11.25">
      <c r="B62" s="78"/>
      <c r="C62" s="62"/>
      <c r="D62" s="62"/>
      <c r="E62" s="62"/>
      <c r="F62" s="62"/>
      <c r="G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</row>
    <row r="63" spans="2:34" ht="11.25">
      <c r="B63" s="78"/>
      <c r="C63" s="62"/>
      <c r="D63" s="62"/>
      <c r="E63" s="62"/>
      <c r="F63" s="62"/>
      <c r="G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</row>
    <row r="64" spans="2:34" ht="11.25">
      <c r="B64" s="78"/>
      <c r="C64" s="62"/>
      <c r="D64" s="62"/>
      <c r="E64" s="62"/>
      <c r="F64" s="62"/>
      <c r="G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</row>
    <row r="65" spans="2:34" ht="11.25">
      <c r="B65" s="78"/>
      <c r="C65" s="62"/>
      <c r="D65" s="62"/>
      <c r="E65" s="62"/>
      <c r="F65" s="62"/>
      <c r="G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</row>
    <row r="66" spans="2:34" ht="11.25">
      <c r="B66" s="78"/>
      <c r="C66" s="62"/>
      <c r="D66" s="62"/>
      <c r="E66" s="62"/>
      <c r="F66" s="62"/>
      <c r="G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</row>
    <row r="67" spans="2:34" ht="11.25">
      <c r="B67" s="78"/>
      <c r="C67" s="62"/>
      <c r="D67" s="62"/>
      <c r="E67" s="62"/>
      <c r="F67" s="62"/>
      <c r="G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</row>
    <row r="68" spans="2:34" ht="11.25">
      <c r="B68" s="78"/>
      <c r="C68" s="62"/>
      <c r="D68" s="62"/>
      <c r="E68" s="62"/>
      <c r="F68" s="62"/>
      <c r="G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</row>
    <row r="69" spans="2:34" ht="11.25">
      <c r="B69" s="78"/>
      <c r="C69" s="62"/>
      <c r="D69" s="62"/>
      <c r="E69" s="62"/>
      <c r="F69" s="62"/>
      <c r="G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</row>
    <row r="70" spans="2:34" ht="11.25">
      <c r="B70" s="78"/>
      <c r="C70" s="62"/>
      <c r="D70" s="62"/>
      <c r="E70" s="62"/>
      <c r="F70" s="62"/>
      <c r="G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</row>
    <row r="71" spans="2:34" ht="11.25">
      <c r="B71" s="78"/>
      <c r="C71" s="62"/>
      <c r="D71" s="62"/>
      <c r="E71" s="62"/>
      <c r="F71" s="62"/>
      <c r="G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</row>
    <row r="72" spans="2:34" ht="11.25">
      <c r="B72" s="78"/>
      <c r="C72" s="62"/>
      <c r="D72" s="62"/>
      <c r="E72" s="62"/>
      <c r="F72" s="62"/>
      <c r="G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</row>
    <row r="73" spans="2:34" ht="11.25">
      <c r="B73" s="78"/>
      <c r="C73" s="62"/>
      <c r="D73" s="62"/>
      <c r="E73" s="62"/>
      <c r="F73" s="62"/>
      <c r="G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</row>
    <row r="74" spans="2:34" ht="11.25">
      <c r="B74" s="78"/>
      <c r="C74" s="62"/>
      <c r="D74" s="62"/>
      <c r="E74" s="62"/>
      <c r="F74" s="62"/>
      <c r="G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</row>
    <row r="75" spans="2:34" ht="11.25">
      <c r="B75" s="78"/>
      <c r="C75" s="62"/>
      <c r="D75" s="62"/>
      <c r="E75" s="62"/>
      <c r="F75" s="62"/>
      <c r="G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</row>
    <row r="76" spans="2:34" ht="11.25">
      <c r="B76" s="78"/>
      <c r="C76" s="62"/>
      <c r="D76" s="62"/>
      <c r="E76" s="62"/>
      <c r="F76" s="62"/>
      <c r="G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</row>
    <row r="77" spans="2:34" ht="11.25">
      <c r="B77" s="78"/>
      <c r="C77" s="62"/>
      <c r="D77" s="62"/>
      <c r="E77" s="62"/>
      <c r="F77" s="62"/>
      <c r="G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</row>
  </sheetData>
  <mergeCells count="1">
    <mergeCell ref="A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rohlick</dc:creator>
  <cp:keywords/>
  <dc:description/>
  <cp:lastModifiedBy>rohlick</cp:lastModifiedBy>
  <cp:lastPrinted>2006-11-30T09:04:51Z</cp:lastPrinted>
  <dcterms:created xsi:type="dcterms:W3CDTF">2006-11-28T09:05:35Z</dcterms:created>
  <dcterms:modified xsi:type="dcterms:W3CDTF">2006-12-01T13:01:10Z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991907382</vt:i4>
  </property>
  <property fmtid="{D5CDD505-2E9C-101B-9397-08002B2CF9AE}" pid="4" name="_EmailSubje">
    <vt:lpwstr>Veřejna soutez na web</vt:lpwstr>
  </property>
  <property fmtid="{D5CDD505-2E9C-101B-9397-08002B2CF9AE}" pid="5" name="_AuthorEma">
    <vt:lpwstr>Marie.Rohlickova@msmt.cz</vt:lpwstr>
  </property>
  <property fmtid="{D5CDD505-2E9C-101B-9397-08002B2CF9AE}" pid="6" name="_AuthorEmailDisplayNa">
    <vt:lpwstr>Rohlíčková Marie</vt:lpwstr>
  </property>
</Properties>
</file>