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35" tabRatio="958" firstSheet="6" activeTab="11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NN " sheetId="5" r:id="rId5"/>
    <sheet name="Přehled čerp. zp. výd. NN" sheetId="6" r:id="rId6"/>
    <sheet name="Přepracovaný rozpočet proj.NN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zahraniční" sheetId="12" r:id="rId12"/>
    <sheet name="Odpisy" sheetId="13" r:id="rId13"/>
    <sheet name="Rozpis mzdových příspěvků " sheetId="14" r:id="rId14"/>
    <sheet name="Seznam školení" sheetId="15" r:id="rId15"/>
  </sheets>
  <definedNames>
    <definedName name="_xlnm.Print_Area" localSheetId="11">'Cestovní výdaje - zahraniční'!$A$1:$K$34</definedName>
    <definedName name="_xlnm.Print_Area" localSheetId="0">'Monitorovací indikátory'!$A$1:$L$31</definedName>
    <definedName name="_xlnm.Print_Area" localSheetId="10">'Mzdové výdaje'!$A$1:$L$34</definedName>
    <definedName name="_xlnm.Print_Area" localSheetId="12">'Odpisy'!$B$1:$L$35</definedName>
    <definedName name="_xlnm.Print_Area" localSheetId="8">'Podpisové vzory'!$A$1:$E$26</definedName>
    <definedName name="_xlnm.Print_Area" localSheetId="9">'Pracovní výkaz'!$A$1:$I$78</definedName>
    <definedName name="_xlnm.Print_Area" localSheetId="7">'Přepracovaný harmonogram '!$A$1:$M$41</definedName>
    <definedName name="_xlnm.Print_Area" localSheetId="13">'Rozpis mzdových příspěvků '!$A$1:$M$39</definedName>
    <definedName name="_xlnm.Print_Area" localSheetId="14">'Seznam školení'!$A$1:$D$47</definedName>
    <definedName name="_xlnm.Print_Area" localSheetId="1">'Uzavřená Zadávací řízení'!$A$1:$H$35</definedName>
    <definedName name="_xlnm.Print_Area" localSheetId="3">'VP podle de minimis'!$A$1:$H$38</definedName>
    <definedName name="_xlnm.Print_Area" localSheetId="2">'VP podle přechodného rámce'!$A$1:$K$35</definedName>
  </definedNames>
  <calcPr fullCalcOnLoad="1"/>
</workbook>
</file>

<file path=xl/comments1.xml><?xml version="1.0" encoding="utf-8"?>
<comments xmlns="http://schemas.openxmlformats.org/spreadsheetml/2006/main">
  <authors>
    <author>zachystalovad</author>
  </authors>
  <commentList>
    <comment ref="A2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</authors>
  <commentList>
    <comment ref="F13" authorId="0">
      <text>
        <r>
          <rPr>
            <sz val="8"/>
            <rFont val="Tahoma"/>
            <family val="2"/>
          </rPr>
          <t xml:space="preserve">Uveďte číslo projektu ve tvaru  CZ.o.pp/a.b.gg/yy.xxxxx 
</t>
        </r>
      </text>
    </comment>
    <comment ref="F14" authorId="1">
      <text>
        <r>
          <rPr>
            <sz val="8"/>
            <rFont val="Tahoma"/>
            <family val="2"/>
          </rPr>
          <t xml:space="preserve">Uveďte název projetu tak jak je uveden v právním aktu
</t>
        </r>
      </text>
    </comment>
    <comment ref="F15" authorId="1">
      <text>
        <r>
          <rPr>
            <sz val="8"/>
            <rFont val="Tahoma"/>
            <family val="2"/>
          </rPr>
          <t>Uveďte název instituce s kterou má zaměstnanech uzavřen pracovně právní vztah pro projekt.</t>
        </r>
      </text>
    </comment>
    <comment ref="B17" authorId="1">
      <text>
        <r>
          <rPr>
            <sz val="8"/>
            <rFont val="Tahoma"/>
            <family val="2"/>
          </rPr>
          <t>Uveďte jméno zaměstnence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B18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8" authorId="2">
      <text>
        <r>
          <rPr>
            <sz val="8"/>
            <rFont val="Tahoma"/>
            <family val="2"/>
          </rPr>
          <t>Uveďte výši úvazku, resp. počet hodin dle dohody  v dokladovaném projektu</t>
        </r>
      </text>
    </comment>
    <comment ref="B19" authorId="1">
      <text>
        <r>
          <rPr>
            <sz val="8"/>
            <rFont val="Tahoma"/>
            <family val="2"/>
          </rPr>
          <t>Uveďte kalednáří měsíc a rok ke kterému se daný výkaz práce vztahuje  např květen 2009</t>
        </r>
      </text>
    </comment>
    <comment ref="F19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20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F57" authorId="3">
      <text>
        <r>
          <rPr>
            <b/>
            <sz val="8"/>
            <rFont val="Tahoma"/>
            <family val="2"/>
          </rPr>
          <t>placená pracovní neschopnost ve smyslu zákoníku práce</t>
        </r>
        <r>
          <rPr>
            <sz val="8"/>
            <rFont val="Tahoma"/>
            <family val="2"/>
          </rPr>
          <t xml:space="preserve">
</t>
        </r>
      </text>
    </comment>
    <comment ref="F60" authorId="3">
      <text>
        <r>
          <rPr>
            <b/>
            <sz val="8"/>
            <rFont val="Tahoma"/>
            <family val="2"/>
          </rPr>
          <t>počet dní pracovní neschopnosti bez prvních třech dní.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Petra Ďuranová</author>
    <author>zachystalovad</author>
    <author>Burešová</author>
  </authors>
  <commentList>
    <comment ref="C16" authorId="0">
      <text>
        <r>
          <rPr>
            <b/>
            <sz val="8"/>
            <rFont val="Tahoma"/>
            <family val="2"/>
          </rPr>
          <t xml:space="preserve">ZS (zaměstnanecká smlouva) nebo DPČ (dohoda o pracovní činnosti)
DPP - dohoda o provedení práce              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
Doplňte dle výkazu práce, který je přílohou žádosti o platbu.
Počet odpracovaných hodin zahrnuje svátek, dovolenou, darování krve atd.</t>
        </r>
      </text>
    </comment>
    <comment ref="K16" authorId="1">
      <text>
        <r>
          <rPr>
            <b/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  <comment ref="D16" authorId="2">
      <text>
        <r>
          <rPr>
            <b/>
            <sz val="8"/>
            <rFont val="Tahoma"/>
            <family val="2"/>
          </rPr>
          <t>Hrubá mzda týkající se projektu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Petra Ďuranová</author>
    <author>petra.duranova</author>
    <author>tuzinskai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2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finanční podpory.</t>
        </r>
      </text>
    </comment>
    <comment ref="A12" authorId="0">
      <text>
        <r>
          <rPr>
            <sz val="8"/>
            <rFont val="Tahoma"/>
            <family val="2"/>
          </rPr>
          <t xml:space="preserve">Období za které je uváděn rozpis cestovních nákladů. Období musí navazovat na období uvedené v minulé MZ se žádostí o platbu.
</t>
        </r>
      </text>
    </comment>
    <comment ref="B14" authorId="1">
      <text>
        <r>
          <rPr>
            <sz val="8"/>
            <rFont val="Tahoma"/>
            <family val="2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2"/>
          </rPr>
          <t xml:space="preserve">
Doplňte jméno a příjmení pracovníka vyslaného na pracovní cestu.</t>
        </r>
      </text>
    </comment>
    <comment ref="E14" authorId="2">
      <text>
        <r>
          <rPr>
            <sz val="8"/>
            <rFont val="Tahoma"/>
            <family val="2"/>
          </rPr>
          <t xml:space="preserve">Doplňte datum ukončení pracovní cesty ve tvaru dd/mm/rrrr.
</t>
        </r>
      </text>
    </comment>
    <comment ref="K14" authorId="1">
      <text>
        <r>
          <rPr>
            <sz val="8"/>
            <rFont val="Tahoma"/>
            <family val="2"/>
          </rPr>
          <t xml:space="preserve">
Součet jízdného, stravného, ubytování a kapesného (u zahraniční cesty) a případných nutných vedlejších výdajů na cestu. 
</t>
        </r>
      </text>
    </comment>
    <comment ref="F14" authorId="3">
      <text>
        <r>
          <rPr>
            <b/>
            <sz val="8"/>
            <rFont val="Tahoma"/>
            <family val="2"/>
          </rPr>
          <t xml:space="preserve">Popište účel pracovní cesty, popis má mít vypovídající hodnotu 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Iva Tužinská</author>
    <author>petra.duranova</author>
  </authors>
  <commentList>
    <comment ref="B11" authorId="0">
      <text>
        <r>
          <rPr>
            <b/>
            <sz val="8"/>
            <rFont val="Tahoma"/>
            <family val="2"/>
          </rPr>
          <t>Uveďte období, za které jsou uváděny odpisy.</t>
        </r>
        <r>
          <rPr>
            <sz val="8"/>
            <rFont val="Tahoma"/>
            <family val="2"/>
          </rPr>
          <t xml:space="preserve">
Období musí navazovat na období uvedené v minulé MZ se žádostí o platbu.</t>
        </r>
      </text>
    </comment>
    <comment ref="C14" authorId="1">
      <text>
        <r>
          <rPr>
            <b/>
            <sz val="8"/>
            <rFont val="Tahoma"/>
            <family val="2"/>
          </rPr>
          <t>Do sloupce uveďte, zda subjektem, který odpis uplatňuje, je partner nebo příjemce.</t>
        </r>
        <r>
          <rPr>
            <sz val="8"/>
            <rFont val="Tahoma"/>
            <family val="2"/>
          </rPr>
          <t xml:space="preserve">
</t>
        </r>
      </text>
    </comment>
    <comment ref="F14" authorId="2">
      <text>
        <r>
          <rPr>
            <b/>
            <sz val="8"/>
            <rFont val="Tahoma"/>
            <family val="2"/>
          </rPr>
          <t>Doplňte odpisovou skupinu dle zákona o daních z příjmu</t>
        </r>
        <r>
          <rPr>
            <sz val="8"/>
            <rFont val="Tahoma"/>
            <family val="2"/>
          </rPr>
          <t xml:space="preserve">.
</t>
        </r>
      </text>
    </comment>
    <comment ref="I14" authorId="2">
      <text>
        <r>
          <rPr>
            <b/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  <comment ref="K14" authorId="2">
      <text>
        <r>
          <rPr>
            <b/>
            <sz val="8"/>
            <rFont val="Tahoma"/>
            <family val="2"/>
          </rPr>
          <t xml:space="preserve">Automaticky se vypočítá výše uznatelného nákladu.
</t>
        </r>
      </text>
    </comment>
  </commentList>
</comments>
</file>

<file path=xl/comments14.xml><?xml version="1.0" encoding="utf-8"?>
<comments xmlns="http://schemas.openxmlformats.org/spreadsheetml/2006/main">
  <authors>
    <author>zachystalovad</author>
    <author>petra.duranova</author>
    <author>Andrea Augustov?</author>
    <author>Petra Ďuranová</author>
    <author>O41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2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2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2"/>
          </rPr>
          <t xml:space="preserve">Rok ke kterému se vztahuje rozpis mzdových nákladů
</t>
        </r>
      </text>
    </comment>
    <comment ref="C15" authorId="1">
      <text>
        <r>
          <rPr>
            <sz val="8"/>
            <rFont val="Tahoma"/>
            <family val="2"/>
          </rPr>
          <t xml:space="preserve">Doplňte </t>
        </r>
        <r>
          <rPr>
            <sz val="8"/>
            <color indexed="10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5" authorId="2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5" authorId="1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5" authorId="1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color indexed="10"/>
            <rFont val="Tahoma"/>
            <family val="2"/>
          </rPr>
          <t xml:space="preserve"> kromě svátků, které jsou zahrnuty v měsíční </t>
        </r>
        <r>
          <rPr>
            <sz val="8"/>
            <color indexed="10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5" authorId="1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color indexed="10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5" authorId="3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5" authorId="4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J15" authorId="3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5" authorId="1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5" authorId="3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5" authorId="3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8" authorId="2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5.xml><?xml version="1.0" encoding="utf-8"?>
<comments xmlns="http://schemas.openxmlformats.org/spreadsheetml/2006/main">
  <authors>
    <author>zachystalovad</author>
    <author>Andrea Augustov?</author>
  </authors>
  <commentList>
    <comment ref="A10" authorId="0">
      <text>
        <r>
          <rPr>
            <b/>
            <sz val="8"/>
            <rFont val="Tahoma"/>
            <family val="2"/>
          </rPr>
          <t>Uveďte název projektu z právního aktu.</t>
        </r>
        <r>
          <rPr>
            <sz val="8"/>
            <rFont val="Tahoma"/>
            <family val="2"/>
          </rPr>
          <t xml:space="preserve"> 
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b/>
            <i/>
            <sz val="8"/>
            <rFont val="Tahoma"/>
            <family val="2"/>
          </rPr>
          <t>případně jinými prokazatelnými podklady.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4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</t>
        </r>
      </text>
    </comment>
    <comment ref="B14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C14" authorId="1">
      <text>
        <r>
          <rPr>
            <sz val="8"/>
            <rFont val="Tahoma"/>
            <family val="2"/>
          </rPr>
          <t>Uveďte 8-místní IČ vybraného dodavatele tak, jak je uvedeno v uzavřené smlouvě.
Např. 00004562</t>
        </r>
      </text>
    </comment>
    <comment ref="E14" authorId="1">
      <text>
        <r>
          <rPr>
            <sz val="8"/>
            <rFont val="Tahoma"/>
            <family val="2"/>
          </rPr>
          <t xml:space="preserve">Uveďte datum podpisu smlouvy s vybraným dodavatelem ve tvaru:
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 (např. 21/02/2008)
</t>
        </r>
      </text>
    </comment>
    <comment ref="F14" authorId="1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4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30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D14" authorId="2">
      <text>
        <r>
          <rPr>
            <b/>
            <sz val="8"/>
            <rFont val="Tahoma"/>
            <family val="2"/>
          </rPr>
          <t>vyberte z rozevíracího menu typ zadávacího řízení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9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CZ.1.07/1.1.01/01.00001
</t>
        </r>
      </text>
    </comment>
    <comment ref="A13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 . 
</t>
        </r>
      </text>
    </comment>
    <comment ref="C13" authorId="1">
      <text>
        <r>
          <rPr>
            <sz val="8"/>
            <rFont val="Tahoma"/>
            <family val="2"/>
          </rPr>
          <t xml:space="preserve">Uveďte 8- místní IČ příjemce/partnera, kterému je v rámci projektu poskytována veřejná podpora . 
</t>
        </r>
      </text>
    </comment>
    <comment ref="D13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F14" authorId="2">
      <text>
        <r>
          <rPr>
            <b/>
            <sz val="8"/>
            <rFont val="Tahoma"/>
            <family val="2"/>
          </rPr>
          <t>Uveďte sumu aktuálně prokazovaných výdajů za monitorovací období</t>
        </r>
        <r>
          <rPr>
            <sz val="8"/>
            <rFont val="Tahoma"/>
            <family val="2"/>
          </rPr>
          <t xml:space="preserve">
</t>
        </r>
      </text>
    </comment>
    <comment ref="G14" authorId="2">
      <text>
        <r>
          <rPr>
            <b/>
            <sz val="8"/>
            <rFont val="Tahoma"/>
            <family val="2"/>
          </rPr>
          <t>Uveďte kumulativní sumu čerpané podpory v uvedeném roce, tj. způsobilé odsouhlasené výdaje  (mimo aktuálně prokazované období)</t>
        </r>
        <r>
          <rPr>
            <sz val="8"/>
            <rFont val="Tahoma"/>
            <family val="2"/>
          </rPr>
          <t xml:space="preserve">
</t>
        </r>
      </text>
    </comment>
    <comment ref="H14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4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J14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K14" authorId="2">
      <text>
        <r>
          <rPr>
            <b/>
            <sz val="8"/>
            <rFont val="Tahoma"/>
            <family val="2"/>
          </rPr>
          <t xml:space="preserve">Uveďte součet čerpané podpory za jednotlivé roky
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CZ.1.07/1.1.01/01.00001
</t>
        </r>
      </text>
    </comment>
    <comment ref="A13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C13" authorId="1">
      <text>
        <r>
          <rPr>
            <sz val="8"/>
            <rFont val="Tahoma"/>
            <family val="2"/>
          </rPr>
          <t xml:space="preserve">Uveďte 8- místní IČ příjemce/partnera, kterému je v rámci projektu poskytována podpora podle blokových výjimek. Uveďte 8-místní IČ .
</t>
        </r>
      </text>
    </comment>
    <comment ref="D13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4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4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4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Jana Hvězdová</author>
    <author>Iva Tužinská</author>
    <author>prochazkovak</author>
    <author>svarickovap</author>
    <author>Zl?malov? Petra </author>
    <author>Helena Barbořáková</author>
    <author>Vanda Lomeck?</author>
    <author>Burešová</author>
  </authors>
  <commentList>
    <comment ref="B10" authorId="0">
      <text>
        <r>
          <rPr>
            <b/>
            <sz val="8"/>
            <rFont val="Tahoma"/>
            <family val="2"/>
          </rPr>
          <t xml:space="preserve">Uveďte název projektu tak, jak je uveden v právním aktu o poskytnutí podpory.
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Uveďte název příjemce podpory/partnerů tak, jak je uveden v právním aktu o poskytnutí podpory. 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B15" authorId="1">
      <text>
        <r>
          <rPr>
            <b/>
            <sz val="8"/>
            <rFont val="Tahoma"/>
            <family val="2"/>
          </rPr>
          <t>Pořadové číslo v rámci monitorovacího období (tzn. v rámci této monitorovoací zprávy)ve tvaru číslo MZ/číslo výdaje</t>
        </r>
        <r>
          <rPr>
            <sz val="8"/>
            <rFont val="Tahoma"/>
            <family val="2"/>
          </rPr>
          <t xml:space="preserve">
</t>
        </r>
      </text>
    </comment>
    <comment ref="C15" authorId="2">
      <text>
        <r>
          <rPr>
            <b/>
            <sz val="8"/>
            <rFont val="Tahoma"/>
            <family val="2"/>
          </rPr>
          <t>Používejte čísla kapitol/položek, která jsou uvedena v rozpočtu projektu, ve vzestupném pořadí.
Např. : 1.1.1.1.3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>Uveďte např. číslo faktury, pokladního výdajového dokladu, paragonu, apod.</t>
        </r>
        <r>
          <rPr>
            <sz val="8"/>
            <rFont val="Tahoma"/>
            <family val="2"/>
          </rPr>
          <t xml:space="preserve">
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</t>
        </r>
        <r>
          <rPr>
            <sz val="8"/>
            <rFont val="Tahoma"/>
            <family val="2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I35" authorId="4">
      <text>
        <r>
          <rPr>
            <b/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J35" authorId="4">
      <text>
        <r>
          <rPr>
            <b/>
            <sz val="8"/>
            <rFont val="Tahoma"/>
            <family val="2"/>
          </rPr>
          <t>Doplňte vynaložené výdaje, které spadají do podkapitoly 3.8.1 a 5.2 (Křížové financování investiční)</t>
        </r>
      </text>
    </comment>
    <comment ref="F37" authorId="1">
      <text>
        <r>
          <rPr>
            <b/>
            <sz val="8"/>
            <rFont val="Tahoma"/>
            <family val="2"/>
          </rPr>
          <t>Zadejte procento nepřímých nákladů dle právního aktu (zde je uveden příklad pro možnost zadání vzorce).</t>
        </r>
        <r>
          <rPr>
            <sz val="8"/>
            <rFont val="Tahoma"/>
            <family val="2"/>
          </rPr>
          <t xml:space="preserve">
</t>
        </r>
      </text>
    </comment>
    <comment ref="I37" authorId="5">
      <text>
        <r>
          <rPr>
            <b/>
            <sz val="8"/>
            <rFont val="Tahoma"/>
            <family val="2"/>
          </rPr>
          <t>Tuto částku zadejte do ŽoP (záložka Specifické výdaje, řádek "Výdaje na nepřímé náklady/režijní náklady účtované paušální sazbou").</t>
        </r>
        <r>
          <rPr>
            <sz val="8"/>
            <rFont val="Tahoma"/>
            <family val="2"/>
          </rPr>
          <t xml:space="preserve">
</t>
        </r>
      </text>
    </comment>
    <comment ref="B13" authorId="6">
      <text>
        <r>
          <rPr>
            <b/>
            <sz val="8"/>
            <rFont val="Tahoma"/>
            <family val="2"/>
          </rPr>
          <t>Číslo monitorovací zprávy se žádostí o platbu , k němuž se tato soupiska účetních výdajů vztahuje ve tvaru např.   pořadové číslo v rámci projektu/rok předložení MZ.</t>
        </r>
        <r>
          <rPr>
            <sz val="8"/>
            <rFont val="Tahoma"/>
            <family val="2"/>
          </rPr>
          <t xml:space="preserve">
</t>
        </r>
      </text>
    </comment>
    <comment ref="I41" authorId="7">
      <text>
        <r>
          <rPr>
            <sz val="8"/>
            <rFont val="Tahoma"/>
            <family val="2"/>
          </rPr>
          <t xml:space="preserve">Doplňte částku úroků připsaných na projektovém účtu v monitorovacím období.
</t>
        </r>
      </text>
    </comment>
  </commentList>
</comments>
</file>

<file path=xl/comments6.xml><?xml version="1.0" encoding="utf-8"?>
<comments xmlns="http://schemas.openxmlformats.org/spreadsheetml/2006/main">
  <authors>
    <author>Iva Tužinská</author>
    <author>Burešová</author>
    <author>Vanda Lomeck?</author>
    <author>svarickovap</author>
    <author>zachystalovad</author>
  </authors>
  <commentList>
    <comment ref="C15" authorId="0">
      <text>
        <r>
          <rPr>
            <b/>
            <sz val="8"/>
            <rFont val="Tahoma"/>
            <family val="2"/>
          </rPr>
          <t xml:space="preserve"> 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
byly poskytovatelem podpory označeny jako nezpůsobilé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J15" authorId="1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A73" authorId="2">
      <text>
        <r>
          <rPr>
            <b/>
            <sz val="8"/>
            <rFont val="Tahoma"/>
            <family val="2"/>
          </rPr>
          <t>Uvádí se výše skutečně čerpaných nepřímých výdajů -tj. výši finančních prostředků, které byly odvedeny z projektového účtu za účelem financování nepřímých nákladů (nikoliv výše nepřímých výdajů požadovaná v žádosti o platbu)</t>
        </r>
      </text>
    </comment>
    <comment ref="A78" authorId="2">
      <text>
        <r>
          <rPr>
            <b/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</t>
        </r>
      </text>
    </comment>
    <comment ref="A79" authorId="2">
      <text>
        <r>
          <rPr>
            <b/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</t>
        </r>
      </text>
    </comment>
    <comment ref="A83" authorId="3">
      <text>
        <r>
          <rPr>
            <b/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B92" authorId="4">
      <text>
        <r>
          <rPr>
            <b/>
            <sz val="8"/>
            <rFont val="Tahoma"/>
            <family val="2"/>
          </rPr>
          <t>Uveďte datum, kdy byla tabulka vyplněna.</t>
        </r>
        <r>
          <rPr>
            <sz val="8"/>
            <rFont val="Tahoma"/>
            <family val="2"/>
          </rPr>
          <t xml:space="preserve">
</t>
        </r>
      </text>
    </comment>
    <comment ref="A8" authorId="2">
      <text>
        <r>
          <rPr>
            <b/>
            <sz val="8"/>
            <rFont val="Tahoma"/>
            <family val="2"/>
          </rPr>
          <t>Uveďte název projektu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A9" authorId="2">
      <text>
        <r>
          <rPr>
            <b/>
            <sz val="8"/>
            <rFont val="Tahoma"/>
            <family val="2"/>
          </rPr>
          <t>Uveďte název příjemce podpory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A10" authorId="2">
      <text>
        <r>
          <rPr>
            <b/>
            <sz val="8"/>
            <rFont val="Tahoma"/>
            <family val="2"/>
          </rPr>
          <t>Uveďte období, za které je předkládán přehled čerpání způsobilých výdajů projektu. Období musí navazovat na období uvedené v minulé MZ se žádostí o platbu.</t>
        </r>
        <r>
          <rPr>
            <sz val="8"/>
            <rFont val="Tahoma"/>
            <family val="2"/>
          </rPr>
          <t xml:space="preserve">
</t>
        </r>
      </text>
    </comment>
    <comment ref="A11" authorId="2">
      <text>
        <r>
          <rPr>
            <b/>
            <sz val="8"/>
            <rFont val="Tahoma"/>
            <family val="2"/>
          </rPr>
          <t>Číslo monitorovací zprávy se žádostí o platbu , k němuž se tento přehled čerpání způsobilých výdajů vztahuje ve tvaru např.   pořadové číslo v rámci projektu/rok předložení MZ.</t>
        </r>
        <r>
          <rPr>
            <sz val="8"/>
            <rFont val="Tahoma"/>
            <family val="2"/>
          </rPr>
          <t xml:space="preserve">
</t>
        </r>
      </text>
    </comment>
    <comment ref="A88" authorId="2">
      <text>
        <r>
          <rPr>
            <b/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Vanda Lomeck?</author>
    <author>zachystalovad</author>
  </authors>
  <commentList>
    <comment ref="A75" authorId="0">
      <text>
        <r>
          <rPr>
            <b/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6" authorId="0">
      <text>
        <r>
          <rPr>
            <b/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9" authorId="0">
      <text>
        <r>
          <rPr>
            <b/>
            <sz val="8"/>
            <rFont val="Tahoma"/>
            <family val="2"/>
          </rPr>
          <t>Uveďte název projektu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>Uveďte název příjemce podpory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D88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8.xml><?xml version="1.0" encoding="utf-8"?>
<comments xmlns="http://schemas.openxmlformats.org/spreadsheetml/2006/main">
  <authors>
    <author>gaplovskaj</author>
    <author>Vanda Lomeck?</author>
  </authors>
  <commentList>
    <comment ref="A8" authorId="0">
      <text>
        <r>
          <rPr>
            <b/>
            <sz val="8"/>
            <rFont val="Tahoma"/>
            <family val="2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8"/>
            <rFont val="Tahoma"/>
            <family val="2"/>
          </rPr>
          <t xml:space="preserve">Uveďte název projektu tak, jak je uveden v právním aktu o poskytnutí podpory.
</t>
        </r>
        <r>
          <rPr>
            <sz val="8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rFont val="Tahoma"/>
            <family val="2"/>
          </rPr>
          <t>Uveďte název příjemce podpory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Vanda Lomeck?</author>
  </authors>
  <commentList>
    <comment ref="A8" authorId="0">
      <text>
        <r>
          <rPr>
            <b/>
            <sz val="8"/>
            <rFont val="Tahoma"/>
            <family val="2"/>
          </rPr>
          <t xml:space="preserve">Uveďte název projektu tak, jak je uveden v právním aktu o poskytnutí podpory.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<sst xmlns="http://schemas.openxmlformats.org/spreadsheetml/2006/main" count="627" uniqueCount="398">
  <si>
    <t xml:space="preserve">Registrační číslo projektu: </t>
  </si>
  <si>
    <t>Číslo operačního programu:</t>
  </si>
  <si>
    <t>Název operačního programu:</t>
  </si>
  <si>
    <t>Číslo prioritní osy:</t>
  </si>
  <si>
    <t>Název prioritní osy:</t>
  </si>
  <si>
    <t>Číslo výzvy:</t>
  </si>
  <si>
    <t>Název výzvy:</t>
  </si>
  <si>
    <t>Identifikace operačního programu a výzvy</t>
  </si>
  <si>
    <t>Monitorování</t>
  </si>
  <si>
    <t>Typ projektu:</t>
  </si>
  <si>
    <t>Stav ke dni:</t>
  </si>
  <si>
    <t>Název projektu:</t>
  </si>
  <si>
    <t>Kód indikátoru</t>
  </si>
  <si>
    <t>Název indikátoru</t>
  </si>
  <si>
    <t>Měrná jednotka</t>
  </si>
  <si>
    <t>Dosažená hodnota</t>
  </si>
  <si>
    <t xml:space="preserve">       </t>
  </si>
  <si>
    <t>Registrační číslo projektu</t>
  </si>
  <si>
    <t>Název projektu</t>
  </si>
  <si>
    <t>Název dodavatele</t>
  </si>
  <si>
    <t>IČ
dodavatele</t>
  </si>
  <si>
    <t>Datum podpisu smlouvy s dodavatelem</t>
  </si>
  <si>
    <t>Celková výše zakázky bez DPH
 (v Kč)</t>
  </si>
  <si>
    <t xml:space="preserve">Celková výše zakázky s DPH
 (v Kč) </t>
  </si>
  <si>
    <t>Celkem</t>
  </si>
  <si>
    <t>Datum</t>
  </si>
  <si>
    <t>Podpis pracovníka</t>
  </si>
  <si>
    <t>MONITOROVACÍ INDIKÁTORY</t>
  </si>
  <si>
    <t>Příloha č. 3A Monitorovací  zprávy OP VK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</si>
  <si>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</si>
  <si>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</si>
  <si>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</si>
  <si>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</si>
  <si>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</si>
  <si>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</si>
  <si>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</si>
  <si>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od začátku
 projektu
(v Kč)</t>
  </si>
  <si>
    <t>Příloha č. 3B Monitorovací zprávy OP VK</t>
  </si>
  <si>
    <t>PŘEHLED ČERPÁNÍ VEŘEJNÉ PODPORY PODLE DE MINIMIS</t>
  </si>
  <si>
    <t xml:space="preserve">v monitorovaném
 období
 </t>
  </si>
  <si>
    <t xml:space="preserve">celkem od začátku projektu 
</t>
  </si>
  <si>
    <t>(v Kč)</t>
  </si>
  <si>
    <t>(v EUR)</t>
  </si>
  <si>
    <t>Částka uvedená na dokladu</t>
  </si>
  <si>
    <t>Částka zahrnutá k proplacení pro projekt</t>
  </si>
  <si>
    <t>Označení dokladu v účetnictví organizace</t>
  </si>
  <si>
    <t>xxx</t>
  </si>
  <si>
    <t>PŘEHLED ČERPÁNÍ ZPŮSOBILÝCH VÝDAJŮ PROJEKTU</t>
  </si>
  <si>
    <t>Název příjemce podpory</t>
  </si>
  <si>
    <t>Vyplňujte pouze bílé buňky</t>
  </si>
  <si>
    <t>Druh výdajů rozpočtu</t>
  </si>
  <si>
    <t>Dosud prokázáno v % (vůči platnému rozpočtu)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</si>
  <si>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</si>
  <si>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</si>
  <si>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</si>
  <si>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1.1 Platy, odměny z dohod a pojistné</t>
  </si>
  <si>
    <t>1.1.1.1 Platy</t>
  </si>
  <si>
    <t>1.1.1.2 Odměny z dohod (DPČ)</t>
  </si>
  <si>
    <t>1.1.1.3 Odměny z dohod (DPP)</t>
  </si>
  <si>
    <t>1.1.2.1 Platy</t>
  </si>
  <si>
    <t>1.1.2.2 Odměny z dohod (DPČ)</t>
  </si>
  <si>
    <t>1.1.2.3 Odměny z dohod (DPP)</t>
  </si>
  <si>
    <t>2. Cestovní náhrady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</si>
  <si>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</si>
  <si>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</si>
  <si>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</si>
  <si>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</si>
  <si>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</si>
  <si>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</si>
  <si>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</si>
  <si>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</si>
  <si>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</si>
  <si>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</si>
  <si>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</si>
  <si>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</si>
  <si>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</si>
  <si>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</si>
  <si>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</si>
  <si>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</si>
  <si>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</si>
  <si>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</si>
  <si>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</si>
  <si>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</si>
  <si>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</si>
  <si>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</si>
  <si>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</si>
  <si>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 xml:space="preserve">PŘEPRACOVANÝ ROZPOČET PROJEKTU </t>
  </si>
  <si>
    <t>Přesun (navýšení, zmenšení) na úkor/ve prospěch položky</t>
  </si>
  <si>
    <t>Přesun z kapitoly
 v %</t>
  </si>
  <si>
    <t>2.2.3 Stravné</t>
  </si>
  <si>
    <t xml:space="preserve">PŘEPRACOVANÝ HARMONOGRAM PROJEKTU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</si>
  <si>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</si>
  <si>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</si>
  <si>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</si>
  <si>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</si>
  <si>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</si>
  <si>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</si>
  <si>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</si>
  <si>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</si>
  <si>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</si>
  <si>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</si>
  <si>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</si>
  <si>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</si>
  <si>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</si>
  <si>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…</t>
  </si>
  <si>
    <t>2. název klíčové aktivity</t>
  </si>
  <si>
    <t>3. název klíčové aktivity</t>
  </si>
  <si>
    <t>4. název klíčové aktivity</t>
  </si>
  <si>
    <t>* V případě potřeby příjemce doplní další tabulku pro následující rok, kterého se dotkne změna schváleného harmonogramu projektu.</t>
  </si>
  <si>
    <t>V tabulce přepište název klíčové aktivity na aktivity uvedené v projektu</t>
  </si>
  <si>
    <t xml:space="preserve">PRACOVNÍ VÝKAZ </t>
  </si>
  <si>
    <t xml:space="preserve">             </t>
  </si>
  <si>
    <t>Jméno a příjmení</t>
  </si>
  <si>
    <t>Druh pracovního poměru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</si>
  <si>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</si>
  <si>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</si>
  <si>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</si>
  <si>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</si>
  <si>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</si>
  <si>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</si>
  <si>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</si>
  <si>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</si>
  <si>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</si>
  <si>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</si>
  <si>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</si>
  <si>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</si>
  <si>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</si>
  <si>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</si>
  <si>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</si>
  <si>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</si>
  <si>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</si>
  <si>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</si>
  <si>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</si>
  <si>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</si>
  <si>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</si>
  <si>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</si>
  <si>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</si>
  <si>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</si>
  <si>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</si>
  <si>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</si>
  <si>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</si>
  <si>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</si>
  <si>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</si>
  <si>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</si>
  <si>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</si>
  <si>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</si>
  <si>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</si>
  <si>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</si>
  <si>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</si>
  <si>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</si>
  <si>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</si>
  <si>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</si>
  <si>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</si>
  <si>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</si>
  <si>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</si>
  <si>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</si>
  <si>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</si>
  <si>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</si>
  <si>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nadřízeného pracovníka</t>
  </si>
  <si>
    <t>Příloha č. 13 Monitorovací zprávy OP VK</t>
  </si>
  <si>
    <t>Měsíc</t>
  </si>
  <si>
    <t>Rok</t>
  </si>
  <si>
    <t>Hodinová mzda/plat v Kč</t>
  </si>
  <si>
    <t>Způsobilé osobní náklady
 v Kč</t>
  </si>
  <si>
    <t>1) Uvádí se všichni členové realizačního týmu, včetně partnerů</t>
  </si>
  <si>
    <t>Příloha č. 14 Monitorovací zprávy OP VK</t>
  </si>
  <si>
    <t xml:space="preserve">Název příjemce podpory </t>
  </si>
  <si>
    <t>Období</t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</si>
  <si>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</si>
  <si>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</si>
  <si>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</si>
  <si>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</si>
  <si>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Celkem v Kč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</si>
  <si>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</si>
  <si>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</si>
  <si>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</si>
  <si>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Pořizovací cena
 v Kč</t>
  </si>
  <si>
    <t>Výše ročního  odpisu
 v Kč</t>
  </si>
  <si>
    <t>Odpis, který přísluší projektu
 v Kč</t>
  </si>
  <si>
    <t>1) Je možné přidávat další řádky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</si>
  <si>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</si>
  <si>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r>
      <t>Vyplňujte pouze bílé buňky</t>
    </r>
    <r>
      <rPr>
        <b/>
        <sz val="11"/>
        <rFont val="Arial CE"/>
        <family val="2"/>
      </rPr>
      <t xml:space="preserve">                            </t>
    </r>
  </si>
  <si>
    <t xml:space="preserve">Datum </t>
  </si>
  <si>
    <r>
      <t>Vyplňujte pouze bílé buňky</t>
    </r>
    <r>
      <rPr>
        <b/>
        <sz val="11"/>
        <color indexed="18"/>
        <rFont val="Times New Roman"/>
        <family val="1"/>
      </rPr>
      <t xml:space="preserve">                                             </t>
    </r>
  </si>
  <si>
    <t>-</t>
  </si>
  <si>
    <t>1.1.1.4 Autorské honoráře</t>
  </si>
  <si>
    <t>1.1.2.4 Autorské honoráře</t>
  </si>
  <si>
    <t>1.2 Sociální pojištění</t>
  </si>
  <si>
    <t>1.3 Zdravotní pojištění</t>
  </si>
  <si>
    <t>1.4 FKSP</t>
  </si>
  <si>
    <t>1.5 Jiné povinné údaje</t>
  </si>
  <si>
    <t>Cestovné</t>
  </si>
  <si>
    <t>Počet odpracov. hodin</t>
  </si>
  <si>
    <t>Pojistné na sociální pojištění
 v Kč</t>
  </si>
  <si>
    <t>Pojistné na zdravotní pojištění
 v Kč</t>
  </si>
  <si>
    <t>Další zákonné odvody</t>
  </si>
  <si>
    <t xml:space="preserve">      </t>
  </si>
  <si>
    <t>Podpis</t>
  </si>
  <si>
    <r>
      <t xml:space="preserve">                 </t>
    </r>
    <r>
      <rPr>
        <sz val="11"/>
        <color indexed="62"/>
        <rFont val="Times New Roman"/>
        <family val="1"/>
      </rPr>
      <t>Příloha č. 10 Monitorovací zprávy OP VK</t>
    </r>
  </si>
  <si>
    <t xml:space="preserve">                 Příloha č. 11 Monitorovací zprávy OP VK</t>
  </si>
  <si>
    <t>Zaměstnanec</t>
  </si>
  <si>
    <t>Pozice</t>
  </si>
  <si>
    <r>
      <t xml:space="preserve">Rozsah oprávnění </t>
    </r>
    <r>
      <rPr>
        <b/>
        <vertAlign val="superscript"/>
        <sz val="12"/>
        <rFont val="Times New Roman"/>
        <family val="1"/>
      </rPr>
      <t>1</t>
    </r>
  </si>
  <si>
    <r>
      <t xml:space="preserve">Platnost </t>
    </r>
    <r>
      <rPr>
        <b/>
        <vertAlign val="superscript"/>
        <sz val="12"/>
        <rFont val="Times New Roman"/>
        <family val="1"/>
      </rPr>
      <t>2</t>
    </r>
  </si>
  <si>
    <t>1) co je osoba oprávněna podepisovat a schvalovat</t>
  </si>
  <si>
    <t>V………….. dne………</t>
  </si>
  <si>
    <t>Podpisový vzor osob oprávněných k podepisování a schvalování dokumetů a operací v rámci projektu OP VK</t>
  </si>
  <si>
    <t>PŘEHLED UZAVŘENÝCH ZADÁVACÍCH ŘÍZENÍ</t>
  </si>
  <si>
    <t xml:space="preserve">Vyhlašovatel zadávacího řízení (příjemce/partner) </t>
  </si>
  <si>
    <t>Typ
zadávacího
 řízení</t>
  </si>
  <si>
    <t>Pořadové číslo zadávacího řízení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</si>
  <si>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2)</t>
    </r>
  </si>
  <si>
    <t>1. Osobní výdaje</t>
  </si>
  <si>
    <t>1.1.1 Výdaje na odborné zaměstnance, v tom</t>
  </si>
  <si>
    <t>1.1.2 Výdaje na administrativní zaměstnance, v tom</t>
  </si>
  <si>
    <t>Výdaje na celý projekt</t>
  </si>
  <si>
    <t>Podpis oprávněné osoby</t>
  </si>
  <si>
    <t xml:space="preserve">Podpis statutárního zástupce                                                       </t>
  </si>
  <si>
    <t>Název příjemce/partnera</t>
  </si>
  <si>
    <t>2) př. : Rovnoměrné, Zrychlené</t>
  </si>
  <si>
    <t>Datum uskutečnění výdaje</t>
  </si>
  <si>
    <t>Název příjemce finanční podpory /partnera</t>
  </si>
  <si>
    <t>Název příjemce (i případných partnerů)</t>
  </si>
  <si>
    <t>Pořadové číslo Monitorovací zprávy</t>
  </si>
  <si>
    <t>Pořadové číslo výdaje</t>
  </si>
  <si>
    <t>Číslo kapitoly/položky, do které je výdaj zahrnut</t>
  </si>
  <si>
    <t>Typ účetního dokladu</t>
  </si>
  <si>
    <t>Číslo účetního dokladu</t>
  </si>
  <si>
    <t>Popis výdaje</t>
  </si>
  <si>
    <t xml:space="preserve">Z toho částka připadající na investiční výdaje </t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</si>
  <si>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</si>
  <si>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</si>
  <si>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</si>
  <si>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</si>
  <si>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</si>
  <si>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</si>
  <si>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</si>
  <si>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</si>
  <si>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</si>
  <si>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</si>
  <si>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</si>
  <si>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</si>
  <si>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Celkem přímé náklady</t>
  </si>
  <si>
    <t>Přímé náklady bez křížového financování</t>
  </si>
  <si>
    <t>% nepřímých nákladů
 (dle právního aktu o poskytnutí podpory)</t>
  </si>
  <si>
    <t>;</t>
  </si>
  <si>
    <t>Požadováno na přímé a nepřímé náklady celkem</t>
  </si>
  <si>
    <t>Platný rozpočet (schválený či upravený příjemcem) v Kč*</t>
  </si>
  <si>
    <t>Dosud prokázané výdaje v Kč*</t>
  </si>
  <si>
    <t>Aktuálně prokazované výdaje v Kč*</t>
  </si>
  <si>
    <t>Součet prokázaného a prokazovaného v Kč</t>
  </si>
  <si>
    <t>Mylné platby</t>
  </si>
  <si>
    <t>Nezpůsibilé výdaje - kumulovaně  Vyplňuje ŘO/ZS</t>
  </si>
  <si>
    <t>4. Nákup služeb</t>
  </si>
  <si>
    <t>4.1 Publikace / školící materiály / manuály</t>
  </si>
  <si>
    <t>4.2 Odborné služby / Studie a výzkum</t>
  </si>
  <si>
    <t>4.3 Výdaje na konference/kurzy</t>
  </si>
  <si>
    <t xml:space="preserve">4.4 Podpora účastníků </t>
  </si>
  <si>
    <t>4.5 Jiné výdaje</t>
  </si>
  <si>
    <t>5. Stavební úpravy</t>
  </si>
  <si>
    <t>5.1 Drobné stavební úpravy</t>
  </si>
  <si>
    <t>5.2 Stavební úpravy v rámci křížového financování</t>
  </si>
  <si>
    <t>6. Přímá podpora</t>
  </si>
  <si>
    <t>6.1 Mzdové příspěvky</t>
  </si>
  <si>
    <t>6.2 Cestovné, ubytování a stravné</t>
  </si>
  <si>
    <t>6.3 Doprovodné aktivity</t>
  </si>
  <si>
    <t>7. Výdaje vyplývající přímo ze Smlouvy/Rozhodnutí</t>
  </si>
  <si>
    <t xml:space="preserve">   7.1 Audit</t>
  </si>
  <si>
    <t>7.2 Ostatní</t>
  </si>
  <si>
    <t>8. Přímé způsobilé výdaje celkem</t>
  </si>
  <si>
    <t>8.1 Přímé výdaje bez křížového financování</t>
  </si>
  <si>
    <t>9. Skutečně čerpané nepřímé výdaje</t>
  </si>
  <si>
    <t>9.1 Skutečně čerpané nepřímé výdaje neinvestiční</t>
  </si>
  <si>
    <t>10. Celkové způsobilé výdaje</t>
  </si>
  <si>
    <t>10.1 Celkové způsobilé výdaje investiční</t>
  </si>
  <si>
    <t>10.2 Celkové způsobilé výdaje neinvestiční</t>
  </si>
  <si>
    <t>11. Celkové nezpůsobilé výdaje projektu</t>
  </si>
  <si>
    <t>11.1 Celkem nezpůsobilé investiční výdaje</t>
  </si>
  <si>
    <t>11.2 Celkem nezpůsobilé neinvestiční výdaje</t>
  </si>
  <si>
    <t>12. Celkové výdaje projektu</t>
  </si>
  <si>
    <t>12.1 Celkové investiční výdaje</t>
  </si>
  <si>
    <t>12.2 Celkové neinvestiční výdaje</t>
  </si>
  <si>
    <t>13. Příjmy projektu celkem</t>
  </si>
  <si>
    <t>13.1 Příjmy projektu připadající na způsobilé výdaje</t>
  </si>
  <si>
    <t>13.2 Příjmy projektu připadající na nezpůsobilé výdaje</t>
  </si>
  <si>
    <t>14. Zdroje připadající na nezpůsobilé výdaje</t>
  </si>
  <si>
    <t>Poř. č.</t>
  </si>
  <si>
    <r>
      <t xml:space="preserve">Měsíc školení
</t>
    </r>
    <r>
      <rPr>
        <b/>
        <sz val="8"/>
        <rFont val="Arial CE"/>
        <family val="2"/>
      </rPr>
      <t>(ve tvaru MM/RRRR)</t>
    </r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</si>
  <si>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</si>
  <si>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</si>
  <si>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</si>
  <si>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</si>
  <si>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</si>
  <si>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</si>
  <si>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</si>
  <si>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</si>
  <si>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</si>
  <si>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</si>
  <si>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Celkem:</t>
  </si>
  <si>
    <t>1) Uvádí se všechny školené osoby, každou osobu je nutno rozepsat na tolika řádcích, v kolika měsících se zúčastnila školení.</t>
  </si>
  <si>
    <t>Vazba na položku v rozpočtu</t>
  </si>
  <si>
    <t>1) Uvádí se všichni členové realizačního týmu (odborní i administrativní zaměstnanci), včetně partnerů</t>
  </si>
  <si>
    <t>Schválený rozpočet v Kč</t>
  </si>
  <si>
    <t>Rozpočet přepracovaný příjemcem v Kč</t>
  </si>
  <si>
    <t>jednotková cena</t>
  </si>
  <si>
    <t>počet jednotek</t>
  </si>
  <si>
    <t>Celkové náklady na položku</t>
  </si>
  <si>
    <t>8. Celkové přímé způsobilé výdaje</t>
  </si>
  <si>
    <t>9. Celkové nepřímé výdaje</t>
  </si>
  <si>
    <t>12 Celkové výdaje projektu</t>
  </si>
  <si>
    <t>12.1 Celkem investiční výdaje</t>
  </si>
  <si>
    <t>12.2 Celkem neinvestiční výdaje</t>
  </si>
  <si>
    <t>13 Příjmy projektu celkem</t>
  </si>
  <si>
    <t>14 Zdroje připadající na nezpůsobilé výdaje</t>
  </si>
  <si>
    <t>15 Křížové financování</t>
  </si>
  <si>
    <t xml:space="preserve">      Příloha č. 5 k MZ OP VK Soupiska účetních dokladů</t>
  </si>
  <si>
    <t xml:space="preserve">      Příloha č. 8 k MZ OP VK Přehled čerpání způsobilých výdajů</t>
  </si>
  <si>
    <t>Pracovní pozice</t>
  </si>
  <si>
    <t>*) V případě, že je pracovní výkaz podepsaný pracovníkem, stvrzuje pracovník svým podpisem pravdivost všech zde uvedených informací. V případě, že je tento formulář podepsán jen nadřízeným pracovníkem, je zaměstnantec povinen předložit čestné prohlášení o výši úvazku  prací, vykonávaných pro příjemce a partnera, v samostatném dokumentu.</t>
  </si>
  <si>
    <t>Příloha č. 12 Monitorovací zprávy OP VK</t>
  </si>
  <si>
    <t>Příjemce/partner</t>
  </si>
  <si>
    <t>Počet měsíců, po které byl majetek používán
 v projektu v daném roce</t>
  </si>
  <si>
    <t>Využití majetku v projektu (v %)</t>
  </si>
  <si>
    <t>příloha č. 15 Monitorovací zprávy OP VK</t>
  </si>
  <si>
    <r>
      <t>Vyplňujte pouze bílé buňky</t>
    </r>
    <r>
      <rPr>
        <b/>
        <sz val="11"/>
        <color indexed="10"/>
        <rFont val="Times New Roman"/>
        <family val="1"/>
      </rPr>
      <t xml:space="preserve">                            </t>
    </r>
  </si>
  <si>
    <t>Kód školení</t>
  </si>
  <si>
    <t>Název školení</t>
  </si>
  <si>
    <t>Název klíčové aktivity dle právního aktu o poskytnutí podpory</t>
  </si>
  <si>
    <t>Příloha č. 20/2 Monitorovací zprávy OP VK</t>
  </si>
  <si>
    <t>Příloha č. 20/1 Monitorovací zprávy OP VK</t>
  </si>
  <si>
    <t>15. Křížové financování</t>
  </si>
  <si>
    <t>2.1 Služební cesty zahraniční</t>
  </si>
  <si>
    <t>2) datum platnosti od kdy (případně do kdy, pokud pověření již skončilo nebo skončí k určitému datu), je platné oprávnění a podpisový vzor dané osoby</t>
  </si>
  <si>
    <t>FKSP</t>
  </si>
  <si>
    <t>Ubytování</t>
  </si>
  <si>
    <t>Stravné</t>
  </si>
  <si>
    <t>Ostatní</t>
  </si>
  <si>
    <t>PŘEHLED ČERPÁNÍ VEŘEJNÉ PODPORY  - "Ceský přechodný rámec - State aid N 236/2009 Czech Republic"</t>
  </si>
  <si>
    <t>celkem v roce 2010</t>
  </si>
  <si>
    <t>celkem v roce 2011</t>
  </si>
  <si>
    <t>celkem v roce 2012</t>
  </si>
  <si>
    <t>celkem v roce 2013</t>
  </si>
  <si>
    <t xml:space="preserve"> Je možné přidávat/odebrat řádky</t>
  </si>
  <si>
    <t>1) Vyplňuje pouze ZS/ŘO</t>
  </si>
  <si>
    <r>
      <t xml:space="preserve">    P</t>
    </r>
    <r>
      <rPr>
        <sz val="11"/>
        <color indexed="62"/>
        <rFont val="Times New Roman"/>
        <family val="1"/>
      </rPr>
      <t>říloha č. 2 Monitorovací zprávy OP VK</t>
    </r>
  </si>
  <si>
    <t>SOUPISKA ÚČETNÍCH DOKLADŮ</t>
  </si>
  <si>
    <r>
      <t>Vyplňuje ŘO/ZS</t>
    </r>
    <r>
      <rPr>
        <i/>
        <vertAlign val="superscript"/>
        <sz val="9"/>
        <rFont val="Times New Roman"/>
        <family val="1"/>
      </rPr>
      <t>1)</t>
    </r>
  </si>
  <si>
    <t>Úroky na projektovém účtu</t>
  </si>
  <si>
    <r>
      <t>4.</t>
    </r>
    <r>
      <rPr>
        <b/>
        <u val="single"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Originály účetních dokladů uvedených na soupisce jsou k dispozici a přístupné pro kontrolu u příjemce a partnera. </t>
    </r>
  </si>
  <si>
    <t>*) vyplňují se bílá pole v Kč na dvě desetinná místa</t>
  </si>
  <si>
    <t>Přílohu je nutné vyplnit v souladu s rozpočtem, který je přílohou právního aktu</t>
  </si>
  <si>
    <t>Vykazovaný měsíc a rok</t>
  </si>
  <si>
    <t>Počet hodin dovolené celkem</t>
  </si>
  <si>
    <t>Počet hodin celkem</t>
  </si>
  <si>
    <t>Počet hodin proplacených v daném měsíci za projekt</t>
  </si>
  <si>
    <t>=</t>
  </si>
  <si>
    <t>Výše úvazku pro projekt  v hodinách*</t>
  </si>
  <si>
    <t>Úvazek v dalších projektech příjemce/partnera*</t>
  </si>
  <si>
    <t>Úvazek v další činnosti pro příjemce/partnera*</t>
  </si>
  <si>
    <t>Je možné přidávat další řádky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</si>
  <si>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</si>
  <si>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Nemocenská hrazená zaměstnavatelem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</si>
  <si>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</si>
  <si>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 xml:space="preserve"> Je možné přidávat další řádky</t>
  </si>
  <si>
    <r>
      <t>ROZPIS CESTOVNÍCH NÁHRAD - ZAHRANIČNÍ</t>
    </r>
    <r>
      <rPr>
        <b/>
        <vertAlign val="superscript"/>
        <sz val="14"/>
        <rFont val="Times New Roman"/>
        <family val="1"/>
      </rPr>
      <t>1)</t>
    </r>
  </si>
  <si>
    <t xml:space="preserve"> Je možné přidávat další řádky.</t>
  </si>
  <si>
    <r>
      <t xml:space="preserve">SEZNAM ŠKOLENÍ </t>
    </r>
    <r>
      <rPr>
        <b/>
        <sz val="11"/>
        <color indexed="10"/>
        <rFont val="Times New Roman"/>
        <family val="1"/>
      </rPr>
      <t>(vyplňuje se pouze v případě uplatnění přílohy Rozpis mzdových příspěvků)</t>
    </r>
    <r>
      <rPr>
        <b/>
        <vertAlign val="superscript"/>
        <sz val="11"/>
        <color indexed="10"/>
        <rFont val="Times New Roman"/>
        <family val="1"/>
      </rPr>
      <t>1)</t>
    </r>
  </si>
  <si>
    <t xml:space="preserve"> 1) Uvádí se všechna školení, kterých se zúčastnili osoby, na které se uplatňují výdaje na mzdové příspěvky, školení se číslují průběžně od začátku projektu.</t>
  </si>
  <si>
    <r>
      <t>Jméno a příjmení zaměstnance</t>
    </r>
    <r>
      <rPr>
        <b/>
        <vertAlign val="superscript"/>
        <sz val="10"/>
        <rFont val="Arial CE"/>
        <family val="0"/>
      </rPr>
      <t>1)</t>
    </r>
  </si>
  <si>
    <t>ROZPIS MZDOVÝCH PŘÍSPĚVKŮ PRO ŠKOLENÉ OSOBY</t>
  </si>
  <si>
    <t xml:space="preserve"> Pozor!! Přednastavené vzorce v tabulce jsou použitelné, jen pokud jsou poskytovány mzdové příspěvky do max.výše 70 % mzdových nákladů a 2násobku minimální mzdy. </t>
  </si>
  <si>
    <t xml:space="preserve"> K tabulce je možné přidat řádky.</t>
  </si>
  <si>
    <t>Výstupy a výsledky</t>
  </si>
  <si>
    <t>0 - 100 tis. Kč</t>
  </si>
  <si>
    <t>100 tis. - 500 tis. Kč</t>
  </si>
  <si>
    <t>500 - 2 mil. Kč.</t>
  </si>
  <si>
    <t>2 mil. Kč - 6 mil. Kč</t>
  </si>
  <si>
    <t>6 mil. Kč a více</t>
  </si>
  <si>
    <t>0 - 200 tis. Kč</t>
  </si>
  <si>
    <t>200 - 800 tis. Kč</t>
  </si>
  <si>
    <t>800 tis. - 2 mil. Kč</t>
  </si>
  <si>
    <t>otevřené řízení</t>
  </si>
  <si>
    <t>užší řízení</t>
  </si>
  <si>
    <t>jednací řízení s uveřejněním</t>
  </si>
  <si>
    <t>jednací řízení bez uveřejnění</t>
  </si>
  <si>
    <t>soutěžní dialog</t>
  </si>
  <si>
    <t>zjednodušené podlimitní řízení</t>
  </si>
  <si>
    <t>Klíčová aktivita/rok (…………..)</t>
  </si>
  <si>
    <t>Klíčová aktivita/rok (…………….)*</t>
  </si>
  <si>
    <t>PRACOVNÍ VÝKAZ</t>
  </si>
  <si>
    <t>Hrubá mzda/plat v daném měsíci v Kč</t>
  </si>
  <si>
    <t>Počet školených zaměstnanců</t>
  </si>
  <si>
    <t>Platné od 12.4.2010</t>
  </si>
  <si>
    <t>Platné od 12.4. 2010</t>
  </si>
  <si>
    <t>Platné od 12.4.2009</t>
  </si>
  <si>
    <t>platné od 12.4.2010</t>
  </si>
  <si>
    <r>
      <t xml:space="preserve">   </t>
    </r>
    <r>
      <rPr>
        <sz val="12"/>
        <color indexed="62"/>
        <rFont val="Times New Roman"/>
        <family val="1"/>
      </rPr>
      <t>Příloha č. 1 k MZ OP VK Monitorovací indikátory</t>
    </r>
  </si>
  <si>
    <t xml:space="preserve"> Příloha č. 9 Monitorovací zprávy OP VK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</si>
</sst>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mmmm\ yyyy"/>
    <numFmt numFmtId="177" formatCode="0.0"/>
    <numFmt numFmtId="178" formatCode="[$€-2]\ #\ ##,000_);[Red]\([$€-2]\ #\ ##,000\)"/>
    <numFmt numFmtId="179" formatCode="d/m/yy;@"/>
    <numFmt numFmtId="180" formatCode="dd/mm/yy;@"/>
    <numFmt numFmtId="181" formatCode="[$-405]d\.\ mmmm\ yyyy"/>
    <numFmt numFmtId="182" formatCode="mm/yyyy"/>
  </numFmts>
  <fonts count="12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color indexed="62"/>
      <name val="Times New Roman"/>
      <family val="1"/>
    </font>
    <font>
      <sz val="12"/>
      <name val="Times New Roman"/>
      <family val="1"/>
    </font>
    <font>
      <sz val="6"/>
      <color indexed="5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sz val="11"/>
      <name val="Arial CE"/>
      <family val="0"/>
    </font>
    <font>
      <sz val="14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 CE"/>
      <family val="0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i/>
      <sz val="8"/>
      <name val="Tahoma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b/>
      <i/>
      <sz val="10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6" tint="-0.24997000396251678"/>
      <name val="Arial"/>
      <family val="2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b/>
      <i/>
      <sz val="10"/>
      <color theme="6" tint="-0.24997000396251678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95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 wrapText="1" shrinkToFi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3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2" fillId="0" borderId="14" xfId="0" applyNumberFormat="1" applyFont="1" applyBorder="1" applyAlignment="1" applyProtection="1">
      <alignment horizontal="left" vertical="center" wrapText="1"/>
      <protection locked="0"/>
    </xf>
    <xf numFmtId="0" fontId="25" fillId="34" borderId="15" xfId="0" applyFont="1" applyFill="1" applyBorder="1" applyAlignment="1">
      <alignment vertical="center"/>
    </xf>
    <xf numFmtId="49" fontId="22" fillId="0" borderId="16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49" fontId="22" fillId="0" borderId="16" xfId="0" applyNumberFormat="1" applyFont="1" applyBorder="1" applyAlignment="1" applyProtection="1">
      <alignment horizontal="left" vertical="center"/>
      <protection locked="0"/>
    </xf>
    <xf numFmtId="3" fontId="22" fillId="0" borderId="17" xfId="0" applyNumberFormat="1" applyFont="1" applyFill="1" applyBorder="1" applyAlignment="1" applyProtection="1">
      <alignment horizontal="center" vertical="center"/>
      <protection locked="0"/>
    </xf>
    <xf numFmtId="10" fontId="22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/>
    </xf>
    <xf numFmtId="0" fontId="7" fillId="33" borderId="16" xfId="0" applyFont="1" applyFill="1" applyBorder="1" applyAlignment="1">
      <alignment/>
    </xf>
    <xf numFmtId="0" fontId="22" fillId="0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49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vertical="center"/>
    </xf>
    <xf numFmtId="0" fontId="22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0" borderId="18" xfId="0" applyFont="1" applyBorder="1" applyAlignment="1">
      <alignment/>
    </xf>
    <xf numFmtId="0" fontId="22" fillId="35" borderId="18" xfId="0" applyFont="1" applyFill="1" applyBorder="1" applyAlignment="1">
      <alignment/>
    </xf>
    <xf numFmtId="49" fontId="2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center"/>
    </xf>
    <xf numFmtId="3" fontId="22" fillId="0" borderId="20" xfId="0" applyNumberFormat="1" applyFont="1" applyFill="1" applyBorder="1" applyAlignment="1" applyProtection="1">
      <alignment horizontal="center" vertical="center"/>
      <protection locked="0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Font="1" applyBorder="1" applyAlignment="1">
      <alignment horizontal="center"/>
    </xf>
    <xf numFmtId="3" fontId="22" fillId="0" borderId="25" xfId="0" applyNumberFormat="1" applyFont="1" applyFill="1" applyBorder="1" applyAlignment="1" applyProtection="1">
      <alignment horizontal="center" vertical="center"/>
      <protection locked="0"/>
    </xf>
    <xf numFmtId="3" fontId="22" fillId="0" borderId="26" xfId="0" applyNumberFormat="1" applyFont="1" applyFill="1" applyBorder="1" applyAlignment="1" applyProtection="1">
      <alignment horizontal="center" vertical="center"/>
      <protection locked="0"/>
    </xf>
    <xf numFmtId="10" fontId="22" fillId="0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7" fillId="33" borderId="16" xfId="0" applyNumberFormat="1" applyFont="1" applyFill="1" applyBorder="1" applyAlignment="1">
      <alignment horizontal="left" vertical="center"/>
    </xf>
    <xf numFmtId="3" fontId="22" fillId="0" borderId="27" xfId="0" applyNumberFormat="1" applyFont="1" applyFill="1" applyBorder="1" applyAlignment="1" applyProtection="1">
      <alignment horizontal="center" vertical="center"/>
      <protection locked="0"/>
    </xf>
    <xf numFmtId="10" fontId="22" fillId="0" borderId="27" xfId="0" applyNumberFormat="1" applyFont="1" applyFill="1" applyBorder="1" applyAlignment="1" applyProtection="1">
      <alignment horizontal="center" vertical="center"/>
      <protection locked="0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3" fontId="22" fillId="0" borderId="29" xfId="0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 applyProtection="1">
      <alignment horizontal="center" vertical="center"/>
      <protection locked="0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7" fillId="33" borderId="39" xfId="0" applyNumberFormat="1" applyFont="1" applyFill="1" applyBorder="1" applyAlignment="1">
      <alignment horizontal="left" vertical="center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3" fontId="22" fillId="35" borderId="4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49" fontId="7" fillId="33" borderId="41" xfId="0" applyNumberFormat="1" applyFont="1" applyFill="1" applyBorder="1" applyAlignment="1">
      <alignment horizontal="left" vertical="center"/>
    </xf>
    <xf numFmtId="175" fontId="22" fillId="33" borderId="21" xfId="0" applyNumberFormat="1" applyFont="1" applyFill="1" applyBorder="1" applyAlignment="1">
      <alignment horizontal="center" vertical="center"/>
    </xf>
    <xf numFmtId="175" fontId="22" fillId="35" borderId="21" xfId="0" applyNumberFormat="1" applyFont="1" applyFill="1" applyBorder="1" applyAlignment="1">
      <alignment horizontal="center" vertical="center"/>
    </xf>
    <xf numFmtId="175" fontId="22" fillId="35" borderId="21" xfId="0" applyNumberFormat="1" applyFont="1" applyFill="1" applyBorder="1" applyAlignment="1" applyProtection="1">
      <alignment horizontal="center" vertical="center"/>
      <protection/>
    </xf>
    <xf numFmtId="49" fontId="22" fillId="0" borderId="28" xfId="0" applyNumberFormat="1" applyFont="1" applyBorder="1" applyAlignment="1" applyProtection="1">
      <alignment horizontal="left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/>
      <protection locked="0"/>
    </xf>
    <xf numFmtId="0" fontId="22" fillId="0" borderId="21" xfId="0" applyFont="1" applyFill="1" applyBorder="1" applyAlignment="1" applyProtection="1">
      <alignment horizontal="center"/>
      <protection locked="0"/>
    </xf>
    <xf numFmtId="0" fontId="22" fillId="0" borderId="22" xfId="0" applyFont="1" applyFill="1" applyBorder="1" applyAlignment="1" applyProtection="1">
      <alignment horizontal="center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42" xfId="0" applyNumberFormat="1" applyFont="1" applyFill="1" applyBorder="1" applyAlignment="1" applyProtection="1">
      <alignment horizontal="left"/>
      <protection locked="0"/>
    </xf>
    <xf numFmtId="49" fontId="22" fillId="0" borderId="43" xfId="0" applyNumberFormat="1" applyFont="1" applyFill="1" applyBorder="1" applyAlignment="1" applyProtection="1">
      <alignment horizontal="left"/>
      <protection locked="0"/>
    </xf>
    <xf numFmtId="49" fontId="22" fillId="0" borderId="44" xfId="0" applyNumberFormat="1" applyFont="1" applyFill="1" applyBorder="1" applyAlignment="1" applyProtection="1">
      <alignment horizontal="left"/>
      <protection locked="0"/>
    </xf>
    <xf numFmtId="49" fontId="22" fillId="0" borderId="31" xfId="0" applyNumberFormat="1" applyFont="1" applyFill="1" applyBorder="1" applyAlignment="1" applyProtection="1">
      <alignment horizontal="left" wrapText="1"/>
      <protection locked="0"/>
    </xf>
    <xf numFmtId="49" fontId="22" fillId="0" borderId="21" xfId="0" applyNumberFormat="1" applyFont="1" applyFill="1" applyBorder="1" applyAlignment="1" applyProtection="1">
      <alignment horizontal="left" wrapText="1"/>
      <protection locked="0"/>
    </xf>
    <xf numFmtId="49" fontId="22" fillId="0" borderId="22" xfId="0" applyNumberFormat="1" applyFont="1" applyFill="1" applyBorder="1" applyAlignment="1" applyProtection="1">
      <alignment horizontal="left" wrapText="1"/>
      <protection locked="0"/>
    </xf>
    <xf numFmtId="4" fontId="22" fillId="0" borderId="31" xfId="0" applyNumberFormat="1" applyFont="1" applyFill="1" applyBorder="1" applyAlignment="1" applyProtection="1">
      <alignment/>
      <protection locked="0"/>
    </xf>
    <xf numFmtId="4" fontId="22" fillId="0" borderId="21" xfId="0" applyNumberFormat="1" applyFont="1" applyFill="1" applyBorder="1" applyAlignment="1" applyProtection="1">
      <alignment/>
      <protection locked="0"/>
    </xf>
    <xf numFmtId="4" fontId="22" fillId="0" borderId="22" xfId="0" applyNumberFormat="1" applyFont="1" applyFill="1" applyBorder="1" applyAlignment="1" applyProtection="1">
      <alignment/>
      <protection locked="0"/>
    </xf>
    <xf numFmtId="3" fontId="22" fillId="0" borderId="42" xfId="0" applyNumberFormat="1" applyFont="1" applyFill="1" applyBorder="1" applyAlignment="1" applyProtection="1">
      <alignment horizontal="center"/>
      <protection locked="0"/>
    </xf>
    <xf numFmtId="3" fontId="22" fillId="0" borderId="43" xfId="0" applyNumberFormat="1" applyFont="1" applyFill="1" applyBorder="1" applyAlignment="1" applyProtection="1">
      <alignment horizontal="center"/>
      <protection locked="0"/>
    </xf>
    <xf numFmtId="3" fontId="22" fillId="0" borderId="44" xfId="0" applyNumberFormat="1" applyFont="1" applyFill="1" applyBorder="1" applyAlignment="1" applyProtection="1">
      <alignment horizontal="center"/>
      <protection locked="0"/>
    </xf>
    <xf numFmtId="4" fontId="22" fillId="33" borderId="31" xfId="0" applyNumberFormat="1" applyFont="1" applyFill="1" applyBorder="1" applyAlignment="1" applyProtection="1">
      <alignment horizontal="right"/>
      <protection/>
    </xf>
    <xf numFmtId="4" fontId="22" fillId="33" borderId="21" xfId="0" applyNumberFormat="1" applyFont="1" applyFill="1" applyBorder="1" applyAlignment="1" applyProtection="1">
      <alignment horizontal="right"/>
      <protection/>
    </xf>
    <xf numFmtId="4" fontId="22" fillId="33" borderId="22" xfId="0" applyNumberFormat="1" applyFont="1" applyFill="1" applyBorder="1" applyAlignment="1" applyProtection="1">
      <alignment horizontal="right"/>
      <protection/>
    </xf>
    <xf numFmtId="49" fontId="7" fillId="33" borderId="45" xfId="0" applyNumberFormat="1" applyFont="1" applyFill="1" applyBorder="1" applyAlignment="1" applyProtection="1">
      <alignment horizontal="center" vertical="center" wrapText="1"/>
      <protection/>
    </xf>
    <xf numFmtId="49" fontId="7" fillId="33" borderId="46" xfId="0" applyNumberFormat="1" applyFont="1" applyFill="1" applyBorder="1" applyAlignment="1" applyProtection="1">
      <alignment horizontal="center" vertical="center" wrapText="1"/>
      <protection/>
    </xf>
    <xf numFmtId="49" fontId="7" fillId="33" borderId="47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49" fontId="22" fillId="0" borderId="48" xfId="0" applyNumberFormat="1" applyFont="1" applyFill="1" applyBorder="1" applyAlignment="1" applyProtection="1">
      <alignment horizontal="left" wrapText="1"/>
      <protection locked="0"/>
    </xf>
    <xf numFmtId="49" fontId="22" fillId="0" borderId="32" xfId="0" applyNumberFormat="1" applyFont="1" applyFill="1" applyBorder="1" applyAlignment="1" applyProtection="1">
      <alignment horizontal="left" wrapText="1"/>
      <protection locked="0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11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33" borderId="33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Border="1" applyAlignment="1" applyProtection="1">
      <alignment horizontal="center"/>
      <protection locked="0"/>
    </xf>
    <xf numFmtId="49" fontId="22" fillId="0" borderId="31" xfId="0" applyNumberFormat="1" applyFont="1" applyBorder="1" applyAlignment="1" applyProtection="1">
      <alignment wrapText="1"/>
      <protection locked="0"/>
    </xf>
    <xf numFmtId="1" fontId="22" fillId="0" borderId="31" xfId="0" applyNumberFormat="1" applyFont="1" applyBorder="1" applyAlignment="1" applyProtection="1">
      <alignment wrapText="1"/>
      <protection locked="0"/>
    </xf>
    <xf numFmtId="49" fontId="22" fillId="0" borderId="31" xfId="0" applyNumberFormat="1" applyFont="1" applyBorder="1" applyAlignment="1" applyProtection="1">
      <alignment horizontal="right" wrapText="1"/>
      <protection locked="0"/>
    </xf>
    <xf numFmtId="3" fontId="22" fillId="0" borderId="34" xfId="0" applyNumberFormat="1" applyFont="1" applyFill="1" applyBorder="1" applyAlignment="1" applyProtection="1">
      <alignment horizontal="right" wrapText="1"/>
      <protection locked="0"/>
    </xf>
    <xf numFmtId="3" fontId="22" fillId="0" borderId="36" xfId="0" applyNumberFormat="1" applyFont="1" applyFill="1" applyBorder="1" applyAlignment="1" applyProtection="1">
      <alignment horizontal="right" wrapText="1"/>
      <protection locked="0"/>
    </xf>
    <xf numFmtId="3" fontId="22" fillId="0" borderId="36" xfId="0" applyNumberFormat="1" applyFont="1" applyFill="1" applyBorder="1" applyAlignment="1" applyProtection="1">
      <alignment horizontal="right"/>
      <protection locked="0"/>
    </xf>
    <xf numFmtId="49" fontId="22" fillId="0" borderId="21" xfId="0" applyNumberFormat="1" applyFont="1" applyBorder="1" applyAlignment="1" applyProtection="1">
      <alignment horizontal="center"/>
      <protection locked="0"/>
    </xf>
    <xf numFmtId="49" fontId="22" fillId="0" borderId="21" xfId="0" applyNumberFormat="1" applyFont="1" applyBorder="1" applyAlignment="1" applyProtection="1">
      <alignment wrapText="1"/>
      <protection locked="0"/>
    </xf>
    <xf numFmtId="1" fontId="22" fillId="0" borderId="21" xfId="0" applyNumberFormat="1" applyFont="1" applyBorder="1" applyAlignment="1" applyProtection="1">
      <alignment wrapText="1"/>
      <protection locked="0"/>
    </xf>
    <xf numFmtId="49" fontId="22" fillId="0" borderId="21" xfId="0" applyNumberFormat="1" applyFont="1" applyBorder="1" applyAlignment="1" applyProtection="1">
      <alignment horizontal="right" wrapText="1"/>
      <protection locked="0"/>
    </xf>
    <xf numFmtId="3" fontId="22" fillId="0" borderId="23" xfId="0" applyNumberFormat="1" applyFont="1" applyFill="1" applyBorder="1" applyAlignment="1" applyProtection="1">
      <alignment horizontal="right" wrapText="1"/>
      <protection locked="0"/>
    </xf>
    <xf numFmtId="3" fontId="22" fillId="0" borderId="24" xfId="0" applyNumberFormat="1" applyFont="1" applyFill="1" applyBorder="1" applyAlignment="1" applyProtection="1">
      <alignment horizontal="right" wrapText="1"/>
      <protection locked="0"/>
    </xf>
    <xf numFmtId="3" fontId="22" fillId="0" borderId="24" xfId="0" applyNumberFormat="1" applyFont="1" applyFill="1" applyBorder="1" applyAlignment="1" applyProtection="1">
      <alignment horizontal="right"/>
      <protection locked="0"/>
    </xf>
    <xf numFmtId="49" fontId="22" fillId="0" borderId="22" xfId="0" applyNumberFormat="1" applyFont="1" applyBorder="1" applyAlignment="1" applyProtection="1">
      <alignment horizontal="center"/>
      <protection locked="0"/>
    </xf>
    <xf numFmtId="49" fontId="22" fillId="0" borderId="22" xfId="0" applyNumberFormat="1" applyFont="1" applyBorder="1" applyAlignment="1" applyProtection="1">
      <alignment wrapText="1"/>
      <protection locked="0"/>
    </xf>
    <xf numFmtId="1" fontId="22" fillId="0" borderId="22" xfId="0" applyNumberFormat="1" applyFont="1" applyBorder="1" applyAlignment="1" applyProtection="1">
      <alignment wrapText="1"/>
      <protection locked="0"/>
    </xf>
    <xf numFmtId="49" fontId="22" fillId="0" borderId="22" xfId="0" applyNumberFormat="1" applyFont="1" applyBorder="1" applyAlignment="1" applyProtection="1">
      <alignment horizontal="right" wrapText="1"/>
      <protection locked="0"/>
    </xf>
    <xf numFmtId="3" fontId="22" fillId="0" borderId="25" xfId="0" applyNumberFormat="1" applyFont="1" applyFill="1" applyBorder="1" applyAlignment="1" applyProtection="1">
      <alignment horizontal="right" wrapText="1"/>
      <protection locked="0"/>
    </xf>
    <xf numFmtId="3" fontId="22" fillId="0" borderId="14" xfId="0" applyNumberFormat="1" applyFont="1" applyFill="1" applyBorder="1" applyAlignment="1" applyProtection="1">
      <alignment horizontal="right" wrapText="1"/>
      <protection locked="0"/>
    </xf>
    <xf numFmtId="3" fontId="22" fillId="0" borderId="50" xfId="0" applyNumberFormat="1" applyFont="1" applyFill="1" applyBorder="1" applyAlignment="1" applyProtection="1">
      <alignment horizontal="right" wrapText="1"/>
      <protection locked="0"/>
    </xf>
    <xf numFmtId="3" fontId="22" fillId="0" borderId="51" xfId="0" applyNumberFormat="1" applyFont="1" applyFill="1" applyBorder="1" applyAlignment="1" applyProtection="1">
      <alignment horizontal="right"/>
      <protection locked="0"/>
    </xf>
    <xf numFmtId="3" fontId="25" fillId="34" borderId="16" xfId="0" applyNumberFormat="1" applyFont="1" applyFill="1" applyBorder="1" applyAlignment="1">
      <alignment horizontal="right"/>
    </xf>
    <xf numFmtId="3" fontId="25" fillId="34" borderId="37" xfId="0" applyNumberFormat="1" applyFont="1" applyFill="1" applyBorder="1" applyAlignment="1">
      <alignment horizontal="right"/>
    </xf>
    <xf numFmtId="3" fontId="25" fillId="34" borderId="13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/>
    </xf>
    <xf numFmtId="49" fontId="22" fillId="0" borderId="16" xfId="0" applyNumberFormat="1" applyFont="1" applyBorder="1" applyAlignment="1" applyProtection="1">
      <alignment horizontal="left"/>
      <protection locked="0"/>
    </xf>
    <xf numFmtId="0" fontId="7" fillId="0" borderId="52" xfId="0" applyFont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 vertical="top" wrapText="1"/>
    </xf>
    <xf numFmtId="1" fontId="22" fillId="0" borderId="40" xfId="0" applyNumberFormat="1" applyFont="1" applyBorder="1" applyAlignment="1" applyProtection="1">
      <alignment horizontal="center"/>
      <protection locked="0"/>
    </xf>
    <xf numFmtId="49" fontId="22" fillId="0" borderId="31" xfId="0" applyNumberFormat="1" applyFont="1" applyBorder="1" applyAlignment="1" applyProtection="1">
      <alignment horizontal="left" wrapText="1"/>
      <protection locked="0"/>
    </xf>
    <xf numFmtId="1" fontId="22" fillId="0" borderId="31" xfId="0" applyNumberFormat="1" applyFont="1" applyBorder="1" applyAlignment="1" applyProtection="1">
      <alignment horizontal="right" wrapText="1"/>
      <protection locked="0"/>
    </xf>
    <xf numFmtId="49" fontId="22" fillId="0" borderId="31" xfId="0" applyNumberFormat="1" applyFont="1" applyBorder="1" applyAlignment="1" applyProtection="1">
      <alignment horizontal="center" wrapText="1"/>
      <protection locked="0"/>
    </xf>
    <xf numFmtId="3" fontId="22" fillId="0" borderId="31" xfId="0" applyNumberFormat="1" applyFont="1" applyBorder="1" applyAlignment="1" applyProtection="1">
      <alignment horizontal="right" wrapText="1"/>
      <protection locked="0"/>
    </xf>
    <xf numFmtId="1" fontId="22" fillId="0" borderId="21" xfId="0" applyNumberFormat="1" applyFont="1" applyBorder="1" applyAlignment="1" applyProtection="1">
      <alignment horizontal="center"/>
      <protection locked="0"/>
    </xf>
    <xf numFmtId="49" fontId="22" fillId="0" borderId="21" xfId="0" applyNumberFormat="1" applyFont="1" applyBorder="1" applyAlignment="1" applyProtection="1">
      <alignment horizontal="left" wrapText="1"/>
      <protection locked="0"/>
    </xf>
    <xf numFmtId="1" fontId="22" fillId="0" borderId="21" xfId="0" applyNumberFormat="1" applyFont="1" applyBorder="1" applyAlignment="1" applyProtection="1">
      <alignment horizontal="right" wrapText="1"/>
      <protection locked="0"/>
    </xf>
    <xf numFmtId="3" fontId="22" fillId="0" borderId="21" xfId="0" applyNumberFormat="1" applyFont="1" applyBorder="1" applyAlignment="1" applyProtection="1">
      <alignment horizontal="right" wrapText="1"/>
      <protection locked="0"/>
    </xf>
    <xf numFmtId="1" fontId="22" fillId="0" borderId="22" xfId="0" applyNumberFormat="1" applyFont="1" applyBorder="1" applyAlignment="1" applyProtection="1">
      <alignment horizontal="center"/>
      <protection locked="0"/>
    </xf>
    <xf numFmtId="49" fontId="22" fillId="0" borderId="22" xfId="0" applyNumberFormat="1" applyFont="1" applyBorder="1" applyAlignment="1" applyProtection="1">
      <alignment horizontal="left" wrapText="1"/>
      <protection locked="0"/>
    </xf>
    <xf numFmtId="1" fontId="22" fillId="0" borderId="22" xfId="0" applyNumberFormat="1" applyFont="1" applyBorder="1" applyAlignment="1" applyProtection="1">
      <alignment horizontal="right" wrapText="1"/>
      <protection locked="0"/>
    </xf>
    <xf numFmtId="3" fontId="22" fillId="0" borderId="22" xfId="0" applyNumberFormat="1" applyFont="1" applyBorder="1" applyAlignment="1" applyProtection="1">
      <alignment horizontal="right" wrapText="1"/>
      <protection locked="0"/>
    </xf>
    <xf numFmtId="0" fontId="22" fillId="0" borderId="15" xfId="0" applyFont="1" applyBorder="1" applyAlignment="1">
      <alignment/>
    </xf>
    <xf numFmtId="49" fontId="22" fillId="0" borderId="31" xfId="0" applyNumberFormat="1" applyFont="1" applyBorder="1" applyAlignment="1" applyProtection="1">
      <alignment horizontal="right"/>
      <protection locked="0"/>
    </xf>
    <xf numFmtId="49" fontId="22" fillId="0" borderId="40" xfId="0" applyNumberFormat="1" applyFont="1" applyBorder="1" applyAlignment="1" applyProtection="1">
      <alignment horizontal="right" wrapText="1"/>
      <protection locked="0"/>
    </xf>
    <xf numFmtId="3" fontId="22" fillId="0" borderId="40" xfId="0" applyNumberFormat="1" applyFont="1" applyBorder="1" applyAlignment="1" applyProtection="1">
      <alignment horizontal="right" wrapText="1"/>
      <protection locked="0"/>
    </xf>
    <xf numFmtId="49" fontId="22" fillId="0" borderId="21" xfId="0" applyNumberFormat="1" applyFont="1" applyBorder="1" applyAlignment="1" applyProtection="1">
      <alignment horizontal="right"/>
      <protection locked="0"/>
    </xf>
    <xf numFmtId="49" fontId="22" fillId="0" borderId="22" xfId="0" applyNumberFormat="1" applyFont="1" applyBorder="1" applyAlignment="1" applyProtection="1">
      <alignment horizontal="right"/>
      <protection locked="0"/>
    </xf>
    <xf numFmtId="0" fontId="22" fillId="0" borderId="45" xfId="0" applyFont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49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22" xfId="0" applyFont="1" applyBorder="1" applyAlignment="1">
      <alignment/>
    </xf>
    <xf numFmtId="3" fontId="22" fillId="33" borderId="21" xfId="0" applyNumberFormat="1" applyFont="1" applyFill="1" applyBorder="1" applyAlignment="1" applyProtection="1">
      <alignment horizontal="center" vertical="center"/>
      <protection locked="0"/>
    </xf>
    <xf numFmtId="3" fontId="22" fillId="33" borderId="4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/>
    </xf>
    <xf numFmtId="4" fontId="25" fillId="34" borderId="39" xfId="0" applyNumberFormat="1" applyFont="1" applyFill="1" applyBorder="1" applyAlignment="1" applyProtection="1">
      <alignment/>
      <protection/>
    </xf>
    <xf numFmtId="0" fontId="25" fillId="34" borderId="11" xfId="0" applyNumberFormat="1" applyFont="1" applyFill="1" applyBorder="1" applyAlignment="1">
      <alignment horizontal="left" vertical="center" wrapText="1"/>
    </xf>
    <xf numFmtId="0" fontId="25" fillId="34" borderId="15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/>
    </xf>
    <xf numFmtId="0" fontId="0" fillId="0" borderId="53" xfId="0" applyBorder="1" applyAlignment="1">
      <alignment/>
    </xf>
    <xf numFmtId="0" fontId="25" fillId="34" borderId="44" xfId="0" applyFont="1" applyFill="1" applyBorder="1" applyAlignment="1" applyProtection="1">
      <alignment horizontal="left"/>
      <protection/>
    </xf>
    <xf numFmtId="0" fontId="25" fillId="34" borderId="30" xfId="0" applyFont="1" applyFill="1" applyBorder="1" applyAlignment="1" applyProtection="1">
      <alignment horizontal="left"/>
      <protection/>
    </xf>
    <xf numFmtId="49" fontId="7" fillId="36" borderId="19" xfId="0" applyNumberFormat="1" applyFont="1" applyFill="1" applyBorder="1" applyAlignment="1" applyProtection="1">
      <alignment horizontal="center" vertical="center" wrapText="1"/>
      <protection/>
    </xf>
    <xf numFmtId="49" fontId="7" fillId="36" borderId="54" xfId="0" applyNumberFormat="1" applyFont="1" applyFill="1" applyBorder="1" applyAlignment="1" applyProtection="1">
      <alignment horizontal="center" vertical="center" wrapText="1"/>
      <protection/>
    </xf>
    <xf numFmtId="49" fontId="7" fillId="36" borderId="27" xfId="0" applyNumberFormat="1" applyFont="1" applyFill="1" applyBorder="1" applyAlignment="1" applyProtection="1">
      <alignment horizontal="center" vertical="center" wrapText="1"/>
      <protection/>
    </xf>
    <xf numFmtId="49" fontId="7" fillId="36" borderId="35" xfId="0" applyNumberFormat="1" applyFont="1" applyFill="1" applyBorder="1" applyAlignment="1" applyProtection="1">
      <alignment horizontal="center" vertical="center" wrapText="1"/>
      <protection/>
    </xf>
    <xf numFmtId="49" fontId="7" fillId="36" borderId="55" xfId="0" applyNumberFormat="1" applyFont="1" applyFill="1" applyBorder="1" applyAlignment="1" applyProtection="1">
      <alignment horizontal="center" vertical="center" wrapText="1"/>
      <protection/>
    </xf>
    <xf numFmtId="49" fontId="7" fillId="36" borderId="20" xfId="0" applyNumberFormat="1" applyFont="1" applyFill="1" applyBorder="1" applyAlignment="1" applyProtection="1">
      <alignment horizontal="center" vertical="center" wrapText="1"/>
      <protection/>
    </xf>
    <xf numFmtId="49" fontId="7" fillId="36" borderId="17" xfId="0" applyNumberFormat="1" applyFont="1" applyFill="1" applyBorder="1" applyAlignment="1" applyProtection="1">
      <alignment horizontal="center" vertical="center" wrapText="1"/>
      <protection/>
    </xf>
    <xf numFmtId="49" fontId="7" fillId="36" borderId="21" xfId="0" applyNumberFormat="1" applyFont="1" applyFill="1" applyBorder="1" applyAlignment="1" applyProtection="1">
      <alignment horizontal="center" vertical="center" wrapText="1"/>
      <protection/>
    </xf>
    <xf numFmtId="49" fontId="7" fillId="36" borderId="22" xfId="0" applyNumberFormat="1" applyFont="1" applyFill="1" applyBorder="1" applyAlignment="1" applyProtection="1">
      <alignment horizontal="center" vertical="center" wrapText="1"/>
      <protection/>
    </xf>
    <xf numFmtId="49" fontId="7" fillId="36" borderId="56" xfId="0" applyNumberFormat="1" applyFont="1" applyFill="1" applyBorder="1" applyAlignment="1" applyProtection="1">
      <alignment horizontal="center" vertical="center" wrapText="1"/>
      <protection/>
    </xf>
    <xf numFmtId="4" fontId="25" fillId="34" borderId="14" xfId="0" applyNumberFormat="1" applyFont="1" applyFill="1" applyBorder="1" applyAlignment="1" applyProtection="1">
      <alignment horizontal="center"/>
      <protection/>
    </xf>
    <xf numFmtId="2" fontId="7" fillId="33" borderId="36" xfId="0" applyNumberFormat="1" applyFont="1" applyFill="1" applyBorder="1" applyAlignment="1" applyProtection="1">
      <alignment horizontal="center" vertical="center" wrapText="1"/>
      <protection/>
    </xf>
    <xf numFmtId="4" fontId="22" fillId="36" borderId="43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" fontId="22" fillId="0" borderId="40" xfId="0" applyNumberFormat="1" applyFont="1" applyFill="1" applyBorder="1" applyAlignment="1">
      <alignment horizontal="right"/>
    </xf>
    <xf numFmtId="0" fontId="7" fillId="33" borderId="19" xfId="0" applyNumberFormat="1" applyFont="1" applyFill="1" applyBorder="1" applyAlignment="1">
      <alignment horizontal="center" vertical="center" wrapText="1"/>
    </xf>
    <xf numFmtId="177" fontId="22" fillId="0" borderId="57" xfId="0" applyNumberFormat="1" applyFont="1" applyFill="1" applyBorder="1" applyAlignment="1" applyProtection="1">
      <alignment horizontal="right"/>
      <protection locked="0"/>
    </xf>
    <xf numFmtId="177" fontId="22" fillId="0" borderId="58" xfId="0" applyNumberFormat="1" applyFont="1" applyFill="1" applyBorder="1" applyAlignment="1" applyProtection="1">
      <alignment horizontal="right"/>
      <protection locked="0"/>
    </xf>
    <xf numFmtId="0" fontId="7" fillId="33" borderId="45" xfId="0" applyNumberFormat="1" applyFont="1" applyFill="1" applyBorder="1" applyAlignment="1">
      <alignment horizontal="center" vertical="center" wrapText="1"/>
    </xf>
    <xf numFmtId="4" fontId="22" fillId="0" borderId="31" xfId="0" applyNumberFormat="1" applyFont="1" applyFill="1" applyBorder="1" applyAlignment="1" applyProtection="1">
      <alignment horizontal="right"/>
      <protection locked="0"/>
    </xf>
    <xf numFmtId="4" fontId="22" fillId="0" borderId="21" xfId="0" applyNumberFormat="1" applyFont="1" applyFill="1" applyBorder="1" applyAlignment="1" applyProtection="1">
      <alignment horizontal="right"/>
      <protection locked="0"/>
    </xf>
    <xf numFmtId="4" fontId="22" fillId="0" borderId="22" xfId="0" applyNumberFormat="1" applyFont="1" applyFill="1" applyBorder="1" applyAlignment="1" applyProtection="1">
      <alignment horizontal="right"/>
      <protection locked="0"/>
    </xf>
    <xf numFmtId="49" fontId="4" fillId="0" borderId="16" xfId="0" applyNumberFormat="1" applyFont="1" applyFill="1" applyBorder="1" applyAlignment="1">
      <alignment horizontal="left" vertical="center" wrapText="1"/>
    </xf>
    <xf numFmtId="0" fontId="22" fillId="0" borderId="43" xfId="0" applyFont="1" applyBorder="1" applyAlignment="1">
      <alignment/>
    </xf>
    <xf numFmtId="0" fontId="22" fillId="0" borderId="20" xfId="0" applyFont="1" applyBorder="1" applyAlignment="1">
      <alignment/>
    </xf>
    <xf numFmtId="0" fontId="7" fillId="35" borderId="59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8" fillId="35" borderId="16" xfId="0" applyFont="1" applyFill="1" applyBorder="1" applyAlignment="1">
      <alignment horizontal="left"/>
    </xf>
    <xf numFmtId="0" fontId="32" fillId="35" borderId="19" xfId="0" applyFont="1" applyFill="1" applyBorder="1" applyAlignment="1">
      <alignment wrapText="1"/>
    </xf>
    <xf numFmtId="0" fontId="25" fillId="34" borderId="60" xfId="0" applyFont="1" applyFill="1" applyBorder="1" applyAlignment="1">
      <alignment vertical="center"/>
    </xf>
    <xf numFmtId="0" fontId="22" fillId="0" borderId="17" xfId="0" applyNumberFormat="1" applyFont="1" applyFill="1" applyBorder="1" applyAlignment="1" applyProtection="1">
      <alignment horizontal="left" vertical="center"/>
      <protection locked="0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/>
    </xf>
    <xf numFmtId="0" fontId="22" fillId="0" borderId="35" xfId="0" applyNumberFormat="1" applyFont="1" applyFill="1" applyBorder="1" applyAlignment="1" applyProtection="1">
      <alignment horizontal="left" vertical="center"/>
      <protection locked="0"/>
    </xf>
    <xf numFmtId="0" fontId="7" fillId="33" borderId="23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/>
      <protection locked="0"/>
    </xf>
    <xf numFmtId="49" fontId="7" fillId="33" borderId="1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 vertical="center" wrapText="1" shrinkToFit="1"/>
    </xf>
    <xf numFmtId="0" fontId="39" fillId="0" borderId="0" xfId="0" applyFont="1" applyAlignment="1">
      <alignment/>
    </xf>
    <xf numFmtId="0" fontId="37" fillId="37" borderId="39" xfId="0" applyFont="1" applyFill="1" applyBorder="1" applyAlignment="1">
      <alignment horizontal="center" vertical="center" wrapText="1"/>
    </xf>
    <xf numFmtId="49" fontId="22" fillId="0" borderId="31" xfId="0" applyNumberFormat="1" applyFont="1" applyBorder="1" applyAlignment="1">
      <alignment wrapText="1"/>
    </xf>
    <xf numFmtId="0" fontId="22" fillId="38" borderId="31" xfId="0" applyFont="1" applyFill="1" applyBorder="1" applyAlignment="1">
      <alignment horizontal="right" wrapText="1"/>
    </xf>
    <xf numFmtId="49" fontId="22" fillId="0" borderId="21" xfId="0" applyNumberFormat="1" applyFont="1" applyBorder="1" applyAlignment="1">
      <alignment wrapText="1"/>
    </xf>
    <xf numFmtId="0" fontId="22" fillId="0" borderId="23" xfId="0" applyFont="1" applyBorder="1" applyAlignment="1">
      <alignment wrapText="1"/>
    </xf>
    <xf numFmtId="4" fontId="22" fillId="0" borderId="21" xfId="0" applyNumberFormat="1" applyFont="1" applyBorder="1" applyAlignment="1">
      <alignment horizontal="right" wrapText="1"/>
    </xf>
    <xf numFmtId="179" fontId="22" fillId="0" borderId="43" xfId="0" applyNumberFormat="1" applyFont="1" applyBorder="1" applyAlignment="1">
      <alignment wrapText="1"/>
    </xf>
    <xf numFmtId="0" fontId="22" fillId="38" borderId="21" xfId="0" applyFont="1" applyFill="1" applyBorder="1" applyAlignment="1">
      <alignment horizontal="right" wrapText="1"/>
    </xf>
    <xf numFmtId="49" fontId="22" fillId="0" borderId="55" xfId="0" applyNumberFormat="1" applyFont="1" applyBorder="1" applyAlignment="1" applyProtection="1">
      <alignment horizontal="right"/>
      <protection locked="0"/>
    </xf>
    <xf numFmtId="49" fontId="22" fillId="0" borderId="22" xfId="0" applyNumberFormat="1" applyFont="1" applyBorder="1" applyAlignment="1">
      <alignment wrapText="1"/>
    </xf>
    <xf numFmtId="0" fontId="22" fillId="38" borderId="22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49" fontId="7" fillId="33" borderId="16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/>
    </xf>
    <xf numFmtId="0" fontId="32" fillId="37" borderId="16" xfId="0" applyFont="1" applyFill="1" applyBorder="1" applyAlignment="1">
      <alignment/>
    </xf>
    <xf numFmtId="0" fontId="41" fillId="0" borderId="18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49" fontId="22" fillId="0" borderId="34" xfId="0" applyNumberFormat="1" applyFont="1" applyBorder="1" applyAlignment="1">
      <alignment wrapText="1"/>
    </xf>
    <xf numFmtId="4" fontId="22" fillId="0" borderId="31" xfId="0" applyNumberFormat="1" applyFont="1" applyFill="1" applyBorder="1" applyAlignment="1">
      <alignment horizontal="right" wrapText="1"/>
    </xf>
    <xf numFmtId="180" fontId="22" fillId="0" borderId="42" xfId="0" applyNumberFormat="1" applyFont="1" applyBorder="1" applyAlignment="1">
      <alignment wrapText="1"/>
    </xf>
    <xf numFmtId="49" fontId="22" fillId="0" borderId="23" xfId="0" applyNumberFormat="1" applyFont="1" applyBorder="1" applyAlignment="1">
      <alignment wrapText="1"/>
    </xf>
    <xf numFmtId="4" fontId="22" fillId="0" borderId="21" xfId="0" applyNumberFormat="1" applyFont="1" applyFill="1" applyBorder="1" applyAlignment="1">
      <alignment horizontal="right" wrapText="1"/>
    </xf>
    <xf numFmtId="180" fontId="22" fillId="0" borderId="43" xfId="0" applyNumberFormat="1" applyFont="1" applyBorder="1" applyAlignment="1">
      <alignment wrapText="1"/>
    </xf>
    <xf numFmtId="49" fontId="22" fillId="0" borderId="25" xfId="0" applyNumberFormat="1" applyFont="1" applyBorder="1" applyAlignment="1">
      <alignment wrapText="1"/>
    </xf>
    <xf numFmtId="4" fontId="22" fillId="0" borderId="22" xfId="0" applyNumberFormat="1" applyFont="1" applyFill="1" applyBorder="1" applyAlignment="1">
      <alignment horizontal="right" wrapText="1"/>
    </xf>
    <xf numFmtId="180" fontId="22" fillId="0" borderId="44" xfId="0" applyNumberFormat="1" applyFont="1" applyBorder="1" applyAlignment="1">
      <alignment wrapText="1"/>
    </xf>
    <xf numFmtId="49" fontId="25" fillId="34" borderId="19" xfId="0" applyNumberFormat="1" applyFont="1" applyFill="1" applyBorder="1" applyAlignment="1" applyProtection="1">
      <alignment horizontal="left" wrapText="1"/>
      <protection locked="0"/>
    </xf>
    <xf numFmtId="0" fontId="40" fillId="34" borderId="19" xfId="0" applyFont="1" applyFill="1" applyBorder="1" applyAlignment="1">
      <alignment horizontal="center" vertical="center" wrapText="1"/>
    </xf>
    <xf numFmtId="0" fontId="40" fillId="34" borderId="61" xfId="0" applyFont="1" applyFill="1" applyBorder="1" applyAlignment="1">
      <alignment horizontal="center" vertical="center" wrapText="1"/>
    </xf>
    <xf numFmtId="2" fontId="25" fillId="34" borderId="45" xfId="0" applyNumberFormat="1" applyFont="1" applyFill="1" applyBorder="1" applyAlignment="1">
      <alignment horizontal="right" vertical="center" wrapText="1"/>
    </xf>
    <xf numFmtId="2" fontId="25" fillId="34" borderId="16" xfId="0" applyNumberFormat="1" applyFont="1" applyFill="1" applyBorder="1" applyAlignment="1">
      <alignment horizontal="right" vertical="center" wrapText="1"/>
    </xf>
    <xf numFmtId="2" fontId="7" fillId="37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2" fontId="7" fillId="38" borderId="16" xfId="0" applyNumberFormat="1" applyFont="1" applyFill="1" applyBorder="1" applyAlignment="1">
      <alignment horizontal="right"/>
    </xf>
    <xf numFmtId="2" fontId="7" fillId="37" borderId="19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right" vertical="center" wrapText="1"/>
    </xf>
    <xf numFmtId="2" fontId="7" fillId="38" borderId="19" xfId="0" applyNumberFormat="1" applyFont="1" applyFill="1" applyBorder="1" applyAlignment="1">
      <alignment horizontal="right"/>
    </xf>
    <xf numFmtId="2" fontId="7" fillId="37" borderId="11" xfId="0" applyNumberFormat="1" applyFont="1" applyFill="1" applyBorder="1" applyAlignment="1">
      <alignment horizontal="center" vertical="center" wrapText="1"/>
    </xf>
    <xf numFmtId="2" fontId="7" fillId="37" borderId="11" xfId="0" applyNumberFormat="1" applyFont="1" applyFill="1" applyBorder="1" applyAlignment="1">
      <alignment horizontal="right" vertical="center" wrapText="1"/>
    </xf>
    <xf numFmtId="2" fontId="7" fillId="38" borderId="11" xfId="0" applyNumberFormat="1" applyFont="1" applyFill="1" applyBorder="1" applyAlignment="1">
      <alignment horizontal="right" vertical="center" wrapText="1"/>
    </xf>
    <xf numFmtId="2" fontId="7" fillId="38" borderId="16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7" fillId="37" borderId="16" xfId="0" applyFont="1" applyFill="1" applyBorder="1" applyAlignment="1">
      <alignment horizontal="center"/>
    </xf>
    <xf numFmtId="2" fontId="7" fillId="37" borderId="15" xfId="0" applyNumberFormat="1" applyFont="1" applyFill="1" applyBorder="1" applyAlignment="1">
      <alignment horizontal="right" vertical="center" wrapText="1"/>
    </xf>
    <xf numFmtId="2" fontId="7" fillId="38" borderId="12" xfId="0" applyNumberFormat="1" applyFont="1" applyFill="1" applyBorder="1" applyAlignment="1">
      <alignment horizontal="right" vertical="center" wrapText="1"/>
    </xf>
    <xf numFmtId="2" fontId="7" fillId="38" borderId="13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wrapText="1"/>
    </xf>
    <xf numFmtId="4" fontId="7" fillId="33" borderId="39" xfId="0" applyNumberFormat="1" applyFont="1" applyFill="1" applyBorder="1" applyAlignment="1">
      <alignment horizontal="right" wrapText="1"/>
    </xf>
    <xf numFmtId="0" fontId="105" fillId="0" borderId="0" xfId="0" applyFont="1" applyAlignment="1">
      <alignment/>
    </xf>
    <xf numFmtId="49" fontId="7" fillId="33" borderId="19" xfId="0" applyNumberFormat="1" applyFont="1" applyFill="1" applyBorder="1" applyAlignment="1">
      <alignment horizontal="left" vertical="center"/>
    </xf>
    <xf numFmtId="49" fontId="7" fillId="0" borderId="45" xfId="0" applyNumberFormat="1" applyFont="1" applyBorder="1" applyAlignment="1" applyProtection="1">
      <alignment horizontal="left" vertical="center"/>
      <protection locked="0"/>
    </xf>
    <xf numFmtId="4" fontId="22" fillId="35" borderId="31" xfId="0" applyNumberFormat="1" applyFont="1" applyFill="1" applyBorder="1" applyAlignment="1">
      <alignment horizontal="center" vertical="center"/>
    </xf>
    <xf numFmtId="175" fontId="22" fillId="35" borderId="31" xfId="0" applyNumberFormat="1" applyFont="1" applyFill="1" applyBorder="1" applyAlignment="1">
      <alignment horizontal="center" vertical="center"/>
    </xf>
    <xf numFmtId="4" fontId="22" fillId="33" borderId="21" xfId="0" applyNumberFormat="1" applyFont="1" applyFill="1" applyBorder="1" applyAlignment="1">
      <alignment horizontal="center" vertical="center"/>
    </xf>
    <xf numFmtId="49" fontId="106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2" fillId="33" borderId="21" xfId="0" applyNumberFormat="1" applyFont="1" applyFill="1" applyBorder="1" applyAlignment="1" applyProtection="1">
      <alignment horizontal="center" vertical="center"/>
      <protection locked="0"/>
    </xf>
    <xf numFmtId="4" fontId="22" fillId="0" borderId="21" xfId="0" applyNumberFormat="1" applyFont="1" applyFill="1" applyBorder="1" applyAlignment="1" applyProtection="1">
      <alignment horizontal="center" vertical="center"/>
      <protection locked="0"/>
    </xf>
    <xf numFmtId="4" fontId="22" fillId="35" borderId="21" xfId="0" applyNumberFormat="1" applyFont="1" applyFill="1" applyBorder="1" applyAlignment="1">
      <alignment horizontal="center" vertical="center"/>
    </xf>
    <xf numFmtId="4" fontId="22" fillId="35" borderId="21" xfId="0" applyNumberFormat="1" applyFont="1" applyFill="1" applyBorder="1" applyAlignment="1" applyProtection="1">
      <alignment horizontal="center" vertical="center"/>
      <protection/>
    </xf>
    <xf numFmtId="49" fontId="106" fillId="35" borderId="21" xfId="0" applyNumberFormat="1" applyFont="1" applyFill="1" applyBorder="1" applyAlignment="1" applyProtection="1">
      <alignment horizontal="center" vertical="center" wrapText="1"/>
      <protection/>
    </xf>
    <xf numFmtId="4" fontId="22" fillId="38" borderId="21" xfId="0" applyNumberFormat="1" applyFont="1" applyFill="1" applyBorder="1" applyAlignment="1" applyProtection="1">
      <alignment horizontal="center" vertical="center"/>
      <protection/>
    </xf>
    <xf numFmtId="4" fontId="22" fillId="39" borderId="55" xfId="0" applyNumberFormat="1" applyFont="1" applyFill="1" applyBorder="1" applyAlignment="1" applyProtection="1">
      <alignment horizontal="center" vertical="center"/>
      <protection/>
    </xf>
    <xf numFmtId="4" fontId="22" fillId="0" borderId="55" xfId="0" applyNumberFormat="1" applyFont="1" applyFill="1" applyBorder="1" applyAlignment="1" applyProtection="1">
      <alignment horizontal="center" vertical="center"/>
      <protection/>
    </xf>
    <xf numFmtId="49" fontId="106" fillId="35" borderId="55" xfId="0" applyNumberFormat="1" applyFont="1" applyFill="1" applyBorder="1" applyAlignment="1" applyProtection="1">
      <alignment horizontal="center" vertical="center" wrapText="1"/>
      <protection/>
    </xf>
    <xf numFmtId="4" fontId="22" fillId="37" borderId="22" xfId="0" applyNumberFormat="1" applyFont="1" applyFill="1" applyBorder="1" applyAlignment="1" applyProtection="1">
      <alignment horizontal="center" vertical="center"/>
      <protection/>
    </xf>
    <xf numFmtId="43" fontId="22" fillId="0" borderId="0" xfId="0" applyNumberFormat="1" applyFont="1" applyAlignment="1">
      <alignment horizontal="center" vertical="center"/>
    </xf>
    <xf numFmtId="43" fontId="22" fillId="0" borderId="16" xfId="0" applyNumberFormat="1" applyFont="1" applyBorder="1" applyAlignment="1" applyProtection="1">
      <alignment horizontal="left" vertical="center"/>
      <protection locked="0"/>
    </xf>
    <xf numFmtId="43" fontId="106" fillId="0" borderId="0" xfId="0" applyNumberFormat="1" applyFont="1" applyAlignment="1">
      <alignment horizontal="center" vertical="center"/>
    </xf>
    <xf numFmtId="0" fontId="106" fillId="0" borderId="0" xfId="0" applyFont="1" applyAlignment="1">
      <alignment vertical="center"/>
    </xf>
    <xf numFmtId="49" fontId="22" fillId="35" borderId="31" xfId="0" applyNumberFormat="1" applyFont="1" applyFill="1" applyBorder="1" applyAlignment="1">
      <alignment horizontal="left" vertical="center"/>
    </xf>
    <xf numFmtId="49" fontId="22" fillId="0" borderId="21" xfId="0" applyNumberFormat="1" applyFont="1" applyFill="1" applyBorder="1" applyAlignment="1">
      <alignment horizontal="left" vertical="center" indent="1"/>
    </xf>
    <xf numFmtId="49" fontId="22" fillId="0" borderId="21" xfId="0" applyNumberFormat="1" applyFont="1" applyFill="1" applyBorder="1" applyAlignment="1">
      <alignment horizontal="left" vertical="center" indent="2"/>
    </xf>
    <xf numFmtId="49" fontId="22" fillId="35" borderId="21" xfId="0" applyNumberFormat="1" applyFont="1" applyFill="1" applyBorder="1" applyAlignment="1">
      <alignment horizontal="left" vertical="center"/>
    </xf>
    <xf numFmtId="49" fontId="22" fillId="0" borderId="21" xfId="0" applyNumberFormat="1" applyFont="1" applyFill="1" applyBorder="1" applyAlignment="1">
      <alignment horizontal="left" vertical="center"/>
    </xf>
    <xf numFmtId="175" fontId="22" fillId="37" borderId="21" xfId="0" applyNumberFormat="1" applyFont="1" applyFill="1" applyBorder="1" applyAlignment="1">
      <alignment horizontal="center" vertical="center"/>
    </xf>
    <xf numFmtId="49" fontId="22" fillId="39" borderId="21" xfId="0" applyNumberFormat="1" applyFont="1" applyFill="1" applyBorder="1" applyAlignment="1">
      <alignment horizontal="left" vertical="center"/>
    </xf>
    <xf numFmtId="4" fontId="22" fillId="39" borderId="21" xfId="0" applyNumberFormat="1" applyFont="1" applyFill="1" applyBorder="1" applyAlignment="1" applyProtection="1">
      <alignment horizontal="center" vertical="center"/>
      <protection/>
    </xf>
    <xf numFmtId="175" fontId="22" fillId="39" borderId="21" xfId="0" applyNumberFormat="1" applyFont="1" applyFill="1" applyBorder="1" applyAlignment="1" applyProtection="1">
      <alignment horizontal="center" vertical="center"/>
      <protection/>
    </xf>
    <xf numFmtId="49" fontId="22" fillId="40" borderId="21" xfId="0" applyNumberFormat="1" applyFont="1" applyFill="1" applyBorder="1" applyAlignment="1">
      <alignment horizontal="left" vertical="center"/>
    </xf>
    <xf numFmtId="4" fontId="22" fillId="40" borderId="21" xfId="0" applyNumberFormat="1" applyFont="1" applyFill="1" applyBorder="1" applyAlignment="1" applyProtection="1">
      <alignment horizontal="center" vertical="center"/>
      <protection/>
    </xf>
    <xf numFmtId="49" fontId="22" fillId="41" borderId="21" xfId="0" applyNumberFormat="1" applyFont="1" applyFill="1" applyBorder="1" applyAlignment="1">
      <alignment horizontal="left" vertical="center"/>
    </xf>
    <xf numFmtId="49" fontId="22" fillId="35" borderId="55" xfId="0" applyNumberFormat="1" applyFont="1" applyFill="1" applyBorder="1" applyAlignment="1">
      <alignment horizontal="left" vertical="center"/>
    </xf>
    <xf numFmtId="4" fontId="22" fillId="33" borderId="55" xfId="0" applyNumberFormat="1" applyFont="1" applyFill="1" applyBorder="1" applyAlignment="1" applyProtection="1">
      <alignment horizontal="center" vertical="center"/>
      <protection/>
    </xf>
    <xf numFmtId="175" fontId="22" fillId="39" borderId="55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7" fillId="33" borderId="15" xfId="0" applyFont="1" applyFill="1" applyBorder="1" applyAlignment="1">
      <alignment horizontal="left"/>
    </xf>
    <xf numFmtId="0" fontId="43" fillId="41" borderId="61" xfId="0" applyNumberFormat="1" applyFont="1" applyFill="1" applyBorder="1" applyAlignment="1">
      <alignment horizontal="center" vertical="center" wrapText="1"/>
    </xf>
    <xf numFmtId="0" fontId="15" fillId="41" borderId="61" xfId="0" applyNumberFormat="1" applyFont="1" applyFill="1" applyBorder="1" applyAlignment="1">
      <alignment horizontal="center" vertical="center" wrapText="1"/>
    </xf>
    <xf numFmtId="0" fontId="15" fillId="41" borderId="62" xfId="0" applyNumberFormat="1" applyFont="1" applyFill="1" applyBorder="1" applyAlignment="1">
      <alignment horizontal="center" vertical="center" wrapText="1"/>
    </xf>
    <xf numFmtId="0" fontId="15" fillId="41" borderId="63" xfId="0" applyNumberFormat="1" applyFont="1" applyFill="1" applyBorder="1" applyAlignment="1">
      <alignment horizontal="center" vertical="center" wrapText="1"/>
    </xf>
    <xf numFmtId="0" fontId="15" fillId="41" borderId="46" xfId="0" applyNumberFormat="1" applyFont="1" applyFill="1" applyBorder="1" applyAlignment="1">
      <alignment horizontal="center" vertical="center" wrapText="1"/>
    </xf>
    <xf numFmtId="0" fontId="13" fillId="40" borderId="48" xfId="0" applyFont="1" applyFill="1" applyBorder="1" applyAlignment="1">
      <alignment horizontal="center" vertical="center"/>
    </xf>
    <xf numFmtId="0" fontId="13" fillId="40" borderId="34" xfId="0" applyFont="1" applyFill="1" applyBorder="1" applyAlignment="1" applyProtection="1">
      <alignment vertical="center" wrapText="1"/>
      <protection locked="0"/>
    </xf>
    <xf numFmtId="49" fontId="0" fillId="40" borderId="35" xfId="0" applyNumberFormat="1" applyFill="1" applyBorder="1" applyAlignment="1" applyProtection="1">
      <alignment horizontal="center" vertical="center" wrapText="1"/>
      <protection locked="0"/>
    </xf>
    <xf numFmtId="0" fontId="0" fillId="40" borderId="35" xfId="0" applyFill="1" applyBorder="1" applyAlignment="1" applyProtection="1">
      <alignment horizontal="right" vertical="center"/>
      <protection locked="0"/>
    </xf>
    <xf numFmtId="3" fontId="0" fillId="40" borderId="35" xfId="0" applyNumberFormat="1" applyFill="1" applyBorder="1" applyAlignment="1" applyProtection="1">
      <alignment horizontal="right" vertical="center"/>
      <protection locked="0"/>
    </xf>
    <xf numFmtId="3" fontId="0" fillId="40" borderId="35" xfId="0" applyNumberFormat="1" applyFill="1" applyBorder="1" applyAlignment="1">
      <alignment horizontal="right" vertical="center"/>
    </xf>
    <xf numFmtId="4" fontId="0" fillId="39" borderId="35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 applyProtection="1">
      <alignment horizontal="right" vertical="center"/>
      <protection/>
    </xf>
    <xf numFmtId="3" fontId="15" fillId="39" borderId="36" xfId="0" applyNumberFormat="1" applyFont="1" applyFill="1" applyBorder="1" applyAlignment="1">
      <alignment horizontal="right" vertical="center"/>
    </xf>
    <xf numFmtId="0" fontId="13" fillId="40" borderId="64" xfId="0" applyFont="1" applyFill="1" applyBorder="1" applyAlignment="1">
      <alignment horizontal="center" vertical="center"/>
    </xf>
    <xf numFmtId="0" fontId="13" fillId="40" borderId="65" xfId="0" applyFont="1" applyFill="1" applyBorder="1" applyAlignment="1" applyProtection="1">
      <alignment vertical="center" wrapText="1"/>
      <protection locked="0"/>
    </xf>
    <xf numFmtId="0" fontId="0" fillId="40" borderId="32" xfId="0" applyFill="1" applyBorder="1" applyAlignment="1">
      <alignment horizontal="center" vertical="center"/>
    </xf>
    <xf numFmtId="0" fontId="0" fillId="40" borderId="23" xfId="0" applyFill="1" applyBorder="1" applyAlignment="1" applyProtection="1">
      <alignment vertical="center" wrapText="1"/>
      <protection locked="0"/>
    </xf>
    <xf numFmtId="0" fontId="0" fillId="40" borderId="50" xfId="0" applyFill="1" applyBorder="1" applyAlignment="1" applyProtection="1">
      <alignment vertical="center" wrapText="1"/>
      <protection locked="0"/>
    </xf>
    <xf numFmtId="0" fontId="0" fillId="40" borderId="25" xfId="0" applyFill="1" applyBorder="1" applyAlignment="1" applyProtection="1">
      <alignment vertical="center" wrapText="1"/>
      <protection locked="0"/>
    </xf>
    <xf numFmtId="0" fontId="107" fillId="42" borderId="11" xfId="0" applyNumberFormat="1" applyFont="1" applyFill="1" applyBorder="1" applyAlignment="1">
      <alignment horizontal="right" vertical="center" wrapText="1"/>
    </xf>
    <xf numFmtId="0" fontId="107" fillId="42" borderId="15" xfId="0" applyNumberFormat="1" applyFont="1" applyFill="1" applyBorder="1" applyAlignment="1">
      <alignment horizontal="right" vertical="center" wrapText="1"/>
    </xf>
    <xf numFmtId="0" fontId="107" fillId="42" borderId="12" xfId="0" applyNumberFormat="1" applyFont="1" applyFill="1" applyBorder="1" applyAlignment="1">
      <alignment horizontal="right" vertical="center" wrapText="1"/>
    </xf>
    <xf numFmtId="3" fontId="107" fillId="42" borderId="18" xfId="0" applyNumberFormat="1" applyFont="1" applyFill="1" applyBorder="1" applyAlignment="1">
      <alignment vertical="center"/>
    </xf>
    <xf numFmtId="0" fontId="108" fillId="0" borderId="0" xfId="0" applyFont="1" applyAlignment="1">
      <alignment/>
    </xf>
    <xf numFmtId="0" fontId="22" fillId="0" borderId="0" xfId="0" applyFont="1" applyAlignment="1">
      <alignment/>
    </xf>
    <xf numFmtId="49" fontId="22" fillId="40" borderId="48" xfId="0" applyNumberFormat="1" applyFont="1" applyFill="1" applyBorder="1" applyAlignment="1" applyProtection="1">
      <alignment horizontal="left" wrapText="1"/>
      <protection locked="0"/>
    </xf>
    <xf numFmtId="49" fontId="22" fillId="40" borderId="32" xfId="0" applyNumberFormat="1" applyFont="1" applyFill="1" applyBorder="1" applyAlignment="1" applyProtection="1">
      <alignment horizontal="left" wrapText="1"/>
      <protection locked="0"/>
    </xf>
    <xf numFmtId="49" fontId="22" fillId="40" borderId="66" xfId="0" applyNumberFormat="1" applyFont="1" applyFill="1" applyBorder="1" applyAlignment="1" applyProtection="1">
      <alignment horizontal="left" wrapText="1"/>
      <protection locked="0"/>
    </xf>
    <xf numFmtId="49" fontId="28" fillId="33" borderId="46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3" fontId="22" fillId="33" borderId="55" xfId="0" applyNumberFormat="1" applyFont="1" applyFill="1" applyBorder="1" applyAlignment="1" applyProtection="1">
      <alignment horizontal="center" vertical="center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Font="1" applyFill="1" applyBorder="1" applyAlignment="1" applyProtection="1">
      <alignment horizontal="center"/>
      <protection locked="0"/>
    </xf>
    <xf numFmtId="49" fontId="22" fillId="0" borderId="31" xfId="0" applyNumberFormat="1" applyFont="1" applyFill="1" applyBorder="1" applyAlignment="1" applyProtection="1">
      <alignment horizontal="left"/>
      <protection locked="0"/>
    </xf>
    <xf numFmtId="49" fontId="22" fillId="0" borderId="57" xfId="0" applyNumberFormat="1" applyFont="1" applyFill="1" applyBorder="1" applyAlignment="1" applyProtection="1">
      <alignment horizontal="left" wrapText="1"/>
      <protection locked="0"/>
    </xf>
    <xf numFmtId="0" fontId="22" fillId="0" borderId="43" xfId="0" applyFont="1" applyFill="1" applyBorder="1" applyAlignment="1" applyProtection="1">
      <alignment horizontal="center"/>
      <protection locked="0"/>
    </xf>
    <xf numFmtId="49" fontId="22" fillId="0" borderId="21" xfId="0" applyNumberFormat="1" applyFont="1" applyFill="1" applyBorder="1" applyAlignment="1" applyProtection="1">
      <alignment horizontal="left"/>
      <protection locked="0"/>
    </xf>
    <xf numFmtId="49" fontId="22" fillId="0" borderId="58" xfId="0" applyNumberFormat="1" applyFont="1" applyFill="1" applyBorder="1" applyAlignment="1" applyProtection="1">
      <alignment horizontal="left" wrapText="1"/>
      <protection locked="0"/>
    </xf>
    <xf numFmtId="49" fontId="22" fillId="0" borderId="58" xfId="0" applyNumberFormat="1" applyFont="1" applyFill="1" applyBorder="1" applyAlignment="1" applyProtection="1">
      <alignment horizontal="center" wrapText="1"/>
      <protection locked="0"/>
    </xf>
    <xf numFmtId="0" fontId="22" fillId="0" borderId="44" xfId="0" applyFont="1" applyFill="1" applyBorder="1" applyAlignment="1" applyProtection="1">
      <alignment horizontal="center"/>
      <protection locked="0"/>
    </xf>
    <xf numFmtId="49" fontId="22" fillId="0" borderId="22" xfId="0" applyNumberFormat="1" applyFont="1" applyFill="1" applyBorder="1" applyAlignment="1" applyProtection="1">
      <alignment horizontal="left"/>
      <protection locked="0"/>
    </xf>
    <xf numFmtId="49" fontId="22" fillId="0" borderId="67" xfId="0" applyNumberFormat="1" applyFont="1" applyFill="1" applyBorder="1" applyAlignment="1" applyProtection="1">
      <alignment horizontal="left" wrapText="1"/>
      <protection locked="0"/>
    </xf>
    <xf numFmtId="0" fontId="7" fillId="33" borderId="16" xfId="0" applyFont="1" applyFill="1" applyBorder="1" applyAlignment="1">
      <alignment horizontal="left"/>
    </xf>
    <xf numFmtId="0" fontId="8" fillId="39" borderId="16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40" borderId="16" xfId="0" applyFont="1" applyFill="1" applyBorder="1" applyAlignment="1" applyProtection="1">
      <alignment vertical="center" wrapText="1"/>
      <protection locked="0"/>
    </xf>
    <xf numFmtId="1" fontId="2" fillId="40" borderId="16" xfId="0" applyNumberFormat="1" applyFont="1" applyFill="1" applyBorder="1" applyAlignment="1" applyProtection="1">
      <alignment horizontal="right" vertical="center"/>
      <protection locked="0"/>
    </xf>
    <xf numFmtId="1" fontId="109" fillId="43" borderId="16" xfId="0" applyNumberFormat="1" applyFont="1" applyFill="1" applyBorder="1" applyAlignment="1">
      <alignment horizontal="right" vertical="center"/>
    </xf>
    <xf numFmtId="0" fontId="110" fillId="43" borderId="16" xfId="0" applyFont="1" applyFill="1" applyBorder="1" applyAlignment="1">
      <alignment horizontal="center" vertical="center" wrapText="1"/>
    </xf>
    <xf numFmtId="0" fontId="110" fillId="0" borderId="0" xfId="0" applyFont="1" applyAlignment="1">
      <alignment/>
    </xf>
    <xf numFmtId="0" fontId="0" fillId="0" borderId="16" xfId="0" applyBorder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 horizontal="center"/>
    </xf>
    <xf numFmtId="49" fontId="106" fillId="0" borderId="2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49" fontId="2" fillId="0" borderId="34" xfId="0" applyNumberFormat="1" applyFont="1" applyFill="1" applyBorder="1" applyAlignment="1" applyProtection="1">
      <alignment horizontal="left" wrapText="1"/>
      <protection locked="0"/>
    </xf>
    <xf numFmtId="49" fontId="2" fillId="0" borderId="35" xfId="0" applyNumberFormat="1" applyFont="1" applyFill="1" applyBorder="1" applyAlignment="1" applyProtection="1">
      <alignment horizontal="left" wrapText="1"/>
      <protection locked="0"/>
    </xf>
    <xf numFmtId="49" fontId="2" fillId="0" borderId="36" xfId="0" applyNumberFormat="1" applyFont="1" applyFill="1" applyBorder="1" applyAlignment="1" applyProtection="1">
      <alignment horizontal="left" wrapText="1"/>
      <protection locked="0"/>
    </xf>
    <xf numFmtId="49" fontId="2" fillId="0" borderId="23" xfId="0" applyNumberFormat="1" applyFont="1" applyFill="1" applyBorder="1" applyAlignment="1" applyProtection="1">
      <alignment horizontal="left" wrapText="1"/>
      <protection locked="0"/>
    </xf>
    <xf numFmtId="49" fontId="2" fillId="0" borderId="17" xfId="0" applyNumberFormat="1" applyFont="1" applyFill="1" applyBorder="1" applyAlignment="1" applyProtection="1">
      <alignment horizontal="left" wrapText="1"/>
      <protection locked="0"/>
    </xf>
    <xf numFmtId="49" fontId="2" fillId="0" borderId="24" xfId="0" applyNumberFormat="1" applyFont="1" applyFill="1" applyBorder="1" applyAlignment="1" applyProtection="1">
      <alignment horizontal="left" wrapText="1"/>
      <protection locked="0"/>
    </xf>
    <xf numFmtId="49" fontId="8" fillId="0" borderId="23" xfId="0" applyNumberFormat="1" applyFont="1" applyFill="1" applyBorder="1" applyAlignment="1" applyProtection="1">
      <alignment horizontal="center"/>
      <protection locked="0"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49" fontId="8" fillId="0" borderId="24" xfId="0" applyNumberFormat="1" applyFont="1" applyFill="1" applyBorder="1" applyAlignment="1" applyProtection="1">
      <alignment horizontal="center"/>
      <protection locked="0"/>
    </xf>
    <xf numFmtId="49" fontId="8" fillId="0" borderId="25" xfId="0" applyNumberFormat="1" applyFont="1" applyFill="1" applyBorder="1" applyAlignment="1" applyProtection="1">
      <alignment horizontal="center"/>
      <protection locked="0"/>
    </xf>
    <xf numFmtId="49" fontId="8" fillId="0" borderId="26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Border="1" applyAlignment="1" applyProtection="1">
      <alignment horizontal="left" vertical="center"/>
      <protection locked="0"/>
    </xf>
    <xf numFmtId="49" fontId="7" fillId="0" borderId="46" xfId="0" applyNumberFormat="1" applyFont="1" applyBorder="1" applyAlignment="1" applyProtection="1">
      <alignment horizontal="left" vertical="center"/>
      <protection locked="0"/>
    </xf>
    <xf numFmtId="43" fontId="7" fillId="0" borderId="15" xfId="0" applyNumberFormat="1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7" fillId="38" borderId="22" xfId="0" applyNumberFormat="1" applyFont="1" applyFill="1" applyBorder="1" applyAlignment="1">
      <alignment horizontal="left" vertical="center"/>
    </xf>
    <xf numFmtId="4" fontId="22" fillId="38" borderId="22" xfId="0" applyNumberFormat="1" applyFont="1" applyFill="1" applyBorder="1" applyAlignment="1" applyProtection="1">
      <alignment horizontal="center" vertical="center"/>
      <protection/>
    </xf>
    <xf numFmtId="43" fontId="22" fillId="38" borderId="22" xfId="0" applyNumberFormat="1" applyFont="1" applyFill="1" applyBorder="1" applyAlignment="1" applyProtection="1">
      <alignment horizontal="center" vertical="center"/>
      <protection/>
    </xf>
    <xf numFmtId="175" fontId="22" fillId="38" borderId="22" xfId="0" applyNumberFormat="1" applyFont="1" applyFill="1" applyBorder="1" applyAlignment="1" applyProtection="1">
      <alignment horizontal="center" vertical="center"/>
      <protection/>
    </xf>
    <xf numFmtId="49" fontId="106" fillId="39" borderId="40" xfId="0" applyNumberFormat="1" applyFont="1" applyFill="1" applyBorder="1" applyAlignment="1">
      <alignment horizontal="left" vertical="center" wrapText="1"/>
    </xf>
    <xf numFmtId="49" fontId="106" fillId="37" borderId="21" xfId="0" applyNumberFormat="1" applyFont="1" applyFill="1" applyBorder="1" applyAlignment="1" applyProtection="1">
      <alignment horizontal="left" vertical="center" wrapText="1"/>
      <protection locked="0"/>
    </xf>
    <xf numFmtId="49" fontId="106" fillId="39" borderId="21" xfId="0" applyNumberFormat="1" applyFont="1" applyFill="1" applyBorder="1" applyAlignment="1">
      <alignment horizontal="left" vertical="center" wrapText="1"/>
    </xf>
    <xf numFmtId="49" fontId="106" fillId="39" borderId="21" xfId="0" applyNumberFormat="1" applyFont="1" applyFill="1" applyBorder="1" applyAlignment="1" applyProtection="1">
      <alignment horizontal="center" vertical="center" wrapText="1"/>
      <protection/>
    </xf>
    <xf numFmtId="49" fontId="106" fillId="38" borderId="22" xfId="0" applyNumberFormat="1" applyFont="1" applyFill="1" applyBorder="1" applyAlignment="1" applyProtection="1">
      <alignment horizontal="center" vertical="center" wrapText="1"/>
      <protection/>
    </xf>
    <xf numFmtId="49" fontId="22" fillId="35" borderId="22" xfId="0" applyNumberFormat="1" applyFont="1" applyFill="1" applyBorder="1" applyAlignment="1">
      <alignment horizontal="left" vertical="center"/>
    </xf>
    <xf numFmtId="3" fontId="22" fillId="35" borderId="31" xfId="0" applyNumberFormat="1" applyFont="1" applyFill="1" applyBorder="1" applyAlignment="1">
      <alignment horizontal="center" vertical="center"/>
    </xf>
    <xf numFmtId="3" fontId="22" fillId="33" borderId="21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 applyProtection="1">
      <alignment horizontal="center" vertical="center"/>
      <protection locked="0"/>
    </xf>
    <xf numFmtId="3" fontId="22" fillId="35" borderId="21" xfId="0" applyNumberFormat="1" applyFont="1" applyFill="1" applyBorder="1" applyAlignment="1">
      <alignment horizontal="center" vertical="center"/>
    </xf>
    <xf numFmtId="3" fontId="22" fillId="35" borderId="21" xfId="0" applyNumberFormat="1" applyFont="1" applyFill="1" applyBorder="1" applyAlignment="1" applyProtection="1">
      <alignment horizontal="center" vertical="center"/>
      <protection/>
    </xf>
    <xf numFmtId="0" fontId="22" fillId="35" borderId="21" xfId="0" applyFont="1" applyFill="1" applyBorder="1" applyAlignment="1" applyProtection="1">
      <alignment horizontal="center" vertical="center"/>
      <protection/>
    </xf>
    <xf numFmtId="3" fontId="22" fillId="35" borderId="22" xfId="0" applyNumberFormat="1" applyFont="1" applyFill="1" applyBorder="1" applyAlignment="1" applyProtection="1">
      <alignment horizontal="center" vertical="center"/>
      <protection/>
    </xf>
    <xf numFmtId="3" fontId="22" fillId="39" borderId="21" xfId="0" applyNumberFormat="1" applyFont="1" applyFill="1" applyBorder="1" applyAlignment="1" applyProtection="1">
      <alignment horizontal="center" vertical="center"/>
      <protection/>
    </xf>
    <xf numFmtId="0" fontId="22" fillId="35" borderId="22" xfId="0" applyFont="1" applyFill="1" applyBorder="1" applyAlignment="1" applyProtection="1">
      <alignment horizontal="center" vertical="center"/>
      <protection/>
    </xf>
    <xf numFmtId="3" fontId="22" fillId="35" borderId="21" xfId="0" applyNumberFormat="1" applyFont="1" applyFill="1" applyBorder="1" applyAlignment="1" applyProtection="1">
      <alignment vertical="center"/>
      <protection/>
    </xf>
    <xf numFmtId="3" fontId="22" fillId="35" borderId="31" xfId="0" applyNumberFormat="1" applyFont="1" applyFill="1" applyBorder="1" applyAlignment="1">
      <alignment horizontal="left" vertical="center"/>
    </xf>
    <xf numFmtId="3" fontId="22" fillId="0" borderId="21" xfId="0" applyNumberFormat="1" applyFont="1" applyFill="1" applyBorder="1" applyAlignment="1">
      <alignment horizontal="left" vertical="center" indent="2"/>
    </xf>
    <xf numFmtId="3" fontId="22" fillId="35" borderId="21" xfId="0" applyNumberFormat="1" applyFont="1" applyFill="1" applyBorder="1" applyAlignment="1">
      <alignment horizontal="left" vertical="center"/>
    </xf>
    <xf numFmtId="3" fontId="22" fillId="0" borderId="21" xfId="0" applyNumberFormat="1" applyFont="1" applyFill="1" applyBorder="1" applyAlignment="1">
      <alignment horizontal="left" vertical="center" indent="1"/>
    </xf>
    <xf numFmtId="3" fontId="22" fillId="0" borderId="21" xfId="0" applyNumberFormat="1" applyFont="1" applyFill="1" applyBorder="1" applyAlignment="1">
      <alignment horizontal="left" vertical="center"/>
    </xf>
    <xf numFmtId="3" fontId="22" fillId="35" borderId="22" xfId="0" applyNumberFormat="1" applyFont="1" applyFill="1" applyBorder="1" applyAlignment="1">
      <alignment horizontal="left" vertical="center"/>
    </xf>
    <xf numFmtId="4" fontId="22" fillId="35" borderId="31" xfId="0" applyNumberFormat="1" applyFont="1" applyFill="1" applyBorder="1" applyAlignment="1">
      <alignment horizontal="left" vertical="center"/>
    </xf>
    <xf numFmtId="4" fontId="22" fillId="33" borderId="55" xfId="0" applyNumberFormat="1" applyFont="1" applyFill="1" applyBorder="1" applyAlignment="1" applyProtection="1">
      <alignment horizontal="center" vertical="center"/>
      <protection locked="0"/>
    </xf>
    <xf numFmtId="4" fontId="22" fillId="0" borderId="21" xfId="0" applyNumberFormat="1" applyFont="1" applyFill="1" applyBorder="1" applyAlignment="1">
      <alignment horizontal="left" vertical="center" indent="2"/>
    </xf>
    <xf numFmtId="4" fontId="22" fillId="35" borderId="21" xfId="0" applyNumberFormat="1" applyFont="1" applyFill="1" applyBorder="1" applyAlignment="1">
      <alignment horizontal="left" vertical="center"/>
    </xf>
    <xf numFmtId="4" fontId="22" fillId="0" borderId="21" xfId="0" applyNumberFormat="1" applyFont="1" applyFill="1" applyBorder="1" applyAlignment="1">
      <alignment horizontal="left" vertical="center" indent="1"/>
    </xf>
    <xf numFmtId="4" fontId="22" fillId="0" borderId="21" xfId="0" applyNumberFormat="1" applyFont="1" applyFill="1" applyBorder="1" applyAlignment="1">
      <alignment horizontal="left" vertical="center"/>
    </xf>
    <xf numFmtId="4" fontId="22" fillId="35" borderId="22" xfId="0" applyNumberFormat="1" applyFont="1" applyFill="1" applyBorder="1" applyAlignment="1">
      <alignment horizontal="left" vertical="center"/>
    </xf>
    <xf numFmtId="4" fontId="22" fillId="40" borderId="21" xfId="0" applyNumberFormat="1" applyFont="1" applyFill="1" applyBorder="1" applyAlignment="1" applyProtection="1">
      <alignment vertical="center"/>
      <protection/>
    </xf>
    <xf numFmtId="4" fontId="22" fillId="35" borderId="21" xfId="0" applyNumberFormat="1" applyFont="1" applyFill="1" applyBorder="1" applyAlignment="1" applyProtection="1">
      <alignment vertical="center"/>
      <protection/>
    </xf>
    <xf numFmtId="0" fontId="25" fillId="34" borderId="10" xfId="0" applyFont="1" applyFill="1" applyBorder="1" applyAlignment="1" applyProtection="1">
      <alignment horizontal="left"/>
      <protection/>
    </xf>
    <xf numFmtId="0" fontId="40" fillId="34" borderId="16" xfId="0" applyFont="1" applyFill="1" applyBorder="1" applyAlignment="1">
      <alignment horizontal="center" vertical="center" wrapText="1"/>
    </xf>
    <xf numFmtId="4" fontId="25" fillId="34" borderId="45" xfId="0" applyNumberFormat="1" applyFont="1" applyFill="1" applyBorder="1" applyAlignment="1">
      <alignment horizontal="right" vertical="center" wrapText="1"/>
    </xf>
    <xf numFmtId="182" fontId="0" fillId="40" borderId="17" xfId="0" applyNumberForma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2" fillId="0" borderId="64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 applyProtection="1">
      <alignment horizontal="left" wrapText="1"/>
      <protection locked="0"/>
    </xf>
    <xf numFmtId="49" fontId="22" fillId="0" borderId="18" xfId="0" applyNumberFormat="1" applyFont="1" applyFill="1" applyBorder="1" applyAlignment="1" applyProtection="1">
      <alignment horizontal="left" wrapText="1"/>
      <protection locked="0"/>
    </xf>
    <xf numFmtId="0" fontId="7" fillId="33" borderId="15" xfId="0" applyFont="1" applyFill="1" applyBorder="1" applyAlignment="1">
      <alignment horizontal="left"/>
    </xf>
    <xf numFmtId="49" fontId="22" fillId="35" borderId="18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49" fontId="7" fillId="33" borderId="17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 vertical="center"/>
      <protection/>
    </xf>
    <xf numFmtId="0" fontId="113" fillId="0" borderId="0" xfId="0" applyFont="1" applyAlignment="1">
      <alignment/>
    </xf>
    <xf numFmtId="3" fontId="22" fillId="37" borderId="31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 vertical="center"/>
    </xf>
    <xf numFmtId="0" fontId="114" fillId="0" borderId="0" xfId="0" applyFont="1" applyAlignment="1">
      <alignment/>
    </xf>
    <xf numFmtId="0" fontId="36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5" fillId="34" borderId="16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right" wrapText="1"/>
    </xf>
    <xf numFmtId="2" fontId="7" fillId="0" borderId="15" xfId="0" applyNumberFormat="1" applyFont="1" applyFill="1" applyBorder="1" applyAlignment="1">
      <alignment horizontal="right" vertical="center" wrapText="1"/>
    </xf>
    <xf numFmtId="0" fontId="11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113" fillId="0" borderId="0" xfId="0" applyFont="1" applyAlignment="1">
      <alignment horizontal="left" vertical="center"/>
    </xf>
    <xf numFmtId="43" fontId="2" fillId="0" borderId="0" xfId="0" applyNumberFormat="1" applyFont="1" applyAlignment="1">
      <alignment/>
    </xf>
    <xf numFmtId="0" fontId="2" fillId="38" borderId="21" xfId="0" applyFont="1" applyFill="1" applyBorder="1" applyAlignment="1">
      <alignment/>
    </xf>
    <xf numFmtId="0" fontId="2" fillId="38" borderId="55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49" fontId="22" fillId="35" borderId="11" xfId="0" applyNumberFormat="1" applyFont="1" applyFill="1" applyBorder="1" applyAlignment="1">
      <alignment vertical="center"/>
    </xf>
    <xf numFmtId="49" fontId="22" fillId="35" borderId="15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3" fillId="0" borderId="0" xfId="0" applyFont="1" applyAlignment="1">
      <alignment vertical="center"/>
    </xf>
    <xf numFmtId="0" fontId="106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49" xfId="0" applyBorder="1" applyAlignment="1">
      <alignment horizontal="left"/>
    </xf>
    <xf numFmtId="0" fontId="2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64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22" fillId="0" borderId="28" xfId="0" applyNumberFormat="1" applyFont="1" applyBorder="1" applyAlignment="1" applyProtection="1">
      <alignment horizontal="left" vertical="center" wrapText="1"/>
      <protection locked="0"/>
    </xf>
    <xf numFmtId="49" fontId="22" fillId="0" borderId="68" xfId="0" applyNumberFormat="1" applyFont="1" applyBorder="1" applyAlignment="1" applyProtection="1">
      <alignment horizontal="left" vertical="center" wrapText="1"/>
      <protection locked="0"/>
    </xf>
    <xf numFmtId="49" fontId="22" fillId="0" borderId="69" xfId="0" applyNumberFormat="1" applyFont="1" applyBorder="1" applyAlignment="1" applyProtection="1">
      <alignment horizontal="left" vertical="center" wrapText="1"/>
      <protection locked="0"/>
    </xf>
    <xf numFmtId="0" fontId="22" fillId="0" borderId="24" xfId="0" applyNumberFormat="1" applyFont="1" applyBorder="1" applyAlignment="1" applyProtection="1">
      <alignment horizontal="left" vertical="center" wrapText="1"/>
      <protection locked="0"/>
    </xf>
    <xf numFmtId="0" fontId="25" fillId="34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2" fillId="0" borderId="46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0" fontId="116" fillId="0" borderId="0" xfId="0" applyFont="1" applyAlignment="1">
      <alignment vertical="center"/>
    </xf>
    <xf numFmtId="49" fontId="2" fillId="0" borderId="5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16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7" fillId="33" borderId="46" xfId="0" applyNumberFormat="1" applyFont="1" applyFill="1" applyBorder="1" applyAlignment="1">
      <alignment horizontal="center" vertical="center" wrapText="1"/>
    </xf>
    <xf numFmtId="0" fontId="11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45" xfId="0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vertical="center"/>
      <protection/>
    </xf>
    <xf numFmtId="0" fontId="116" fillId="0" borderId="0" xfId="0" applyFont="1" applyAlignment="1">
      <alignment/>
    </xf>
    <xf numFmtId="0" fontId="107" fillId="0" borderId="0" xfId="0" applyNumberFormat="1" applyFont="1" applyFill="1" applyBorder="1" applyAlignment="1">
      <alignment horizontal="right" vertical="center" wrapText="1"/>
    </xf>
    <xf numFmtId="3" fontId="107" fillId="0" borderId="0" xfId="0" applyNumberFormat="1" applyFont="1" applyFill="1" applyBorder="1" applyAlignment="1">
      <alignment vertical="center"/>
    </xf>
    <xf numFmtId="0" fontId="108" fillId="0" borderId="0" xfId="0" applyFont="1" applyFill="1" applyAlignment="1">
      <alignment/>
    </xf>
    <xf numFmtId="0" fontId="117" fillId="0" borderId="0" xfId="0" applyFont="1" applyAlignment="1">
      <alignment/>
    </xf>
    <xf numFmtId="0" fontId="21" fillId="0" borderId="0" xfId="0" applyFont="1" applyAlignment="1">
      <alignment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right"/>
    </xf>
    <xf numFmtId="4" fontId="22" fillId="0" borderId="22" xfId="0" applyNumberFormat="1" applyFont="1" applyFill="1" applyBorder="1" applyAlignment="1">
      <alignment horizontal="right"/>
    </xf>
    <xf numFmtId="4" fontId="22" fillId="0" borderId="31" xfId="0" applyNumberFormat="1" applyFont="1" applyFill="1" applyBorder="1" applyAlignment="1">
      <alignment horizontal="right"/>
    </xf>
    <xf numFmtId="4" fontId="22" fillId="0" borderId="48" xfId="0" applyNumberFormat="1" applyFont="1" applyFill="1" applyBorder="1" applyAlignment="1" applyProtection="1">
      <alignment horizontal="right"/>
      <protection locked="0"/>
    </xf>
    <xf numFmtId="4" fontId="22" fillId="0" borderId="32" xfId="0" applyNumberFormat="1" applyFont="1" applyFill="1" applyBorder="1" applyAlignment="1" applyProtection="1">
      <alignment horizontal="right"/>
      <protection locked="0"/>
    </xf>
    <xf numFmtId="4" fontId="22" fillId="0" borderId="33" xfId="0" applyNumberFormat="1" applyFont="1" applyFill="1" applyBorder="1" applyAlignment="1" applyProtection="1">
      <alignment horizontal="right"/>
      <protection locked="0"/>
    </xf>
    <xf numFmtId="4" fontId="25" fillId="34" borderId="52" xfId="0" applyNumberFormat="1" applyFont="1" applyFill="1" applyBorder="1" applyAlignment="1">
      <alignment horizontal="right" vertical="center" wrapText="1"/>
    </xf>
    <xf numFmtId="4" fontId="22" fillId="33" borderId="31" xfId="0" applyNumberFormat="1" applyFont="1" applyFill="1" applyBorder="1" applyAlignment="1">
      <alignment horizontal="right"/>
    </xf>
    <xf numFmtId="4" fontId="22" fillId="33" borderId="21" xfId="0" applyNumberFormat="1" applyFont="1" applyFill="1" applyBorder="1" applyAlignment="1">
      <alignment horizontal="right"/>
    </xf>
    <xf numFmtId="4" fontId="22" fillId="33" borderId="22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7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4" xfId="0" applyFont="1" applyBorder="1" applyAlignment="1">
      <alignment/>
    </xf>
    <xf numFmtId="0" fontId="6" fillId="0" borderId="0" xfId="0" applyFont="1" applyAlignment="1">
      <alignment horizontal="center"/>
    </xf>
    <xf numFmtId="0" fontId="22" fillId="0" borderId="23" xfId="0" applyFont="1" applyBorder="1" applyAlignment="1">
      <alignment/>
    </xf>
    <xf numFmtId="0" fontId="7" fillId="0" borderId="44" xfId="0" applyFont="1" applyBorder="1" applyAlignment="1">
      <alignment/>
    </xf>
    <xf numFmtId="0" fontId="22" fillId="0" borderId="44" xfId="0" applyFont="1" applyBorder="1" applyAlignment="1">
      <alignment/>
    </xf>
    <xf numFmtId="0" fontId="22" fillId="0" borderId="67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64" xfId="0" applyFont="1" applyBorder="1" applyAlignment="1">
      <alignment/>
    </xf>
    <xf numFmtId="0" fontId="22" fillId="0" borderId="70" xfId="0" applyFont="1" applyBorder="1" applyAlignment="1">
      <alignment/>
    </xf>
    <xf numFmtId="0" fontId="22" fillId="0" borderId="69" xfId="0" applyFont="1" applyBorder="1" applyAlignment="1">
      <alignment/>
    </xf>
    <xf numFmtId="0" fontId="22" fillId="0" borderId="59" xfId="0" applyFont="1" applyBorder="1" applyAlignment="1">
      <alignment/>
    </xf>
    <xf numFmtId="0" fontId="8" fillId="36" borderId="11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71" xfId="0" applyFont="1" applyBorder="1" applyAlignment="1">
      <alignment/>
    </xf>
    <xf numFmtId="0" fontId="22" fillId="0" borderId="14" xfId="0" applyFont="1" applyBorder="1" applyAlignment="1">
      <alignment/>
    </xf>
    <xf numFmtId="0" fontId="7" fillId="33" borderId="60" xfId="0" applyFont="1" applyFill="1" applyBorder="1" applyAlignment="1">
      <alignment horizontal="left" vertical="top" wrapText="1"/>
    </xf>
    <xf numFmtId="0" fontId="7" fillId="33" borderId="52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 applyProtection="1">
      <alignment vertical="top" wrapText="1"/>
      <protection locked="0"/>
    </xf>
    <xf numFmtId="49" fontId="7" fillId="0" borderId="15" xfId="0" applyNumberFormat="1" applyFont="1" applyFill="1" applyBorder="1" applyAlignment="1" applyProtection="1">
      <alignment vertical="top" wrapText="1"/>
      <protection locked="0"/>
    </xf>
    <xf numFmtId="49" fontId="7" fillId="0" borderId="18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wrapText="1" shrinkToFit="1"/>
    </xf>
    <xf numFmtId="0" fontId="30" fillId="0" borderId="0" xfId="0" applyFont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47" xfId="0" applyFont="1" applyFill="1" applyBorder="1" applyAlignment="1">
      <alignment horizontal="left"/>
    </xf>
    <xf numFmtId="0" fontId="7" fillId="33" borderId="46" xfId="0" applyFont="1" applyFill="1" applyBorder="1" applyAlignment="1">
      <alignment horizontal="left"/>
    </xf>
    <xf numFmtId="49" fontId="7" fillId="0" borderId="11" xfId="0" applyNumberFormat="1" applyFont="1" applyBorder="1" applyAlignment="1" applyProtection="1">
      <alignment/>
      <protection locked="0"/>
    </xf>
    <xf numFmtId="49" fontId="7" fillId="0" borderId="15" xfId="0" applyNumberFormat="1" applyFont="1" applyBorder="1" applyAlignment="1" applyProtection="1">
      <alignment/>
      <protection locked="0"/>
    </xf>
    <xf numFmtId="49" fontId="7" fillId="0" borderId="18" xfId="0" applyNumberFormat="1" applyFont="1" applyBorder="1" applyAlignment="1" applyProtection="1">
      <alignment/>
      <protection locked="0"/>
    </xf>
    <xf numFmtId="0" fontId="7" fillId="33" borderId="11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/>
      <protection locked="0"/>
    </xf>
    <xf numFmtId="49" fontId="25" fillId="34" borderId="11" xfId="0" applyNumberFormat="1" applyFont="1" applyFill="1" applyBorder="1" applyAlignment="1" applyProtection="1">
      <alignment horizontal="left"/>
      <protection/>
    </xf>
    <xf numFmtId="49" fontId="25" fillId="34" borderId="15" xfId="0" applyNumberFormat="1" applyFont="1" applyFill="1" applyBorder="1" applyAlignment="1" applyProtection="1">
      <alignment horizontal="left"/>
      <protection/>
    </xf>
    <xf numFmtId="49" fontId="25" fillId="34" borderId="18" xfId="0" applyNumberFormat="1" applyFont="1" applyFill="1" applyBorder="1" applyAlignment="1" applyProtection="1">
      <alignment horizontal="left"/>
      <protection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9" xfId="0" applyFont="1" applyFill="1" applyBorder="1" applyAlignment="1">
      <alignment horizontal="center" vertical="top" wrapText="1"/>
    </xf>
    <xf numFmtId="0" fontId="7" fillId="33" borderId="39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top"/>
    </xf>
    <xf numFmtId="0" fontId="7" fillId="33" borderId="3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/>
    </xf>
    <xf numFmtId="49" fontId="22" fillId="0" borderId="64" xfId="0" applyNumberFormat="1" applyFont="1" applyBorder="1" applyAlignment="1" applyProtection="1">
      <alignment horizontal="center" wrapText="1"/>
      <protection locked="0"/>
    </xf>
    <xf numFmtId="49" fontId="22" fillId="0" borderId="69" xfId="0" applyNumberFormat="1" applyFont="1" applyBorder="1" applyAlignment="1" applyProtection="1">
      <alignment horizontal="center" wrapText="1"/>
      <protection locked="0"/>
    </xf>
    <xf numFmtId="49" fontId="22" fillId="0" borderId="32" xfId="0" applyNumberFormat="1" applyFont="1" applyBorder="1" applyAlignment="1" applyProtection="1">
      <alignment horizontal="center" wrapText="1"/>
      <protection locked="0"/>
    </xf>
    <xf numFmtId="49" fontId="22" fillId="0" borderId="58" xfId="0" applyNumberFormat="1" applyFont="1" applyBorder="1" applyAlignment="1" applyProtection="1">
      <alignment horizontal="center" wrapText="1"/>
      <protection locked="0"/>
    </xf>
    <xf numFmtId="49" fontId="25" fillId="34" borderId="11" xfId="0" applyNumberFormat="1" applyFont="1" applyFill="1" applyBorder="1" applyAlignment="1">
      <alignment horizontal="left"/>
    </xf>
    <xf numFmtId="49" fontId="25" fillId="34" borderId="15" xfId="0" applyNumberFormat="1" applyFont="1" applyFill="1" applyBorder="1" applyAlignment="1">
      <alignment horizontal="left"/>
    </xf>
    <xf numFmtId="49" fontId="25" fillId="34" borderId="18" xfId="0" applyNumberFormat="1" applyFont="1" applyFill="1" applyBorder="1" applyAlignment="1">
      <alignment horizontal="left"/>
    </xf>
    <xf numFmtId="49" fontId="7" fillId="33" borderId="47" xfId="0" applyNumberFormat="1" applyFont="1" applyFill="1" applyBorder="1" applyAlignment="1">
      <alignment horizontal="left"/>
    </xf>
    <xf numFmtId="49" fontId="7" fillId="33" borderId="46" xfId="0" applyNumberFormat="1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/>
    </xf>
    <xf numFmtId="49" fontId="7" fillId="33" borderId="18" xfId="0" applyNumberFormat="1" applyFont="1" applyFill="1" applyBorder="1" applyAlignment="1">
      <alignment horizontal="left"/>
    </xf>
    <xf numFmtId="49" fontId="7" fillId="33" borderId="60" xfId="0" applyNumberFormat="1" applyFont="1" applyFill="1" applyBorder="1" applyAlignment="1">
      <alignment horizontal="left" vertical="top" wrapText="1"/>
    </xf>
    <xf numFmtId="49" fontId="7" fillId="33" borderId="52" xfId="0" applyNumberFormat="1" applyFont="1" applyFill="1" applyBorder="1" applyAlignment="1">
      <alignment horizontal="left" vertical="top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>
      <alignment horizontal="center" vertical="center" wrapText="1"/>
    </xf>
    <xf numFmtId="49" fontId="7" fillId="33" borderId="60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Border="1" applyAlignment="1" applyProtection="1">
      <alignment horizontal="center" wrapText="1"/>
      <protection locked="0"/>
    </xf>
    <xf numFmtId="49" fontId="22" fillId="0" borderId="67" xfId="0" applyNumberFormat="1" applyFont="1" applyBorder="1" applyAlignment="1" applyProtection="1">
      <alignment horizontal="center" wrapText="1"/>
      <protection locked="0"/>
    </xf>
    <xf numFmtId="49" fontId="7" fillId="0" borderId="11" xfId="0" applyNumberFormat="1" applyFont="1" applyFill="1" applyBorder="1" applyAlignment="1" applyProtection="1">
      <alignment horizontal="left"/>
      <protection locked="0"/>
    </xf>
    <xf numFmtId="49" fontId="7" fillId="0" borderId="15" xfId="0" applyNumberFormat="1" applyFont="1" applyFill="1" applyBorder="1" applyAlignment="1" applyProtection="1">
      <alignment horizontal="left"/>
      <protection locked="0"/>
    </xf>
    <xf numFmtId="49" fontId="7" fillId="0" borderId="18" xfId="0" applyNumberFormat="1" applyFont="1" applyFill="1" applyBorder="1" applyAlignment="1" applyProtection="1">
      <alignment horizontal="left"/>
      <protection locked="0"/>
    </xf>
    <xf numFmtId="49" fontId="7" fillId="0" borderId="11" xfId="0" applyNumberFormat="1" applyFont="1" applyFill="1" applyBorder="1" applyAlignment="1" applyProtection="1">
      <alignment horizontal="left" wrapText="1"/>
      <protection locked="0"/>
    </xf>
    <xf numFmtId="49" fontId="7" fillId="0" borderId="15" xfId="0" applyNumberFormat="1" applyFont="1" applyFill="1" applyBorder="1" applyAlignment="1" applyProtection="1">
      <alignment horizontal="left" wrapText="1"/>
      <protection locked="0"/>
    </xf>
    <xf numFmtId="49" fontId="7" fillId="0" borderId="18" xfId="0" applyNumberFormat="1" applyFont="1" applyFill="1" applyBorder="1" applyAlignment="1" applyProtection="1">
      <alignment horizontal="left" wrapText="1"/>
      <protection locked="0"/>
    </xf>
    <xf numFmtId="49" fontId="7" fillId="0" borderId="11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18" xfId="0" applyNumberFormat="1" applyFont="1" applyFill="1" applyBorder="1" applyAlignment="1" applyProtection="1">
      <alignment horizontal="left" vertical="top" wrapText="1"/>
      <protection locked="0"/>
    </xf>
    <xf numFmtId="49" fontId="7" fillId="33" borderId="46" xfId="0" applyNumberFormat="1" applyFont="1" applyFill="1" applyBorder="1" applyAlignment="1">
      <alignment horizontal="center" vertical="center" wrapText="1"/>
    </xf>
    <xf numFmtId="49" fontId="7" fillId="33" borderId="52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Border="1" applyAlignment="1" applyProtection="1">
      <alignment horizontal="left"/>
      <protection locked="0"/>
    </xf>
    <xf numFmtId="49" fontId="22" fillId="0" borderId="15" xfId="0" applyNumberFormat="1" applyFont="1" applyBorder="1" applyAlignment="1" applyProtection="1">
      <alignment horizontal="left"/>
      <protection locked="0"/>
    </xf>
    <xf numFmtId="49" fontId="22" fillId="0" borderId="18" xfId="0" applyNumberFormat="1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7" fillId="33" borderId="48" xfId="0" applyNumberFormat="1" applyFont="1" applyFill="1" applyBorder="1" applyAlignment="1">
      <alignment horizontal="center" vertical="top" wrapText="1"/>
    </xf>
    <xf numFmtId="49" fontId="7" fillId="33" borderId="42" xfId="0" applyNumberFormat="1" applyFont="1" applyFill="1" applyBorder="1" applyAlignment="1">
      <alignment horizontal="center" vertical="top" wrapText="1"/>
    </xf>
    <xf numFmtId="49" fontId="7" fillId="33" borderId="5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3" borderId="58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applyProtection="1">
      <alignment horizontal="left" wrapText="1"/>
      <protection locked="0"/>
    </xf>
    <xf numFmtId="49" fontId="22" fillId="0" borderId="15" xfId="0" applyNumberFormat="1" applyFont="1" applyFill="1" applyBorder="1" applyAlignment="1" applyProtection="1">
      <alignment horizontal="left" wrapText="1"/>
      <protection locked="0"/>
    </xf>
    <xf numFmtId="49" fontId="22" fillId="0" borderId="18" xfId="0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center" vertical="center"/>
    </xf>
    <xf numFmtId="49" fontId="25" fillId="34" borderId="11" xfId="0" applyNumberFormat="1" applyFont="1" applyFill="1" applyBorder="1" applyAlignment="1">
      <alignment horizontal="left"/>
    </xf>
    <xf numFmtId="49" fontId="25" fillId="34" borderId="15" xfId="0" applyNumberFormat="1" applyFont="1" applyFill="1" applyBorder="1" applyAlignment="1">
      <alignment horizontal="left"/>
    </xf>
    <xf numFmtId="49" fontId="7" fillId="33" borderId="15" xfId="0" applyNumberFormat="1" applyFont="1" applyFill="1" applyBorder="1" applyAlignment="1">
      <alignment horizontal="left"/>
    </xf>
    <xf numFmtId="49" fontId="22" fillId="0" borderId="11" xfId="0" applyNumberFormat="1" applyFont="1" applyBorder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49" fontId="22" fillId="0" borderId="18" xfId="0" applyNumberFormat="1" applyFont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2" fillId="0" borderId="18" xfId="0" applyNumberFormat="1" applyFont="1" applyFill="1" applyBorder="1" applyAlignment="1" applyProtection="1">
      <alignment horizontal="left" vertical="top" wrapText="1"/>
      <protection locked="0"/>
    </xf>
    <xf numFmtId="49" fontId="7" fillId="33" borderId="4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 shrinkToFit="1"/>
    </xf>
    <xf numFmtId="0" fontId="22" fillId="0" borderId="0" xfId="0" applyFont="1" applyAlignment="1">
      <alignment horizontal="center" wrapText="1" shrinkToFit="1"/>
    </xf>
    <xf numFmtId="0" fontId="7" fillId="33" borderId="11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0" borderId="18" xfId="0" applyNumberFormat="1" applyFont="1" applyBorder="1" applyAlignment="1" applyProtection="1">
      <alignment horizontal="left"/>
      <protection locked="0"/>
    </xf>
    <xf numFmtId="0" fontId="7" fillId="33" borderId="15" xfId="0" applyFont="1" applyFill="1" applyBorder="1" applyAlignment="1">
      <alignment horizontal="left" wrapText="1"/>
    </xf>
    <xf numFmtId="0" fontId="7" fillId="44" borderId="11" xfId="0" applyFont="1" applyFill="1" applyBorder="1" applyAlignment="1">
      <alignment horizontal="left"/>
    </xf>
    <xf numFmtId="0" fontId="7" fillId="44" borderId="15" xfId="0" applyFont="1" applyFill="1" applyBorder="1" applyAlignment="1">
      <alignment horizontal="left"/>
    </xf>
    <xf numFmtId="0" fontId="7" fillId="44" borderId="18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37" borderId="11" xfId="0" applyFont="1" applyFill="1" applyBorder="1" applyAlignment="1">
      <alignment horizontal="left"/>
    </xf>
    <xf numFmtId="0" fontId="7" fillId="37" borderId="15" xfId="0" applyFont="1" applyFill="1" applyBorder="1" applyAlignment="1">
      <alignment horizontal="left"/>
    </xf>
    <xf numFmtId="0" fontId="7" fillId="37" borderId="18" xfId="0" applyFont="1" applyFill="1" applyBorder="1" applyAlignment="1">
      <alignment horizontal="left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39" xfId="0" applyFont="1" applyFill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37" borderId="48" xfId="0" applyFont="1" applyFill="1" applyBorder="1" applyAlignment="1">
      <alignment horizontal="center" vertical="center"/>
    </xf>
    <xf numFmtId="0" fontId="37" fillId="37" borderId="57" xfId="0" applyFont="1" applyFill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32" fillId="37" borderId="11" xfId="0" applyFont="1" applyFill="1" applyBorder="1" applyAlignment="1">
      <alignment/>
    </xf>
    <xf numFmtId="0" fontId="32" fillId="37" borderId="15" xfId="0" applyFont="1" applyFill="1" applyBorder="1" applyAlignment="1">
      <alignment/>
    </xf>
    <xf numFmtId="0" fontId="32" fillId="37" borderId="18" xfId="0" applyFont="1" applyFill="1" applyBorder="1" applyAlignment="1">
      <alignment/>
    </xf>
    <xf numFmtId="0" fontId="114" fillId="0" borderId="0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left" wrapText="1"/>
    </xf>
    <xf numFmtId="0" fontId="8" fillId="33" borderId="53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33" borderId="49" xfId="0" applyFont="1" applyFill="1" applyBorder="1" applyAlignment="1">
      <alignment horizontal="left" wrapText="1"/>
    </xf>
    <xf numFmtId="0" fontId="8" fillId="33" borderId="6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52" xfId="0" applyFont="1" applyFill="1" applyBorder="1" applyAlignment="1">
      <alignment horizontal="left" wrapText="1"/>
    </xf>
    <xf numFmtId="49" fontId="7" fillId="0" borderId="11" xfId="0" applyNumberFormat="1" applyFont="1" applyBorder="1" applyAlignment="1" applyProtection="1">
      <alignment horizontal="left"/>
      <protection locked="0"/>
    </xf>
    <xf numFmtId="2" fontId="7" fillId="37" borderId="11" xfId="0" applyNumberFormat="1" applyFont="1" applyFill="1" applyBorder="1" applyAlignment="1">
      <alignment horizontal="center" vertical="center" wrapText="1"/>
    </xf>
    <xf numFmtId="2" fontId="7" fillId="37" borderId="15" xfId="0" applyNumberFormat="1" applyFont="1" applyFill="1" applyBorder="1" applyAlignment="1">
      <alignment horizontal="center" vertical="center" wrapText="1"/>
    </xf>
    <xf numFmtId="2" fontId="7" fillId="37" borderId="18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33" borderId="15" xfId="0" applyNumberFormat="1" applyFont="1" applyFill="1" applyBorder="1" applyAlignment="1">
      <alignment horizontal="left" vertical="center" wrapText="1"/>
    </xf>
    <xf numFmtId="0" fontId="7" fillId="33" borderId="18" xfId="0" applyNumberFormat="1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8" fillId="33" borderId="47" xfId="0" applyFont="1" applyFill="1" applyBorder="1" applyAlignment="1">
      <alignment horizontal="left" wrapText="1"/>
    </xf>
    <xf numFmtId="0" fontId="8" fillId="33" borderId="45" xfId="0" applyFont="1" applyFill="1" applyBorder="1" applyAlignment="1">
      <alignment horizontal="left" wrapText="1"/>
    </xf>
    <xf numFmtId="0" fontId="8" fillId="33" borderId="46" xfId="0" applyFont="1" applyFill="1" applyBorder="1" applyAlignment="1">
      <alignment horizontal="left" wrapText="1"/>
    </xf>
    <xf numFmtId="0" fontId="22" fillId="0" borderId="0" xfId="0" applyFont="1" applyAlignment="1">
      <alignment horizontal="center"/>
    </xf>
    <xf numFmtId="0" fontId="7" fillId="37" borderId="11" xfId="0" applyNumberFormat="1" applyFont="1" applyFill="1" applyBorder="1" applyAlignment="1">
      <alignment horizontal="left" vertical="center" wrapText="1"/>
    </xf>
    <xf numFmtId="0" fontId="22" fillId="37" borderId="15" xfId="0" applyFont="1" applyFill="1" applyBorder="1" applyAlignment="1">
      <alignment/>
    </xf>
    <xf numFmtId="0" fontId="7" fillId="37" borderId="15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left" vertical="center" wrapText="1"/>
    </xf>
    <xf numFmtId="49" fontId="7" fillId="33" borderId="18" xfId="0" applyNumberFormat="1" applyFont="1" applyFill="1" applyBorder="1" applyAlignment="1">
      <alignment horizontal="left" vertical="center" wrapText="1"/>
    </xf>
    <xf numFmtId="9" fontId="7" fillId="40" borderId="11" xfId="0" applyNumberFormat="1" applyFont="1" applyFill="1" applyBorder="1" applyAlignment="1">
      <alignment horizontal="left" vertical="center" wrapText="1"/>
    </xf>
    <xf numFmtId="49" fontId="7" fillId="40" borderId="15" xfId="0" applyNumberFormat="1" applyFont="1" applyFill="1" applyBorder="1" applyAlignment="1">
      <alignment horizontal="left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49" fontId="22" fillId="33" borderId="39" xfId="0" applyNumberFormat="1" applyFont="1" applyFill="1" applyBorder="1" applyAlignment="1">
      <alignment horizontal="center" vertical="center" wrapText="1"/>
    </xf>
    <xf numFmtId="49" fontId="118" fillId="33" borderId="19" xfId="0" applyNumberFormat="1" applyFont="1" applyFill="1" applyBorder="1" applyAlignment="1">
      <alignment horizontal="center" vertical="center" wrapText="1"/>
    </xf>
    <xf numFmtId="49" fontId="118" fillId="33" borderId="3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7" fillId="0" borderId="38" xfId="0" applyNumberFormat="1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7" fillId="0" borderId="72" xfId="0" applyNumberFormat="1" applyFont="1" applyBorder="1" applyAlignment="1" applyProtection="1">
      <alignment horizontal="left" vertical="center"/>
      <protection locked="0"/>
    </xf>
    <xf numFmtId="49" fontId="7" fillId="0" borderId="73" xfId="0" applyNumberFormat="1" applyFont="1" applyBorder="1" applyAlignment="1" applyProtection="1">
      <alignment horizontal="left" vertical="center"/>
      <protection locked="0"/>
    </xf>
    <xf numFmtId="0" fontId="24" fillId="0" borderId="7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49" fontId="22" fillId="0" borderId="18" xfId="0" applyNumberFormat="1" applyFont="1" applyBorder="1" applyAlignment="1" applyProtection="1">
      <alignment horizontal="left" vertical="center"/>
      <protection locked="0"/>
    </xf>
    <xf numFmtId="43" fontId="22" fillId="33" borderId="19" xfId="0" applyNumberFormat="1" applyFont="1" applyFill="1" applyBorder="1" applyAlignment="1">
      <alignment horizontal="center" vertical="center" wrapText="1"/>
    </xf>
    <xf numFmtId="43" fontId="22" fillId="33" borderId="3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76" xfId="0" applyNumberFormat="1" applyFont="1" applyBorder="1" applyAlignment="1" applyProtection="1">
      <alignment horizontal="left" vertical="center"/>
      <protection locked="0"/>
    </xf>
    <xf numFmtId="0" fontId="50" fillId="38" borderId="19" xfId="0" applyFont="1" applyFill="1" applyBorder="1" applyAlignment="1">
      <alignment horizontal="center" vertical="center" wrapText="1"/>
    </xf>
    <xf numFmtId="0" fontId="50" fillId="38" borderId="40" xfId="0" applyFont="1" applyFill="1" applyBorder="1" applyAlignment="1">
      <alignment horizontal="center" vertical="center" wrapText="1"/>
    </xf>
    <xf numFmtId="49" fontId="22" fillId="0" borderId="15" xfId="0" applyNumberFormat="1" applyFont="1" applyBorder="1" applyAlignment="1" applyProtection="1">
      <alignment horizontal="left" vertical="center"/>
      <protection locked="0"/>
    </xf>
    <xf numFmtId="49" fontId="6" fillId="37" borderId="53" xfId="0" applyNumberFormat="1" applyFont="1" applyFill="1" applyBorder="1" applyAlignment="1">
      <alignment horizontal="center" vertical="center"/>
    </xf>
    <xf numFmtId="49" fontId="6" fillId="37" borderId="0" xfId="0" applyNumberFormat="1" applyFont="1" applyFill="1" applyBorder="1" applyAlignment="1">
      <alignment horizontal="center" vertical="center"/>
    </xf>
    <xf numFmtId="49" fontId="22" fillId="33" borderId="19" xfId="0" applyNumberFormat="1" applyFont="1" applyFill="1" applyBorder="1" applyAlignment="1">
      <alignment horizontal="center" vertical="center"/>
    </xf>
    <xf numFmtId="49" fontId="22" fillId="33" borderId="39" xfId="0" applyNumberFormat="1" applyFont="1" applyFill="1" applyBorder="1" applyAlignment="1">
      <alignment horizontal="center" vertical="center"/>
    </xf>
    <xf numFmtId="49" fontId="6" fillId="33" borderId="77" xfId="0" applyNumberFormat="1" applyFont="1" applyFill="1" applyBorder="1" applyAlignment="1">
      <alignment horizontal="center" vertical="center"/>
    </xf>
    <xf numFmtId="49" fontId="6" fillId="33" borderId="75" xfId="0" applyNumberFormat="1" applyFont="1" applyFill="1" applyBorder="1" applyAlignment="1">
      <alignment horizontal="center" vertical="center"/>
    </xf>
    <xf numFmtId="49" fontId="28" fillId="33" borderId="78" xfId="0" applyNumberFormat="1" applyFont="1" applyFill="1" applyBorder="1" applyAlignment="1">
      <alignment horizontal="center" vertical="center"/>
    </xf>
    <xf numFmtId="49" fontId="28" fillId="33" borderId="79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7" fillId="40" borderId="11" xfId="0" applyNumberFormat="1" applyFont="1" applyFill="1" applyBorder="1" applyAlignment="1">
      <alignment horizontal="center" vertical="center"/>
    </xf>
    <xf numFmtId="49" fontId="7" fillId="40" borderId="15" xfId="0" applyNumberFormat="1" applyFont="1" applyFill="1" applyBorder="1" applyAlignment="1">
      <alignment horizontal="center" vertical="center"/>
    </xf>
    <xf numFmtId="49" fontId="7" fillId="40" borderId="18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6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/>
    </xf>
    <xf numFmtId="49" fontId="7" fillId="0" borderId="60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>
      <alignment/>
    </xf>
    <xf numFmtId="0" fontId="23" fillId="0" borderId="52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2" fillId="35" borderId="19" xfId="0" applyFont="1" applyFill="1" applyBorder="1" applyAlignment="1">
      <alignment horizontal="center" vertical="center"/>
    </xf>
    <xf numFmtId="0" fontId="34" fillId="35" borderId="39" xfId="0" applyFont="1" applyFill="1" applyBorder="1" applyAlignment="1">
      <alignment horizontal="center" vertical="center"/>
    </xf>
    <xf numFmtId="0" fontId="32" fillId="35" borderId="46" xfId="0" applyFont="1" applyFill="1" applyBorder="1" applyAlignment="1">
      <alignment horizontal="center" vertical="center"/>
    </xf>
    <xf numFmtId="0" fontId="34" fillId="35" borderId="52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left" vertical="top"/>
    </xf>
    <xf numFmtId="0" fontId="8" fillId="37" borderId="15" xfId="0" applyFont="1" applyFill="1" applyBorder="1" applyAlignment="1">
      <alignment/>
    </xf>
    <xf numFmtId="0" fontId="8" fillId="37" borderId="18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81" xfId="0" applyFont="1" applyFill="1" applyBorder="1" applyAlignment="1">
      <alignment horizontal="left" vertical="center"/>
    </xf>
    <xf numFmtId="0" fontId="7" fillId="33" borderId="72" xfId="0" applyFont="1" applyFill="1" applyBorder="1" applyAlignment="1">
      <alignment horizontal="left" vertical="center"/>
    </xf>
    <xf numFmtId="0" fontId="7" fillId="33" borderId="82" xfId="0" applyFont="1" applyFill="1" applyBorder="1" applyAlignment="1">
      <alignment horizontal="left" vertical="center"/>
    </xf>
    <xf numFmtId="0" fontId="7" fillId="37" borderId="47" xfId="0" applyFont="1" applyFill="1" applyBorder="1" applyAlignment="1">
      <alignment horizontal="left" vertical="center"/>
    </xf>
    <xf numFmtId="0" fontId="7" fillId="37" borderId="45" xfId="0" applyFont="1" applyFill="1" applyBorder="1" applyAlignment="1">
      <alignment horizontal="left" vertical="center"/>
    </xf>
    <xf numFmtId="0" fontId="7" fillId="37" borderId="46" xfId="0" applyFont="1" applyFill="1" applyBorder="1" applyAlignment="1">
      <alignment horizontal="left" vertical="center"/>
    </xf>
    <xf numFmtId="0" fontId="7" fillId="37" borderId="11" xfId="0" applyFont="1" applyFill="1" applyBorder="1" applyAlignment="1">
      <alignment horizontal="left" vertical="center"/>
    </xf>
    <xf numFmtId="0" fontId="7" fillId="37" borderId="15" xfId="0" applyFont="1" applyFill="1" applyBorder="1" applyAlignment="1">
      <alignment horizontal="left" vertical="center"/>
    </xf>
    <xf numFmtId="0" fontId="7" fillId="37" borderId="18" xfId="0" applyFont="1" applyFill="1" applyBorder="1" applyAlignment="1">
      <alignment horizontal="left" vertical="center"/>
    </xf>
    <xf numFmtId="0" fontId="25" fillId="34" borderId="11" xfId="0" applyFont="1" applyFill="1" applyBorder="1" applyAlignment="1">
      <alignment horizontal="left" vertical="center"/>
    </xf>
    <xf numFmtId="0" fontId="25" fillId="34" borderId="15" xfId="0" applyFont="1" applyFill="1" applyBorder="1" applyAlignment="1">
      <alignment horizontal="left" vertical="center"/>
    </xf>
    <xf numFmtId="0" fontId="25" fillId="34" borderId="18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0" applyFont="1" applyFill="1" applyBorder="1" applyAlignment="1">
      <alignment horizontal="right" vertical="center"/>
    </xf>
    <xf numFmtId="0" fontId="25" fillId="34" borderId="10" xfId="0" applyFont="1" applyFill="1" applyBorder="1" applyAlignment="1">
      <alignment vertical="center"/>
    </xf>
    <xf numFmtId="0" fontId="25" fillId="34" borderId="52" xfId="0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7" fillId="33" borderId="48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horizontal="left" vertical="center"/>
    </xf>
    <xf numFmtId="49" fontId="22" fillId="0" borderId="83" xfId="0" applyNumberFormat="1" applyFont="1" applyBorder="1" applyAlignment="1" applyProtection="1">
      <alignment horizontal="left" vertical="center" wrapText="1"/>
      <protection locked="0"/>
    </xf>
    <xf numFmtId="49" fontId="22" fillId="0" borderId="57" xfId="0" applyNumberFormat="1" applyFont="1" applyBorder="1" applyAlignment="1" applyProtection="1">
      <alignment horizontal="left" vertical="center" wrapText="1"/>
      <protection locked="0"/>
    </xf>
    <xf numFmtId="0" fontId="7" fillId="33" borderId="32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49" fontId="22" fillId="0" borderId="59" xfId="0" applyNumberFormat="1" applyFont="1" applyBorder="1" applyAlignment="1" applyProtection="1">
      <alignment horizontal="left" vertical="center" wrapText="1"/>
      <protection locked="0"/>
    </xf>
    <xf numFmtId="49" fontId="22" fillId="0" borderId="58" xfId="0" applyNumberFormat="1" applyFont="1" applyBorder="1" applyAlignment="1" applyProtection="1">
      <alignment horizontal="left" vertical="center" wrapText="1"/>
      <protection locked="0"/>
    </xf>
    <xf numFmtId="0" fontId="7" fillId="33" borderId="33" xfId="0" applyFont="1" applyFill="1" applyBorder="1" applyAlignment="1">
      <alignment horizontal="left" vertical="top" wrapText="1"/>
    </xf>
    <xf numFmtId="0" fontId="7" fillId="33" borderId="30" xfId="0" applyFont="1" applyFill="1" applyBorder="1" applyAlignment="1">
      <alignment horizontal="left" vertical="top" wrapText="1"/>
    </xf>
    <xf numFmtId="0" fontId="22" fillId="0" borderId="71" xfId="0" applyNumberFormat="1" applyFont="1" applyBorder="1" applyAlignment="1" applyProtection="1">
      <alignment horizontal="left" vertical="center" wrapText="1"/>
      <protection locked="0"/>
    </xf>
    <xf numFmtId="0" fontId="22" fillId="0" borderId="67" xfId="0" applyNumberFormat="1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horizontal="left" vertical="center" wrapText="1"/>
    </xf>
    <xf numFmtId="0" fontId="113" fillId="0" borderId="0" xfId="0" applyFont="1" applyAlignment="1">
      <alignment horizontal="left" vertical="top" wrapText="1"/>
    </xf>
    <xf numFmtId="0" fontId="116" fillId="0" borderId="0" xfId="0" applyFont="1" applyAlignment="1">
      <alignment horizontal="left" vertical="top" wrapText="1"/>
    </xf>
    <xf numFmtId="0" fontId="25" fillId="34" borderId="84" xfId="0" applyFont="1" applyFill="1" applyBorder="1" applyAlignment="1">
      <alignment horizontal="right" vertical="center"/>
    </xf>
    <xf numFmtId="0" fontId="25" fillId="34" borderId="15" xfId="0" applyFont="1" applyFill="1" applyBorder="1" applyAlignment="1">
      <alignment horizontal="right" vertical="center"/>
    </xf>
    <xf numFmtId="0" fontId="25" fillId="34" borderId="12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49" fontId="8" fillId="0" borderId="15" xfId="0" applyNumberFormat="1" applyFont="1" applyFill="1" applyBorder="1" applyAlignment="1" applyProtection="1">
      <alignment horizontal="center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2" fillId="0" borderId="11" xfId="0" applyNumberFormat="1" applyFont="1" applyFill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0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8" fillId="0" borderId="16" xfId="0" applyNumberFormat="1" applyFont="1" applyFill="1" applyBorder="1" applyAlignment="1" applyProtection="1">
      <alignment horizontal="center"/>
      <protection locked="0"/>
    </xf>
    <xf numFmtId="0" fontId="51" fillId="0" borderId="11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5" fillId="34" borderId="15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applyProtection="1">
      <alignment wrapText="1"/>
      <protection locked="0"/>
    </xf>
    <xf numFmtId="49" fontId="22" fillId="0" borderId="15" xfId="0" applyNumberFormat="1" applyFont="1" applyFill="1" applyBorder="1" applyAlignment="1" applyProtection="1">
      <alignment wrapText="1"/>
      <protection locked="0"/>
    </xf>
    <xf numFmtId="49" fontId="22" fillId="0" borderId="18" xfId="0" applyNumberFormat="1" applyFont="1" applyFill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49" fontId="22" fillId="0" borderId="11" xfId="0" applyNumberFormat="1" applyFont="1" applyFill="1" applyBorder="1" applyAlignment="1" applyProtection="1">
      <alignment vertical="top" wrapText="1"/>
      <protection locked="0"/>
    </xf>
    <xf numFmtId="49" fontId="22" fillId="0" borderId="15" xfId="0" applyNumberFormat="1" applyFont="1" applyFill="1" applyBorder="1" applyAlignment="1" applyProtection="1">
      <alignment vertical="top" wrapText="1"/>
      <protection locked="0"/>
    </xf>
    <xf numFmtId="49" fontId="22" fillId="0" borderId="18" xfId="0" applyNumberFormat="1" applyFont="1" applyFill="1" applyBorder="1" applyAlignment="1" applyProtection="1">
      <alignment vertical="top" wrapText="1"/>
      <protection locked="0"/>
    </xf>
    <xf numFmtId="0" fontId="25" fillId="34" borderId="60" xfId="0" applyFont="1" applyFill="1" applyBorder="1" applyAlignment="1" applyProtection="1">
      <alignment horizontal="left"/>
      <protection/>
    </xf>
    <xf numFmtId="0" fontId="25" fillId="34" borderId="10" xfId="0" applyFont="1" applyFill="1" applyBorder="1" applyAlignment="1" applyProtection="1">
      <alignment horizontal="left"/>
      <protection/>
    </xf>
    <xf numFmtId="0" fontId="7" fillId="33" borderId="47" xfId="0" applyFont="1" applyFill="1" applyBorder="1" applyAlignment="1" applyProtection="1">
      <alignment horizontal="left" wrapText="1"/>
      <protection/>
    </xf>
    <xf numFmtId="0" fontId="7" fillId="33" borderId="46" xfId="0" applyFont="1" applyFill="1" applyBorder="1" applyAlignment="1" applyProtection="1">
      <alignment horizontal="left" wrapText="1"/>
      <protection/>
    </xf>
    <xf numFmtId="49" fontId="22" fillId="0" borderId="47" xfId="0" applyNumberFormat="1" applyFont="1" applyFill="1" applyBorder="1" applyAlignment="1" applyProtection="1">
      <alignment/>
      <protection locked="0"/>
    </xf>
    <xf numFmtId="49" fontId="22" fillId="0" borderId="45" xfId="0" applyNumberFormat="1" applyFont="1" applyFill="1" applyBorder="1" applyAlignment="1" applyProtection="1">
      <alignment/>
      <protection locked="0"/>
    </xf>
    <xf numFmtId="49" fontId="22" fillId="0" borderId="46" xfId="0" applyNumberFormat="1" applyFont="1" applyFill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 wrapText="1"/>
      <protection/>
    </xf>
    <xf numFmtId="0" fontId="24" fillId="0" borderId="15" xfId="0" applyFont="1" applyBorder="1" applyAlignment="1" applyProtection="1">
      <alignment horizontal="center" wrapText="1"/>
      <protection/>
    </xf>
    <xf numFmtId="0" fontId="24" fillId="0" borderId="18" xfId="0" applyFont="1" applyBorder="1" applyAlignment="1" applyProtection="1">
      <alignment horizontal="center" wrapText="1"/>
      <protection/>
    </xf>
    <xf numFmtId="0" fontId="0" fillId="0" borderId="18" xfId="0" applyBorder="1" applyAlignment="1">
      <alignment horizontal="left"/>
    </xf>
    <xf numFmtId="0" fontId="0" fillId="0" borderId="0" xfId="0" applyAlignment="1">
      <alignment/>
    </xf>
    <xf numFmtId="0" fontId="24" fillId="0" borderId="60" xfId="0" applyFont="1" applyBorder="1" applyAlignment="1" applyProtection="1">
      <alignment horizontal="center" wrapText="1"/>
      <protection/>
    </xf>
    <xf numFmtId="0" fontId="24" fillId="0" borderId="1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5" fillId="34" borderId="11" xfId="0" applyFont="1" applyFill="1" applyBorder="1" applyAlignment="1" applyProtection="1">
      <alignment horizontal="left"/>
      <protection/>
    </xf>
    <xf numFmtId="0" fontId="25" fillId="34" borderId="15" xfId="0" applyFont="1" applyFill="1" applyBorder="1" applyAlignment="1" applyProtection="1">
      <alignment horizontal="left"/>
      <protection/>
    </xf>
    <xf numFmtId="0" fontId="25" fillId="34" borderId="18" xfId="0" applyFont="1" applyFill="1" applyBorder="1" applyAlignment="1" applyProtection="1">
      <alignment horizontal="left"/>
      <protection/>
    </xf>
    <xf numFmtId="0" fontId="7" fillId="40" borderId="11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 applyProtection="1">
      <alignment horizontal="center"/>
      <protection locked="0"/>
    </xf>
    <xf numFmtId="49" fontId="22" fillId="0" borderId="15" xfId="0" applyNumberFormat="1" applyFont="1" applyFill="1" applyBorder="1" applyAlignment="1" applyProtection="1">
      <alignment horizontal="center"/>
      <protection locked="0"/>
    </xf>
    <xf numFmtId="49" fontId="22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3" borderId="17" xfId="0" applyNumberFormat="1" applyFont="1" applyFill="1" applyBorder="1" applyAlignment="1">
      <alignment/>
    </xf>
    <xf numFmtId="0" fontId="7" fillId="33" borderId="17" xfId="0" applyFont="1" applyFill="1" applyBorder="1" applyAlignment="1" applyProtection="1">
      <alignment horizontal="left" wrapText="1"/>
      <protection/>
    </xf>
    <xf numFmtId="0" fontId="0" fillId="0" borderId="17" xfId="0" applyBorder="1" applyAlignment="1">
      <alignment/>
    </xf>
    <xf numFmtId="49" fontId="22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8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113" fillId="0" borderId="0" xfId="0" applyFont="1" applyAlignment="1">
      <alignment horizontal="left" wrapText="1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6" fillId="0" borderId="0" xfId="0" applyFont="1" applyBorder="1" applyAlignment="1">
      <alignment horizontal="center"/>
    </xf>
    <xf numFmtId="0" fontId="32" fillId="37" borderId="16" xfId="0" applyFont="1" applyFill="1" applyBorder="1" applyAlignment="1">
      <alignment horizontal="left"/>
    </xf>
    <xf numFmtId="0" fontId="47" fillId="37" borderId="16" xfId="0" applyFont="1" applyFill="1" applyBorder="1" applyAlignment="1">
      <alignment horizontal="left"/>
    </xf>
    <xf numFmtId="0" fontId="116" fillId="0" borderId="16" xfId="0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0" fontId="32" fillId="39" borderId="11" xfId="0" applyFont="1" applyFill="1" applyBorder="1" applyAlignment="1">
      <alignment horizontal="center" wrapText="1"/>
    </xf>
    <xf numFmtId="0" fontId="32" fillId="39" borderId="15" xfId="0" applyFont="1" applyFill="1" applyBorder="1" applyAlignment="1">
      <alignment horizontal="center" wrapText="1"/>
    </xf>
    <xf numFmtId="49" fontId="119" fillId="0" borderId="16" xfId="0" applyNumberFormat="1" applyFont="1" applyFill="1" applyBorder="1" applyAlignment="1" applyProtection="1">
      <alignment horizontal="center" wrapText="1"/>
      <protection locked="0"/>
    </xf>
    <xf numFmtId="0" fontId="109" fillId="43" borderId="16" xfId="0" applyFont="1" applyFill="1" applyBorder="1" applyAlignment="1">
      <alignment horizontal="left" vertical="center"/>
    </xf>
    <xf numFmtId="0" fontId="1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123825</xdr:rowOff>
    </xdr:from>
    <xdr:to>
      <xdr:col>10</xdr:col>
      <xdr:colOff>114300</xdr:colOff>
      <xdr:row>2</xdr:row>
      <xdr:rowOff>657225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4290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85725</xdr:rowOff>
    </xdr:from>
    <xdr:to>
      <xdr:col>8</xdr:col>
      <xdr:colOff>114300</xdr:colOff>
      <xdr:row>7</xdr:row>
      <xdr:rowOff>228600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8575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2019300</xdr:colOff>
      <xdr:row>3</xdr:row>
      <xdr:rowOff>57150</xdr:rowOff>
    </xdr:from>
    <xdr:to>
      <xdr:col>7</xdr:col>
      <xdr:colOff>495300</xdr:colOff>
      <xdr:row>5</xdr:row>
      <xdr:rowOff>1019175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42925"/>
          <a:ext cx="6162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1266825</xdr:colOff>
      <xdr:row>1</xdr:row>
      <xdr:rowOff>95250</xdr:rowOff>
    </xdr:from>
    <xdr:to>
      <xdr:col>7</xdr:col>
      <xdr:colOff>266700</xdr:colOff>
      <xdr:row>5</xdr:row>
      <xdr:rowOff>790575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8575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3</xdr:row>
      <xdr:rowOff>47625</xdr:rowOff>
    </xdr:from>
    <xdr:to>
      <xdr:col>8</xdr:col>
      <xdr:colOff>790575</xdr:colOff>
      <xdr:row>4</xdr:row>
      <xdr:rowOff>1295400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533400"/>
          <a:ext cx="596265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2</xdr:row>
      <xdr:rowOff>95250</xdr:rowOff>
    </xdr:from>
    <xdr:to>
      <xdr:col>9</xdr:col>
      <xdr:colOff>304800</xdr:colOff>
      <xdr:row>6</xdr:row>
      <xdr:rowOff>361950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19100"/>
          <a:ext cx="57435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228600</xdr:rowOff>
    </xdr:from>
    <xdr:to>
      <xdr:col>3</xdr:col>
      <xdr:colOff>3914775</xdr:colOff>
      <xdr:row>7</xdr:row>
      <xdr:rowOff>9525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28600"/>
          <a:ext cx="57435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2314575</xdr:colOff>
      <xdr:row>9</xdr:row>
      <xdr:rowOff>66675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3505200" y="2371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</xdr:colOff>
      <xdr:row>2</xdr:row>
      <xdr:rowOff>9525</xdr:rowOff>
    </xdr:from>
    <xdr:to>
      <xdr:col>5</xdr:col>
      <xdr:colOff>400050</xdr:colOff>
      <xdr:row>6</xdr:row>
      <xdr:rowOff>733425</xdr:rowOff>
    </xdr:to>
    <xdr:pic>
      <xdr:nvPicPr>
        <xdr:cNvPr id="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71475"/>
          <a:ext cx="57435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2886075</xdr:colOff>
      <xdr:row>1</xdr:row>
      <xdr:rowOff>28575</xdr:rowOff>
    </xdr:from>
    <xdr:to>
      <xdr:col>7</xdr:col>
      <xdr:colOff>590550</xdr:colOff>
      <xdr:row>5</xdr:row>
      <xdr:rowOff>723900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2860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19050</xdr:rowOff>
    </xdr:from>
    <xdr:to>
      <xdr:col>5</xdr:col>
      <xdr:colOff>438150</xdr:colOff>
      <xdr:row>5</xdr:row>
      <xdr:rowOff>876300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8100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247650</xdr:colOff>
      <xdr:row>4</xdr:row>
      <xdr:rowOff>0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10725150" y="10763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609600</xdr:colOff>
      <xdr:row>2</xdr:row>
      <xdr:rowOff>38100</xdr:rowOff>
    </xdr:from>
    <xdr:to>
      <xdr:col>10</xdr:col>
      <xdr:colOff>38100</xdr:colOff>
      <xdr:row>5</xdr:row>
      <xdr:rowOff>76200</xdr:rowOff>
    </xdr:to>
    <xdr:pic>
      <xdr:nvPicPr>
        <xdr:cNvPr id="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90525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2933700</xdr:colOff>
      <xdr:row>2</xdr:row>
      <xdr:rowOff>123825</xdr:rowOff>
    </xdr:from>
    <xdr:to>
      <xdr:col>6</xdr:col>
      <xdr:colOff>276225</xdr:colOff>
      <xdr:row>4</xdr:row>
      <xdr:rowOff>1114425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47675"/>
          <a:ext cx="52006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2819400</xdr:colOff>
      <xdr:row>1</xdr:row>
      <xdr:rowOff>9525</xdr:rowOff>
    </xdr:from>
    <xdr:to>
      <xdr:col>7</xdr:col>
      <xdr:colOff>323850</xdr:colOff>
      <xdr:row>5</xdr:row>
      <xdr:rowOff>771525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304800"/>
          <a:ext cx="57435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</xdr:row>
      <xdr:rowOff>47625</xdr:rowOff>
    </xdr:from>
    <xdr:to>
      <xdr:col>11</xdr:col>
      <xdr:colOff>123825</xdr:colOff>
      <xdr:row>6</xdr:row>
      <xdr:rowOff>57150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38125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95250</xdr:rowOff>
    </xdr:from>
    <xdr:to>
      <xdr:col>3</xdr:col>
      <xdr:colOff>1209675</xdr:colOff>
      <xdr:row>3</xdr:row>
      <xdr:rowOff>1276350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76250"/>
          <a:ext cx="54768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29"/>
  <sheetViews>
    <sheetView showGridLines="0" view="pageBreakPreview" zoomScaleSheetLayoutView="100" workbookViewId="0" topLeftCell="A1">
      <selection activeCell="O3" sqref="O3"/>
    </sheetView>
  </sheetViews>
  <sheetFormatPr defaultColWidth="9.140625" defaultRowHeight="12.75"/>
  <cols>
    <col min="1" max="1" width="27.28125" style="240" customWidth="1"/>
    <col min="2" max="2" width="15.28125" style="240" customWidth="1"/>
    <col min="3" max="16384" width="9.140625" style="240" customWidth="1"/>
  </cols>
  <sheetData>
    <row r="1" spans="1:13" ht="17.25" customHeight="1">
      <c r="A1" s="538" t="s">
        <v>396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24"/>
    </row>
    <row r="2" spans="1:12" ht="63.75" customHeight="1">
      <c r="A2" s="539"/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</row>
    <row r="3" spans="1:12" ht="65.25" customHeight="1">
      <c r="A3" s="539"/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</row>
    <row r="4" spans="1:12" ht="15" customHeight="1">
      <c r="A4" s="539" t="s">
        <v>49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</row>
    <row r="5" spans="1:12" ht="20.25" customHeight="1" thickBot="1">
      <c r="A5" s="551" t="s">
        <v>27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</row>
    <row r="6" spans="1:12" ht="14.25" customHeight="1" thickBot="1">
      <c r="A6" s="540" t="s">
        <v>7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2"/>
    </row>
    <row r="7" spans="1:12" ht="15" thickBot="1">
      <c r="A7" s="169" t="s">
        <v>0</v>
      </c>
      <c r="B7" s="543"/>
      <c r="C7" s="544"/>
      <c r="D7" s="544"/>
      <c r="E7" s="544"/>
      <c r="F7" s="544"/>
      <c r="G7" s="544"/>
      <c r="H7" s="544"/>
      <c r="I7" s="545"/>
      <c r="J7" s="545"/>
      <c r="K7" s="545"/>
      <c r="L7" s="546"/>
    </row>
    <row r="8" spans="1:12" ht="15" thickBot="1">
      <c r="A8" s="33" t="s">
        <v>11</v>
      </c>
      <c r="B8" s="547"/>
      <c r="C8" s="548"/>
      <c r="D8" s="548"/>
      <c r="E8" s="548"/>
      <c r="F8" s="548"/>
      <c r="G8" s="548"/>
      <c r="H8" s="548"/>
      <c r="I8" s="549"/>
      <c r="J8" s="549"/>
      <c r="K8" s="549"/>
      <c r="L8" s="550"/>
    </row>
    <row r="9" spans="1:12" ht="15" thickBot="1">
      <c r="A9" s="33" t="s">
        <v>1</v>
      </c>
      <c r="B9" s="547"/>
      <c r="C9" s="548"/>
      <c r="D9" s="548"/>
      <c r="E9" s="548"/>
      <c r="F9" s="548"/>
      <c r="G9" s="548"/>
      <c r="H9" s="548"/>
      <c r="I9" s="549"/>
      <c r="J9" s="549"/>
      <c r="K9" s="549"/>
      <c r="L9" s="550"/>
    </row>
    <row r="10" spans="1:12" ht="15" thickBot="1">
      <c r="A10" s="170" t="s">
        <v>2</v>
      </c>
      <c r="B10" s="547"/>
      <c r="C10" s="548"/>
      <c r="D10" s="548"/>
      <c r="E10" s="548"/>
      <c r="F10" s="548"/>
      <c r="G10" s="548"/>
      <c r="H10" s="548"/>
      <c r="I10" s="549"/>
      <c r="J10" s="549"/>
      <c r="K10" s="549"/>
      <c r="L10" s="550"/>
    </row>
    <row r="11" spans="1:12" ht="15" thickBot="1">
      <c r="A11" s="33" t="s">
        <v>3</v>
      </c>
      <c r="B11" s="547"/>
      <c r="C11" s="548"/>
      <c r="D11" s="548"/>
      <c r="E11" s="548"/>
      <c r="F11" s="548"/>
      <c r="G11" s="548"/>
      <c r="H11" s="548"/>
      <c r="I11" s="549"/>
      <c r="J11" s="549"/>
      <c r="K11" s="549"/>
      <c r="L11" s="550"/>
    </row>
    <row r="12" spans="1:12" ht="15" thickBot="1">
      <c r="A12" s="33" t="s">
        <v>4</v>
      </c>
      <c r="B12" s="547"/>
      <c r="C12" s="548"/>
      <c r="D12" s="548"/>
      <c r="E12" s="548"/>
      <c r="F12" s="548"/>
      <c r="G12" s="548"/>
      <c r="H12" s="548"/>
      <c r="I12" s="549"/>
      <c r="J12" s="549"/>
      <c r="K12" s="549"/>
      <c r="L12" s="550"/>
    </row>
    <row r="13" spans="1:12" ht="15" thickBot="1">
      <c r="A13" s="33" t="s">
        <v>5</v>
      </c>
      <c r="B13" s="547"/>
      <c r="C13" s="548"/>
      <c r="D13" s="548"/>
      <c r="E13" s="548"/>
      <c r="F13" s="548"/>
      <c r="G13" s="548"/>
      <c r="H13" s="548"/>
      <c r="I13" s="549"/>
      <c r="J13" s="549"/>
      <c r="K13" s="549"/>
      <c r="L13" s="550"/>
    </row>
    <row r="14" spans="1:12" ht="15" thickBot="1">
      <c r="A14" s="168" t="s">
        <v>6</v>
      </c>
      <c r="B14" s="553"/>
      <c r="C14" s="553"/>
      <c r="D14" s="553"/>
      <c r="E14" s="553"/>
      <c r="F14" s="553"/>
      <c r="G14" s="553"/>
      <c r="H14" s="553"/>
      <c r="I14" s="554"/>
      <c r="J14" s="554"/>
      <c r="K14" s="554"/>
      <c r="L14" s="555"/>
    </row>
    <row r="15" spans="1:12" ht="15" thickBot="1">
      <c r="A15" s="540" t="s">
        <v>8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2"/>
    </row>
    <row r="16" spans="1:12" ht="14.25">
      <c r="A16" s="169" t="s">
        <v>9</v>
      </c>
      <c r="B16" s="559"/>
      <c r="C16" s="559"/>
      <c r="D16" s="559"/>
      <c r="E16" s="559"/>
      <c r="F16" s="559"/>
      <c r="G16" s="559"/>
      <c r="H16" s="559"/>
      <c r="I16" s="172"/>
      <c r="J16" s="172"/>
      <c r="K16" s="172"/>
      <c r="L16" s="173"/>
    </row>
    <row r="17" spans="1:12" ht="15" thickBot="1">
      <c r="A17" s="168" t="s">
        <v>10</v>
      </c>
      <c r="B17" s="559"/>
      <c r="C17" s="559"/>
      <c r="D17" s="559"/>
      <c r="E17" s="559"/>
      <c r="F17" s="559"/>
      <c r="G17" s="559"/>
      <c r="H17" s="559"/>
      <c r="I17" s="172"/>
      <c r="J17" s="172"/>
      <c r="K17" s="172"/>
      <c r="L17" s="173"/>
    </row>
    <row r="18" spans="1:12" ht="15" thickBot="1">
      <c r="A18" s="540" t="s">
        <v>372</v>
      </c>
      <c r="B18" s="541"/>
      <c r="C18" s="541"/>
      <c r="D18" s="541"/>
      <c r="E18" s="541"/>
      <c r="F18" s="541"/>
      <c r="G18" s="541"/>
      <c r="H18" s="541"/>
      <c r="I18" s="541"/>
      <c r="J18" s="541"/>
      <c r="K18" s="541"/>
      <c r="L18" s="542"/>
    </row>
    <row r="19" spans="1:12" ht="15" thickBot="1">
      <c r="A19" s="171" t="s">
        <v>12</v>
      </c>
      <c r="B19" s="556" t="s">
        <v>13</v>
      </c>
      <c r="C19" s="558"/>
      <c r="D19" s="558"/>
      <c r="E19" s="558"/>
      <c r="F19" s="558"/>
      <c r="G19" s="558"/>
      <c r="H19" s="558"/>
      <c r="I19" s="556" t="s">
        <v>14</v>
      </c>
      <c r="J19" s="558"/>
      <c r="K19" s="556" t="s">
        <v>15</v>
      </c>
      <c r="L19" s="557"/>
    </row>
    <row r="20" spans="1:13" ht="15">
      <c r="A20" s="174"/>
      <c r="B20" s="560"/>
      <c r="C20" s="560"/>
      <c r="D20" s="560"/>
      <c r="E20" s="560"/>
      <c r="F20" s="560"/>
      <c r="G20" s="560"/>
      <c r="H20" s="560"/>
      <c r="I20" s="561"/>
      <c r="J20" s="562"/>
      <c r="K20" s="561"/>
      <c r="L20" s="563"/>
      <c r="M20" s="473"/>
    </row>
    <row r="21" spans="1:13" ht="15">
      <c r="A21" s="175"/>
      <c r="B21" s="552"/>
      <c r="C21" s="549"/>
      <c r="D21" s="549"/>
      <c r="E21" s="549"/>
      <c r="F21" s="549"/>
      <c r="G21" s="549"/>
      <c r="H21" s="564"/>
      <c r="I21" s="552"/>
      <c r="J21" s="564"/>
      <c r="K21" s="552"/>
      <c r="L21" s="550"/>
      <c r="M21" s="473"/>
    </row>
    <row r="22" spans="1:12" ht="15">
      <c r="A22" s="175"/>
      <c r="B22" s="552"/>
      <c r="C22" s="549"/>
      <c r="D22" s="549"/>
      <c r="E22" s="549"/>
      <c r="F22" s="549"/>
      <c r="G22" s="549"/>
      <c r="H22" s="564"/>
      <c r="I22" s="552"/>
      <c r="J22" s="564"/>
      <c r="K22" s="552"/>
      <c r="L22" s="550"/>
    </row>
    <row r="23" spans="1:12" ht="15.75" thickBot="1">
      <c r="A23" s="176"/>
      <c r="B23" s="570"/>
      <c r="C23" s="571"/>
      <c r="D23" s="571"/>
      <c r="E23" s="571"/>
      <c r="F23" s="571"/>
      <c r="G23" s="571"/>
      <c r="H23" s="572"/>
      <c r="I23" s="570"/>
      <c r="J23" s="572"/>
      <c r="K23" s="570"/>
      <c r="L23" s="573"/>
    </row>
    <row r="24" spans="1:12" ht="15">
      <c r="A24" s="465" t="s">
        <v>371</v>
      </c>
      <c r="B24" s="9"/>
      <c r="C24" s="9"/>
      <c r="D24" s="9"/>
      <c r="E24" s="9"/>
      <c r="F24" s="9"/>
      <c r="G24" s="9"/>
      <c r="H24" s="9"/>
      <c r="I24" s="9"/>
      <c r="J24" s="9"/>
      <c r="K24" s="167"/>
      <c r="L24" s="167"/>
    </row>
    <row r="25" spans="1:12" ht="15.75" thickBo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.75" thickBot="1">
      <c r="A26" s="144" t="s">
        <v>25</v>
      </c>
      <c r="B26" s="145"/>
      <c r="C26" s="9"/>
      <c r="D26" s="9"/>
      <c r="E26" s="9"/>
      <c r="F26" s="9"/>
      <c r="G26" s="556" t="s">
        <v>216</v>
      </c>
      <c r="H26" s="568"/>
      <c r="I26" s="569"/>
      <c r="J26" s="565"/>
      <c r="K26" s="566"/>
      <c r="L26" s="567"/>
    </row>
    <row r="27" spans="2:12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">
      <c r="A29" s="12" t="s">
        <v>392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</sheetData>
  <sheetProtection/>
  <mergeCells count="34">
    <mergeCell ref="I21:J21"/>
    <mergeCell ref="B21:H21"/>
    <mergeCell ref="B22:H22"/>
    <mergeCell ref="I22:J22"/>
    <mergeCell ref="J26:L26"/>
    <mergeCell ref="G26:I26"/>
    <mergeCell ref="B23:H23"/>
    <mergeCell ref="I23:J23"/>
    <mergeCell ref="K23:L23"/>
    <mergeCell ref="K22:L22"/>
    <mergeCell ref="B16:H16"/>
    <mergeCell ref="B17:H17"/>
    <mergeCell ref="B20:H20"/>
    <mergeCell ref="I20:J20"/>
    <mergeCell ref="K20:L20"/>
    <mergeCell ref="I19:J19"/>
    <mergeCell ref="K21:L21"/>
    <mergeCell ref="B10:L10"/>
    <mergeCell ref="B11:L11"/>
    <mergeCell ref="A15:L15"/>
    <mergeCell ref="A18:L18"/>
    <mergeCell ref="B13:L13"/>
    <mergeCell ref="B14:L14"/>
    <mergeCell ref="B12:L12"/>
    <mergeCell ref="K19:L19"/>
    <mergeCell ref="B19:H19"/>
    <mergeCell ref="A1:L1"/>
    <mergeCell ref="A4:L4"/>
    <mergeCell ref="A6:L6"/>
    <mergeCell ref="B7:L7"/>
    <mergeCell ref="B8:L8"/>
    <mergeCell ref="B9:L9"/>
    <mergeCell ref="A2:L3"/>
    <mergeCell ref="A5:L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86"/>
  <sheetViews>
    <sheetView showGridLines="0" view="pageBreakPreview" zoomScaleSheetLayoutView="100" zoomScalePageLayoutView="0" workbookViewId="0" topLeftCell="A1">
      <selection activeCell="B76" sqref="B76"/>
    </sheetView>
  </sheetViews>
  <sheetFormatPr defaultColWidth="9.140625" defaultRowHeight="12.75"/>
  <cols>
    <col min="1" max="1" width="9.140625" style="240" customWidth="1"/>
    <col min="2" max="2" width="8.140625" style="263" customWidth="1"/>
    <col min="3" max="3" width="22.140625" style="263" customWidth="1"/>
    <col min="4" max="4" width="31.00390625" style="263" customWidth="1"/>
    <col min="5" max="5" width="2.00390625" style="263" customWidth="1"/>
    <col min="6" max="6" width="7.8515625" style="263" customWidth="1"/>
    <col min="7" max="7" width="18.8515625" style="263" customWidth="1"/>
    <col min="8" max="8" width="20.7109375" style="263" customWidth="1"/>
    <col min="9" max="9" width="39.00390625" style="263" customWidth="1"/>
    <col min="10" max="13" width="9.140625" style="240" customWidth="1"/>
    <col min="14" max="14" width="26.7109375" style="240" customWidth="1"/>
    <col min="15" max="16384" width="9.140625" style="240" customWidth="1"/>
  </cols>
  <sheetData>
    <row r="1" spans="1:9" s="9" customFormat="1" ht="15.75" customHeight="1">
      <c r="A1" s="726" t="s">
        <v>319</v>
      </c>
      <c r="B1" s="726"/>
      <c r="C1" s="726"/>
      <c r="D1" s="726"/>
      <c r="E1" s="726"/>
      <c r="F1" s="726"/>
      <c r="G1" s="726"/>
      <c r="H1" s="726"/>
      <c r="I1" s="726"/>
    </row>
    <row r="2" spans="1:9" ht="15.75">
      <c r="A2" s="503"/>
      <c r="B2" s="462"/>
      <c r="C2" s="462"/>
      <c r="D2" s="462"/>
      <c r="E2" s="462"/>
      <c r="F2" s="462"/>
      <c r="G2" s="462"/>
      <c r="H2" s="462"/>
      <c r="I2" s="462"/>
    </row>
    <row r="3" spans="1:9" ht="15.75">
      <c r="A3" s="503"/>
      <c r="B3" s="462"/>
      <c r="C3" s="462"/>
      <c r="D3" s="462"/>
      <c r="E3" s="462"/>
      <c r="F3" s="462"/>
      <c r="G3" s="462"/>
      <c r="H3" s="462"/>
      <c r="I3" s="462"/>
    </row>
    <row r="4" spans="1:9" ht="15.75">
      <c r="A4" s="503"/>
      <c r="B4" s="462"/>
      <c r="C4" s="462"/>
      <c r="D4" s="462"/>
      <c r="E4" s="462"/>
      <c r="F4" s="462"/>
      <c r="G4" s="462"/>
      <c r="H4" s="462"/>
      <c r="I4" s="462"/>
    </row>
    <row r="5" spans="1:9" ht="15.75">
      <c r="A5" s="503"/>
      <c r="B5" s="462"/>
      <c r="C5" s="462"/>
      <c r="D5" s="462"/>
      <c r="E5" s="462"/>
      <c r="F5" s="462"/>
      <c r="G5" s="462"/>
      <c r="H5" s="462"/>
      <c r="I5" s="462"/>
    </row>
    <row r="6" spans="1:9" ht="15.75">
      <c r="A6" s="503"/>
      <c r="B6" s="462"/>
      <c r="C6" s="462"/>
      <c r="D6" s="462"/>
      <c r="E6" s="462"/>
      <c r="F6" s="462"/>
      <c r="G6" s="462"/>
      <c r="H6" s="462"/>
      <c r="I6" s="462"/>
    </row>
    <row r="7" spans="1:9" ht="15.75">
      <c r="A7" s="503"/>
      <c r="B7" s="462"/>
      <c r="C7" s="462"/>
      <c r="D7" s="462"/>
      <c r="E7" s="462"/>
      <c r="F7" s="462"/>
      <c r="G7" s="462"/>
      <c r="H7" s="462"/>
      <c r="I7" s="462"/>
    </row>
    <row r="8" spans="1:9" ht="20.25" customHeight="1">
      <c r="A8" s="503"/>
      <c r="B8" s="812" t="s">
        <v>110</v>
      </c>
      <c r="C8" s="812"/>
      <c r="D8" s="812"/>
      <c r="E8" s="812"/>
      <c r="F8" s="812"/>
      <c r="G8" s="812"/>
      <c r="H8" s="812"/>
      <c r="I8" s="812"/>
    </row>
    <row r="9" spans="2:8" ht="0.75" customHeight="1" hidden="1">
      <c r="B9" s="3"/>
      <c r="C9" s="503"/>
      <c r="D9" s="503"/>
      <c r="E9" s="503"/>
      <c r="F9" s="503"/>
      <c r="G9" s="503"/>
      <c r="H9" s="503"/>
    </row>
    <row r="10" spans="2:8" ht="0.75" customHeight="1" hidden="1">
      <c r="B10" s="3"/>
      <c r="C10" s="503"/>
      <c r="D10" s="503"/>
      <c r="E10" s="503"/>
      <c r="F10" s="503"/>
      <c r="G10" s="503"/>
      <c r="H10" s="503"/>
    </row>
    <row r="11" spans="2:8" ht="0.75" customHeight="1" hidden="1">
      <c r="B11" s="3"/>
      <c r="C11" s="503"/>
      <c r="D11" s="503"/>
      <c r="E11" s="503"/>
      <c r="F11" s="503"/>
      <c r="G11" s="503"/>
      <c r="H11" s="503"/>
    </row>
    <row r="12" spans="2:9" ht="18.75" customHeight="1" thickBot="1">
      <c r="B12" s="813"/>
      <c r="C12" s="813"/>
      <c r="D12" s="813"/>
      <c r="E12" s="813"/>
      <c r="F12" s="813"/>
      <c r="G12" s="813"/>
      <c r="H12" s="813"/>
      <c r="I12" s="813"/>
    </row>
    <row r="13" spans="2:9" ht="19.5" thickBot="1">
      <c r="B13" s="812" t="s">
        <v>389</v>
      </c>
      <c r="C13" s="812"/>
      <c r="D13" s="812"/>
      <c r="F13" s="814" t="s">
        <v>17</v>
      </c>
      <c r="G13" s="815"/>
      <c r="H13" s="816"/>
      <c r="I13" s="504"/>
    </row>
    <row r="14" spans="6:9" ht="14.25" customHeight="1" thickBot="1">
      <c r="F14" s="817" t="s">
        <v>18</v>
      </c>
      <c r="G14" s="818"/>
      <c r="H14" s="819"/>
      <c r="I14" s="505"/>
    </row>
    <row r="15" spans="2:9" ht="15" thickBot="1">
      <c r="B15" s="506" t="s">
        <v>49</v>
      </c>
      <c r="C15" s="506"/>
      <c r="F15" s="814" t="s">
        <v>218</v>
      </c>
      <c r="G15" s="815"/>
      <c r="H15" s="816"/>
      <c r="I15" s="507"/>
    </row>
    <row r="16" spans="3:9" ht="15" thickBot="1">
      <c r="C16" s="508"/>
      <c r="D16" s="263" t="s">
        <v>111</v>
      </c>
      <c r="E16" s="508"/>
      <c r="F16" s="15"/>
      <c r="G16" s="15"/>
      <c r="H16" s="267"/>
      <c r="I16" s="509"/>
    </row>
    <row r="17" spans="2:9" ht="15.75" thickBot="1">
      <c r="B17" s="814" t="s">
        <v>200</v>
      </c>
      <c r="C17" s="816"/>
      <c r="D17" s="45"/>
      <c r="E17" s="16"/>
      <c r="F17" s="820" t="s">
        <v>113</v>
      </c>
      <c r="G17" s="821"/>
      <c r="H17" s="822"/>
      <c r="I17" s="112"/>
    </row>
    <row r="18" spans="2:9" ht="15.75" thickBot="1">
      <c r="B18" s="814" t="s">
        <v>317</v>
      </c>
      <c r="C18" s="816"/>
      <c r="D18" s="45"/>
      <c r="E18" s="16"/>
      <c r="F18" s="823" t="s">
        <v>356</v>
      </c>
      <c r="G18" s="824"/>
      <c r="H18" s="825"/>
      <c r="I18" s="494"/>
    </row>
    <row r="19" spans="2:9" ht="15.75" thickBot="1">
      <c r="B19" s="781" t="s">
        <v>351</v>
      </c>
      <c r="C19" s="783"/>
      <c r="D19" s="45"/>
      <c r="E19" s="16"/>
      <c r="F19" s="809" t="s">
        <v>357</v>
      </c>
      <c r="G19" s="568"/>
      <c r="H19" s="569"/>
      <c r="I19" s="113"/>
    </row>
    <row r="20" spans="2:9" ht="16.5" thickBot="1">
      <c r="B20" s="14"/>
      <c r="C20" s="14"/>
      <c r="D20" s="14"/>
      <c r="E20" s="14"/>
      <c r="F20" s="693" t="s">
        <v>358</v>
      </c>
      <c r="G20" s="810"/>
      <c r="H20" s="811"/>
      <c r="I20" s="510"/>
    </row>
    <row r="21" spans="2:9" ht="15.75" thickBot="1">
      <c r="B21" s="14"/>
      <c r="C21" s="14"/>
      <c r="D21" s="14"/>
      <c r="E21" s="240"/>
      <c r="F21" s="240"/>
      <c r="G21" s="240"/>
      <c r="H21" s="240"/>
      <c r="I21" s="240"/>
    </row>
    <row r="22" spans="2:9" ht="15" thickBot="1">
      <c r="B22" s="826" t="s">
        <v>114</v>
      </c>
      <c r="C22" s="827"/>
      <c r="D22" s="827"/>
      <c r="E22" s="827"/>
      <c r="F22" s="827"/>
      <c r="G22" s="827"/>
      <c r="H22" s="827"/>
      <c r="I22" s="828"/>
    </row>
    <row r="23" spans="2:9" ht="43.5" thickBot="1">
      <c r="B23" s="228" t="s">
        <v>115</v>
      </c>
      <c r="C23" s="229" t="s">
        <v>116</v>
      </c>
      <c r="D23" s="829" t="s">
        <v>117</v>
      </c>
      <c r="E23" s="830"/>
      <c r="F23" s="830"/>
      <c r="G23" s="830"/>
      <c r="H23" s="830"/>
      <c r="I23" s="831"/>
    </row>
    <row r="24" spans="2:9" ht="15">
      <c r="B24" s="230" t="s">
        <v>118</v>
      </c>
      <c r="C24" s="231"/>
      <c r="D24" s="832"/>
      <c r="E24" s="833"/>
      <c r="F24" s="833"/>
      <c r="G24" s="833"/>
      <c r="H24" s="833"/>
      <c r="I24" s="834"/>
    </row>
    <row r="25" spans="2:9" ht="15">
      <c r="B25" s="232" t="s">
        <v>120</v>
      </c>
      <c r="C25" s="226"/>
      <c r="D25" s="835"/>
      <c r="E25" s="836"/>
      <c r="F25" s="836"/>
      <c r="G25" s="836"/>
      <c r="H25" s="836"/>
      <c r="I25" s="837"/>
    </row>
    <row r="26" spans="2:9" ht="15">
      <c r="B26" s="232" t="s">
        <v>122</v>
      </c>
      <c r="C26" s="226"/>
      <c r="D26" s="835"/>
      <c r="E26" s="836"/>
      <c r="F26" s="836"/>
      <c r="G26" s="836"/>
      <c r="H26" s="836"/>
      <c r="I26" s="837"/>
    </row>
    <row r="27" spans="2:9" ht="15">
      <c r="B27" s="232" t="s">
        <v>124</v>
      </c>
      <c r="C27" s="226"/>
      <c r="D27" s="835"/>
      <c r="E27" s="835"/>
      <c r="F27" s="835"/>
      <c r="G27" s="835"/>
      <c r="H27" s="835"/>
      <c r="I27" s="838"/>
    </row>
    <row r="28" spans="2:9" ht="15">
      <c r="B28" s="232" t="s">
        <v>126</v>
      </c>
      <c r="C28" s="226"/>
      <c r="D28" s="835"/>
      <c r="E28" s="835"/>
      <c r="F28" s="835"/>
      <c r="G28" s="835"/>
      <c r="H28" s="835"/>
      <c r="I28" s="838"/>
    </row>
    <row r="29" spans="2:9" ht="15">
      <c r="B29" s="232" t="s">
        <v>128</v>
      </c>
      <c r="C29" s="226"/>
      <c r="D29" s="835"/>
      <c r="E29" s="835"/>
      <c r="F29" s="835"/>
      <c r="G29" s="835"/>
      <c r="H29" s="835"/>
      <c r="I29" s="838"/>
    </row>
    <row r="30" spans="2:9" ht="15">
      <c r="B30" s="232" t="s">
        <v>130</v>
      </c>
      <c r="C30" s="226"/>
      <c r="D30" s="835"/>
      <c r="E30" s="835"/>
      <c r="F30" s="835"/>
      <c r="G30" s="835"/>
      <c r="H30" s="835"/>
      <c r="I30" s="838"/>
    </row>
    <row r="31" spans="2:9" ht="15">
      <c r="B31" s="232" t="s">
        <v>132</v>
      </c>
      <c r="C31" s="226"/>
      <c r="D31" s="835"/>
      <c r="E31" s="835"/>
      <c r="F31" s="835"/>
      <c r="G31" s="835"/>
      <c r="H31" s="835"/>
      <c r="I31" s="838"/>
    </row>
    <row r="32" spans="2:9" ht="15">
      <c r="B32" s="232" t="s">
        <v>134</v>
      </c>
      <c r="C32" s="226"/>
      <c r="D32" s="835"/>
      <c r="E32" s="835"/>
      <c r="F32" s="835"/>
      <c r="G32" s="835"/>
      <c r="H32" s="835"/>
      <c r="I32" s="838"/>
    </row>
    <row r="33" spans="2:9" ht="15">
      <c r="B33" s="232" t="s">
        <v>136</v>
      </c>
      <c r="C33" s="226"/>
      <c r="D33" s="835"/>
      <c r="E33" s="835"/>
      <c r="F33" s="835"/>
      <c r="G33" s="835"/>
      <c r="H33" s="835"/>
      <c r="I33" s="838"/>
    </row>
    <row r="34" spans="2:9" ht="15">
      <c r="B34" s="232" t="s">
        <v>138</v>
      </c>
      <c r="C34" s="226"/>
      <c r="D34" s="835"/>
      <c r="E34" s="835"/>
      <c r="F34" s="835"/>
      <c r="G34" s="835"/>
      <c r="H34" s="835"/>
      <c r="I34" s="838"/>
    </row>
    <row r="35" spans="2:9" ht="15">
      <c r="B35" s="232" t="s">
        <v>140</v>
      </c>
      <c r="C35" s="226"/>
      <c r="D35" s="835"/>
      <c r="E35" s="835"/>
      <c r="F35" s="835"/>
      <c r="G35" s="835"/>
      <c r="H35" s="835"/>
      <c r="I35" s="838"/>
    </row>
    <row r="36" spans="2:9" ht="15">
      <c r="B36" s="232" t="s">
        <v>142</v>
      </c>
      <c r="C36" s="226"/>
      <c r="D36" s="835"/>
      <c r="E36" s="835"/>
      <c r="F36" s="835"/>
      <c r="G36" s="835"/>
      <c r="H36" s="835"/>
      <c r="I36" s="838"/>
    </row>
    <row r="37" spans="2:9" ht="15">
      <c r="B37" s="232" t="s">
        <v>144</v>
      </c>
      <c r="C37" s="226"/>
      <c r="D37" s="835"/>
      <c r="E37" s="835"/>
      <c r="F37" s="835"/>
      <c r="G37" s="835"/>
      <c r="H37" s="835"/>
      <c r="I37" s="838"/>
    </row>
    <row r="38" spans="2:9" ht="15">
      <c r="B38" s="232" t="s">
        <v>146</v>
      </c>
      <c r="C38" s="226"/>
      <c r="D38" s="835"/>
      <c r="E38" s="835"/>
      <c r="F38" s="835"/>
      <c r="G38" s="835"/>
      <c r="H38" s="835"/>
      <c r="I38" s="838"/>
    </row>
    <row r="39" spans="2:9" ht="15">
      <c r="B39" s="232" t="s">
        <v>119</v>
      </c>
      <c r="C39" s="227"/>
      <c r="D39" s="835"/>
      <c r="E39" s="835"/>
      <c r="F39" s="835"/>
      <c r="G39" s="835"/>
      <c r="H39" s="835"/>
      <c r="I39" s="838"/>
    </row>
    <row r="40" spans="2:9" ht="15">
      <c r="B40" s="232" t="s">
        <v>121</v>
      </c>
      <c r="C40" s="227"/>
      <c r="D40" s="835"/>
      <c r="E40" s="835"/>
      <c r="F40" s="835"/>
      <c r="G40" s="835"/>
      <c r="H40" s="835"/>
      <c r="I40" s="838"/>
    </row>
    <row r="41" spans="2:9" ht="15">
      <c r="B41" s="232" t="s">
        <v>123</v>
      </c>
      <c r="C41" s="227"/>
      <c r="D41" s="836"/>
      <c r="E41" s="836"/>
      <c r="F41" s="836"/>
      <c r="G41" s="836"/>
      <c r="H41" s="836"/>
      <c r="I41" s="837"/>
    </row>
    <row r="42" spans="2:9" ht="15">
      <c r="B42" s="232" t="s">
        <v>125</v>
      </c>
      <c r="C42" s="227"/>
      <c r="D42" s="835"/>
      <c r="E42" s="835"/>
      <c r="F42" s="835"/>
      <c r="G42" s="835"/>
      <c r="H42" s="835"/>
      <c r="I42" s="838"/>
    </row>
    <row r="43" spans="2:9" ht="15">
      <c r="B43" s="232" t="s">
        <v>127</v>
      </c>
      <c r="C43" s="227"/>
      <c r="D43" s="835"/>
      <c r="E43" s="835"/>
      <c r="F43" s="835"/>
      <c r="G43" s="835"/>
      <c r="H43" s="835"/>
      <c r="I43" s="838"/>
    </row>
    <row r="44" spans="2:9" ht="15">
      <c r="B44" s="232" t="s">
        <v>129</v>
      </c>
      <c r="C44" s="227"/>
      <c r="D44" s="835"/>
      <c r="E44" s="835"/>
      <c r="F44" s="835"/>
      <c r="G44" s="835"/>
      <c r="H44" s="835"/>
      <c r="I44" s="838"/>
    </row>
    <row r="45" spans="2:9" ht="15">
      <c r="B45" s="232" t="s">
        <v>131</v>
      </c>
      <c r="C45" s="227"/>
      <c r="D45" s="835"/>
      <c r="E45" s="835"/>
      <c r="F45" s="835"/>
      <c r="G45" s="835"/>
      <c r="H45" s="835"/>
      <c r="I45" s="838"/>
    </row>
    <row r="46" spans="2:9" ht="15">
      <c r="B46" s="232" t="s">
        <v>133</v>
      </c>
      <c r="C46" s="227"/>
      <c r="D46" s="835"/>
      <c r="E46" s="835"/>
      <c r="F46" s="835"/>
      <c r="G46" s="835"/>
      <c r="H46" s="835"/>
      <c r="I46" s="838"/>
    </row>
    <row r="47" spans="2:9" ht="15">
      <c r="B47" s="232" t="s">
        <v>135</v>
      </c>
      <c r="C47" s="227"/>
      <c r="D47" s="835"/>
      <c r="E47" s="835"/>
      <c r="F47" s="835"/>
      <c r="G47" s="835"/>
      <c r="H47" s="835"/>
      <c r="I47" s="838"/>
    </row>
    <row r="48" spans="2:9" ht="15">
      <c r="B48" s="232" t="s">
        <v>137</v>
      </c>
      <c r="C48" s="227"/>
      <c r="D48" s="835"/>
      <c r="E48" s="835"/>
      <c r="F48" s="835"/>
      <c r="G48" s="835"/>
      <c r="H48" s="835"/>
      <c r="I48" s="838"/>
    </row>
    <row r="49" spans="2:9" ht="15">
      <c r="B49" s="232" t="s">
        <v>139</v>
      </c>
      <c r="C49" s="227"/>
      <c r="D49" s="835"/>
      <c r="E49" s="835"/>
      <c r="F49" s="835"/>
      <c r="G49" s="835"/>
      <c r="H49" s="835"/>
      <c r="I49" s="838"/>
    </row>
    <row r="50" spans="2:9" ht="15.75" customHeight="1">
      <c r="B50" s="232" t="s">
        <v>141</v>
      </c>
      <c r="C50" s="227"/>
      <c r="D50" s="835"/>
      <c r="E50" s="835"/>
      <c r="F50" s="835"/>
      <c r="G50" s="835"/>
      <c r="H50" s="835"/>
      <c r="I50" s="838"/>
    </row>
    <row r="51" spans="2:9" ht="15">
      <c r="B51" s="232" t="s">
        <v>143</v>
      </c>
      <c r="C51" s="227"/>
      <c r="D51" s="835"/>
      <c r="E51" s="835"/>
      <c r="F51" s="835"/>
      <c r="G51" s="835"/>
      <c r="H51" s="835"/>
      <c r="I51" s="838"/>
    </row>
    <row r="52" spans="2:9" ht="15">
      <c r="B52" s="232" t="s">
        <v>145</v>
      </c>
      <c r="C52" s="227"/>
      <c r="D52" s="835"/>
      <c r="E52" s="835"/>
      <c r="F52" s="835"/>
      <c r="G52" s="835"/>
      <c r="H52" s="835"/>
      <c r="I52" s="838"/>
    </row>
    <row r="53" spans="2:9" ht="15">
      <c r="B53" s="232" t="s">
        <v>147</v>
      </c>
      <c r="C53" s="227"/>
      <c r="D53" s="835"/>
      <c r="E53" s="835"/>
      <c r="F53" s="835"/>
      <c r="G53" s="835"/>
      <c r="H53" s="835"/>
      <c r="I53" s="838"/>
    </row>
    <row r="54" spans="2:9" ht="15">
      <c r="B54" s="232" t="s">
        <v>148</v>
      </c>
      <c r="C54" s="227"/>
      <c r="D54" s="835"/>
      <c r="E54" s="835"/>
      <c r="F54" s="835"/>
      <c r="G54" s="835"/>
      <c r="H54" s="835"/>
      <c r="I54" s="838"/>
    </row>
    <row r="55" spans="2:9" ht="15" thickBot="1">
      <c r="B55" s="225" t="s">
        <v>24</v>
      </c>
      <c r="C55" s="839">
        <f>SUM(C24:C38,C39:C54)</f>
        <v>0</v>
      </c>
      <c r="D55" s="839"/>
      <c r="E55" s="839"/>
      <c r="F55" s="839"/>
      <c r="G55" s="839"/>
      <c r="H55" s="840" t="s">
        <v>149</v>
      </c>
      <c r="I55" s="841"/>
    </row>
    <row r="56" spans="2:9" ht="15.75" thickBot="1">
      <c r="B56" s="842"/>
      <c r="C56" s="842"/>
      <c r="D56" s="842"/>
      <c r="E56" s="842"/>
      <c r="F56" s="842"/>
      <c r="G56" s="842"/>
      <c r="H56" s="842"/>
      <c r="I56" s="842"/>
    </row>
    <row r="57" spans="2:9" ht="15" thickBot="1">
      <c r="B57" s="781" t="s">
        <v>150</v>
      </c>
      <c r="C57" s="782"/>
      <c r="D57" s="783"/>
      <c r="E57" s="22"/>
      <c r="F57" s="781" t="s">
        <v>151</v>
      </c>
      <c r="G57" s="782"/>
      <c r="H57" s="782"/>
      <c r="I57" s="783"/>
    </row>
    <row r="58" spans="2:9" ht="15">
      <c r="B58" s="843" t="s">
        <v>152</v>
      </c>
      <c r="C58" s="844"/>
      <c r="D58" s="83"/>
      <c r="E58" s="17"/>
      <c r="F58" s="843" t="s">
        <v>153</v>
      </c>
      <c r="G58" s="844"/>
      <c r="H58" s="845"/>
      <c r="I58" s="846"/>
    </row>
    <row r="59" spans="2:9" ht="15">
      <c r="B59" s="495" t="s">
        <v>154</v>
      </c>
      <c r="C59" s="496"/>
      <c r="D59" s="497"/>
      <c r="E59" s="17"/>
      <c r="F59" s="495" t="s">
        <v>154</v>
      </c>
      <c r="G59" s="496"/>
      <c r="H59" s="498"/>
      <c r="I59" s="499"/>
    </row>
    <row r="60" spans="2:9" ht="15">
      <c r="B60" s="847" t="s">
        <v>352</v>
      </c>
      <c r="C60" s="848"/>
      <c r="D60" s="500"/>
      <c r="E60" s="17"/>
      <c r="F60" s="847" t="s">
        <v>353</v>
      </c>
      <c r="G60" s="848"/>
      <c r="H60" s="849"/>
      <c r="I60" s="850"/>
    </row>
    <row r="61" spans="2:9" ht="45.75" customHeight="1" thickBot="1">
      <c r="B61" s="851" t="s">
        <v>155</v>
      </c>
      <c r="C61" s="852"/>
      <c r="D61" s="23"/>
      <c r="E61" s="17"/>
      <c r="F61" s="851" t="s">
        <v>156</v>
      </c>
      <c r="G61" s="852"/>
      <c r="H61" s="853"/>
      <c r="I61" s="854"/>
    </row>
    <row r="62" spans="2:9" ht="15.75" thickBot="1">
      <c r="B62" s="855"/>
      <c r="C62" s="855"/>
      <c r="D62" s="855"/>
      <c r="E62" s="855"/>
      <c r="F62" s="855"/>
      <c r="G62" s="855"/>
      <c r="H62" s="855"/>
      <c r="I62" s="855"/>
    </row>
    <row r="63" spans="2:9" ht="15" thickBot="1">
      <c r="B63" s="18" t="s">
        <v>157</v>
      </c>
      <c r="C63" s="24"/>
      <c r="D63" s="24"/>
      <c r="E63" s="19"/>
      <c r="F63" s="858">
        <f>SUM(C55,H61,D61)</f>
        <v>0</v>
      </c>
      <c r="G63" s="859"/>
      <c r="H63" s="860"/>
      <c r="I63" s="20" t="s">
        <v>149</v>
      </c>
    </row>
    <row r="64" spans="2:9" ht="14.25">
      <c r="B64" s="501" t="s">
        <v>354</v>
      </c>
      <c r="C64" s="501"/>
      <c r="D64" s="501"/>
      <c r="E64" s="501"/>
      <c r="F64" s="502"/>
      <c r="G64" s="502"/>
      <c r="H64" s="502" t="s">
        <v>355</v>
      </c>
      <c r="I64" s="501">
        <f>IF(F63&gt;=I18,I18,"KONTROLA")</f>
        <v>0</v>
      </c>
    </row>
    <row r="65" spans="2:9" s="476" customFormat="1" ht="14.25">
      <c r="B65" s="511"/>
      <c r="C65" s="511"/>
      <c r="D65" s="511"/>
      <c r="E65" s="511"/>
      <c r="F65" s="512"/>
      <c r="G65" s="512"/>
      <c r="H65" s="512"/>
      <c r="I65" s="511"/>
    </row>
    <row r="66" spans="2:9" s="476" customFormat="1" ht="12.75">
      <c r="B66" s="856" t="s">
        <v>318</v>
      </c>
      <c r="C66" s="856"/>
      <c r="D66" s="856"/>
      <c r="E66" s="856"/>
      <c r="F66" s="856"/>
      <c r="G66" s="856"/>
      <c r="H66" s="856"/>
      <c r="I66" s="856"/>
    </row>
    <row r="67" spans="2:9" s="476" customFormat="1" ht="12.75">
      <c r="B67" s="856"/>
      <c r="C67" s="856"/>
      <c r="D67" s="856"/>
      <c r="E67" s="856"/>
      <c r="F67" s="856"/>
      <c r="G67" s="856"/>
      <c r="H67" s="856"/>
      <c r="I67" s="856"/>
    </row>
    <row r="68" spans="2:9" s="476" customFormat="1" ht="28.5" customHeight="1">
      <c r="B68" s="856"/>
      <c r="C68" s="856"/>
      <c r="D68" s="856"/>
      <c r="E68" s="856"/>
      <c r="F68" s="856"/>
      <c r="G68" s="856"/>
      <c r="H68" s="856"/>
      <c r="I68" s="856"/>
    </row>
    <row r="69" spans="2:9" ht="15.75" thickBot="1">
      <c r="B69" s="17"/>
      <c r="C69" s="17"/>
      <c r="D69" s="17"/>
      <c r="E69" s="17"/>
      <c r="F69" s="17"/>
      <c r="G69" s="17"/>
      <c r="H69" s="17"/>
      <c r="I69" s="17"/>
    </row>
    <row r="70" spans="2:9" ht="15.75" thickBot="1">
      <c r="B70" s="781" t="s">
        <v>25</v>
      </c>
      <c r="C70" s="783"/>
      <c r="D70" s="25"/>
      <c r="E70" s="17"/>
      <c r="F70" s="781" t="s">
        <v>25</v>
      </c>
      <c r="G70" s="782"/>
      <c r="H70" s="783"/>
      <c r="I70" s="25"/>
    </row>
    <row r="71" spans="2:9" ht="15.75" thickBot="1">
      <c r="B71" s="26"/>
      <c r="C71" s="26"/>
      <c r="D71" s="21"/>
      <c r="E71" s="17"/>
      <c r="F71" s="861"/>
      <c r="G71" s="861"/>
      <c r="H71" s="861"/>
      <c r="I71" s="21"/>
    </row>
    <row r="72" spans="2:9" ht="15.75" thickBot="1">
      <c r="B72" s="781" t="s">
        <v>26</v>
      </c>
      <c r="C72" s="783"/>
      <c r="D72" s="27"/>
      <c r="E72" s="17"/>
      <c r="F72" s="781" t="s">
        <v>158</v>
      </c>
      <c r="G72" s="782"/>
      <c r="H72" s="783"/>
      <c r="I72" s="27"/>
    </row>
    <row r="73" ht="12.75"/>
    <row r="76" spans="2:9" ht="15">
      <c r="B76" s="12" t="s">
        <v>392</v>
      </c>
      <c r="E76" s="240"/>
      <c r="F76" s="240"/>
      <c r="G76" s="240"/>
      <c r="H76" s="240"/>
      <c r="I76" s="240"/>
    </row>
    <row r="78" spans="5:9" ht="12.75">
      <c r="E78" s="240"/>
      <c r="F78" s="240"/>
      <c r="G78" s="240"/>
      <c r="H78" s="240"/>
      <c r="I78" s="240"/>
    </row>
    <row r="81" spans="2:9" ht="12.75">
      <c r="B81" s="240"/>
      <c r="C81" s="240"/>
      <c r="D81" s="240"/>
      <c r="E81" s="240"/>
      <c r="F81" s="240"/>
      <c r="G81" s="240"/>
      <c r="H81" s="240"/>
      <c r="I81" s="240"/>
    </row>
    <row r="82" spans="2:9" ht="12.75">
      <c r="B82" s="240"/>
      <c r="C82" s="240"/>
      <c r="D82" s="240"/>
      <c r="E82" s="240"/>
      <c r="F82" s="240"/>
      <c r="G82" s="240"/>
      <c r="H82" s="240"/>
      <c r="I82" s="240"/>
    </row>
    <row r="83" spans="2:9" ht="12.75">
      <c r="B83" s="240"/>
      <c r="C83" s="240"/>
      <c r="D83" s="240"/>
      <c r="E83" s="240"/>
      <c r="F83" s="240"/>
      <c r="G83" s="240"/>
      <c r="H83" s="240"/>
      <c r="I83" s="240"/>
    </row>
    <row r="84" spans="2:9" ht="12.75">
      <c r="B84" s="857"/>
      <c r="C84" s="857"/>
      <c r="D84" s="857"/>
      <c r="E84" s="857"/>
      <c r="F84" s="857"/>
      <c r="G84" s="857"/>
      <c r="H84" s="857"/>
      <c r="I84" s="857"/>
    </row>
    <row r="85" spans="2:9" ht="12.75">
      <c r="B85" s="857"/>
      <c r="C85" s="857"/>
      <c r="D85" s="857"/>
      <c r="E85" s="857"/>
      <c r="F85" s="857"/>
      <c r="G85" s="857"/>
      <c r="H85" s="857"/>
      <c r="I85" s="857"/>
    </row>
    <row r="86" spans="2:9" ht="12.75">
      <c r="B86" s="857"/>
      <c r="C86" s="857"/>
      <c r="D86" s="857"/>
      <c r="E86" s="857"/>
      <c r="F86" s="857"/>
      <c r="G86" s="857"/>
      <c r="H86" s="857"/>
      <c r="I86" s="857"/>
    </row>
  </sheetData>
  <sheetProtection/>
  <mergeCells count="70">
    <mergeCell ref="F72:H72"/>
    <mergeCell ref="B62:I62"/>
    <mergeCell ref="B66:I68"/>
    <mergeCell ref="B84:I86"/>
    <mergeCell ref="A1:I1"/>
    <mergeCell ref="B8:I8"/>
    <mergeCell ref="F63:H63"/>
    <mergeCell ref="B70:C70"/>
    <mergeCell ref="F70:H70"/>
    <mergeCell ref="F71:H71"/>
    <mergeCell ref="B72:C72"/>
    <mergeCell ref="B58:C58"/>
    <mergeCell ref="F58:G58"/>
    <mergeCell ref="H58:I58"/>
    <mergeCell ref="F60:G60"/>
    <mergeCell ref="H60:I60"/>
    <mergeCell ref="B61:C61"/>
    <mergeCell ref="F61:G61"/>
    <mergeCell ref="H61:I61"/>
    <mergeCell ref="B60:C60"/>
    <mergeCell ref="D53:I53"/>
    <mergeCell ref="D54:I54"/>
    <mergeCell ref="C55:G55"/>
    <mergeCell ref="H55:I55"/>
    <mergeCell ref="B56:I56"/>
    <mergeCell ref="B57:D57"/>
    <mergeCell ref="F57:I57"/>
    <mergeCell ref="D47:I47"/>
    <mergeCell ref="D48:I48"/>
    <mergeCell ref="D49:I49"/>
    <mergeCell ref="D50:I50"/>
    <mergeCell ref="D51:I51"/>
    <mergeCell ref="D52:I52"/>
    <mergeCell ref="D38:I38"/>
    <mergeCell ref="D39:I39"/>
    <mergeCell ref="D40:I40"/>
    <mergeCell ref="D44:I44"/>
    <mergeCell ref="D45:I45"/>
    <mergeCell ref="D46:I46"/>
    <mergeCell ref="D43:I43"/>
    <mergeCell ref="D41:I41"/>
    <mergeCell ref="D42:I42"/>
    <mergeCell ref="D36:I36"/>
    <mergeCell ref="D37:I37"/>
    <mergeCell ref="D31:I31"/>
    <mergeCell ref="D32:I32"/>
    <mergeCell ref="D33:I33"/>
    <mergeCell ref="D34:I34"/>
    <mergeCell ref="D26:I26"/>
    <mergeCell ref="D27:I27"/>
    <mergeCell ref="D28:I28"/>
    <mergeCell ref="D29:I29"/>
    <mergeCell ref="D30:I30"/>
    <mergeCell ref="D35:I35"/>
    <mergeCell ref="B18:C18"/>
    <mergeCell ref="F18:H18"/>
    <mergeCell ref="B22:I22"/>
    <mergeCell ref="D23:I23"/>
    <mergeCell ref="D24:I24"/>
    <mergeCell ref="D25:I25"/>
    <mergeCell ref="B19:C19"/>
    <mergeCell ref="F19:H19"/>
    <mergeCell ref="F20:H20"/>
    <mergeCell ref="B13:D13"/>
    <mergeCell ref="B12:I12"/>
    <mergeCell ref="F13:H13"/>
    <mergeCell ref="F14:H14"/>
    <mergeCell ref="F15:H15"/>
    <mergeCell ref="B17:C17"/>
    <mergeCell ref="F17:H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showGridLines="0" view="pageBreakPreview" zoomScaleSheetLayoutView="100" zoomScalePageLayoutView="0" workbookViewId="0" topLeftCell="A1">
      <selection activeCell="A33" sqref="A33"/>
    </sheetView>
  </sheetViews>
  <sheetFormatPr defaultColWidth="9.140625" defaultRowHeight="12.75"/>
  <cols>
    <col min="1" max="1" width="35.140625" style="240" customWidth="1"/>
    <col min="2" max="2" width="18.8515625" style="240" customWidth="1"/>
    <col min="3" max="3" width="14.8515625" style="240" customWidth="1"/>
    <col min="4" max="4" width="12.8515625" style="240" customWidth="1"/>
    <col min="5" max="5" width="12.28125" style="240" customWidth="1"/>
    <col min="6" max="6" width="9.8515625" style="240" customWidth="1"/>
    <col min="7" max="7" width="11.421875" style="240" customWidth="1"/>
    <col min="8" max="9" width="10.57421875" style="240" customWidth="1"/>
    <col min="10" max="10" width="11.421875" style="240" customWidth="1"/>
    <col min="11" max="11" width="11.28125" style="240" bestFit="1" customWidth="1"/>
    <col min="12" max="12" width="10.140625" style="240" customWidth="1"/>
    <col min="13" max="16384" width="9.140625" style="240" customWidth="1"/>
  </cols>
  <sheetData>
    <row r="1" spans="1:12" ht="12.75">
      <c r="A1" s="739" t="s">
        <v>159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</row>
    <row r="2" spans="1:12" ht="12.75">
      <c r="A2" s="865"/>
      <c r="B2" s="865"/>
      <c r="C2" s="739"/>
      <c r="D2" s="739"/>
      <c r="E2" s="739"/>
      <c r="F2" s="739"/>
      <c r="G2" s="739"/>
      <c r="H2" s="739"/>
      <c r="I2" s="739"/>
      <c r="J2" s="739"/>
      <c r="K2" s="739"/>
      <c r="L2" s="739"/>
    </row>
    <row r="3" spans="1:12" ht="12.75">
      <c r="A3" s="739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1:12" ht="12.75">
      <c r="A4" s="739"/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</row>
    <row r="5" spans="1:12" ht="22.5" customHeight="1">
      <c r="A5" s="739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</row>
    <row r="6" spans="1:12" ht="98.25" customHeight="1">
      <c r="A6" s="739"/>
      <c r="B6" s="739"/>
      <c r="C6" s="739"/>
      <c r="D6" s="739"/>
      <c r="E6" s="739"/>
      <c r="F6" s="739"/>
      <c r="G6" s="739"/>
      <c r="H6" s="739"/>
      <c r="I6" s="739"/>
      <c r="J6" s="739"/>
      <c r="K6" s="739"/>
      <c r="L6" s="739"/>
    </row>
    <row r="7" spans="1:15" ht="15.75" thickBot="1">
      <c r="A7" s="866" t="s">
        <v>362</v>
      </c>
      <c r="B7" s="866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8"/>
      <c r="N7" s="868"/>
      <c r="O7" s="868"/>
    </row>
    <row r="8" spans="1:12" ht="23.25" thickBot="1">
      <c r="A8" s="869" t="s">
        <v>360</v>
      </c>
      <c r="B8" s="870"/>
      <c r="C8" s="870"/>
      <c r="D8" s="870"/>
      <c r="E8" s="870"/>
      <c r="F8" s="870"/>
      <c r="G8" s="870"/>
      <c r="H8" s="870"/>
      <c r="I8" s="870"/>
      <c r="J8" s="870"/>
      <c r="K8" s="870"/>
      <c r="L8" s="871"/>
    </row>
    <row r="9" spans="1:12" ht="15" thickBot="1">
      <c r="A9" s="667" t="s">
        <v>17</v>
      </c>
      <c r="B9" s="668"/>
      <c r="C9" s="669"/>
      <c r="D9" s="872"/>
      <c r="E9" s="873"/>
      <c r="F9" s="873"/>
      <c r="G9" s="873"/>
      <c r="H9" s="873"/>
      <c r="I9" s="873"/>
      <c r="J9" s="873"/>
      <c r="K9" s="873"/>
      <c r="L9" s="874"/>
    </row>
    <row r="10" spans="1:12" ht="15" thickBot="1">
      <c r="A10" s="667" t="s">
        <v>18</v>
      </c>
      <c r="B10" s="668"/>
      <c r="C10" s="669"/>
      <c r="D10" s="872"/>
      <c r="E10" s="873"/>
      <c r="F10" s="873"/>
      <c r="G10" s="873"/>
      <c r="H10" s="873"/>
      <c r="I10" s="873"/>
      <c r="J10" s="873"/>
      <c r="K10" s="873"/>
      <c r="L10" s="874"/>
    </row>
    <row r="11" spans="1:12" ht="15" thickBot="1">
      <c r="A11" s="35" t="s">
        <v>29</v>
      </c>
      <c r="B11" s="460"/>
      <c r="C11" s="36"/>
      <c r="D11" s="872"/>
      <c r="E11" s="873"/>
      <c r="F11" s="873"/>
      <c r="G11" s="873"/>
      <c r="H11" s="873"/>
      <c r="I11" s="873"/>
      <c r="J11" s="873"/>
      <c r="K11" s="873"/>
      <c r="L11" s="874"/>
    </row>
    <row r="12" spans="1:12" ht="15" thickBot="1">
      <c r="A12" s="667" t="s">
        <v>160</v>
      </c>
      <c r="B12" s="668"/>
      <c r="C12" s="669"/>
      <c r="D12" s="862"/>
      <c r="E12" s="875"/>
      <c r="F12" s="875"/>
      <c r="G12" s="875"/>
      <c r="H12" s="875"/>
      <c r="I12" s="875"/>
      <c r="J12" s="875"/>
      <c r="K12" s="875"/>
      <c r="L12" s="876"/>
    </row>
    <row r="13" spans="1:12" ht="15" thickBot="1">
      <c r="A13" s="667" t="s">
        <v>161</v>
      </c>
      <c r="B13" s="668"/>
      <c r="C13" s="669"/>
      <c r="D13" s="862"/>
      <c r="E13" s="863"/>
      <c r="F13" s="863"/>
      <c r="G13" s="863"/>
      <c r="H13" s="863"/>
      <c r="I13" s="863"/>
      <c r="J13" s="863"/>
      <c r="K13" s="863"/>
      <c r="L13" s="864"/>
    </row>
    <row r="14" spans="1:12" ht="15" thickBot="1">
      <c r="A14" s="879" t="s">
        <v>223</v>
      </c>
      <c r="B14" s="879"/>
      <c r="C14" s="880"/>
      <c r="D14" s="881"/>
      <c r="E14" s="881"/>
      <c r="F14" s="881"/>
      <c r="G14" s="881"/>
      <c r="H14" s="881"/>
      <c r="I14" s="881"/>
      <c r="J14" s="881"/>
      <c r="K14" s="881"/>
      <c r="L14" s="881"/>
    </row>
    <row r="15" spans="1:12" ht="13.5" thickBot="1">
      <c r="A15" s="882"/>
      <c r="B15" s="883"/>
      <c r="C15" s="884"/>
      <c r="D15" s="884"/>
      <c r="E15" s="884"/>
      <c r="F15" s="884"/>
      <c r="G15" s="884"/>
      <c r="H15" s="884"/>
      <c r="I15" s="885"/>
      <c r="J15" s="885"/>
      <c r="K15" s="885"/>
      <c r="L15" s="884"/>
    </row>
    <row r="16" spans="1:12" ht="86.25" thickBot="1">
      <c r="A16" s="107" t="s">
        <v>200</v>
      </c>
      <c r="B16" s="107" t="s">
        <v>300</v>
      </c>
      <c r="C16" s="211" t="s">
        <v>113</v>
      </c>
      <c r="D16" s="214" t="s">
        <v>390</v>
      </c>
      <c r="E16" s="110" t="s">
        <v>192</v>
      </c>
      <c r="F16" s="111" t="s">
        <v>162</v>
      </c>
      <c r="G16" s="110" t="s">
        <v>193</v>
      </c>
      <c r="H16" s="107" t="s">
        <v>194</v>
      </c>
      <c r="I16" s="110" t="s">
        <v>333</v>
      </c>
      <c r="J16" s="527" t="s">
        <v>361</v>
      </c>
      <c r="K16" s="110" t="s">
        <v>195</v>
      </c>
      <c r="L16" s="513" t="s">
        <v>163</v>
      </c>
    </row>
    <row r="17" spans="1:12" ht="15">
      <c r="A17" s="108"/>
      <c r="B17" s="367"/>
      <c r="C17" s="92"/>
      <c r="D17" s="215"/>
      <c r="E17" s="212"/>
      <c r="F17" s="202"/>
      <c r="G17" s="210"/>
      <c r="H17" s="456"/>
      <c r="I17" s="528"/>
      <c r="J17" s="530"/>
      <c r="K17" s="531"/>
      <c r="L17" s="535">
        <f>D17+G17+H17+K17+I17+J17</f>
        <v>0</v>
      </c>
    </row>
    <row r="18" spans="1:12" ht="15">
      <c r="A18" s="109"/>
      <c r="B18" s="368"/>
      <c r="C18" s="93"/>
      <c r="D18" s="216"/>
      <c r="E18" s="213"/>
      <c r="F18" s="202">
        <f aca="true" t="shared" si="0" ref="F18:F26">IF(E18=0,"",D18/E18)</f>
      </c>
      <c r="G18" s="210"/>
      <c r="H18" s="456"/>
      <c r="I18" s="528"/>
      <c r="J18" s="528"/>
      <c r="K18" s="532"/>
      <c r="L18" s="536">
        <f aca="true" t="shared" si="1" ref="L18:L26">D18+G18+H18+K18+I18</f>
        <v>0</v>
      </c>
    </row>
    <row r="19" spans="1:12" ht="15">
      <c r="A19" s="109"/>
      <c r="B19" s="368"/>
      <c r="C19" s="93"/>
      <c r="D19" s="216"/>
      <c r="E19" s="213"/>
      <c r="F19" s="202">
        <f t="shared" si="0"/>
      </c>
      <c r="G19" s="210"/>
      <c r="H19" s="456"/>
      <c r="I19" s="528"/>
      <c r="J19" s="528"/>
      <c r="K19" s="532"/>
      <c r="L19" s="536">
        <f t="shared" si="1"/>
        <v>0</v>
      </c>
    </row>
    <row r="20" spans="1:12" ht="15">
      <c r="A20" s="109"/>
      <c r="B20" s="368"/>
      <c r="C20" s="93"/>
      <c r="D20" s="216"/>
      <c r="E20" s="213"/>
      <c r="F20" s="202">
        <f t="shared" si="0"/>
      </c>
      <c r="G20" s="210"/>
      <c r="H20" s="456"/>
      <c r="I20" s="528"/>
      <c r="J20" s="528"/>
      <c r="K20" s="532"/>
      <c r="L20" s="536">
        <f t="shared" si="1"/>
        <v>0</v>
      </c>
    </row>
    <row r="21" spans="1:12" ht="15">
      <c r="A21" s="109"/>
      <c r="B21" s="368"/>
      <c r="C21" s="93"/>
      <c r="D21" s="216"/>
      <c r="E21" s="213"/>
      <c r="F21" s="202">
        <f t="shared" si="0"/>
      </c>
      <c r="G21" s="210"/>
      <c r="H21" s="456"/>
      <c r="I21" s="528"/>
      <c r="J21" s="528"/>
      <c r="K21" s="532"/>
      <c r="L21" s="536">
        <f t="shared" si="1"/>
        <v>0</v>
      </c>
    </row>
    <row r="22" spans="1:12" ht="15">
      <c r="A22" s="109"/>
      <c r="B22" s="368"/>
      <c r="C22" s="93"/>
      <c r="D22" s="216"/>
      <c r="E22" s="213"/>
      <c r="F22" s="202">
        <f t="shared" si="0"/>
      </c>
      <c r="G22" s="210"/>
      <c r="H22" s="456"/>
      <c r="I22" s="528"/>
      <c r="J22" s="528"/>
      <c r="K22" s="532"/>
      <c r="L22" s="536">
        <f t="shared" si="1"/>
        <v>0</v>
      </c>
    </row>
    <row r="23" spans="1:12" ht="15">
      <c r="A23" s="109"/>
      <c r="B23" s="368"/>
      <c r="C23" s="93"/>
      <c r="D23" s="216"/>
      <c r="E23" s="213"/>
      <c r="F23" s="202">
        <f t="shared" si="0"/>
      </c>
      <c r="G23" s="210"/>
      <c r="H23" s="456"/>
      <c r="I23" s="528"/>
      <c r="J23" s="528"/>
      <c r="K23" s="532"/>
      <c r="L23" s="536">
        <f t="shared" si="1"/>
        <v>0</v>
      </c>
    </row>
    <row r="24" spans="1:12" ht="15">
      <c r="A24" s="109"/>
      <c r="B24" s="368"/>
      <c r="C24" s="93"/>
      <c r="D24" s="216"/>
      <c r="E24" s="213"/>
      <c r="F24" s="202">
        <f t="shared" si="0"/>
      </c>
      <c r="G24" s="210"/>
      <c r="H24" s="456"/>
      <c r="I24" s="528"/>
      <c r="J24" s="528"/>
      <c r="K24" s="532"/>
      <c r="L24" s="536">
        <f t="shared" si="1"/>
        <v>0</v>
      </c>
    </row>
    <row r="25" spans="1:12" ht="15">
      <c r="A25" s="109"/>
      <c r="B25" s="368"/>
      <c r="C25" s="93"/>
      <c r="D25" s="216"/>
      <c r="E25" s="213"/>
      <c r="F25" s="202">
        <f t="shared" si="0"/>
      </c>
      <c r="G25" s="210"/>
      <c r="H25" s="456"/>
      <c r="I25" s="528"/>
      <c r="J25" s="528"/>
      <c r="K25" s="532"/>
      <c r="L25" s="536">
        <f t="shared" si="1"/>
        <v>0</v>
      </c>
    </row>
    <row r="26" spans="1:12" ht="15.75" thickBot="1">
      <c r="A26" s="109"/>
      <c r="B26" s="369"/>
      <c r="C26" s="94"/>
      <c r="D26" s="217"/>
      <c r="E26" s="213"/>
      <c r="F26" s="202">
        <f t="shared" si="0"/>
      </c>
      <c r="G26" s="210"/>
      <c r="H26" s="456"/>
      <c r="I26" s="529"/>
      <c r="J26" s="529"/>
      <c r="K26" s="533"/>
      <c r="L26" s="537">
        <f t="shared" si="1"/>
        <v>0</v>
      </c>
    </row>
    <row r="27" spans="1:12" ht="15" thickBot="1">
      <c r="A27" s="184" t="s">
        <v>24</v>
      </c>
      <c r="B27" s="185"/>
      <c r="C27" s="185"/>
      <c r="D27" s="185"/>
      <c r="E27" s="185"/>
      <c r="F27" s="185"/>
      <c r="G27" s="185"/>
      <c r="H27" s="890"/>
      <c r="I27" s="890"/>
      <c r="J27" s="890"/>
      <c r="K27" s="890"/>
      <c r="L27" s="534">
        <f>SUM(L17:L26)</f>
        <v>0</v>
      </c>
    </row>
    <row r="28" spans="1:12" ht="15">
      <c r="A28" s="465" t="s">
        <v>301</v>
      </c>
      <c r="B28" s="465"/>
      <c r="C28" s="465"/>
      <c r="D28" s="465"/>
      <c r="E28" s="465"/>
      <c r="F28" s="9"/>
      <c r="G28" s="9"/>
      <c r="H28" s="9"/>
      <c r="I28" s="9"/>
      <c r="J28" s="9"/>
      <c r="K28" s="9"/>
      <c r="L28" s="9"/>
    </row>
    <row r="29" spans="1:12" ht="15">
      <c r="A29" s="465" t="s">
        <v>359</v>
      </c>
      <c r="B29" s="465"/>
      <c r="C29" s="465"/>
      <c r="D29" s="465"/>
      <c r="E29" s="465"/>
      <c r="F29" s="9"/>
      <c r="G29" s="9"/>
      <c r="H29" s="9"/>
      <c r="I29" s="9"/>
      <c r="J29" s="9"/>
      <c r="K29" s="9"/>
      <c r="L29" s="9"/>
    </row>
    <row r="30" spans="1:12" ht="15.75" thickBot="1">
      <c r="A30" s="9"/>
      <c r="B30" s="9"/>
      <c r="C30" s="9"/>
      <c r="D30" s="9"/>
      <c r="E30" s="9"/>
      <c r="F30" s="10"/>
      <c r="G30" s="10"/>
      <c r="H30" s="9"/>
      <c r="I30" s="9"/>
      <c r="J30" s="9"/>
      <c r="K30" s="9"/>
      <c r="L30" s="9"/>
    </row>
    <row r="31" spans="1:12" ht="15.75" thickBot="1">
      <c r="A31" s="33" t="s">
        <v>182</v>
      </c>
      <c r="B31" s="877"/>
      <c r="C31" s="878"/>
      <c r="D31" s="9"/>
      <c r="E31" s="667" t="s">
        <v>216</v>
      </c>
      <c r="F31" s="886"/>
      <c r="G31" s="887"/>
      <c r="H31" s="888"/>
      <c r="I31" s="889"/>
      <c r="J31" s="889"/>
      <c r="K31" s="568"/>
      <c r="L31" s="569"/>
    </row>
    <row r="32" spans="1:12" ht="15">
      <c r="A32" s="9"/>
      <c r="B32" s="9"/>
      <c r="C32" s="9"/>
      <c r="D32" s="9"/>
      <c r="E32" s="9"/>
      <c r="F32" s="10"/>
      <c r="G32" s="10"/>
      <c r="H32" s="9"/>
      <c r="I32" s="9"/>
      <c r="J32" s="9"/>
      <c r="K32" s="9"/>
      <c r="L32" s="9"/>
    </row>
    <row r="33" spans="1:12" ht="15">
      <c r="A33" s="12" t="s">
        <v>392</v>
      </c>
      <c r="B33" s="12"/>
      <c r="C33" s="9"/>
      <c r="D33" s="9"/>
      <c r="E33" s="9"/>
      <c r="F33" s="10"/>
      <c r="G33" s="10"/>
      <c r="H33" s="9"/>
      <c r="I33" s="9"/>
      <c r="J33" s="9"/>
      <c r="K33" s="9"/>
      <c r="L33" s="9"/>
    </row>
    <row r="34" spans="1:12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sheetProtection/>
  <mergeCells count="21">
    <mergeCell ref="B31:C31"/>
    <mergeCell ref="A14:C14"/>
    <mergeCell ref="D14:L14"/>
    <mergeCell ref="A15:L15"/>
    <mergeCell ref="E31:G31"/>
    <mergeCell ref="H31:L31"/>
    <mergeCell ref="H27:K27"/>
    <mergeCell ref="A1:L1"/>
    <mergeCell ref="A10:C10"/>
    <mergeCell ref="D10:L10"/>
    <mergeCell ref="D11:L11"/>
    <mergeCell ref="A12:C12"/>
    <mergeCell ref="D12:L12"/>
    <mergeCell ref="A13:C13"/>
    <mergeCell ref="D13:L13"/>
    <mergeCell ref="A2:L6"/>
    <mergeCell ref="A7:L7"/>
    <mergeCell ref="M7:O7"/>
    <mergeCell ref="A8:L8"/>
    <mergeCell ref="A9:C9"/>
    <mergeCell ref="D9:L9"/>
  </mergeCells>
  <printOptions gridLines="1"/>
  <pageMargins left="0.7" right="0.7" top="0.787401575" bottom="0.787401575" header="0.3" footer="0.3"/>
  <pageSetup horizontalDpi="600" verticalDpi="600" orientation="portrait" paperSize="9" scale="52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6"/>
  <sheetViews>
    <sheetView showGridLines="0" tabSelected="1" view="pageBreakPreview" zoomScaleSheetLayoutView="100" zoomScalePageLayoutView="0" workbookViewId="0" topLeftCell="A1">
      <selection activeCell="M33" sqref="M33"/>
    </sheetView>
  </sheetViews>
  <sheetFormatPr defaultColWidth="9.140625" defaultRowHeight="12.75"/>
  <cols>
    <col min="1" max="1" width="9.7109375" style="0" customWidth="1"/>
    <col min="2" max="2" width="16.140625" style="0" customWidth="1"/>
    <col min="3" max="3" width="31.7109375" style="0" customWidth="1"/>
    <col min="4" max="4" width="16.140625" style="0" customWidth="1"/>
    <col min="5" max="5" width="15.7109375" style="0" customWidth="1"/>
    <col min="6" max="6" width="19.7109375" style="0" customWidth="1"/>
    <col min="7" max="10" width="13.8515625" style="0" customWidth="1"/>
    <col min="11" max="11" width="15.00390625" style="0" customWidth="1"/>
  </cols>
  <sheetData>
    <row r="1" spans="1:12" ht="15">
      <c r="A1" s="538" t="s">
        <v>165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472"/>
    </row>
    <row r="2" spans="1:11" ht="12.75">
      <c r="A2" s="913"/>
      <c r="B2" s="913"/>
      <c r="C2" s="913"/>
      <c r="D2" s="913"/>
      <c r="E2" s="913"/>
      <c r="F2" s="913"/>
      <c r="G2" s="913"/>
      <c r="H2" s="913"/>
      <c r="I2" s="913"/>
      <c r="J2" s="913"/>
      <c r="K2" s="913"/>
    </row>
    <row r="3" spans="1:11" ht="12.75">
      <c r="A3" s="913"/>
      <c r="B3" s="913"/>
      <c r="C3" s="913"/>
      <c r="D3" s="913"/>
      <c r="E3" s="913"/>
      <c r="F3" s="913"/>
      <c r="G3" s="913"/>
      <c r="H3" s="913"/>
      <c r="I3" s="913"/>
      <c r="J3" s="913"/>
      <c r="K3" s="913"/>
    </row>
    <row r="4" spans="1:11" ht="12.75">
      <c r="A4" s="913"/>
      <c r="B4" s="913"/>
      <c r="C4" s="913"/>
      <c r="D4" s="913"/>
      <c r="E4" s="913"/>
      <c r="F4" s="913"/>
      <c r="G4" s="913"/>
      <c r="H4" s="913"/>
      <c r="I4" s="913"/>
      <c r="J4" s="913"/>
      <c r="K4" s="913"/>
    </row>
    <row r="5" spans="1:11" ht="12.75">
      <c r="A5" s="913"/>
      <c r="B5" s="913"/>
      <c r="C5" s="913"/>
      <c r="D5" s="913"/>
      <c r="E5" s="913"/>
      <c r="F5" s="913"/>
      <c r="G5" s="913"/>
      <c r="H5" s="913"/>
      <c r="I5" s="913"/>
      <c r="J5" s="913"/>
      <c r="K5" s="913"/>
    </row>
    <row r="6" spans="1:11" ht="72" customHeight="1">
      <c r="A6" s="913"/>
      <c r="B6" s="913"/>
      <c r="C6" s="913"/>
      <c r="D6" s="913"/>
      <c r="E6" s="913"/>
      <c r="F6" s="913"/>
      <c r="G6" s="913"/>
      <c r="H6" s="913"/>
      <c r="I6" s="913"/>
      <c r="J6" s="913"/>
      <c r="K6" s="913"/>
    </row>
    <row r="7" spans="1:11" ht="15" thickBot="1">
      <c r="A7" s="894" t="s">
        <v>181</v>
      </c>
      <c r="B7" s="895"/>
      <c r="C7" s="895"/>
      <c r="D7" s="895"/>
      <c r="E7" s="895"/>
      <c r="F7" s="895"/>
      <c r="G7" s="895"/>
      <c r="H7" s="895"/>
      <c r="I7" s="895"/>
      <c r="J7" s="895"/>
      <c r="K7" s="895"/>
    </row>
    <row r="8" spans="1:11" ht="23.25" thickBot="1">
      <c r="A8" s="896" t="s">
        <v>364</v>
      </c>
      <c r="B8" s="897"/>
      <c r="C8" s="897"/>
      <c r="D8" s="897"/>
      <c r="E8" s="897"/>
      <c r="F8" s="897"/>
      <c r="G8" s="897"/>
      <c r="H8" s="897"/>
      <c r="I8" s="897"/>
      <c r="J8" s="897"/>
      <c r="K8" s="898"/>
    </row>
    <row r="9" spans="1:11" ht="15.75" thickBot="1">
      <c r="A9" s="667" t="s">
        <v>17</v>
      </c>
      <c r="B9" s="669"/>
      <c r="C9" s="899"/>
      <c r="D9" s="900"/>
      <c r="E9" s="900"/>
      <c r="F9" s="900"/>
      <c r="G9" s="900"/>
      <c r="H9" s="900"/>
      <c r="I9" s="900"/>
      <c r="J9" s="900"/>
      <c r="K9" s="901"/>
    </row>
    <row r="10" spans="1:11" ht="15.75" thickBot="1">
      <c r="A10" s="667" t="s">
        <v>18</v>
      </c>
      <c r="B10" s="669"/>
      <c r="C10" s="891"/>
      <c r="D10" s="892"/>
      <c r="E10" s="892"/>
      <c r="F10" s="892"/>
      <c r="G10" s="892"/>
      <c r="H10" s="892"/>
      <c r="I10" s="892"/>
      <c r="J10" s="892"/>
      <c r="K10" s="893"/>
    </row>
    <row r="11" spans="1:11" ht="15.75" thickBot="1">
      <c r="A11" s="35" t="s">
        <v>166</v>
      </c>
      <c r="B11" s="36"/>
      <c r="C11" s="900"/>
      <c r="D11" s="900"/>
      <c r="E11" s="900"/>
      <c r="F11" s="900"/>
      <c r="G11" s="900"/>
      <c r="H11" s="900"/>
      <c r="I11" s="900"/>
      <c r="J11" s="900"/>
      <c r="K11" s="901"/>
    </row>
    <row r="12" spans="1:11" ht="15.75" thickBot="1">
      <c r="A12" s="904" t="s">
        <v>167</v>
      </c>
      <c r="B12" s="905"/>
      <c r="C12" s="906"/>
      <c r="D12" s="907"/>
      <c r="E12" s="907"/>
      <c r="F12" s="907"/>
      <c r="G12" s="907"/>
      <c r="H12" s="907"/>
      <c r="I12" s="907"/>
      <c r="J12" s="907"/>
      <c r="K12" s="908"/>
    </row>
    <row r="13" spans="1:11" ht="15" thickBot="1">
      <c r="A13" s="909"/>
      <c r="B13" s="910"/>
      <c r="C13" s="910"/>
      <c r="D13" s="910"/>
      <c r="E13" s="910"/>
      <c r="F13" s="910"/>
      <c r="G13" s="910"/>
      <c r="H13" s="910"/>
      <c r="I13" s="910"/>
      <c r="J13" s="910"/>
      <c r="K13" s="911"/>
    </row>
    <row r="14" spans="1:11" ht="57.75" thickBot="1">
      <c r="A14" s="37" t="s">
        <v>30</v>
      </c>
      <c r="B14" s="104" t="s">
        <v>168</v>
      </c>
      <c r="C14" s="84" t="s">
        <v>200</v>
      </c>
      <c r="D14" s="104" t="s">
        <v>169</v>
      </c>
      <c r="E14" s="106" t="s">
        <v>170</v>
      </c>
      <c r="F14" s="84" t="s">
        <v>171</v>
      </c>
      <c r="G14" s="84" t="s">
        <v>191</v>
      </c>
      <c r="H14" s="84" t="s">
        <v>334</v>
      </c>
      <c r="I14" s="84" t="s">
        <v>335</v>
      </c>
      <c r="J14" s="105" t="s">
        <v>336</v>
      </c>
      <c r="K14" s="105" t="s">
        <v>172</v>
      </c>
    </row>
    <row r="15" spans="1:12" ht="15" thickBot="1">
      <c r="A15" s="190"/>
      <c r="B15" s="191"/>
      <c r="C15" s="192"/>
      <c r="D15" s="193"/>
      <c r="E15" s="193"/>
      <c r="F15" s="192"/>
      <c r="G15" s="192"/>
      <c r="H15" s="192"/>
      <c r="I15" s="192"/>
      <c r="J15" s="193"/>
      <c r="K15" s="201">
        <f>SUM(G15:J15)</f>
        <v>0</v>
      </c>
      <c r="L15" s="187"/>
    </row>
    <row r="16" spans="1:12" ht="15" thickBot="1">
      <c r="A16" s="194"/>
      <c r="B16" s="195"/>
      <c r="C16" s="196"/>
      <c r="D16" s="196"/>
      <c r="E16" s="196"/>
      <c r="F16" s="196"/>
      <c r="G16" s="196"/>
      <c r="H16" s="196"/>
      <c r="I16" s="196"/>
      <c r="J16" s="196"/>
      <c r="K16" s="201">
        <f aca="true" t="shared" si="0" ref="K16:K26">SUM(G16:J16)</f>
        <v>0</v>
      </c>
      <c r="L16" s="187"/>
    </row>
    <row r="17" spans="1:12" ht="15" thickBot="1">
      <c r="A17" s="197"/>
      <c r="B17" s="195"/>
      <c r="C17" s="196"/>
      <c r="D17" s="196"/>
      <c r="E17" s="196"/>
      <c r="F17" s="196"/>
      <c r="G17" s="196"/>
      <c r="H17" s="196"/>
      <c r="I17" s="196"/>
      <c r="J17" s="196"/>
      <c r="K17" s="201">
        <f t="shared" si="0"/>
        <v>0</v>
      </c>
      <c r="L17" s="187"/>
    </row>
    <row r="18" spans="1:12" ht="15" thickBot="1">
      <c r="A18" s="197"/>
      <c r="B18" s="195"/>
      <c r="C18" s="196"/>
      <c r="D18" s="196"/>
      <c r="E18" s="196"/>
      <c r="F18" s="196"/>
      <c r="G18" s="196"/>
      <c r="H18" s="196"/>
      <c r="I18" s="196"/>
      <c r="J18" s="196"/>
      <c r="K18" s="201">
        <f t="shared" si="0"/>
        <v>0</v>
      </c>
      <c r="L18" s="187"/>
    </row>
    <row r="19" spans="1:12" ht="15" thickBot="1">
      <c r="A19" s="197"/>
      <c r="B19" s="195"/>
      <c r="C19" s="196"/>
      <c r="D19" s="196"/>
      <c r="E19" s="196"/>
      <c r="F19" s="196"/>
      <c r="G19" s="196"/>
      <c r="H19" s="196"/>
      <c r="I19" s="196"/>
      <c r="J19" s="196"/>
      <c r="K19" s="201">
        <f t="shared" si="0"/>
        <v>0</v>
      </c>
      <c r="L19" s="187"/>
    </row>
    <row r="20" spans="1:12" ht="15" thickBot="1">
      <c r="A20" s="197"/>
      <c r="B20" s="195"/>
      <c r="C20" s="196"/>
      <c r="D20" s="196"/>
      <c r="E20" s="196"/>
      <c r="F20" s="196"/>
      <c r="G20" s="196"/>
      <c r="H20" s="196"/>
      <c r="I20" s="196"/>
      <c r="J20" s="196"/>
      <c r="K20" s="201">
        <f t="shared" si="0"/>
        <v>0</v>
      </c>
      <c r="L20" s="187"/>
    </row>
    <row r="21" spans="1:12" ht="15" thickBot="1">
      <c r="A21" s="197"/>
      <c r="B21" s="195"/>
      <c r="C21" s="196"/>
      <c r="D21" s="196"/>
      <c r="E21" s="196"/>
      <c r="F21" s="196"/>
      <c r="G21" s="196"/>
      <c r="H21" s="196"/>
      <c r="I21" s="196"/>
      <c r="J21" s="196"/>
      <c r="K21" s="201">
        <f t="shared" si="0"/>
        <v>0</v>
      </c>
      <c r="L21" s="187"/>
    </row>
    <row r="22" spans="1:12" ht="15" thickBot="1">
      <c r="A22" s="197"/>
      <c r="B22" s="195"/>
      <c r="C22" s="196"/>
      <c r="D22" s="196"/>
      <c r="E22" s="196"/>
      <c r="F22" s="196"/>
      <c r="G22" s="196"/>
      <c r="H22" s="196"/>
      <c r="I22" s="196"/>
      <c r="J22" s="196"/>
      <c r="K22" s="201">
        <f t="shared" si="0"/>
        <v>0</v>
      </c>
      <c r="L22" s="187"/>
    </row>
    <row r="23" spans="1:12" ht="15" thickBot="1">
      <c r="A23" s="197"/>
      <c r="B23" s="195"/>
      <c r="C23" s="196"/>
      <c r="D23" s="196"/>
      <c r="E23" s="196"/>
      <c r="F23" s="196"/>
      <c r="G23" s="196"/>
      <c r="H23" s="196"/>
      <c r="I23" s="196"/>
      <c r="J23" s="196"/>
      <c r="K23" s="201">
        <f t="shared" si="0"/>
        <v>0</v>
      </c>
      <c r="L23" s="187"/>
    </row>
    <row r="24" spans="1:12" ht="15" thickBot="1">
      <c r="A24" s="197"/>
      <c r="B24" s="195"/>
      <c r="C24" s="196"/>
      <c r="D24" s="196"/>
      <c r="E24" s="196"/>
      <c r="F24" s="196"/>
      <c r="G24" s="196"/>
      <c r="H24" s="196"/>
      <c r="I24" s="196"/>
      <c r="J24" s="196"/>
      <c r="K24" s="201">
        <f t="shared" si="0"/>
        <v>0</v>
      </c>
      <c r="L24" s="187"/>
    </row>
    <row r="25" spans="1:12" ht="15" thickBot="1">
      <c r="A25" s="197"/>
      <c r="B25" s="195"/>
      <c r="C25" s="196"/>
      <c r="D25" s="196"/>
      <c r="E25" s="196"/>
      <c r="F25" s="196"/>
      <c r="G25" s="196"/>
      <c r="H25" s="196"/>
      <c r="I25" s="196"/>
      <c r="J25" s="196"/>
      <c r="K25" s="201">
        <f t="shared" si="0"/>
        <v>0</v>
      </c>
      <c r="L25" s="187"/>
    </row>
    <row r="26" spans="1:12" ht="15" thickBot="1">
      <c r="A26" s="198"/>
      <c r="B26" s="195"/>
      <c r="C26" s="196"/>
      <c r="D26" s="196"/>
      <c r="E26" s="196"/>
      <c r="F26" s="196"/>
      <c r="G26" s="196"/>
      <c r="H26" s="196"/>
      <c r="I26" s="196"/>
      <c r="J26" s="199"/>
      <c r="K26" s="201">
        <f t="shared" si="0"/>
        <v>0</v>
      </c>
      <c r="L26" s="187"/>
    </row>
    <row r="27" spans="1:12" ht="15" thickBot="1">
      <c r="A27" s="902" t="s">
        <v>24</v>
      </c>
      <c r="B27" s="903"/>
      <c r="C27" s="903"/>
      <c r="D27" s="903"/>
      <c r="E27" s="903"/>
      <c r="F27" s="903"/>
      <c r="G27" s="451"/>
      <c r="H27" s="451"/>
      <c r="I27" s="188"/>
      <c r="J27" s="189"/>
      <c r="K27" s="200">
        <f>SUM(K15:K26)</f>
        <v>0</v>
      </c>
      <c r="L27" s="187"/>
    </row>
    <row r="28" spans="5:11" ht="15">
      <c r="E28" s="9"/>
      <c r="F28" s="9"/>
      <c r="G28" s="9"/>
      <c r="H28" s="9"/>
      <c r="I28" s="9"/>
      <c r="J28" s="9"/>
      <c r="K28" s="9"/>
    </row>
    <row r="29" spans="1:11" ht="15">
      <c r="A29" s="465" t="s">
        <v>164</v>
      </c>
      <c r="B29" s="465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465" t="s">
        <v>359</v>
      </c>
      <c r="B30" s="465"/>
      <c r="C30" s="9"/>
      <c r="D30" s="9"/>
      <c r="E30" s="9"/>
      <c r="F30" s="9"/>
      <c r="G30" s="9"/>
      <c r="H30" s="9"/>
      <c r="I30" s="9"/>
      <c r="J30" s="9"/>
      <c r="K30" s="9"/>
    </row>
    <row r="31" spans="1:11" ht="15.75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 thickBot="1">
      <c r="A32" s="42" t="s">
        <v>182</v>
      </c>
      <c r="B32" s="39"/>
      <c r="C32" s="9"/>
      <c r="D32" s="41" t="s">
        <v>216</v>
      </c>
      <c r="E32" s="44"/>
      <c r="F32" s="40"/>
      <c r="G32" s="186"/>
      <c r="H32" s="186"/>
      <c r="I32" s="186"/>
      <c r="J32" s="186"/>
      <c r="K32" s="43"/>
    </row>
    <row r="33" spans="2:11" ht="15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ht="15">
      <c r="A34" s="12" t="s">
        <v>393</v>
      </c>
    </row>
    <row r="35" spans="3:11" ht="15">
      <c r="C35" s="9"/>
      <c r="D35" s="9"/>
      <c r="E35" s="9"/>
      <c r="F35" s="9"/>
      <c r="G35" s="9"/>
      <c r="H35" s="9"/>
      <c r="I35" s="9"/>
      <c r="J35" s="9"/>
      <c r="K35" s="9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</sheetData>
  <sheetProtection/>
  <mergeCells count="13">
    <mergeCell ref="A10:B10"/>
    <mergeCell ref="C10:K10"/>
    <mergeCell ref="A27:F27"/>
    <mergeCell ref="C11:K11"/>
    <mergeCell ref="A12:B12"/>
    <mergeCell ref="C12:K12"/>
    <mergeCell ref="A13:K13"/>
    <mergeCell ref="A2:K6"/>
    <mergeCell ref="A7:K7"/>
    <mergeCell ref="A8:K8"/>
    <mergeCell ref="A9:B9"/>
    <mergeCell ref="C9:K9"/>
    <mergeCell ref="A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L32"/>
  <sheetViews>
    <sheetView showGridLines="0" view="pageBreakPreview" zoomScaleSheetLayoutView="100" zoomScalePageLayoutView="0" workbookViewId="0" topLeftCell="A22">
      <selection activeCell="B32" sqref="B32"/>
    </sheetView>
  </sheetViews>
  <sheetFormatPr defaultColWidth="9.140625" defaultRowHeight="12.75"/>
  <cols>
    <col min="2" max="3" width="9.7109375" style="0" customWidth="1"/>
    <col min="4" max="4" width="12.421875" style="0" customWidth="1"/>
    <col min="5" max="5" width="32.8515625" style="0" customWidth="1"/>
    <col min="6" max="6" width="16.28125" style="0" customWidth="1"/>
    <col min="7" max="7" width="13.140625" style="0" customWidth="1"/>
    <col min="8" max="8" width="13.421875" style="0" customWidth="1"/>
    <col min="9" max="9" width="15.7109375" style="0" customWidth="1"/>
    <col min="10" max="10" width="12.421875" style="0" customWidth="1"/>
    <col min="11" max="11" width="11.8515625" style="0" customWidth="1"/>
    <col min="12" max="12" width="13.28125" style="0" customWidth="1"/>
  </cols>
  <sheetData>
    <row r="1" spans="2:11" ht="12.75">
      <c r="B1" s="927" t="s">
        <v>323</v>
      </c>
      <c r="C1" s="928"/>
      <c r="D1" s="928"/>
      <c r="E1" s="928"/>
      <c r="F1" s="928"/>
      <c r="G1" s="928"/>
      <c r="H1" s="928"/>
      <c r="I1" s="928"/>
      <c r="J1" s="928"/>
      <c r="K1" s="928"/>
    </row>
    <row r="2" spans="2:12" ht="12.75" customHeight="1"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</row>
    <row r="3" spans="2:12" ht="12.75" customHeight="1"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</row>
    <row r="4" spans="2:12" ht="12.75" customHeight="1"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</row>
    <row r="5" spans="2:12" ht="117.75" customHeight="1"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</row>
    <row r="6" spans="2:12" ht="15" thickBot="1">
      <c r="B6" s="894" t="s">
        <v>183</v>
      </c>
      <c r="C6" s="894"/>
      <c r="D6" s="894"/>
      <c r="E6" s="894"/>
      <c r="F6" s="894"/>
      <c r="G6" s="894"/>
      <c r="H6" s="894"/>
      <c r="I6" s="894"/>
      <c r="J6" s="894"/>
      <c r="K6" s="894"/>
      <c r="L6" s="464"/>
    </row>
    <row r="7" spans="2:12" ht="23.25" thickBot="1">
      <c r="B7" s="517" t="s">
        <v>173</v>
      </c>
      <c r="C7" s="516"/>
      <c r="D7" s="516"/>
      <c r="E7" s="516"/>
      <c r="F7" s="516"/>
      <c r="G7" s="516"/>
      <c r="H7" s="516"/>
      <c r="I7" s="516"/>
      <c r="J7" s="516"/>
      <c r="K7" s="518"/>
      <c r="L7" s="515"/>
    </row>
    <row r="8" spans="2:12" ht="15.75" thickBot="1">
      <c r="B8" s="463" t="s">
        <v>17</v>
      </c>
      <c r="C8" s="463"/>
      <c r="D8" s="463"/>
      <c r="E8" s="463"/>
      <c r="F8" s="458"/>
      <c r="G8" s="458"/>
      <c r="H8" s="458"/>
      <c r="I8" s="458"/>
      <c r="J8" s="458"/>
      <c r="K8" s="459"/>
      <c r="L8" s="1"/>
    </row>
    <row r="9" spans="2:11" ht="15.75" thickBot="1">
      <c r="B9" s="929" t="s">
        <v>18</v>
      </c>
      <c r="C9" s="929"/>
      <c r="D9" s="929"/>
      <c r="E9" s="929"/>
      <c r="F9" s="652"/>
      <c r="G9" s="652"/>
      <c r="H9" s="652"/>
      <c r="I9" s="652"/>
      <c r="J9" s="652"/>
      <c r="K9" s="653"/>
    </row>
    <row r="10" spans="2:11" ht="15.75" thickBot="1">
      <c r="B10" s="929" t="s">
        <v>48</v>
      </c>
      <c r="C10" s="929"/>
      <c r="D10" s="929"/>
      <c r="E10" s="929"/>
      <c r="F10" s="652"/>
      <c r="G10" s="652"/>
      <c r="H10" s="652"/>
      <c r="I10" s="652"/>
      <c r="J10" s="652"/>
      <c r="K10" s="653"/>
    </row>
    <row r="11" spans="2:11" ht="15.75" thickBot="1">
      <c r="B11" s="929" t="s">
        <v>167</v>
      </c>
      <c r="C11" s="929"/>
      <c r="D11" s="929"/>
      <c r="E11" s="929"/>
      <c r="F11" s="652"/>
      <c r="G11" s="652"/>
      <c r="H11" s="652"/>
      <c r="I11" s="652"/>
      <c r="J11" s="652"/>
      <c r="K11" s="653"/>
    </row>
    <row r="12" spans="2:11" ht="15.75" thickBot="1">
      <c r="B12" s="930" t="s">
        <v>223</v>
      </c>
      <c r="C12" s="930"/>
      <c r="D12" s="931"/>
      <c r="E12" s="931"/>
      <c r="F12" s="932"/>
      <c r="G12" s="933"/>
      <c r="H12" s="933"/>
      <c r="I12" s="933"/>
      <c r="J12" s="933"/>
      <c r="K12" s="934"/>
    </row>
    <row r="13" spans="2:11" ht="15" thickBot="1">
      <c r="B13" s="914"/>
      <c r="C13" s="915"/>
      <c r="D13" s="916"/>
      <c r="E13" s="917"/>
      <c r="F13" s="918"/>
      <c r="G13" s="918"/>
      <c r="H13" s="918"/>
      <c r="I13" s="918"/>
      <c r="J13" s="918"/>
      <c r="K13" s="918"/>
    </row>
    <row r="14" spans="2:11" ht="99" customHeight="1" thickBot="1">
      <c r="B14" s="84" t="s">
        <v>30</v>
      </c>
      <c r="C14" s="88" t="s">
        <v>320</v>
      </c>
      <c r="D14" s="84" t="s">
        <v>174</v>
      </c>
      <c r="E14" s="374" t="s">
        <v>175</v>
      </c>
      <c r="F14" s="88" t="s">
        <v>211</v>
      </c>
      <c r="G14" s="84" t="s">
        <v>176</v>
      </c>
      <c r="H14" s="84" t="s">
        <v>177</v>
      </c>
      <c r="I14" s="88" t="s">
        <v>321</v>
      </c>
      <c r="J14" s="84" t="s">
        <v>322</v>
      </c>
      <c r="K14" s="37" t="s">
        <v>178</v>
      </c>
    </row>
    <row r="15" spans="2:11" ht="15">
      <c r="B15" s="85"/>
      <c r="C15" s="375"/>
      <c r="D15" s="376"/>
      <c r="E15" s="377"/>
      <c r="F15" s="89"/>
      <c r="G15" s="95"/>
      <c r="H15" s="95"/>
      <c r="I15" s="98"/>
      <c r="J15" s="95"/>
      <c r="K15" s="101">
        <f>IF(I15="","",(FLOOR(H15*I15/12*J15/100,1)))</f>
      </c>
    </row>
    <row r="16" spans="2:11" ht="15">
      <c r="B16" s="86"/>
      <c r="C16" s="378"/>
      <c r="D16" s="379"/>
      <c r="E16" s="380"/>
      <c r="F16" s="90"/>
      <c r="G16" s="96"/>
      <c r="H16" s="96"/>
      <c r="I16" s="99"/>
      <c r="J16" s="96"/>
      <c r="K16" s="102">
        <f aca="true" t="shared" si="0" ref="K16:K25">IF(I16="","",(FLOOR(H16*I16/12*J16/100,1)))</f>
      </c>
    </row>
    <row r="17" spans="2:11" ht="15">
      <c r="B17" s="86"/>
      <c r="C17" s="378"/>
      <c r="D17" s="379"/>
      <c r="E17" s="380"/>
      <c r="F17" s="90"/>
      <c r="G17" s="96"/>
      <c r="H17" s="96"/>
      <c r="I17" s="99"/>
      <c r="J17" s="96"/>
      <c r="K17" s="102">
        <f t="shared" si="0"/>
      </c>
    </row>
    <row r="18" spans="2:11" ht="15">
      <c r="B18" s="86"/>
      <c r="C18" s="378"/>
      <c r="D18" s="379"/>
      <c r="E18" s="380"/>
      <c r="F18" s="90"/>
      <c r="G18" s="96"/>
      <c r="H18" s="96"/>
      <c r="I18" s="99"/>
      <c r="J18" s="96"/>
      <c r="K18" s="102">
        <f t="shared" si="0"/>
      </c>
    </row>
    <row r="19" spans="2:11" ht="15">
      <c r="B19" s="86"/>
      <c r="C19" s="378"/>
      <c r="D19" s="379"/>
      <c r="E19" s="380"/>
      <c r="F19" s="90"/>
      <c r="G19" s="96"/>
      <c r="H19" s="96"/>
      <c r="I19" s="99"/>
      <c r="J19" s="96"/>
      <c r="K19" s="102">
        <f t="shared" si="0"/>
      </c>
    </row>
    <row r="20" spans="2:11" ht="15">
      <c r="B20" s="86"/>
      <c r="C20" s="378"/>
      <c r="D20" s="379"/>
      <c r="E20" s="380"/>
      <c r="F20" s="90"/>
      <c r="G20" s="96"/>
      <c r="H20" s="96"/>
      <c r="I20" s="99"/>
      <c r="J20" s="96"/>
      <c r="K20" s="102">
        <f t="shared" si="0"/>
      </c>
    </row>
    <row r="21" spans="2:11" ht="15">
      <c r="B21" s="86"/>
      <c r="C21" s="378"/>
      <c r="D21" s="379"/>
      <c r="E21" s="380"/>
      <c r="F21" s="90"/>
      <c r="G21" s="96"/>
      <c r="H21" s="96"/>
      <c r="I21" s="99"/>
      <c r="J21" s="96"/>
      <c r="K21" s="102">
        <f t="shared" si="0"/>
      </c>
    </row>
    <row r="22" spans="2:11" ht="15">
      <c r="B22" s="86"/>
      <c r="C22" s="378"/>
      <c r="D22" s="379"/>
      <c r="E22" s="380"/>
      <c r="F22" s="90"/>
      <c r="G22" s="96"/>
      <c r="H22" s="96"/>
      <c r="I22" s="99"/>
      <c r="J22" s="96"/>
      <c r="K22" s="102">
        <f t="shared" si="0"/>
      </c>
    </row>
    <row r="23" spans="2:11" ht="15">
      <c r="B23" s="86"/>
      <c r="C23" s="378"/>
      <c r="D23" s="379"/>
      <c r="E23" s="381"/>
      <c r="F23" s="90"/>
      <c r="G23" s="96"/>
      <c r="H23" s="96"/>
      <c r="I23" s="99"/>
      <c r="J23" s="96"/>
      <c r="K23" s="102">
        <f t="shared" si="0"/>
      </c>
    </row>
    <row r="24" spans="2:11" ht="15">
      <c r="B24" s="86"/>
      <c r="C24" s="378"/>
      <c r="D24" s="379"/>
      <c r="E24" s="380"/>
      <c r="F24" s="90"/>
      <c r="G24" s="96"/>
      <c r="H24" s="96"/>
      <c r="I24" s="99"/>
      <c r="J24" s="96"/>
      <c r="K24" s="102">
        <f t="shared" si="0"/>
      </c>
    </row>
    <row r="25" spans="2:11" ht="15.75" thickBot="1">
      <c r="B25" s="87"/>
      <c r="C25" s="382"/>
      <c r="D25" s="383"/>
      <c r="E25" s="384"/>
      <c r="F25" s="91"/>
      <c r="G25" s="97"/>
      <c r="H25" s="97"/>
      <c r="I25" s="100"/>
      <c r="J25" s="97"/>
      <c r="K25" s="103">
        <f t="shared" si="0"/>
      </c>
    </row>
    <row r="26" spans="2:11" ht="15" thickBot="1">
      <c r="B26" s="919" t="s">
        <v>24</v>
      </c>
      <c r="C26" s="920"/>
      <c r="D26" s="903"/>
      <c r="E26" s="920"/>
      <c r="F26" s="920"/>
      <c r="G26" s="920"/>
      <c r="H26" s="920"/>
      <c r="I26" s="920"/>
      <c r="J26" s="921"/>
      <c r="K26" s="183">
        <f>SUM(K15:K25)</f>
        <v>0</v>
      </c>
    </row>
    <row r="27" spans="2:11" ht="15">
      <c r="B27" s="179" t="s">
        <v>179</v>
      </c>
      <c r="C27" s="179"/>
      <c r="D27" s="179"/>
      <c r="E27" s="179"/>
      <c r="F27" s="179"/>
      <c r="G27" s="179"/>
      <c r="H27" s="179"/>
      <c r="I27" s="179"/>
      <c r="J27" s="179"/>
      <c r="K27" s="179"/>
    </row>
    <row r="28" spans="2:11" ht="15">
      <c r="B28" s="179" t="s">
        <v>219</v>
      </c>
      <c r="C28" s="179"/>
      <c r="D28" s="179"/>
      <c r="E28" s="179"/>
      <c r="F28" s="179"/>
      <c r="G28" s="179"/>
      <c r="H28" s="179"/>
      <c r="I28" s="179"/>
      <c r="J28" s="179"/>
      <c r="K28" s="179"/>
    </row>
    <row r="29" spans="2:11" ht="15.75" thickBot="1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1" ht="15.75" thickBot="1">
      <c r="B30" s="38" t="s">
        <v>25</v>
      </c>
      <c r="C30" s="922"/>
      <c r="D30" s="923"/>
      <c r="E30" s="9"/>
      <c r="F30" s="182"/>
      <c r="G30" s="180" t="s">
        <v>216</v>
      </c>
      <c r="H30" s="181"/>
      <c r="I30" s="924"/>
      <c r="J30" s="925"/>
      <c r="K30" s="926"/>
    </row>
    <row r="31" spans="2:11" ht="15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12" t="s">
        <v>392</v>
      </c>
      <c r="C32" s="12"/>
      <c r="D32" s="9"/>
      <c r="E32" s="9"/>
      <c r="F32" s="9"/>
      <c r="G32" s="9"/>
      <c r="H32" s="9"/>
      <c r="I32" s="9"/>
      <c r="J32" s="9"/>
      <c r="K32" s="9"/>
    </row>
  </sheetData>
  <sheetProtection/>
  <mergeCells count="14">
    <mergeCell ref="B1:K1"/>
    <mergeCell ref="B10:E10"/>
    <mergeCell ref="F10:K10"/>
    <mergeCell ref="B11:E11"/>
    <mergeCell ref="F11:K11"/>
    <mergeCell ref="B12:E12"/>
    <mergeCell ref="F12:K12"/>
    <mergeCell ref="B9:E9"/>
    <mergeCell ref="F9:K9"/>
    <mergeCell ref="B6:K6"/>
    <mergeCell ref="B13:K13"/>
    <mergeCell ref="B26:J26"/>
    <mergeCell ref="C30:D30"/>
    <mergeCell ref="I30:K30"/>
  </mergeCells>
  <printOptions/>
  <pageMargins left="0.7" right="0.7" top="0.787401575" bottom="0.787401575" header="0.3" footer="0.3"/>
  <pageSetup horizontalDpi="600" verticalDpi="600" orientation="portrait" paperSize="9" scale="5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Q45"/>
  <sheetViews>
    <sheetView showGridLines="0" view="pageBreakPreview" zoomScaleSheetLayoutView="100" zoomScalePageLayoutView="0" workbookViewId="0" topLeftCell="A1">
      <selection activeCell="E49" sqref="E49"/>
    </sheetView>
  </sheetViews>
  <sheetFormatPr defaultColWidth="9.140625" defaultRowHeight="12.75"/>
  <cols>
    <col min="1" max="1" width="7.57421875" style="0" customWidth="1"/>
    <col min="2" max="2" width="28.8515625" style="0" customWidth="1"/>
    <col min="3" max="3" width="9.8515625" style="0" customWidth="1"/>
    <col min="4" max="4" width="8.7109375" style="0" customWidth="1"/>
    <col min="5" max="5" width="7.421875" style="0" customWidth="1"/>
    <col min="6" max="6" width="11.421875" style="0" customWidth="1"/>
    <col min="7" max="7" width="10.57421875" style="0" customWidth="1"/>
    <col min="8" max="8" width="11.28125" style="0" bestFit="1" customWidth="1"/>
    <col min="9" max="9" width="11.28125" style="0" customWidth="1"/>
    <col min="10" max="10" width="8.57421875" style="0" customWidth="1"/>
    <col min="11" max="11" width="7.57421875" style="0" customWidth="1"/>
    <col min="13" max="13" width="8.421875" style="0" customWidth="1"/>
  </cols>
  <sheetData>
    <row r="1" spans="1:13" ht="12.75">
      <c r="A1" s="927" t="s">
        <v>329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</row>
    <row r="2" spans="1:10" ht="12.75">
      <c r="A2" s="913"/>
      <c r="B2" s="913"/>
      <c r="C2" s="913"/>
      <c r="D2" s="913"/>
      <c r="E2" s="913"/>
      <c r="F2" s="913"/>
      <c r="G2" s="913"/>
      <c r="H2" s="913"/>
      <c r="I2" s="913"/>
      <c r="J2" s="913"/>
    </row>
    <row r="3" spans="1:10" ht="12.75">
      <c r="A3" s="913"/>
      <c r="B3" s="913"/>
      <c r="C3" s="913"/>
      <c r="D3" s="913"/>
      <c r="E3" s="913"/>
      <c r="F3" s="913"/>
      <c r="G3" s="913"/>
      <c r="H3" s="913"/>
      <c r="I3" s="913"/>
      <c r="J3" s="913"/>
    </row>
    <row r="4" spans="1:10" ht="12.75">
      <c r="A4" s="913"/>
      <c r="B4" s="913"/>
      <c r="C4" s="913"/>
      <c r="D4" s="913"/>
      <c r="E4" s="913"/>
      <c r="F4" s="913"/>
      <c r="G4" s="913"/>
      <c r="H4" s="913"/>
      <c r="I4" s="913"/>
      <c r="J4" s="913"/>
    </row>
    <row r="5" spans="1:10" ht="42" customHeight="1">
      <c r="A5" s="913"/>
      <c r="B5" s="913"/>
      <c r="C5" s="913"/>
      <c r="D5" s="913"/>
      <c r="E5" s="913"/>
      <c r="F5" s="913"/>
      <c r="G5" s="913"/>
      <c r="H5" s="913"/>
      <c r="I5" s="913"/>
      <c r="J5" s="913"/>
    </row>
    <row r="6" spans="1:10" ht="22.5" customHeight="1">
      <c r="A6" s="941"/>
      <c r="B6" s="941"/>
      <c r="C6" s="941"/>
      <c r="D6" s="941"/>
      <c r="E6" s="941"/>
      <c r="F6" s="941"/>
      <c r="G6" s="941"/>
      <c r="H6" s="941"/>
      <c r="I6" s="941"/>
      <c r="J6" s="941"/>
    </row>
    <row r="7" spans="1:13" ht="39" customHeight="1" thickBot="1">
      <c r="A7" s="935" t="s">
        <v>180</v>
      </c>
      <c r="B7" s="936"/>
      <c r="C7" s="936"/>
      <c r="D7" s="936"/>
      <c r="E7" s="936"/>
      <c r="F7" s="936"/>
      <c r="G7" s="936"/>
      <c r="H7" s="936"/>
      <c r="I7" s="936"/>
      <c r="J7" s="936"/>
      <c r="K7" s="868"/>
      <c r="L7" s="868"/>
      <c r="M7" s="868"/>
    </row>
    <row r="8" spans="1:17" ht="19.5" thickBot="1">
      <c r="A8" s="802" t="s">
        <v>369</v>
      </c>
      <c r="B8" s="939"/>
      <c r="C8" s="939"/>
      <c r="D8" s="939"/>
      <c r="E8" s="939"/>
      <c r="F8" s="939"/>
      <c r="G8" s="939"/>
      <c r="H8" s="939"/>
      <c r="I8" s="939"/>
      <c r="J8" s="939"/>
      <c r="K8" s="939"/>
      <c r="L8" s="939"/>
      <c r="M8" s="940"/>
      <c r="Q8" s="339"/>
    </row>
    <row r="9" spans="1:13" ht="15" thickBot="1">
      <c r="A9" s="937" t="s">
        <v>17</v>
      </c>
      <c r="B9" s="938"/>
      <c r="C9" s="400"/>
      <c r="D9" s="401"/>
      <c r="E9" s="401"/>
      <c r="F9" s="401"/>
      <c r="G9" s="401"/>
      <c r="H9" s="401"/>
      <c r="I9" s="401"/>
      <c r="J9" s="401"/>
      <c r="K9" s="401"/>
      <c r="L9" s="401"/>
      <c r="M9" s="402"/>
    </row>
    <row r="10" spans="1:13" ht="15" thickBot="1">
      <c r="A10" s="937" t="s">
        <v>18</v>
      </c>
      <c r="B10" s="938"/>
      <c r="C10" s="403"/>
      <c r="D10" s="404"/>
      <c r="E10" s="404"/>
      <c r="F10" s="404"/>
      <c r="G10" s="404"/>
      <c r="H10" s="404"/>
      <c r="I10" s="404"/>
      <c r="J10" s="404"/>
      <c r="K10" s="404"/>
      <c r="L10" s="404"/>
      <c r="M10" s="405"/>
    </row>
    <row r="11" spans="1:13" ht="15" thickBot="1">
      <c r="A11" s="32" t="s">
        <v>29</v>
      </c>
      <c r="B11" s="340"/>
      <c r="C11" s="403"/>
      <c r="D11" s="404"/>
      <c r="E11" s="404"/>
      <c r="F11" s="404"/>
      <c r="G11" s="404"/>
      <c r="H11" s="404"/>
      <c r="I11" s="404"/>
      <c r="J11" s="404"/>
      <c r="K11" s="404"/>
      <c r="L11" s="404"/>
      <c r="M11" s="405"/>
    </row>
    <row r="12" spans="1:13" ht="15" thickBot="1">
      <c r="A12" s="937" t="s">
        <v>160</v>
      </c>
      <c r="B12" s="938"/>
      <c r="C12" s="406"/>
      <c r="D12" s="407"/>
      <c r="E12" s="407"/>
      <c r="F12" s="407"/>
      <c r="G12" s="407"/>
      <c r="H12" s="407"/>
      <c r="I12" s="407"/>
      <c r="J12" s="407"/>
      <c r="K12" s="407"/>
      <c r="L12" s="407"/>
      <c r="M12" s="408"/>
    </row>
    <row r="13" spans="1:13" ht="15" thickBot="1">
      <c r="A13" s="937" t="s">
        <v>161</v>
      </c>
      <c r="B13" s="938"/>
      <c r="C13" s="409"/>
      <c r="D13" s="410"/>
      <c r="E13" s="410"/>
      <c r="F13" s="410"/>
      <c r="G13" s="410"/>
      <c r="H13" s="410"/>
      <c r="I13" s="410"/>
      <c r="J13" s="410"/>
      <c r="K13" s="410"/>
      <c r="L13" s="410"/>
      <c r="M13" s="411"/>
    </row>
    <row r="14" spans="1:10" ht="13.5" thickBot="1">
      <c r="A14" s="942"/>
      <c r="B14" s="943"/>
      <c r="C14" s="944"/>
      <c r="D14" s="944"/>
      <c r="E14" s="944"/>
      <c r="F14" s="944"/>
      <c r="G14" s="944"/>
      <c r="H14" s="944"/>
      <c r="I14" s="944"/>
      <c r="J14" s="944"/>
    </row>
    <row r="15" spans="1:13" ht="90" thickBot="1">
      <c r="A15" s="341" t="s">
        <v>286</v>
      </c>
      <c r="B15" s="342" t="s">
        <v>368</v>
      </c>
      <c r="C15" s="343" t="s">
        <v>287</v>
      </c>
      <c r="D15" s="343" t="s">
        <v>288</v>
      </c>
      <c r="E15" s="343" t="s">
        <v>289</v>
      </c>
      <c r="F15" s="343" t="s">
        <v>290</v>
      </c>
      <c r="G15" s="343" t="s">
        <v>291</v>
      </c>
      <c r="H15" s="343" t="s">
        <v>292</v>
      </c>
      <c r="I15" s="343" t="s">
        <v>293</v>
      </c>
      <c r="J15" s="343" t="s">
        <v>294</v>
      </c>
      <c r="K15" s="344" t="s">
        <v>295</v>
      </c>
      <c r="L15" s="343" t="s">
        <v>296</v>
      </c>
      <c r="M15" s="345" t="s">
        <v>297</v>
      </c>
    </row>
    <row r="16" spans="1:13" ht="13.5" thickBot="1">
      <c r="A16" s="346"/>
      <c r="B16" s="347"/>
      <c r="C16" s="454"/>
      <c r="D16" s="348"/>
      <c r="E16" s="349"/>
      <c r="F16" s="349"/>
      <c r="G16" s="350"/>
      <c r="H16" s="351"/>
      <c r="I16" s="351"/>
      <c r="J16" s="352" t="e">
        <f>(G16+H16+I16)/F16</f>
        <v>#DIV/0!</v>
      </c>
      <c r="K16" s="353"/>
      <c r="L16" s="352">
        <f aca="true" t="shared" si="0" ref="L16:L27">IF(E16=0,"",IF(0.7*J16&gt;2*K16,2*K16,0.7*J16))</f>
      </c>
      <c r="M16" s="354">
        <f aca="true" t="shared" si="1" ref="M16:M27">IF(E16=0,"",FLOOR((E16*L16),1))</f>
      </c>
    </row>
    <row r="17" spans="1:13" ht="13.5" thickBot="1">
      <c r="A17" s="355"/>
      <c r="B17" s="356"/>
      <c r="C17" s="454"/>
      <c r="D17" s="348"/>
      <c r="E17" s="349"/>
      <c r="F17" s="349"/>
      <c r="G17" s="350"/>
      <c r="H17" s="351"/>
      <c r="I17" s="351"/>
      <c r="J17" s="352" t="e">
        <f aca="true" t="shared" si="2" ref="J17:J27">(G17+H17+I17)/F17</f>
        <v>#DIV/0!</v>
      </c>
      <c r="K17" s="353"/>
      <c r="L17" s="352">
        <f t="shared" si="0"/>
      </c>
      <c r="M17" s="354">
        <f t="shared" si="1"/>
      </c>
    </row>
    <row r="18" spans="1:13" ht="13.5" thickBot="1">
      <c r="A18" s="357"/>
      <c r="B18" s="358"/>
      <c r="C18" s="454"/>
      <c r="D18" s="348"/>
      <c r="E18" s="349"/>
      <c r="F18" s="349"/>
      <c r="G18" s="350"/>
      <c r="H18" s="351"/>
      <c r="I18" s="351"/>
      <c r="J18" s="352" t="e">
        <f t="shared" si="2"/>
        <v>#DIV/0!</v>
      </c>
      <c r="K18" s="353"/>
      <c r="L18" s="352">
        <f t="shared" si="0"/>
      </c>
      <c r="M18" s="354">
        <f t="shared" si="1"/>
      </c>
    </row>
    <row r="19" spans="1:13" ht="13.5" thickBot="1">
      <c r="A19" s="357"/>
      <c r="B19" s="358"/>
      <c r="C19" s="454"/>
      <c r="D19" s="348"/>
      <c r="E19" s="349"/>
      <c r="F19" s="349"/>
      <c r="G19" s="350"/>
      <c r="H19" s="351"/>
      <c r="I19" s="351"/>
      <c r="J19" s="352" t="e">
        <f t="shared" si="2"/>
        <v>#DIV/0!</v>
      </c>
      <c r="K19" s="353"/>
      <c r="L19" s="352">
        <f t="shared" si="0"/>
      </c>
      <c r="M19" s="354">
        <f t="shared" si="1"/>
      </c>
    </row>
    <row r="20" spans="1:13" ht="13.5" thickBot="1">
      <c r="A20" s="357"/>
      <c r="B20" s="358"/>
      <c r="C20" s="454"/>
      <c r="D20" s="348"/>
      <c r="E20" s="349"/>
      <c r="F20" s="349"/>
      <c r="G20" s="350"/>
      <c r="H20" s="351"/>
      <c r="I20" s="351"/>
      <c r="J20" s="352" t="e">
        <f t="shared" si="2"/>
        <v>#DIV/0!</v>
      </c>
      <c r="K20" s="353"/>
      <c r="L20" s="352">
        <f t="shared" si="0"/>
      </c>
      <c r="M20" s="354">
        <f t="shared" si="1"/>
      </c>
    </row>
    <row r="21" spans="1:13" ht="13.5" thickBot="1">
      <c r="A21" s="357"/>
      <c r="B21" s="358"/>
      <c r="C21" s="454"/>
      <c r="D21" s="348"/>
      <c r="E21" s="349"/>
      <c r="F21" s="349"/>
      <c r="G21" s="350"/>
      <c r="H21" s="351"/>
      <c r="I21" s="351"/>
      <c r="J21" s="352" t="e">
        <f t="shared" si="2"/>
        <v>#DIV/0!</v>
      </c>
      <c r="K21" s="353"/>
      <c r="L21" s="352">
        <f t="shared" si="0"/>
      </c>
      <c r="M21" s="354">
        <f t="shared" si="1"/>
      </c>
    </row>
    <row r="22" spans="1:13" ht="13.5" thickBot="1">
      <c r="A22" s="357"/>
      <c r="B22" s="358"/>
      <c r="C22" s="454"/>
      <c r="D22" s="348"/>
      <c r="E22" s="349"/>
      <c r="F22" s="349"/>
      <c r="G22" s="350"/>
      <c r="H22" s="351"/>
      <c r="I22" s="351"/>
      <c r="J22" s="352" t="e">
        <f t="shared" si="2"/>
        <v>#DIV/0!</v>
      </c>
      <c r="K22" s="353"/>
      <c r="L22" s="352">
        <f t="shared" si="0"/>
      </c>
      <c r="M22" s="354">
        <f t="shared" si="1"/>
      </c>
    </row>
    <row r="23" spans="1:13" ht="13.5" thickBot="1">
      <c r="A23" s="357"/>
      <c r="B23" s="358"/>
      <c r="C23" s="454"/>
      <c r="D23" s="348"/>
      <c r="E23" s="349"/>
      <c r="F23" s="349"/>
      <c r="G23" s="350"/>
      <c r="H23" s="351"/>
      <c r="I23" s="351"/>
      <c r="J23" s="352" t="e">
        <f t="shared" si="2"/>
        <v>#DIV/0!</v>
      </c>
      <c r="K23" s="353"/>
      <c r="L23" s="352">
        <f t="shared" si="0"/>
      </c>
      <c r="M23" s="354">
        <f t="shared" si="1"/>
      </c>
    </row>
    <row r="24" spans="1:13" ht="13.5" thickBot="1">
      <c r="A24" s="357"/>
      <c r="B24" s="358"/>
      <c r="C24" s="454"/>
      <c r="D24" s="348"/>
      <c r="E24" s="349"/>
      <c r="F24" s="349"/>
      <c r="G24" s="350"/>
      <c r="H24" s="351"/>
      <c r="I24" s="351"/>
      <c r="J24" s="352" t="e">
        <f t="shared" si="2"/>
        <v>#DIV/0!</v>
      </c>
      <c r="K24" s="353"/>
      <c r="L24" s="352">
        <f t="shared" si="0"/>
      </c>
      <c r="M24" s="354">
        <f t="shared" si="1"/>
      </c>
    </row>
    <row r="25" spans="1:13" ht="13.5" thickBot="1">
      <c r="A25" s="357"/>
      <c r="B25" s="358"/>
      <c r="C25" s="454"/>
      <c r="D25" s="348"/>
      <c r="E25" s="349"/>
      <c r="F25" s="349"/>
      <c r="G25" s="350"/>
      <c r="H25" s="351"/>
      <c r="I25" s="351"/>
      <c r="J25" s="352" t="e">
        <f t="shared" si="2"/>
        <v>#DIV/0!</v>
      </c>
      <c r="K25" s="353"/>
      <c r="L25" s="352">
        <f t="shared" si="0"/>
      </c>
      <c r="M25" s="354">
        <f t="shared" si="1"/>
      </c>
    </row>
    <row r="26" spans="1:13" ht="13.5" thickBot="1">
      <c r="A26" s="357"/>
      <c r="B26" s="359"/>
      <c r="C26" s="454"/>
      <c r="D26" s="348"/>
      <c r="E26" s="349"/>
      <c r="F26" s="349"/>
      <c r="G26" s="350"/>
      <c r="H26" s="351"/>
      <c r="I26" s="351"/>
      <c r="J26" s="352" t="e">
        <f>(G26+H26+I26)/F26</f>
        <v>#DIV/0!</v>
      </c>
      <c r="K26" s="353"/>
      <c r="L26" s="352">
        <f t="shared" si="0"/>
      </c>
      <c r="M26" s="354">
        <f t="shared" si="1"/>
      </c>
    </row>
    <row r="27" spans="1:13" ht="13.5" thickBot="1">
      <c r="A27" s="357"/>
      <c r="B27" s="360"/>
      <c r="C27" s="454"/>
      <c r="D27" s="348"/>
      <c r="E27" s="349"/>
      <c r="F27" s="349"/>
      <c r="G27" s="350"/>
      <c r="H27" s="351"/>
      <c r="I27" s="351"/>
      <c r="J27" s="352" t="e">
        <f t="shared" si="2"/>
        <v>#DIV/0!</v>
      </c>
      <c r="K27" s="353"/>
      <c r="L27" s="352">
        <f t="shared" si="0"/>
      </c>
      <c r="M27" s="354">
        <f t="shared" si="1"/>
      </c>
    </row>
    <row r="28" spans="1:13" s="365" customFormat="1" ht="13.5" customHeight="1" thickBot="1">
      <c r="A28" s="361" t="s">
        <v>298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3"/>
      <c r="M28" s="364">
        <f>SUM(M16:M27)</f>
        <v>0</v>
      </c>
    </row>
    <row r="29" spans="1:13" s="522" customFormat="1" ht="13.5" customHeight="1">
      <c r="A29" s="520"/>
      <c r="B29" s="52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1"/>
    </row>
    <row r="30" spans="1:10" ht="15">
      <c r="A30" s="465" t="s">
        <v>299</v>
      </c>
      <c r="B30" s="465"/>
      <c r="C30" s="9"/>
      <c r="D30" s="9"/>
      <c r="E30" s="9"/>
      <c r="F30" s="9"/>
      <c r="G30" s="9"/>
      <c r="H30" s="9"/>
      <c r="I30" s="9"/>
      <c r="J30" s="9"/>
    </row>
    <row r="31" spans="1:10" ht="15">
      <c r="A31" s="465" t="s">
        <v>363</v>
      </c>
      <c r="B31" s="465"/>
      <c r="C31" s="9"/>
      <c r="D31" s="9"/>
      <c r="E31" s="9"/>
      <c r="F31" s="9"/>
      <c r="G31" s="9"/>
      <c r="H31" s="9"/>
      <c r="I31" s="9"/>
      <c r="J31" s="9"/>
    </row>
    <row r="32" spans="1:13" ht="12.75">
      <c r="A32" s="946" t="s">
        <v>370</v>
      </c>
      <c r="B32" s="946"/>
      <c r="C32" s="946"/>
      <c r="D32" s="946"/>
      <c r="E32" s="946"/>
      <c r="F32" s="946"/>
      <c r="G32" s="946"/>
      <c r="H32" s="946"/>
      <c r="I32" s="946"/>
      <c r="J32" s="946"/>
      <c r="K32" s="946"/>
      <c r="L32" s="946"/>
      <c r="M32" s="946"/>
    </row>
    <row r="33" spans="1:13" ht="18.75" customHeight="1">
      <c r="A33" s="946"/>
      <c r="B33" s="946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</row>
    <row r="34" spans="1:10" ht="15.75" thickBot="1">
      <c r="A34" s="9"/>
      <c r="B34" s="9"/>
      <c r="C34" s="9"/>
      <c r="D34" s="9"/>
      <c r="E34" s="10"/>
      <c r="F34" s="10"/>
      <c r="G34" s="9"/>
      <c r="H34" s="9"/>
      <c r="I34" s="9"/>
      <c r="J34" s="9"/>
    </row>
    <row r="35" spans="1:10" ht="15.75" thickBot="1">
      <c r="A35" s="33" t="s">
        <v>182</v>
      </c>
      <c r="B35" s="34"/>
      <c r="C35" s="9"/>
      <c r="D35" s="667" t="s">
        <v>216</v>
      </c>
      <c r="E35" s="945"/>
      <c r="F35" s="912"/>
      <c r="G35" s="888"/>
      <c r="H35" s="933"/>
      <c r="I35" s="933"/>
      <c r="J35" s="934"/>
    </row>
    <row r="36" spans="1:10" ht="15">
      <c r="A36" s="9"/>
      <c r="B36" s="9"/>
      <c r="C36" s="9"/>
      <c r="D36" s="9"/>
      <c r="E36" s="10"/>
      <c r="F36" s="10"/>
      <c r="G36" s="9"/>
      <c r="H36" s="9"/>
      <c r="I36" s="9"/>
      <c r="J36" s="9"/>
    </row>
    <row r="37" spans="1:10" ht="15">
      <c r="A37" s="12" t="s">
        <v>392</v>
      </c>
      <c r="B37" s="9"/>
      <c r="C37" s="9"/>
      <c r="D37" s="9"/>
      <c r="E37" s="10"/>
      <c r="F37" s="10"/>
      <c r="G37" s="9"/>
      <c r="H37" s="9"/>
      <c r="I37" s="9"/>
      <c r="J37" s="9"/>
    </row>
    <row r="38" spans="1:10" ht="15">
      <c r="A38" s="9"/>
      <c r="C38" s="366"/>
      <c r="D38" s="366"/>
      <c r="E38" s="366"/>
      <c r="F38" s="366"/>
      <c r="G38" s="9"/>
      <c r="H38" s="9"/>
      <c r="I38" s="9"/>
      <c r="J38" s="9"/>
    </row>
    <row r="40" ht="15" customHeight="1"/>
    <row r="41" ht="12.75" customHeight="1"/>
    <row r="45" ht="12.75">
      <c r="C45" s="523"/>
    </row>
  </sheetData>
  <sheetProtection/>
  <mergeCells count="14">
    <mergeCell ref="A13:B13"/>
    <mergeCell ref="A14:J14"/>
    <mergeCell ref="D35:F35"/>
    <mergeCell ref="G35:J35"/>
    <mergeCell ref="A32:M33"/>
    <mergeCell ref="A10:B10"/>
    <mergeCell ref="A7:J7"/>
    <mergeCell ref="K7:M7"/>
    <mergeCell ref="A9:B9"/>
    <mergeCell ref="A8:M8"/>
    <mergeCell ref="A1:M1"/>
    <mergeCell ref="A12:B12"/>
    <mergeCell ref="A2:J5"/>
    <mergeCell ref="A6:J6"/>
  </mergeCells>
  <conditionalFormatting sqref="L16:M27">
    <cfRule type="cellIs" priority="4" dxfId="0" operator="equal" stopIfTrue="1">
      <formula>"#HODNOTA"</formula>
    </cfRule>
  </conditionalFormatting>
  <conditionalFormatting sqref="J16:K27">
    <cfRule type="expression" priority="3" dxfId="0" stopIfTrue="1">
      <formula>J16=0</formula>
    </cfRule>
  </conditionalFormatting>
  <dataValidations count="2">
    <dataValidation type="decimal" operator="greaterThan" allowBlank="1" showInputMessage="1" showErrorMessage="1" error="Zadejte počet hodin!" sqref="E16:F27">
      <formula1>0</formula1>
    </dataValidation>
    <dataValidation type="whole" operator="greaterThan" allowBlank="1" showInputMessage="1" showErrorMessage="1" error="Zadejte hrubou mzdu v celých Kč!" sqref="G16:G27">
      <formula1>0</formula1>
    </dataValidation>
  </dataValidations>
  <printOptions/>
  <pageMargins left="0.7" right="0.7" top="0.787401575" bottom="0.787401575" header="0.3" footer="0.3"/>
  <pageSetup horizontalDpi="600" verticalDpi="600" orientation="portrait" paperSize="9" scale="63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8"/>
  <sheetViews>
    <sheetView showGridLines="0" view="pageBreakPreview" zoomScaleSheetLayoutView="100" zoomScalePageLayoutView="0" workbookViewId="0" topLeftCell="A1">
      <selection activeCell="K48" sqref="K48"/>
    </sheetView>
  </sheetViews>
  <sheetFormatPr defaultColWidth="9.140625" defaultRowHeight="12.75"/>
  <cols>
    <col min="1" max="1" width="12.00390625" style="0" customWidth="1"/>
    <col min="2" max="2" width="24.57421875" style="0" customWidth="1"/>
    <col min="3" max="3" width="16.8515625" style="0" customWidth="1"/>
    <col min="4" max="4" width="76.57421875" style="0" customWidth="1"/>
  </cols>
  <sheetData>
    <row r="1" spans="1:6" ht="18" customHeight="1">
      <c r="A1" s="947" t="s">
        <v>328</v>
      </c>
      <c r="B1" s="947"/>
      <c r="C1" s="947"/>
      <c r="D1" s="947"/>
      <c r="E1" s="240"/>
      <c r="F1" s="240"/>
    </row>
    <row r="2" spans="1:6" ht="15.75">
      <c r="A2" s="396"/>
      <c r="B2" s="396"/>
      <c r="C2" s="396"/>
      <c r="D2" s="396"/>
      <c r="E2" s="240"/>
      <c r="F2" s="240"/>
    </row>
    <row r="3" spans="1:6" ht="15.75">
      <c r="A3" s="396"/>
      <c r="B3" s="396"/>
      <c r="C3" s="396"/>
      <c r="D3" s="396"/>
      <c r="E3" s="240"/>
      <c r="F3" s="240"/>
    </row>
    <row r="4" spans="1:6" ht="15.75">
      <c r="A4" s="396"/>
      <c r="B4" s="396"/>
      <c r="C4" s="396"/>
      <c r="D4" s="396"/>
      <c r="E4" s="240"/>
      <c r="F4" s="240"/>
    </row>
    <row r="5" spans="1:6" ht="15.75">
      <c r="A5" s="396"/>
      <c r="B5" s="396"/>
      <c r="C5" s="396"/>
      <c r="D5" s="396"/>
      <c r="E5" s="240"/>
      <c r="F5" s="240"/>
    </row>
    <row r="6" spans="1:11" ht="44.25" customHeight="1">
      <c r="A6" s="396"/>
      <c r="B6" s="396"/>
      <c r="C6" s="396"/>
      <c r="D6" s="396"/>
      <c r="E6" s="240"/>
      <c r="F6" s="240"/>
      <c r="K6" s="339"/>
    </row>
    <row r="7" spans="1:6" ht="14.25">
      <c r="A7" s="948" t="s">
        <v>324</v>
      </c>
      <c r="B7" s="948"/>
      <c r="C7" s="948"/>
      <c r="D7" s="948"/>
      <c r="E7" s="240"/>
      <c r="F7" s="240"/>
    </row>
    <row r="8" spans="1:6" ht="19.5" thickBot="1">
      <c r="A8" s="582" t="s">
        <v>366</v>
      </c>
      <c r="B8" s="949"/>
      <c r="C8" s="949"/>
      <c r="D8" s="949"/>
      <c r="E8" s="240"/>
      <c r="F8" s="240"/>
    </row>
    <row r="9" spans="1:6" ht="16.5" thickBot="1">
      <c r="A9" s="950" t="s">
        <v>17</v>
      </c>
      <c r="B9" s="951"/>
      <c r="C9" s="952"/>
      <c r="D9" s="952"/>
      <c r="E9" s="240"/>
      <c r="F9" s="240"/>
    </row>
    <row r="10" spans="1:6" ht="15" thickBot="1">
      <c r="A10" s="879" t="s">
        <v>18</v>
      </c>
      <c r="B10" s="879"/>
      <c r="C10" s="953"/>
      <c r="D10" s="953"/>
      <c r="E10" s="240"/>
      <c r="F10" s="240"/>
    </row>
    <row r="11" spans="1:6" ht="15" thickBot="1">
      <c r="A11" s="385" t="s">
        <v>29</v>
      </c>
      <c r="B11" s="385"/>
      <c r="C11" s="953"/>
      <c r="D11" s="953"/>
      <c r="E11" s="240"/>
      <c r="F11" s="240"/>
    </row>
    <row r="12" spans="1:6" ht="15" thickBot="1">
      <c r="A12" s="879" t="s">
        <v>167</v>
      </c>
      <c r="B12" s="879"/>
      <c r="C12" s="953"/>
      <c r="D12" s="953"/>
      <c r="E12" s="240"/>
      <c r="F12" s="240"/>
    </row>
    <row r="13" spans="1:6" ht="15" thickBot="1">
      <c r="A13" s="879" t="s">
        <v>223</v>
      </c>
      <c r="B13" s="879"/>
      <c r="C13" s="956"/>
      <c r="D13" s="953"/>
      <c r="E13" s="240"/>
      <c r="F13" s="240"/>
    </row>
    <row r="14" spans="1:6" ht="13.5" thickBot="1">
      <c r="A14" s="240"/>
      <c r="B14" s="240"/>
      <c r="C14" s="240"/>
      <c r="D14" s="240"/>
      <c r="E14" s="240"/>
      <c r="F14" s="240"/>
    </row>
    <row r="15" spans="1:6" ht="39" thickBot="1">
      <c r="A15" s="386" t="s">
        <v>325</v>
      </c>
      <c r="B15" s="386" t="s">
        <v>326</v>
      </c>
      <c r="C15" s="387" t="s">
        <v>391</v>
      </c>
      <c r="D15" s="387" t="s">
        <v>327</v>
      </c>
      <c r="E15" s="240"/>
      <c r="F15" s="240"/>
    </row>
    <row r="16" spans="1:6" ht="13.5" thickBot="1">
      <c r="A16" s="388"/>
      <c r="B16" s="389"/>
      <c r="C16" s="390"/>
      <c r="D16" s="389"/>
      <c r="E16" s="240"/>
      <c r="F16" s="240"/>
    </row>
    <row r="17" spans="1:6" ht="13.5" thickBot="1">
      <c r="A17" s="388"/>
      <c r="B17" s="389"/>
      <c r="C17" s="390"/>
      <c r="D17" s="389"/>
      <c r="E17" s="240"/>
      <c r="F17" s="240"/>
    </row>
    <row r="18" spans="1:6" ht="13.5" thickBot="1">
      <c r="A18" s="388"/>
      <c r="B18" s="389"/>
      <c r="C18" s="390"/>
      <c r="D18" s="389"/>
      <c r="E18" s="240"/>
      <c r="F18" s="240"/>
    </row>
    <row r="19" spans="1:6" ht="13.5" thickBot="1">
      <c r="A19" s="388"/>
      <c r="B19" s="389"/>
      <c r="C19" s="390"/>
      <c r="D19" s="389"/>
      <c r="E19" s="240"/>
      <c r="F19" s="240"/>
    </row>
    <row r="20" spans="1:6" ht="13.5" thickBot="1">
      <c r="A20" s="388"/>
      <c r="B20" s="389"/>
      <c r="C20" s="390"/>
      <c r="D20" s="389"/>
      <c r="E20" s="240"/>
      <c r="F20" s="240"/>
    </row>
    <row r="21" spans="1:6" ht="13.5" thickBot="1">
      <c r="A21" s="388"/>
      <c r="B21" s="389"/>
      <c r="C21" s="390"/>
      <c r="D21" s="389"/>
      <c r="E21" s="240"/>
      <c r="F21" s="240"/>
    </row>
    <row r="22" spans="1:6" ht="13.5" thickBot="1">
      <c r="A22" s="388"/>
      <c r="B22" s="389"/>
      <c r="C22" s="390"/>
      <c r="D22" s="389"/>
      <c r="E22" s="240"/>
      <c r="F22" s="240"/>
    </row>
    <row r="23" spans="1:6" ht="13.5" thickBot="1">
      <c r="A23" s="388"/>
      <c r="B23" s="389"/>
      <c r="C23" s="390"/>
      <c r="D23" s="389"/>
      <c r="E23" s="240"/>
      <c r="F23" s="240"/>
    </row>
    <row r="24" spans="1:6" ht="13.5" thickBot="1">
      <c r="A24" s="388"/>
      <c r="B24" s="389"/>
      <c r="C24" s="390"/>
      <c r="D24" s="389"/>
      <c r="E24" s="240"/>
      <c r="F24" s="240"/>
    </row>
    <row r="25" spans="1:6" ht="13.5" thickBot="1">
      <c r="A25" s="388"/>
      <c r="B25" s="389"/>
      <c r="C25" s="390"/>
      <c r="D25" s="389"/>
      <c r="E25" s="240"/>
      <c r="F25" s="240"/>
    </row>
    <row r="26" spans="1:6" ht="13.5" thickBot="1">
      <c r="A26" s="388"/>
      <c r="B26" s="389"/>
      <c r="C26" s="390"/>
      <c r="D26" s="389"/>
      <c r="E26" s="240"/>
      <c r="F26" s="240"/>
    </row>
    <row r="27" spans="1:6" ht="13.5" thickBot="1">
      <c r="A27" s="388"/>
      <c r="B27" s="389"/>
      <c r="C27" s="390"/>
      <c r="D27" s="389"/>
      <c r="E27" s="240"/>
      <c r="F27" s="240"/>
    </row>
    <row r="28" spans="1:6" ht="13.5" thickBot="1">
      <c r="A28" s="388"/>
      <c r="B28" s="389"/>
      <c r="C28" s="390"/>
      <c r="D28" s="389"/>
      <c r="E28" s="240"/>
      <c r="F28" s="240"/>
    </row>
    <row r="29" spans="1:6" ht="13.5" thickBot="1">
      <c r="A29" s="388"/>
      <c r="B29" s="389"/>
      <c r="C29" s="390"/>
      <c r="D29" s="389"/>
      <c r="E29" s="240"/>
      <c r="F29" s="240"/>
    </row>
    <row r="30" spans="1:6" ht="13.5" thickBot="1">
      <c r="A30" s="388"/>
      <c r="B30" s="389"/>
      <c r="C30" s="390"/>
      <c r="D30" s="389"/>
      <c r="E30" s="240"/>
      <c r="F30" s="240"/>
    </row>
    <row r="31" spans="1:6" ht="13.5" thickBot="1">
      <c r="A31" s="388"/>
      <c r="B31" s="389"/>
      <c r="C31" s="390"/>
      <c r="D31" s="389"/>
      <c r="E31" s="240"/>
      <c r="F31" s="240"/>
    </row>
    <row r="32" spans="1:6" ht="13.5" thickBot="1">
      <c r="A32" s="388"/>
      <c r="B32" s="389"/>
      <c r="C32" s="390"/>
      <c r="D32" s="389"/>
      <c r="E32" s="240"/>
      <c r="F32" s="240"/>
    </row>
    <row r="33" spans="1:6" ht="13.5" thickBot="1">
      <c r="A33" s="388"/>
      <c r="B33" s="389"/>
      <c r="C33" s="390"/>
      <c r="D33" s="389"/>
      <c r="E33" s="240"/>
      <c r="F33" s="240"/>
    </row>
    <row r="34" spans="1:6" ht="13.5" thickBot="1">
      <c r="A34" s="388"/>
      <c r="B34" s="389"/>
      <c r="C34" s="390"/>
      <c r="D34" s="389"/>
      <c r="E34" s="240"/>
      <c r="F34" s="240"/>
    </row>
    <row r="35" spans="1:6" ht="13.5" thickBot="1">
      <c r="A35" s="388"/>
      <c r="B35" s="389"/>
      <c r="C35" s="390"/>
      <c r="D35" s="389"/>
      <c r="E35" s="240"/>
      <c r="F35" s="240"/>
    </row>
    <row r="36" spans="1:6" ht="13.5" thickBot="1">
      <c r="A36" s="957" t="s">
        <v>298</v>
      </c>
      <c r="B36" s="957"/>
      <c r="C36" s="391">
        <f>SUM(C16:C35)</f>
        <v>0</v>
      </c>
      <c r="D36" s="392"/>
      <c r="E36" s="393"/>
      <c r="F36" s="393"/>
    </row>
    <row r="37" spans="1:6" ht="12.75">
      <c r="A37" s="240"/>
      <c r="B37" s="240"/>
      <c r="C37" s="240"/>
      <c r="D37" s="240"/>
      <c r="E37" s="240"/>
      <c r="F37" s="240"/>
    </row>
    <row r="38" spans="1:6" ht="12.75">
      <c r="A38" s="519" t="s">
        <v>367</v>
      </c>
      <c r="B38" s="519"/>
      <c r="C38" s="240"/>
      <c r="D38" s="240"/>
      <c r="E38" s="240"/>
      <c r="F38" s="240"/>
    </row>
    <row r="39" spans="1:6" ht="12.75">
      <c r="A39" s="519" t="s">
        <v>365</v>
      </c>
      <c r="B39" s="519"/>
      <c r="C39" s="240"/>
      <c r="D39" s="240"/>
      <c r="E39" s="240"/>
      <c r="F39" s="240"/>
    </row>
    <row r="40" spans="1:6" ht="13.5" thickBot="1">
      <c r="A40" s="240"/>
      <c r="B40" s="240"/>
      <c r="C40" s="240"/>
      <c r="D40" s="240"/>
      <c r="E40" s="240"/>
      <c r="F40" s="240"/>
    </row>
    <row r="41" spans="1:2" ht="15.75" thickBot="1">
      <c r="A41" s="33" t="s">
        <v>182</v>
      </c>
      <c r="B41" s="34"/>
    </row>
    <row r="42" spans="1:6" ht="48" customHeight="1" thickBot="1">
      <c r="A42" s="9"/>
      <c r="B42" s="9"/>
      <c r="C42" s="9"/>
      <c r="D42" s="9"/>
      <c r="E42" s="10"/>
      <c r="F42" s="10"/>
    </row>
    <row r="43" spans="1:3" ht="20.25" customHeight="1" thickBot="1">
      <c r="A43" s="954" t="s">
        <v>216</v>
      </c>
      <c r="B43" s="955"/>
      <c r="C43" s="394"/>
    </row>
    <row r="46" ht="15">
      <c r="A46" s="12" t="s">
        <v>392</v>
      </c>
    </row>
    <row r="48" spans="1:4" ht="12.75">
      <c r="A48" s="395"/>
      <c r="B48" s="395"/>
      <c r="C48" s="395"/>
      <c r="D48" s="395"/>
    </row>
  </sheetData>
  <sheetProtection/>
  <mergeCells count="14">
    <mergeCell ref="A43:B43"/>
    <mergeCell ref="C11:D11"/>
    <mergeCell ref="A12:B12"/>
    <mergeCell ref="C12:D12"/>
    <mergeCell ref="A13:B13"/>
    <mergeCell ref="C13:D13"/>
    <mergeCell ref="A36:B36"/>
    <mergeCell ref="A1:D1"/>
    <mergeCell ref="A7:D7"/>
    <mergeCell ref="A8:D8"/>
    <mergeCell ref="A9:B9"/>
    <mergeCell ref="C9:D9"/>
    <mergeCell ref="A10:B10"/>
    <mergeCell ref="C10:D10"/>
  </mergeCells>
  <dataValidations count="1">
    <dataValidation type="whole" operator="greaterThan" allowBlank="1" showInputMessage="1" showErrorMessage="1" error="Zadejte počet osob, tj. celé číslo!" sqref="C16:C35">
      <formula1>0</formula1>
    </dataValidation>
  </dataValidations>
  <printOptions/>
  <pageMargins left="0.7" right="0.7" top="0.787401575" bottom="0.787401575" header="0.3" footer="0.3"/>
  <pageSetup horizontalDpi="600" verticalDpi="6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52"/>
  <sheetViews>
    <sheetView showGridLines="0" view="pageBreakPreview" zoomScaleSheetLayoutView="100" workbookViewId="0" topLeftCell="A1">
      <selection activeCell="A1" sqref="A1:H1"/>
    </sheetView>
  </sheetViews>
  <sheetFormatPr defaultColWidth="9.140625" defaultRowHeight="12.75"/>
  <cols>
    <col min="1" max="1" width="17.8515625" style="240" customWidth="1"/>
    <col min="2" max="2" width="36.140625" style="240" customWidth="1"/>
    <col min="3" max="3" width="13.421875" style="240" customWidth="1"/>
    <col min="4" max="4" width="17.00390625" style="240" customWidth="1"/>
    <col min="5" max="5" width="14.421875" style="240" customWidth="1"/>
    <col min="6" max="6" width="14.00390625" style="240" customWidth="1"/>
    <col min="7" max="7" width="14.8515625" style="240" customWidth="1"/>
    <col min="8" max="16384" width="9.140625" style="240" customWidth="1"/>
  </cols>
  <sheetData>
    <row r="1" spans="1:8" ht="15.75" customHeight="1">
      <c r="A1" s="666" t="s">
        <v>344</v>
      </c>
      <c r="B1" s="666"/>
      <c r="C1" s="666"/>
      <c r="D1" s="666"/>
      <c r="E1" s="666"/>
      <c r="F1" s="666"/>
      <c r="G1" s="666"/>
      <c r="H1" s="666"/>
    </row>
    <row r="2" spans="1:7" ht="12.75" customHeight="1">
      <c r="A2" s="579"/>
      <c r="B2" s="579"/>
      <c r="C2" s="579"/>
      <c r="D2" s="579"/>
      <c r="E2" s="579"/>
      <c r="F2" s="579"/>
      <c r="G2" s="579"/>
    </row>
    <row r="3" spans="1:7" ht="12.75" customHeight="1">
      <c r="A3" s="579"/>
      <c r="B3" s="579"/>
      <c r="C3" s="579"/>
      <c r="D3" s="579"/>
      <c r="E3" s="579"/>
      <c r="F3" s="579"/>
      <c r="G3" s="579"/>
    </row>
    <row r="4" spans="1:7" ht="12.75" customHeight="1">
      <c r="A4" s="579"/>
      <c r="B4" s="579"/>
      <c r="C4" s="579"/>
      <c r="D4" s="579"/>
      <c r="E4" s="579"/>
      <c r="F4" s="579"/>
      <c r="G4" s="579"/>
    </row>
    <row r="5" spans="1:7" ht="23.25" customHeight="1">
      <c r="A5" s="579"/>
      <c r="B5" s="579"/>
      <c r="C5" s="579"/>
      <c r="D5" s="579"/>
      <c r="E5" s="579"/>
      <c r="F5" s="579"/>
      <c r="G5" s="579"/>
    </row>
    <row r="6" spans="1:7" ht="12.75" customHeight="1" hidden="1">
      <c r="A6" s="579"/>
      <c r="B6" s="579"/>
      <c r="C6" s="579"/>
      <c r="D6" s="579"/>
      <c r="E6" s="579"/>
      <c r="F6" s="579"/>
      <c r="G6" s="579"/>
    </row>
    <row r="7" spans="1:7" ht="67.5" customHeight="1">
      <c r="A7" s="579"/>
      <c r="B7" s="579"/>
      <c r="C7" s="579"/>
      <c r="D7" s="579"/>
      <c r="E7" s="579"/>
      <c r="F7" s="579"/>
      <c r="G7" s="579"/>
    </row>
    <row r="8" spans="1:7" ht="17.25" customHeight="1">
      <c r="A8" s="580" t="s">
        <v>49</v>
      </c>
      <c r="B8" s="579"/>
      <c r="C8" s="579"/>
      <c r="D8" s="579"/>
      <c r="E8" s="579"/>
      <c r="F8" s="579"/>
      <c r="G8" s="579"/>
    </row>
    <row r="9" spans="1:7" ht="19.5" thickBot="1">
      <c r="A9" s="581" t="s">
        <v>207</v>
      </c>
      <c r="B9" s="581"/>
      <c r="C9" s="582"/>
      <c r="D9" s="582"/>
      <c r="E9" s="582"/>
      <c r="F9" s="582"/>
      <c r="G9" s="582"/>
    </row>
    <row r="10" spans="1:7" ht="15" thickBot="1">
      <c r="A10" s="583" t="s">
        <v>17</v>
      </c>
      <c r="B10" s="584"/>
      <c r="C10" s="585"/>
      <c r="D10" s="586"/>
      <c r="E10" s="586"/>
      <c r="F10" s="586"/>
      <c r="G10" s="587"/>
    </row>
    <row r="11" spans="1:7" ht="15" thickBot="1">
      <c r="A11" s="588" t="s">
        <v>18</v>
      </c>
      <c r="B11" s="589"/>
      <c r="C11" s="590"/>
      <c r="D11" s="591"/>
      <c r="E11" s="591"/>
      <c r="F11" s="591"/>
      <c r="G11" s="592"/>
    </row>
    <row r="12" spans="1:7" ht="15" thickBot="1">
      <c r="A12" s="574" t="s">
        <v>208</v>
      </c>
      <c r="B12" s="575"/>
      <c r="C12" s="576"/>
      <c r="D12" s="577"/>
      <c r="E12" s="577"/>
      <c r="F12" s="577"/>
      <c r="G12" s="578"/>
    </row>
    <row r="13" spans="1:7" ht="15.75" thickBot="1">
      <c r="A13" s="161"/>
      <c r="B13" s="596"/>
      <c r="C13" s="597"/>
      <c r="D13" s="597"/>
      <c r="E13" s="597"/>
      <c r="F13" s="597"/>
      <c r="G13" s="597"/>
    </row>
    <row r="14" spans="1:7" ht="12.75" customHeight="1">
      <c r="A14" s="598" t="s">
        <v>210</v>
      </c>
      <c r="B14" s="600" t="s">
        <v>19</v>
      </c>
      <c r="C14" s="598" t="s">
        <v>20</v>
      </c>
      <c r="D14" s="598" t="s">
        <v>209</v>
      </c>
      <c r="E14" s="603" t="s">
        <v>21</v>
      </c>
      <c r="F14" s="598" t="s">
        <v>22</v>
      </c>
      <c r="G14" s="598" t="s">
        <v>23</v>
      </c>
    </row>
    <row r="15" spans="1:7" ht="50.25" customHeight="1" thickBot="1">
      <c r="A15" s="599"/>
      <c r="B15" s="601"/>
      <c r="C15" s="599"/>
      <c r="D15" s="599"/>
      <c r="E15" s="604"/>
      <c r="F15" s="602"/>
      <c r="G15" s="599"/>
    </row>
    <row r="16" spans="1:7" ht="15.75" thickBot="1">
      <c r="A16" s="162"/>
      <c r="B16" s="149"/>
      <c r="C16" s="150"/>
      <c r="D16" s="151"/>
      <c r="E16" s="163"/>
      <c r="F16" s="164"/>
      <c r="G16" s="164"/>
    </row>
    <row r="17" spans="1:7" ht="15.75" thickBot="1">
      <c r="A17" s="165"/>
      <c r="B17" s="154"/>
      <c r="C17" s="155"/>
      <c r="D17" s="151"/>
      <c r="E17" s="129"/>
      <c r="F17" s="156"/>
      <c r="G17" s="156"/>
    </row>
    <row r="18" spans="1:7" ht="15.75" thickBot="1">
      <c r="A18" s="165"/>
      <c r="B18" s="154"/>
      <c r="C18" s="155"/>
      <c r="D18" s="151"/>
      <c r="E18" s="129"/>
      <c r="F18" s="156"/>
      <c r="G18" s="156"/>
    </row>
    <row r="19" spans="1:7" ht="15.75" thickBot="1">
      <c r="A19" s="165"/>
      <c r="B19" s="154"/>
      <c r="C19" s="155"/>
      <c r="D19" s="151"/>
      <c r="E19" s="129"/>
      <c r="F19" s="156"/>
      <c r="G19" s="156"/>
    </row>
    <row r="20" spans="1:7" ht="15.75" thickBot="1">
      <c r="A20" s="165"/>
      <c r="B20" s="154"/>
      <c r="C20" s="155"/>
      <c r="D20" s="151"/>
      <c r="E20" s="129"/>
      <c r="F20" s="156"/>
      <c r="G20" s="156"/>
    </row>
    <row r="21" spans="1:7" ht="15.75" thickBot="1">
      <c r="A21" s="165"/>
      <c r="B21" s="154"/>
      <c r="C21" s="155"/>
      <c r="D21" s="151"/>
      <c r="E21" s="129"/>
      <c r="F21" s="156"/>
      <c r="G21" s="156"/>
    </row>
    <row r="22" spans="1:7" ht="15.75" thickBot="1">
      <c r="A22" s="165"/>
      <c r="B22" s="154"/>
      <c r="C22" s="155"/>
      <c r="D22" s="151"/>
      <c r="E22" s="129"/>
      <c r="F22" s="156"/>
      <c r="G22" s="156"/>
    </row>
    <row r="23" spans="1:7" ht="15.75" thickBot="1">
      <c r="A23" s="165"/>
      <c r="B23" s="154"/>
      <c r="C23" s="155"/>
      <c r="D23" s="151"/>
      <c r="E23" s="129"/>
      <c r="F23" s="156"/>
      <c r="G23" s="156"/>
    </row>
    <row r="24" spans="1:7" ht="15.75" thickBot="1">
      <c r="A24" s="165"/>
      <c r="B24" s="154"/>
      <c r="C24" s="155"/>
      <c r="D24" s="151"/>
      <c r="E24" s="129"/>
      <c r="F24" s="156"/>
      <c r="G24" s="156"/>
    </row>
    <row r="25" spans="1:7" ht="15.75" thickBot="1">
      <c r="A25" s="165"/>
      <c r="B25" s="154"/>
      <c r="C25" s="155"/>
      <c r="D25" s="151"/>
      <c r="E25" s="129"/>
      <c r="F25" s="156"/>
      <c r="G25" s="156"/>
    </row>
    <row r="26" spans="1:7" ht="15.75" thickBot="1">
      <c r="A26" s="165"/>
      <c r="B26" s="154"/>
      <c r="C26" s="155"/>
      <c r="D26" s="151"/>
      <c r="E26" s="129"/>
      <c r="F26" s="156"/>
      <c r="G26" s="156"/>
    </row>
    <row r="27" spans="1:7" ht="15.75" thickBot="1">
      <c r="A27" s="166"/>
      <c r="B27" s="158"/>
      <c r="C27" s="159"/>
      <c r="D27" s="151"/>
      <c r="E27" s="136"/>
      <c r="F27" s="160"/>
      <c r="G27" s="160"/>
    </row>
    <row r="28" spans="1:7" ht="15" thickBot="1">
      <c r="A28" s="593" t="s">
        <v>24</v>
      </c>
      <c r="B28" s="594"/>
      <c r="C28" s="594"/>
      <c r="D28" s="594"/>
      <c r="E28" s="595"/>
      <c r="F28" s="474">
        <f>SUM(F16:F27)</f>
        <v>0</v>
      </c>
      <c r="G28" s="474">
        <f>SUM(G16:G27)</f>
        <v>0</v>
      </c>
    </row>
    <row r="29" spans="1:7" ht="15.75" thickBot="1">
      <c r="A29" s="9"/>
      <c r="B29" s="9"/>
      <c r="C29" s="9"/>
      <c r="D29" s="9"/>
      <c r="E29" s="9"/>
      <c r="F29" s="9"/>
      <c r="G29" s="9"/>
    </row>
    <row r="30" spans="1:7" ht="15.75" thickBot="1">
      <c r="A30" s="144" t="s">
        <v>25</v>
      </c>
      <c r="B30" s="145"/>
      <c r="C30" s="9"/>
      <c r="D30" s="221" t="s">
        <v>216</v>
      </c>
      <c r="E30" s="222"/>
      <c r="F30" s="219"/>
      <c r="G30" s="220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12" t="s">
        <v>393</v>
      </c>
      <c r="B32" s="9"/>
      <c r="C32" s="9"/>
      <c r="D32" s="9"/>
      <c r="E32" s="9"/>
      <c r="F32" s="9"/>
      <c r="G32" s="9"/>
    </row>
    <row r="39" ht="12.75">
      <c r="B39" s="240" t="s">
        <v>373</v>
      </c>
    </row>
    <row r="40" ht="12.75">
      <c r="B40" s="240" t="s">
        <v>374</v>
      </c>
    </row>
    <row r="41" ht="12.75">
      <c r="B41" s="240" t="s">
        <v>375</v>
      </c>
    </row>
    <row r="42" ht="12.75">
      <c r="B42" s="240" t="s">
        <v>376</v>
      </c>
    </row>
    <row r="43" ht="12.75">
      <c r="B43" s="240" t="s">
        <v>377</v>
      </c>
    </row>
    <row r="44" ht="12.75">
      <c r="B44" s="240" t="s">
        <v>378</v>
      </c>
    </row>
    <row r="45" ht="12.75">
      <c r="B45" s="240" t="s">
        <v>379</v>
      </c>
    </row>
    <row r="46" ht="12.75">
      <c r="B46" s="240" t="s">
        <v>380</v>
      </c>
    </row>
    <row r="47" ht="12.75">
      <c r="B47" s="240" t="s">
        <v>381</v>
      </c>
    </row>
    <row r="48" ht="12.75">
      <c r="B48" s="240" t="s">
        <v>382</v>
      </c>
    </row>
    <row r="49" ht="12.75">
      <c r="B49" s="240" t="s">
        <v>383</v>
      </c>
    </row>
    <row r="50" ht="12.75">
      <c r="B50" s="240" t="s">
        <v>384</v>
      </c>
    </row>
    <row r="51" ht="12.75">
      <c r="B51" s="240" t="s">
        <v>385</v>
      </c>
    </row>
    <row r="52" ht="12.75">
      <c r="B52" s="240" t="s">
        <v>386</v>
      </c>
    </row>
  </sheetData>
  <sheetProtection/>
  <mergeCells count="19">
    <mergeCell ref="A28:E28"/>
    <mergeCell ref="B13:G13"/>
    <mergeCell ref="A14:A15"/>
    <mergeCell ref="B14:B15"/>
    <mergeCell ref="C14:C15"/>
    <mergeCell ref="F14:F15"/>
    <mergeCell ref="G14:G15"/>
    <mergeCell ref="D14:D15"/>
    <mergeCell ref="E14:E15"/>
    <mergeCell ref="A12:B12"/>
    <mergeCell ref="C12:G12"/>
    <mergeCell ref="A1:H1"/>
    <mergeCell ref="A2:G7"/>
    <mergeCell ref="A8:G8"/>
    <mergeCell ref="A9:G9"/>
    <mergeCell ref="A10:B10"/>
    <mergeCell ref="C10:G10"/>
    <mergeCell ref="A11:B11"/>
    <mergeCell ref="C11:G11"/>
  </mergeCells>
  <dataValidations count="1">
    <dataValidation type="list" allowBlank="1" showInputMessage="1" showErrorMessage="1" sqref="D16:D27">
      <formula1>$B$39:$B$52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34"/>
  <sheetViews>
    <sheetView showGridLines="0" view="pageBreakPreview" zoomScaleSheetLayoutView="100" zoomScalePageLayoutView="0" workbookViewId="0" topLeftCell="A1">
      <selection activeCell="B43" sqref="B43"/>
    </sheetView>
  </sheetViews>
  <sheetFormatPr defaultColWidth="9.140625" defaultRowHeight="12.75"/>
  <cols>
    <col min="1" max="1" width="10.140625" style="240" customWidth="1"/>
    <col min="2" max="2" width="51.00390625" style="240" customWidth="1"/>
    <col min="3" max="3" width="13.00390625" style="240" customWidth="1"/>
    <col min="4" max="4" width="13.7109375" style="240" customWidth="1"/>
    <col min="5" max="5" width="10.57421875" style="240" customWidth="1"/>
    <col min="6" max="10" width="14.140625" style="240" customWidth="1"/>
    <col min="11" max="11" width="18.7109375" style="240" customWidth="1"/>
    <col min="12" max="16384" width="9.140625" style="240" customWidth="1"/>
  </cols>
  <sheetData>
    <row r="1" spans="1:11" ht="15.75" customHeight="1">
      <c r="A1" s="642" t="s">
        <v>28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</row>
    <row r="2" spans="1:11" ht="12.75">
      <c r="A2" s="579" t="s">
        <v>16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</row>
    <row r="3" spans="1:11" ht="12.75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</row>
    <row r="4" spans="1:11" ht="12.75">
      <c r="A4" s="579"/>
      <c r="B4" s="579"/>
      <c r="C4" s="579"/>
      <c r="D4" s="579"/>
      <c r="E4" s="579"/>
      <c r="F4" s="579"/>
      <c r="G4" s="579"/>
      <c r="H4" s="579"/>
      <c r="I4" s="579"/>
      <c r="J4" s="579"/>
      <c r="K4" s="579"/>
    </row>
    <row r="5" spans="1:11" ht="12.75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579"/>
    </row>
    <row r="6" spans="1:11" ht="67.5" customHeight="1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</row>
    <row r="7" spans="1:11" ht="15.75" customHeight="1">
      <c r="A7" s="580" t="s">
        <v>49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</row>
    <row r="8" spans="1:11" ht="19.5" thickBot="1">
      <c r="A8" s="581" t="s">
        <v>337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</row>
    <row r="9" spans="1:11" ht="15" thickBot="1">
      <c r="A9" s="612" t="s">
        <v>17</v>
      </c>
      <c r="B9" s="613"/>
      <c r="C9" s="626"/>
      <c r="D9" s="627"/>
      <c r="E9" s="627"/>
      <c r="F9" s="627"/>
      <c r="G9" s="627"/>
      <c r="H9" s="627"/>
      <c r="I9" s="627"/>
      <c r="J9" s="627"/>
      <c r="K9" s="628"/>
    </row>
    <row r="10" spans="1:11" ht="15" thickBot="1">
      <c r="A10" s="614" t="s">
        <v>18</v>
      </c>
      <c r="B10" s="615"/>
      <c r="C10" s="629"/>
      <c r="D10" s="630"/>
      <c r="E10" s="630"/>
      <c r="F10" s="630"/>
      <c r="G10" s="630"/>
      <c r="H10" s="630"/>
      <c r="I10" s="630"/>
      <c r="J10" s="630"/>
      <c r="K10" s="631"/>
    </row>
    <row r="11" spans="1:11" ht="15" thickBot="1">
      <c r="A11" s="618" t="s">
        <v>29</v>
      </c>
      <c r="B11" s="619"/>
      <c r="C11" s="632"/>
      <c r="D11" s="633"/>
      <c r="E11" s="633"/>
      <c r="F11" s="633"/>
      <c r="G11" s="633"/>
      <c r="H11" s="633"/>
      <c r="I11" s="633"/>
      <c r="J11" s="633"/>
      <c r="K11" s="634"/>
    </row>
    <row r="12" spans="1:11" ht="15.75" thickBot="1">
      <c r="A12" s="11"/>
      <c r="B12" s="115"/>
      <c r="C12" s="115"/>
      <c r="D12" s="116"/>
      <c r="E12" s="116"/>
      <c r="F12" s="115"/>
      <c r="G12" s="115"/>
      <c r="H12" s="115"/>
      <c r="I12" s="115"/>
      <c r="J12" s="115"/>
      <c r="K12" s="146"/>
    </row>
    <row r="13" spans="1:11" ht="15" customHeight="1" thickBot="1">
      <c r="A13" s="620" t="s">
        <v>30</v>
      </c>
      <c r="B13" s="620" t="s">
        <v>31</v>
      </c>
      <c r="C13" s="622" t="s">
        <v>32</v>
      </c>
      <c r="D13" s="622" t="s">
        <v>33</v>
      </c>
      <c r="E13" s="635"/>
      <c r="F13" s="637" t="s">
        <v>34</v>
      </c>
      <c r="G13" s="637"/>
      <c r="H13" s="637"/>
      <c r="I13" s="637"/>
      <c r="J13" s="637"/>
      <c r="K13" s="638"/>
    </row>
    <row r="14" spans="1:11" ht="73.5" customHeight="1" thickBot="1">
      <c r="A14" s="621"/>
      <c r="B14" s="621"/>
      <c r="C14" s="623"/>
      <c r="D14" s="623"/>
      <c r="E14" s="636"/>
      <c r="F14" s="457" t="s">
        <v>35</v>
      </c>
      <c r="G14" s="147" t="s">
        <v>338</v>
      </c>
      <c r="H14" s="147" t="s">
        <v>339</v>
      </c>
      <c r="I14" s="147" t="s">
        <v>340</v>
      </c>
      <c r="J14" s="147" t="s">
        <v>341</v>
      </c>
      <c r="K14" s="147" t="s">
        <v>36</v>
      </c>
    </row>
    <row r="15" spans="1:13" ht="15.75" thickBot="1">
      <c r="A15" s="148"/>
      <c r="B15" s="149"/>
      <c r="C15" s="150"/>
      <c r="D15" s="605"/>
      <c r="E15" s="606"/>
      <c r="F15" s="152"/>
      <c r="G15" s="152"/>
      <c r="H15" s="152"/>
      <c r="I15" s="152"/>
      <c r="J15" s="152"/>
      <c r="K15" s="466">
        <f>J15+I15+H15+G15</f>
        <v>0</v>
      </c>
      <c r="M15" s="240">
        <v>4</v>
      </c>
    </row>
    <row r="16" spans="1:11" ht="15.75" thickBot="1">
      <c r="A16" s="153"/>
      <c r="B16" s="154"/>
      <c r="C16" s="155"/>
      <c r="D16" s="607"/>
      <c r="E16" s="608"/>
      <c r="F16" s="156"/>
      <c r="G16" s="156"/>
      <c r="H16" s="156"/>
      <c r="I16" s="156"/>
      <c r="J16" s="156"/>
      <c r="K16" s="466">
        <f aca="true" t="shared" si="0" ref="K16:K28">J16+I16+H16+G16</f>
        <v>0</v>
      </c>
    </row>
    <row r="17" spans="1:11" ht="15.75" thickBot="1">
      <c r="A17" s="153"/>
      <c r="B17" s="154"/>
      <c r="C17" s="155"/>
      <c r="D17" s="607"/>
      <c r="E17" s="608"/>
      <c r="F17" s="156"/>
      <c r="G17" s="156"/>
      <c r="H17" s="156"/>
      <c r="I17" s="156"/>
      <c r="J17" s="156"/>
      <c r="K17" s="466">
        <f t="shared" si="0"/>
        <v>0</v>
      </c>
    </row>
    <row r="18" spans="1:11" ht="15.75" thickBot="1">
      <c r="A18" s="153"/>
      <c r="B18" s="154"/>
      <c r="C18" s="155"/>
      <c r="D18" s="607"/>
      <c r="E18" s="608"/>
      <c r="F18" s="156"/>
      <c r="G18" s="156"/>
      <c r="H18" s="156"/>
      <c r="I18" s="156"/>
      <c r="J18" s="156"/>
      <c r="K18" s="466">
        <f t="shared" si="0"/>
        <v>0</v>
      </c>
    </row>
    <row r="19" spans="1:11" ht="15.75" thickBot="1">
      <c r="A19" s="153"/>
      <c r="B19" s="154"/>
      <c r="C19" s="155"/>
      <c r="D19" s="607"/>
      <c r="E19" s="608"/>
      <c r="F19" s="156"/>
      <c r="G19" s="156"/>
      <c r="H19" s="156"/>
      <c r="I19" s="156"/>
      <c r="J19" s="156"/>
      <c r="K19" s="466">
        <f t="shared" si="0"/>
        <v>0</v>
      </c>
    </row>
    <row r="20" spans="1:11" ht="15.75" thickBot="1">
      <c r="A20" s="153"/>
      <c r="B20" s="154"/>
      <c r="C20" s="155"/>
      <c r="D20" s="607"/>
      <c r="E20" s="608"/>
      <c r="F20" s="156"/>
      <c r="G20" s="156"/>
      <c r="H20" s="156"/>
      <c r="I20" s="156"/>
      <c r="J20" s="156"/>
      <c r="K20" s="466">
        <f t="shared" si="0"/>
        <v>0</v>
      </c>
    </row>
    <row r="21" spans="1:11" ht="15.75" thickBot="1">
      <c r="A21" s="153"/>
      <c r="B21" s="154"/>
      <c r="C21" s="155"/>
      <c r="D21" s="607"/>
      <c r="E21" s="608"/>
      <c r="F21" s="156"/>
      <c r="G21" s="156"/>
      <c r="H21" s="156"/>
      <c r="I21" s="156"/>
      <c r="J21" s="156"/>
      <c r="K21" s="466">
        <f t="shared" si="0"/>
        <v>0</v>
      </c>
    </row>
    <row r="22" spans="1:11" ht="15.75" thickBot="1">
      <c r="A22" s="153"/>
      <c r="B22" s="154"/>
      <c r="C22" s="155"/>
      <c r="D22" s="607"/>
      <c r="E22" s="608"/>
      <c r="F22" s="156"/>
      <c r="G22" s="156"/>
      <c r="H22" s="156"/>
      <c r="I22" s="156"/>
      <c r="J22" s="156"/>
      <c r="K22" s="466">
        <f t="shared" si="0"/>
        <v>0</v>
      </c>
    </row>
    <row r="23" spans="1:11" ht="15.75" thickBot="1">
      <c r="A23" s="153"/>
      <c r="B23" s="154"/>
      <c r="C23" s="155"/>
      <c r="D23" s="607"/>
      <c r="E23" s="608"/>
      <c r="F23" s="156"/>
      <c r="G23" s="156"/>
      <c r="H23" s="156"/>
      <c r="I23" s="156"/>
      <c r="J23" s="156"/>
      <c r="K23" s="466">
        <f t="shared" si="0"/>
        <v>0</v>
      </c>
    </row>
    <row r="24" spans="1:11" ht="15.75" thickBot="1">
      <c r="A24" s="153"/>
      <c r="B24" s="154"/>
      <c r="C24" s="155"/>
      <c r="D24" s="607"/>
      <c r="E24" s="608"/>
      <c r="F24" s="156"/>
      <c r="G24" s="156"/>
      <c r="H24" s="156"/>
      <c r="I24" s="156"/>
      <c r="J24" s="156"/>
      <c r="K24" s="466">
        <f t="shared" si="0"/>
        <v>0</v>
      </c>
    </row>
    <row r="25" spans="1:11" ht="15.75" thickBot="1">
      <c r="A25" s="153"/>
      <c r="B25" s="154"/>
      <c r="C25" s="155"/>
      <c r="D25" s="607"/>
      <c r="E25" s="608"/>
      <c r="F25" s="156"/>
      <c r="G25" s="156"/>
      <c r="H25" s="156"/>
      <c r="I25" s="156"/>
      <c r="J25" s="156"/>
      <c r="K25" s="466">
        <f t="shared" si="0"/>
        <v>0</v>
      </c>
    </row>
    <row r="26" spans="1:11" ht="15.75" thickBot="1">
      <c r="A26" s="153"/>
      <c r="B26" s="154"/>
      <c r="C26" s="155"/>
      <c r="D26" s="607"/>
      <c r="E26" s="608"/>
      <c r="F26" s="156"/>
      <c r="G26" s="156"/>
      <c r="H26" s="156"/>
      <c r="I26" s="156"/>
      <c r="J26" s="156"/>
      <c r="K26" s="466">
        <f t="shared" si="0"/>
        <v>0</v>
      </c>
    </row>
    <row r="27" spans="1:11" ht="15.75" thickBot="1">
      <c r="A27" s="153"/>
      <c r="B27" s="154"/>
      <c r="C27" s="155"/>
      <c r="D27" s="607"/>
      <c r="E27" s="608"/>
      <c r="F27" s="156"/>
      <c r="G27" s="156"/>
      <c r="H27" s="156"/>
      <c r="I27" s="156"/>
      <c r="J27" s="156"/>
      <c r="K27" s="466">
        <f t="shared" si="0"/>
        <v>0</v>
      </c>
    </row>
    <row r="28" spans="1:11" ht="15.75" thickBot="1">
      <c r="A28" s="157"/>
      <c r="B28" s="158"/>
      <c r="C28" s="159"/>
      <c r="D28" s="624"/>
      <c r="E28" s="625"/>
      <c r="F28" s="160"/>
      <c r="G28" s="160"/>
      <c r="H28" s="160"/>
      <c r="I28" s="160"/>
      <c r="J28" s="160"/>
      <c r="K28" s="466">
        <f t="shared" si="0"/>
        <v>0</v>
      </c>
    </row>
    <row r="29" spans="1:11" ht="15" thickBot="1">
      <c r="A29" s="609" t="s">
        <v>24</v>
      </c>
      <c r="B29" s="610"/>
      <c r="C29" s="610"/>
      <c r="D29" s="610"/>
      <c r="E29" s="611"/>
      <c r="F29" s="141">
        <f aca="true" t="shared" si="1" ref="F29:K29">SUM(F15:F28)</f>
        <v>0</v>
      </c>
      <c r="G29" s="141">
        <f t="shared" si="1"/>
        <v>0</v>
      </c>
      <c r="H29" s="141">
        <f t="shared" si="1"/>
        <v>0</v>
      </c>
      <c r="I29" s="141">
        <f t="shared" si="1"/>
        <v>0</v>
      </c>
      <c r="J29" s="141">
        <f t="shared" si="1"/>
        <v>0</v>
      </c>
      <c r="K29" s="141">
        <f t="shared" si="1"/>
        <v>0</v>
      </c>
    </row>
    <row r="30" spans="1:11" ht="15.75" thickBo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.75" thickBot="1">
      <c r="A31" s="144" t="s">
        <v>25</v>
      </c>
      <c r="B31" s="145"/>
      <c r="C31" s="10"/>
      <c r="D31" s="616" t="s">
        <v>216</v>
      </c>
      <c r="E31" s="617"/>
      <c r="F31" s="639"/>
      <c r="G31" s="640"/>
      <c r="H31" s="640"/>
      <c r="I31" s="640"/>
      <c r="J31" s="640"/>
      <c r="K31" s="641"/>
    </row>
    <row r="32" spans="1:1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">
      <c r="A33" s="12" t="s">
        <v>392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2" ht="12.75">
      <c r="A34" s="475"/>
      <c r="B34" s="475"/>
    </row>
  </sheetData>
  <sheetProtection/>
  <mergeCells count="32">
    <mergeCell ref="F13:K13"/>
    <mergeCell ref="F31:K31"/>
    <mergeCell ref="A1:K1"/>
    <mergeCell ref="D19:E19"/>
    <mergeCell ref="D20:E20"/>
    <mergeCell ref="D21:E21"/>
    <mergeCell ref="D22:E22"/>
    <mergeCell ref="D17:E17"/>
    <mergeCell ref="D18:E18"/>
    <mergeCell ref="D25:E25"/>
    <mergeCell ref="A2:K6"/>
    <mergeCell ref="A7:K7"/>
    <mergeCell ref="A8:K8"/>
    <mergeCell ref="C9:K9"/>
    <mergeCell ref="C10:K10"/>
    <mergeCell ref="C11:K11"/>
    <mergeCell ref="D31:E31"/>
    <mergeCell ref="A11:B11"/>
    <mergeCell ref="A13:A14"/>
    <mergeCell ref="B13:B14"/>
    <mergeCell ref="C13:C14"/>
    <mergeCell ref="D27:E27"/>
    <mergeCell ref="D28:E28"/>
    <mergeCell ref="D13:E14"/>
    <mergeCell ref="D26:E26"/>
    <mergeCell ref="D15:E15"/>
    <mergeCell ref="D16:E16"/>
    <mergeCell ref="A29:E29"/>
    <mergeCell ref="A9:B9"/>
    <mergeCell ref="A10:B10"/>
    <mergeCell ref="D23:E23"/>
    <mergeCell ref="D24:E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36"/>
  <sheetViews>
    <sheetView showGridLines="0"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10.140625" style="0" customWidth="1"/>
    <col min="2" max="2" width="49.140625" style="0" customWidth="1"/>
    <col min="3" max="3" width="11.421875" style="0" customWidth="1"/>
    <col min="4" max="4" width="11.8515625" style="0" customWidth="1"/>
    <col min="5" max="5" width="11.421875" style="0" customWidth="1"/>
    <col min="6" max="6" width="11.7109375" style="0" customWidth="1"/>
    <col min="7" max="7" width="10.7109375" style="0" customWidth="1"/>
    <col min="8" max="8" width="11.140625" style="0" customWidth="1"/>
  </cols>
  <sheetData>
    <row r="1" spans="1:8" ht="15.75" customHeight="1">
      <c r="A1" s="654" t="s">
        <v>37</v>
      </c>
      <c r="B1" s="654"/>
      <c r="C1" s="654"/>
      <c r="D1" s="654"/>
      <c r="E1" s="654"/>
      <c r="F1" s="654"/>
      <c r="G1" s="654"/>
      <c r="H1" s="654"/>
    </row>
    <row r="2" spans="1:8" ht="12.75">
      <c r="A2" s="647"/>
      <c r="B2" s="647"/>
      <c r="C2" s="647"/>
      <c r="D2" s="647"/>
      <c r="E2" s="647"/>
      <c r="F2" s="647"/>
      <c r="G2" s="647"/>
      <c r="H2" s="647"/>
    </row>
    <row r="3" spans="1:8" ht="12.75">
      <c r="A3" s="647"/>
      <c r="B3" s="647"/>
      <c r="C3" s="647"/>
      <c r="D3" s="647"/>
      <c r="E3" s="647"/>
      <c r="F3" s="647"/>
      <c r="G3" s="647"/>
      <c r="H3" s="647"/>
    </row>
    <row r="4" spans="1:8" ht="12.75">
      <c r="A4" s="647"/>
      <c r="B4" s="647"/>
      <c r="C4" s="647"/>
      <c r="D4" s="647"/>
      <c r="E4" s="647"/>
      <c r="F4" s="647"/>
      <c r="G4" s="647"/>
      <c r="H4" s="647"/>
    </row>
    <row r="5" spans="1:8" ht="12.75">
      <c r="A5" s="647"/>
      <c r="B5" s="647"/>
      <c r="C5" s="647"/>
      <c r="D5" s="647"/>
      <c r="E5" s="647"/>
      <c r="F5" s="647"/>
      <c r="G5" s="647"/>
      <c r="H5" s="647"/>
    </row>
    <row r="6" spans="1:8" ht="95.25" customHeight="1">
      <c r="A6" s="647"/>
      <c r="B6" s="647"/>
      <c r="C6" s="647"/>
      <c r="D6" s="647"/>
      <c r="E6" s="647"/>
      <c r="F6" s="647"/>
      <c r="G6" s="647"/>
      <c r="H6" s="647"/>
    </row>
    <row r="7" spans="1:8" ht="15" customHeight="1">
      <c r="A7" s="648" t="s">
        <v>49</v>
      </c>
      <c r="B7" s="648"/>
      <c r="C7" s="648"/>
      <c r="D7" s="648"/>
      <c r="E7" s="648"/>
      <c r="F7" s="648"/>
      <c r="G7" s="648"/>
      <c r="H7" s="648"/>
    </row>
    <row r="8" spans="1:7" ht="23.25" customHeight="1" thickBot="1">
      <c r="A8" s="643" t="s">
        <v>38</v>
      </c>
      <c r="B8" s="643"/>
      <c r="C8" s="643"/>
      <c r="D8" s="643"/>
      <c r="E8" s="643"/>
      <c r="F8" s="643"/>
      <c r="G8" s="4"/>
    </row>
    <row r="9" spans="1:9" ht="15.75" thickBot="1">
      <c r="A9" s="612" t="s">
        <v>17</v>
      </c>
      <c r="B9" s="613"/>
      <c r="C9" s="651"/>
      <c r="D9" s="652"/>
      <c r="E9" s="652"/>
      <c r="F9" s="652"/>
      <c r="G9" s="652"/>
      <c r="H9" s="653"/>
      <c r="I9" s="9"/>
    </row>
    <row r="10" spans="1:9" ht="15.75" thickBot="1">
      <c r="A10" s="614" t="s">
        <v>18</v>
      </c>
      <c r="B10" s="615"/>
      <c r="C10" s="651"/>
      <c r="D10" s="652"/>
      <c r="E10" s="652"/>
      <c r="F10" s="652"/>
      <c r="G10" s="652"/>
      <c r="H10" s="653"/>
      <c r="I10" s="9"/>
    </row>
    <row r="11" spans="1:9" ht="15.75" thickBot="1">
      <c r="A11" s="618" t="s">
        <v>29</v>
      </c>
      <c r="B11" s="619"/>
      <c r="C11" s="661"/>
      <c r="D11" s="662"/>
      <c r="E11" s="662"/>
      <c r="F11" s="662"/>
      <c r="G11" s="662"/>
      <c r="H11" s="663"/>
      <c r="I11" s="9"/>
    </row>
    <row r="12" spans="1:9" ht="15.75" thickBot="1">
      <c r="A12" s="11"/>
      <c r="B12" s="115"/>
      <c r="C12" s="115"/>
      <c r="D12" s="115"/>
      <c r="E12" s="116"/>
      <c r="F12" s="116"/>
      <c r="G12" s="116"/>
      <c r="H12" s="10"/>
      <c r="I12" s="9"/>
    </row>
    <row r="13" spans="1:9" ht="15">
      <c r="A13" s="620" t="s">
        <v>30</v>
      </c>
      <c r="B13" s="620" t="s">
        <v>31</v>
      </c>
      <c r="C13" s="620" t="s">
        <v>32</v>
      </c>
      <c r="D13" s="620" t="s">
        <v>33</v>
      </c>
      <c r="E13" s="644" t="s">
        <v>34</v>
      </c>
      <c r="F13" s="645"/>
      <c r="G13" s="645"/>
      <c r="H13" s="646"/>
      <c r="I13" s="9"/>
    </row>
    <row r="14" spans="1:9" ht="15">
      <c r="A14" s="664"/>
      <c r="B14" s="664"/>
      <c r="C14" s="664"/>
      <c r="D14" s="664"/>
      <c r="E14" s="649" t="s">
        <v>39</v>
      </c>
      <c r="F14" s="650"/>
      <c r="G14" s="649" t="s">
        <v>40</v>
      </c>
      <c r="H14" s="650"/>
      <c r="I14" s="9"/>
    </row>
    <row r="15" spans="1:9" ht="36.75" customHeight="1" thickBot="1">
      <c r="A15" s="621"/>
      <c r="B15" s="621"/>
      <c r="C15" s="621"/>
      <c r="D15" s="621"/>
      <c r="E15" s="117" t="s">
        <v>41</v>
      </c>
      <c r="F15" s="118" t="s">
        <v>42</v>
      </c>
      <c r="G15" s="117" t="s">
        <v>41</v>
      </c>
      <c r="H15" s="118" t="s">
        <v>42</v>
      </c>
      <c r="I15" s="9"/>
    </row>
    <row r="16" spans="1:9" ht="15">
      <c r="A16" s="119"/>
      <c r="B16" s="120"/>
      <c r="C16" s="121"/>
      <c r="D16" s="122"/>
      <c r="E16" s="123"/>
      <c r="F16" s="124"/>
      <c r="G16" s="123"/>
      <c r="H16" s="125"/>
      <c r="I16" s="9"/>
    </row>
    <row r="17" spans="1:9" ht="15">
      <c r="A17" s="126"/>
      <c r="B17" s="127"/>
      <c r="C17" s="128"/>
      <c r="D17" s="129"/>
      <c r="E17" s="130"/>
      <c r="F17" s="131"/>
      <c r="G17" s="130"/>
      <c r="H17" s="132"/>
      <c r="I17" s="9"/>
    </row>
    <row r="18" spans="1:9" ht="15">
      <c r="A18" s="126"/>
      <c r="B18" s="127"/>
      <c r="C18" s="128"/>
      <c r="D18" s="129"/>
      <c r="E18" s="130"/>
      <c r="F18" s="131"/>
      <c r="G18" s="130"/>
      <c r="H18" s="132"/>
      <c r="I18" s="9"/>
    </row>
    <row r="19" spans="1:9" ht="15">
      <c r="A19" s="126"/>
      <c r="B19" s="127"/>
      <c r="C19" s="128"/>
      <c r="D19" s="129"/>
      <c r="E19" s="130"/>
      <c r="F19" s="131"/>
      <c r="G19" s="130"/>
      <c r="H19" s="132"/>
      <c r="I19" s="9"/>
    </row>
    <row r="20" spans="1:9" ht="15">
      <c r="A20" s="126"/>
      <c r="B20" s="127"/>
      <c r="C20" s="128"/>
      <c r="D20" s="129"/>
      <c r="E20" s="130"/>
      <c r="F20" s="131"/>
      <c r="G20" s="130"/>
      <c r="H20" s="132"/>
      <c r="I20" s="9"/>
    </row>
    <row r="21" spans="1:9" ht="15">
      <c r="A21" s="126"/>
      <c r="B21" s="127"/>
      <c r="C21" s="128"/>
      <c r="D21" s="129"/>
      <c r="E21" s="130"/>
      <c r="F21" s="131"/>
      <c r="G21" s="130"/>
      <c r="H21" s="132"/>
      <c r="I21" s="9"/>
    </row>
    <row r="22" spans="1:9" ht="15">
      <c r="A22" s="126"/>
      <c r="B22" s="127"/>
      <c r="C22" s="128"/>
      <c r="D22" s="129"/>
      <c r="E22" s="130"/>
      <c r="F22" s="131"/>
      <c r="G22" s="130"/>
      <c r="H22" s="132"/>
      <c r="I22" s="9"/>
    </row>
    <row r="23" spans="1:9" ht="15">
      <c r="A23" s="126"/>
      <c r="B23" s="127"/>
      <c r="C23" s="128"/>
      <c r="D23" s="129"/>
      <c r="E23" s="130"/>
      <c r="F23" s="131"/>
      <c r="G23" s="130"/>
      <c r="H23" s="132"/>
      <c r="I23" s="9"/>
    </row>
    <row r="24" spans="1:9" ht="15">
      <c r="A24" s="126"/>
      <c r="B24" s="127"/>
      <c r="C24" s="128"/>
      <c r="D24" s="129"/>
      <c r="E24" s="130"/>
      <c r="F24" s="131"/>
      <c r="G24" s="130"/>
      <c r="H24" s="132"/>
      <c r="I24" s="9"/>
    </row>
    <row r="25" spans="1:9" ht="15">
      <c r="A25" s="126"/>
      <c r="B25" s="127"/>
      <c r="C25" s="128"/>
      <c r="D25" s="129"/>
      <c r="E25" s="130"/>
      <c r="F25" s="131"/>
      <c r="G25" s="130"/>
      <c r="H25" s="132"/>
      <c r="I25" s="9"/>
    </row>
    <row r="26" spans="1:9" ht="15">
      <c r="A26" s="126"/>
      <c r="B26" s="127"/>
      <c r="C26" s="128"/>
      <c r="D26" s="129"/>
      <c r="E26" s="130"/>
      <c r="F26" s="131"/>
      <c r="G26" s="130"/>
      <c r="H26" s="132"/>
      <c r="I26" s="9"/>
    </row>
    <row r="27" spans="1:9" ht="15">
      <c r="A27" s="126"/>
      <c r="B27" s="127"/>
      <c r="C27" s="128"/>
      <c r="D27" s="129"/>
      <c r="E27" s="130"/>
      <c r="F27" s="131"/>
      <c r="G27" s="130"/>
      <c r="H27" s="132"/>
      <c r="I27" s="9"/>
    </row>
    <row r="28" spans="1:9" ht="15">
      <c r="A28" s="126"/>
      <c r="B28" s="127"/>
      <c r="C28" s="128"/>
      <c r="D28" s="129"/>
      <c r="E28" s="130"/>
      <c r="F28" s="131"/>
      <c r="G28" s="130"/>
      <c r="H28" s="132"/>
      <c r="I28" s="9"/>
    </row>
    <row r="29" spans="1:9" ht="15">
      <c r="A29" s="126"/>
      <c r="B29" s="127"/>
      <c r="C29" s="128"/>
      <c r="D29" s="129"/>
      <c r="E29" s="130"/>
      <c r="F29" s="131"/>
      <c r="G29" s="130"/>
      <c r="H29" s="132"/>
      <c r="I29" s="9"/>
    </row>
    <row r="30" spans="1:9" ht="15">
      <c r="A30" s="126"/>
      <c r="B30" s="127"/>
      <c r="C30" s="128"/>
      <c r="D30" s="129"/>
      <c r="E30" s="130"/>
      <c r="F30" s="131"/>
      <c r="G30" s="130"/>
      <c r="H30" s="132"/>
      <c r="I30" s="9"/>
    </row>
    <row r="31" spans="1:9" ht="15.75" thickBot="1">
      <c r="A31" s="133"/>
      <c r="B31" s="134"/>
      <c r="C31" s="135"/>
      <c r="D31" s="136"/>
      <c r="E31" s="137"/>
      <c r="F31" s="138"/>
      <c r="G31" s="139"/>
      <c r="H31" s="140"/>
      <c r="I31" s="9"/>
    </row>
    <row r="32" spans="1:9" ht="15.75" thickBot="1">
      <c r="A32" s="655" t="s">
        <v>24</v>
      </c>
      <c r="B32" s="656"/>
      <c r="C32" s="656"/>
      <c r="D32" s="656"/>
      <c r="E32" s="141">
        <f>SUM(E16:E31)</f>
        <v>0</v>
      </c>
      <c r="F32" s="141">
        <f>SUM(F16:F31)</f>
        <v>0</v>
      </c>
      <c r="G32" s="142">
        <f>SUM(G16:G31)</f>
        <v>0</v>
      </c>
      <c r="H32" s="143">
        <f>SUM(H16:H31)</f>
        <v>0</v>
      </c>
      <c r="I32" s="9"/>
    </row>
    <row r="33" spans="1:9" ht="15.75" thickBot="1">
      <c r="A33" s="9"/>
      <c r="B33" s="9"/>
      <c r="C33" s="9"/>
      <c r="D33" s="9"/>
      <c r="E33" s="9"/>
      <c r="F33" s="9"/>
      <c r="G33" s="9"/>
      <c r="H33" s="9"/>
      <c r="I33" s="9"/>
    </row>
    <row r="34" spans="1:9" ht="15.75" thickBot="1">
      <c r="A34" s="144" t="s">
        <v>25</v>
      </c>
      <c r="B34" s="145"/>
      <c r="C34" s="10"/>
      <c r="D34" s="616" t="s">
        <v>216</v>
      </c>
      <c r="E34" s="657"/>
      <c r="F34" s="658"/>
      <c r="G34" s="659"/>
      <c r="H34" s="660"/>
      <c r="I34" s="9"/>
    </row>
    <row r="35" spans="1:9" ht="15">
      <c r="A35" s="9"/>
      <c r="B35" s="9"/>
      <c r="C35" s="9"/>
      <c r="D35" s="9"/>
      <c r="E35" s="9"/>
      <c r="F35" s="9"/>
      <c r="G35" s="9"/>
      <c r="H35" s="9"/>
      <c r="I35" s="9"/>
    </row>
    <row r="36" spans="1:9" ht="15">
      <c r="A36" s="12" t="s">
        <v>392</v>
      </c>
      <c r="B36" s="9"/>
      <c r="C36" s="9"/>
      <c r="D36" s="9"/>
      <c r="E36" s="9"/>
      <c r="F36" s="9"/>
      <c r="G36" s="9"/>
      <c r="H36" s="9"/>
      <c r="I36" s="9"/>
    </row>
  </sheetData>
  <sheetProtection/>
  <mergeCells count="20">
    <mergeCell ref="A1:H1"/>
    <mergeCell ref="A32:D32"/>
    <mergeCell ref="D34:E34"/>
    <mergeCell ref="F34:H34"/>
    <mergeCell ref="A11:B11"/>
    <mergeCell ref="C11:H11"/>
    <mergeCell ref="A13:A15"/>
    <mergeCell ref="B13:B15"/>
    <mergeCell ref="C13:C15"/>
    <mergeCell ref="D13:D15"/>
    <mergeCell ref="A8:F8"/>
    <mergeCell ref="E13:H13"/>
    <mergeCell ref="A2:H6"/>
    <mergeCell ref="A7:H7"/>
    <mergeCell ref="E14:F14"/>
    <mergeCell ref="G14:H14"/>
    <mergeCell ref="A9:B9"/>
    <mergeCell ref="C9:H9"/>
    <mergeCell ref="A10:B10"/>
    <mergeCell ref="C10:H1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67"/>
  <sheetViews>
    <sheetView showGridLines="0" view="pageBreakPreview" zoomScaleNormal="75" zoomScaleSheetLayoutView="100" zoomScalePageLayoutView="0" workbookViewId="0" topLeftCell="A1">
      <selection activeCell="B7" sqref="B7:N7"/>
    </sheetView>
  </sheetViews>
  <sheetFormatPr defaultColWidth="9.140625" defaultRowHeight="12.75"/>
  <cols>
    <col min="1" max="1" width="9.140625" style="240" customWidth="1"/>
    <col min="2" max="2" width="10.7109375" style="240" customWidth="1"/>
    <col min="3" max="3" width="14.421875" style="240" customWidth="1"/>
    <col min="4" max="5" width="10.7109375" style="240" customWidth="1"/>
    <col min="6" max="6" width="16.57421875" style="240" customWidth="1"/>
    <col min="7" max="7" width="21.8515625" style="240" customWidth="1"/>
    <col min="8" max="8" width="13.28125" style="240" customWidth="1"/>
    <col min="9" max="10" width="14.140625" style="240" customWidth="1"/>
    <col min="11" max="14" width="10.7109375" style="240" customWidth="1"/>
    <col min="15" max="16384" width="9.140625" style="240" customWidth="1"/>
  </cols>
  <sheetData>
    <row r="1" spans="1:14" s="9" customFormat="1" ht="15">
      <c r="A1" s="726" t="s">
        <v>315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</row>
    <row r="2" ht="12.75"/>
    <row r="3" ht="12.75"/>
    <row r="4" ht="44.25" customHeight="1"/>
    <row r="5" ht="45.75" customHeight="1">
      <c r="L5" s="479"/>
    </row>
    <row r="6" spans="2:14" ht="36.75" customHeight="1">
      <c r="B6" s="665" t="s">
        <v>49</v>
      </c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</row>
    <row r="7" spans="2:14" ht="18.75">
      <c r="B7" s="582" t="s">
        <v>345</v>
      </c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</row>
    <row r="8" spans="2:14" ht="19.5" thickBot="1">
      <c r="B8" s="241"/>
      <c r="C8" s="241"/>
      <c r="D8" s="242"/>
      <c r="E8" s="242"/>
      <c r="F8" s="268"/>
      <c r="G8" s="242"/>
      <c r="H8" s="242"/>
      <c r="I8" s="242"/>
      <c r="J8" s="242"/>
      <c r="K8" s="243"/>
      <c r="L8" s="243"/>
      <c r="M8" s="2"/>
      <c r="N8" s="244"/>
    </row>
    <row r="9" spans="2:14" ht="15" thickBot="1">
      <c r="B9" s="667" t="s">
        <v>17</v>
      </c>
      <c r="C9" s="668"/>
      <c r="D9" s="668"/>
      <c r="E9" s="668"/>
      <c r="F9" s="669"/>
      <c r="G9" s="706"/>
      <c r="H9" s="670"/>
      <c r="I9" s="670"/>
      <c r="J9" s="670"/>
      <c r="K9" s="670"/>
      <c r="L9" s="670"/>
      <c r="M9" s="670"/>
      <c r="N9" s="671"/>
    </row>
    <row r="10" spans="2:14" ht="15" thickBot="1">
      <c r="B10" s="588" t="s">
        <v>18</v>
      </c>
      <c r="C10" s="672"/>
      <c r="D10" s="672"/>
      <c r="E10" s="672"/>
      <c r="F10" s="589"/>
      <c r="G10" s="235"/>
      <c r="H10" s="236"/>
      <c r="I10" s="236"/>
      <c r="J10" s="236"/>
      <c r="K10" s="236"/>
      <c r="L10" s="236"/>
      <c r="M10" s="236"/>
      <c r="N10" s="237"/>
    </row>
    <row r="11" spans="2:14" ht="15" thickBot="1">
      <c r="B11" s="673" t="s">
        <v>222</v>
      </c>
      <c r="C11" s="674"/>
      <c r="D11" s="674"/>
      <c r="E11" s="674"/>
      <c r="F11" s="675"/>
      <c r="G11" s="676"/>
      <c r="H11" s="677"/>
      <c r="I11" s="677"/>
      <c r="J11" s="677"/>
      <c r="K11" s="677"/>
      <c r="L11" s="677"/>
      <c r="M11" s="677"/>
      <c r="N11" s="678"/>
    </row>
    <row r="12" spans="2:14" ht="15" thickBot="1">
      <c r="B12" s="679" t="s">
        <v>167</v>
      </c>
      <c r="C12" s="680"/>
      <c r="D12" s="680"/>
      <c r="E12" s="680"/>
      <c r="F12" s="681"/>
      <c r="G12" s="676"/>
      <c r="H12" s="677"/>
      <c r="I12" s="677"/>
      <c r="J12" s="677"/>
      <c r="K12" s="677"/>
      <c r="L12" s="677"/>
      <c r="M12" s="677"/>
      <c r="N12" s="678"/>
    </row>
    <row r="13" spans="2:14" ht="15" thickBot="1">
      <c r="B13" s="679" t="s">
        <v>223</v>
      </c>
      <c r="C13" s="680"/>
      <c r="D13" s="680"/>
      <c r="E13" s="680"/>
      <c r="F13" s="681"/>
      <c r="G13" s="676"/>
      <c r="H13" s="677"/>
      <c r="I13" s="677"/>
      <c r="J13" s="677"/>
      <c r="K13" s="677"/>
      <c r="L13" s="677"/>
      <c r="M13" s="677"/>
      <c r="N13" s="678"/>
    </row>
    <row r="14" spans="2:12" ht="15.75" thickBot="1">
      <c r="B14" s="10"/>
      <c r="C14" s="116"/>
      <c r="D14" s="116"/>
      <c r="E14" s="116"/>
      <c r="F14" s="116"/>
      <c r="G14" s="116"/>
      <c r="H14" s="116"/>
      <c r="I14" s="116"/>
      <c r="J14" s="116"/>
      <c r="K14" s="9"/>
      <c r="L14" s="9"/>
    </row>
    <row r="15" spans="2:14" ht="13.5">
      <c r="B15" s="682" t="s">
        <v>224</v>
      </c>
      <c r="C15" s="682" t="s">
        <v>225</v>
      </c>
      <c r="D15" s="682" t="s">
        <v>226</v>
      </c>
      <c r="E15" s="682" t="s">
        <v>227</v>
      </c>
      <c r="F15" s="682" t="s">
        <v>228</v>
      </c>
      <c r="G15" s="682" t="s">
        <v>19</v>
      </c>
      <c r="H15" s="684" t="s">
        <v>43</v>
      </c>
      <c r="I15" s="682" t="s">
        <v>44</v>
      </c>
      <c r="J15" s="682" t="s">
        <v>229</v>
      </c>
      <c r="K15" s="682" t="s">
        <v>45</v>
      </c>
      <c r="L15" s="684" t="s">
        <v>220</v>
      </c>
      <c r="M15" s="686" t="s">
        <v>346</v>
      </c>
      <c r="N15" s="687"/>
    </row>
    <row r="16" spans="2:14" ht="36.75" thickBot="1">
      <c r="B16" s="683"/>
      <c r="C16" s="688"/>
      <c r="D16" s="689"/>
      <c r="E16" s="683"/>
      <c r="F16" s="683"/>
      <c r="G16" s="683"/>
      <c r="H16" s="713"/>
      <c r="I16" s="683"/>
      <c r="J16" s="683"/>
      <c r="K16" s="683"/>
      <c r="L16" s="685"/>
      <c r="M16" s="246" t="s">
        <v>230</v>
      </c>
      <c r="N16" s="246" t="s">
        <v>231</v>
      </c>
    </row>
    <row r="17" spans="2:14" ht="15">
      <c r="B17" s="162"/>
      <c r="C17" s="149"/>
      <c r="D17" s="149"/>
      <c r="E17" s="247"/>
      <c r="F17" s="247"/>
      <c r="G17" s="269"/>
      <c r="H17" s="270"/>
      <c r="I17" s="270"/>
      <c r="J17" s="270"/>
      <c r="K17" s="247"/>
      <c r="L17" s="271"/>
      <c r="M17" s="248"/>
      <c r="N17" s="248"/>
    </row>
    <row r="18" spans="2:14" ht="15">
      <c r="B18" s="165"/>
      <c r="C18" s="154"/>
      <c r="D18" s="154"/>
      <c r="E18" s="249"/>
      <c r="F18" s="249"/>
      <c r="G18" s="272"/>
      <c r="H18" s="273"/>
      <c r="I18" s="273"/>
      <c r="J18" s="273"/>
      <c r="K18" s="249"/>
      <c r="L18" s="274"/>
      <c r="M18" s="253"/>
      <c r="N18" s="253"/>
    </row>
    <row r="19" spans="2:14" ht="15">
      <c r="B19" s="165"/>
      <c r="C19" s="154"/>
      <c r="D19" s="154"/>
      <c r="E19" s="249"/>
      <c r="F19" s="249"/>
      <c r="G19" s="272"/>
      <c r="H19" s="273"/>
      <c r="I19" s="273"/>
      <c r="J19" s="273"/>
      <c r="K19" s="249"/>
      <c r="L19" s="274"/>
      <c r="M19" s="253"/>
      <c r="N19" s="253"/>
    </row>
    <row r="20" spans="2:14" ht="15">
      <c r="B20" s="165"/>
      <c r="C20" s="154"/>
      <c r="D20" s="154"/>
      <c r="E20" s="249"/>
      <c r="F20" s="249"/>
      <c r="G20" s="272"/>
      <c r="H20" s="273"/>
      <c r="I20" s="273"/>
      <c r="J20" s="273"/>
      <c r="K20" s="249"/>
      <c r="L20" s="274"/>
      <c r="M20" s="253"/>
      <c r="N20" s="253"/>
    </row>
    <row r="21" spans="2:14" ht="15">
      <c r="B21" s="165"/>
      <c r="C21" s="154"/>
      <c r="D21" s="154"/>
      <c r="E21" s="249"/>
      <c r="F21" s="249"/>
      <c r="G21" s="272"/>
      <c r="H21" s="273"/>
      <c r="I21" s="273"/>
      <c r="J21" s="273"/>
      <c r="K21" s="249"/>
      <c r="L21" s="274"/>
      <c r="M21" s="253"/>
      <c r="N21" s="253"/>
    </row>
    <row r="22" spans="2:14" ht="15">
      <c r="B22" s="165"/>
      <c r="C22" s="154"/>
      <c r="D22" s="154"/>
      <c r="E22" s="249"/>
      <c r="F22" s="249"/>
      <c r="G22" s="250"/>
      <c r="H22" s="251"/>
      <c r="I22" s="251"/>
      <c r="J22" s="251"/>
      <c r="K22" s="249"/>
      <c r="L22" s="252"/>
      <c r="M22" s="253"/>
      <c r="N22" s="253"/>
    </row>
    <row r="23" spans="2:14" ht="15">
      <c r="B23" s="165"/>
      <c r="C23" s="154"/>
      <c r="D23" s="154"/>
      <c r="E23" s="249"/>
      <c r="F23" s="249"/>
      <c r="G23" s="250"/>
      <c r="H23" s="251"/>
      <c r="I23" s="251"/>
      <c r="J23" s="251"/>
      <c r="K23" s="249"/>
      <c r="L23" s="252"/>
      <c r="M23" s="253"/>
      <c r="N23" s="253"/>
    </row>
    <row r="24" spans="2:14" ht="15">
      <c r="B24" s="165"/>
      <c r="C24" s="154"/>
      <c r="D24" s="154"/>
      <c r="E24" s="249"/>
      <c r="F24" s="249"/>
      <c r="G24" s="250"/>
      <c r="H24" s="251"/>
      <c r="I24" s="251"/>
      <c r="J24" s="251"/>
      <c r="K24" s="249"/>
      <c r="L24" s="252"/>
      <c r="M24" s="253"/>
      <c r="N24" s="253"/>
    </row>
    <row r="25" spans="2:14" ht="15">
      <c r="B25" s="165"/>
      <c r="C25" s="154"/>
      <c r="D25" s="154"/>
      <c r="E25" s="249"/>
      <c r="F25" s="249"/>
      <c r="G25" s="250"/>
      <c r="H25" s="251"/>
      <c r="I25" s="251"/>
      <c r="J25" s="251"/>
      <c r="K25" s="249"/>
      <c r="L25" s="252"/>
      <c r="M25" s="253"/>
      <c r="N25" s="253"/>
    </row>
    <row r="26" spans="2:14" ht="15">
      <c r="B26" s="165"/>
      <c r="C26" s="154"/>
      <c r="D26" s="154"/>
      <c r="E26" s="249"/>
      <c r="F26" s="249"/>
      <c r="G26" s="272"/>
      <c r="H26" s="273"/>
      <c r="I26" s="273"/>
      <c r="J26" s="273"/>
      <c r="K26" s="249"/>
      <c r="L26" s="274"/>
      <c r="M26" s="253"/>
      <c r="N26" s="253"/>
    </row>
    <row r="27" spans="2:14" ht="15">
      <c r="B27" s="165"/>
      <c r="C27" s="154"/>
      <c r="D27" s="154"/>
      <c r="E27" s="249"/>
      <c r="F27" s="249"/>
      <c r="G27" s="272"/>
      <c r="H27" s="273"/>
      <c r="I27" s="273"/>
      <c r="J27" s="273"/>
      <c r="K27" s="249"/>
      <c r="L27" s="274"/>
      <c r="M27" s="253"/>
      <c r="N27" s="253"/>
    </row>
    <row r="28" spans="2:14" ht="15">
      <c r="B28" s="165"/>
      <c r="C28" s="154"/>
      <c r="D28" s="154"/>
      <c r="E28" s="249"/>
      <c r="F28" s="249"/>
      <c r="G28" s="272"/>
      <c r="H28" s="273"/>
      <c r="I28" s="273"/>
      <c r="J28" s="273"/>
      <c r="K28" s="249"/>
      <c r="L28" s="274"/>
      <c r="M28" s="253"/>
      <c r="N28" s="253"/>
    </row>
    <row r="29" spans="2:14" ht="15">
      <c r="B29" s="165"/>
      <c r="C29" s="154"/>
      <c r="D29" s="154"/>
      <c r="E29" s="249"/>
      <c r="F29" s="249"/>
      <c r="G29" s="272"/>
      <c r="H29" s="273"/>
      <c r="I29" s="273"/>
      <c r="J29" s="273"/>
      <c r="K29" s="249"/>
      <c r="L29" s="274"/>
      <c r="M29" s="253"/>
      <c r="N29" s="253"/>
    </row>
    <row r="30" spans="2:14" ht="15">
      <c r="B30" s="165"/>
      <c r="C30" s="154"/>
      <c r="D30" s="154"/>
      <c r="E30" s="249"/>
      <c r="F30" s="249"/>
      <c r="G30" s="272"/>
      <c r="H30" s="273"/>
      <c r="I30" s="273"/>
      <c r="J30" s="273"/>
      <c r="K30" s="249"/>
      <c r="L30" s="274"/>
      <c r="M30" s="253"/>
      <c r="N30" s="253"/>
    </row>
    <row r="31" spans="2:14" ht="15">
      <c r="B31" s="165"/>
      <c r="C31" s="154"/>
      <c r="D31" s="154"/>
      <c r="E31" s="249"/>
      <c r="F31" s="249"/>
      <c r="G31" s="272"/>
      <c r="H31" s="273"/>
      <c r="I31" s="273"/>
      <c r="J31" s="273"/>
      <c r="K31" s="249"/>
      <c r="L31" s="274"/>
      <c r="M31" s="253"/>
      <c r="N31" s="253"/>
    </row>
    <row r="32" spans="2:14" ht="15">
      <c r="B32" s="165"/>
      <c r="C32" s="154"/>
      <c r="D32" s="154"/>
      <c r="E32" s="249"/>
      <c r="F32" s="249"/>
      <c r="G32" s="272"/>
      <c r="H32" s="273"/>
      <c r="I32" s="273"/>
      <c r="J32" s="273"/>
      <c r="K32" s="249"/>
      <c r="L32" s="274"/>
      <c r="M32" s="253"/>
      <c r="N32" s="253"/>
    </row>
    <row r="33" spans="2:14" ht="15.75" thickBot="1">
      <c r="B33" s="254"/>
      <c r="C33" s="158"/>
      <c r="D33" s="158"/>
      <c r="E33" s="255"/>
      <c r="F33" s="255"/>
      <c r="G33" s="275"/>
      <c r="H33" s="276"/>
      <c r="I33" s="276"/>
      <c r="J33" s="276"/>
      <c r="K33" s="255"/>
      <c r="L33" s="277"/>
      <c r="M33" s="256"/>
      <c r="N33" s="256"/>
    </row>
    <row r="34" spans="2:14" ht="47.25" customHeight="1" thickBot="1">
      <c r="B34" s="278" t="s">
        <v>242</v>
      </c>
      <c r="C34" s="279" t="s">
        <v>46</v>
      </c>
      <c r="D34" s="279" t="s">
        <v>46</v>
      </c>
      <c r="E34" s="279" t="s">
        <v>46</v>
      </c>
      <c r="F34" s="279" t="s">
        <v>46</v>
      </c>
      <c r="G34" s="280" t="s">
        <v>46</v>
      </c>
      <c r="H34" s="453">
        <f>SUM(H17:H33)</f>
        <v>0</v>
      </c>
      <c r="I34" s="282">
        <f>SUM(I17:I33)</f>
        <v>0</v>
      </c>
      <c r="J34" s="281">
        <f>SUM(J17:J33)</f>
        <v>0</v>
      </c>
      <c r="K34" s="279" t="s">
        <v>46</v>
      </c>
      <c r="L34" s="452" t="s">
        <v>46</v>
      </c>
      <c r="M34" s="282"/>
      <c r="N34" s="281"/>
    </row>
    <row r="35" spans="2:14" ht="15" thickBot="1">
      <c r="B35" s="727" t="s">
        <v>232</v>
      </c>
      <c r="C35" s="728"/>
      <c r="D35" s="728"/>
      <c r="E35" s="728"/>
      <c r="F35" s="728"/>
      <c r="G35" s="728"/>
      <c r="H35" s="283" t="s">
        <v>46</v>
      </c>
      <c r="I35" s="284"/>
      <c r="J35" s="285"/>
      <c r="K35" s="110" t="s">
        <v>46</v>
      </c>
      <c r="L35" s="110" t="s">
        <v>46</v>
      </c>
      <c r="M35" s="286"/>
      <c r="N35" s="286"/>
    </row>
    <row r="36" spans="2:14" ht="15" thickBot="1">
      <c r="B36" s="727" t="s">
        <v>243</v>
      </c>
      <c r="C36" s="729"/>
      <c r="D36" s="729"/>
      <c r="E36" s="729"/>
      <c r="F36" s="729"/>
      <c r="G36" s="729"/>
      <c r="H36" s="287" t="s">
        <v>46</v>
      </c>
      <c r="I36" s="288">
        <f>I34-I35</f>
        <v>0</v>
      </c>
      <c r="J36" s="287" t="s">
        <v>46</v>
      </c>
      <c r="K36" s="211" t="s">
        <v>46</v>
      </c>
      <c r="L36" s="211" t="s">
        <v>46</v>
      </c>
      <c r="M36" s="289"/>
      <c r="N36" s="289"/>
    </row>
    <row r="37" spans="2:15" ht="31.5" customHeight="1" thickBot="1">
      <c r="B37" s="730" t="s">
        <v>244</v>
      </c>
      <c r="C37" s="731"/>
      <c r="D37" s="731"/>
      <c r="E37" s="732"/>
      <c r="F37" s="733">
        <v>0.14</v>
      </c>
      <c r="G37" s="734"/>
      <c r="H37" s="290" t="s">
        <v>46</v>
      </c>
      <c r="I37" s="291">
        <f>($F$37*I36)</f>
        <v>0</v>
      </c>
      <c r="J37" s="290" t="s">
        <v>46</v>
      </c>
      <c r="K37" s="290" t="s">
        <v>46</v>
      </c>
      <c r="L37" s="290" t="s">
        <v>46</v>
      </c>
      <c r="M37" s="292"/>
      <c r="N37" s="293"/>
      <c r="O37" s="480"/>
    </row>
    <row r="38" spans="2:17" ht="15.75" thickBot="1">
      <c r="B38" s="9"/>
      <c r="C38" s="9"/>
      <c r="D38" s="9"/>
      <c r="E38" s="9"/>
      <c r="F38" s="9"/>
      <c r="G38" s="9"/>
      <c r="H38" s="294"/>
      <c r="I38" s="295"/>
      <c r="J38" s="294"/>
      <c r="K38" s="294"/>
      <c r="L38" s="294"/>
      <c r="M38" s="257"/>
      <c r="N38" s="257"/>
      <c r="Q38" s="240" t="s">
        <v>245</v>
      </c>
    </row>
    <row r="39" spans="2:14" ht="16.5" customHeight="1" thickBot="1">
      <c r="B39" s="710" t="s">
        <v>246</v>
      </c>
      <c r="C39" s="711"/>
      <c r="D39" s="711"/>
      <c r="E39" s="711"/>
      <c r="F39" s="711"/>
      <c r="G39" s="711"/>
      <c r="H39" s="296" t="s">
        <v>46</v>
      </c>
      <c r="I39" s="297">
        <f>I34+I37</f>
        <v>0</v>
      </c>
      <c r="J39" s="283" t="s">
        <v>46</v>
      </c>
      <c r="K39" s="296" t="s">
        <v>46</v>
      </c>
      <c r="L39" s="296" t="s">
        <v>46</v>
      </c>
      <c r="M39" s="298"/>
      <c r="N39" s="299"/>
    </row>
    <row r="40" spans="2:12" ht="15.75" customHeight="1" thickBot="1">
      <c r="B40" s="9"/>
      <c r="C40" s="9"/>
      <c r="D40" s="9"/>
      <c r="E40" s="481"/>
      <c r="F40" s="481"/>
      <c r="G40" s="481"/>
      <c r="H40" s="477"/>
      <c r="I40" s="9"/>
      <c r="J40" s="469"/>
      <c r="K40" s="469"/>
      <c r="L40" s="469"/>
    </row>
    <row r="41" spans="2:14" ht="15.75" customHeight="1" thickBot="1">
      <c r="B41" s="710" t="s">
        <v>347</v>
      </c>
      <c r="C41" s="711"/>
      <c r="D41" s="711"/>
      <c r="E41" s="711"/>
      <c r="F41" s="711"/>
      <c r="G41" s="711"/>
      <c r="H41" s="712"/>
      <c r="I41" s="478"/>
      <c r="J41" s="707"/>
      <c r="K41" s="708"/>
      <c r="L41" s="708"/>
      <c r="M41" s="708"/>
      <c r="N41" s="709"/>
    </row>
    <row r="42" spans="2:12" ht="15.75" customHeight="1" thickBot="1">
      <c r="B42" s="9"/>
      <c r="C42" s="9"/>
      <c r="D42" s="9"/>
      <c r="E42" s="481"/>
      <c r="F42" s="481"/>
      <c r="G42" s="481"/>
      <c r="H42" s="477"/>
      <c r="I42" s="9"/>
      <c r="J42" s="469"/>
      <c r="K42" s="469"/>
      <c r="L42" s="469"/>
    </row>
    <row r="43" spans="2:12" ht="15" customHeight="1" thickBot="1">
      <c r="B43" s="9"/>
      <c r="C43" s="9"/>
      <c r="D43" s="9"/>
      <c r="E43" s="714" t="s">
        <v>233</v>
      </c>
      <c r="F43" s="715"/>
      <c r="G43" s="716"/>
      <c r="H43" s="300">
        <f>J34</f>
        <v>0</v>
      </c>
      <c r="I43" s="9"/>
      <c r="J43" s="9"/>
      <c r="K43" s="9"/>
      <c r="L43" s="9"/>
    </row>
    <row r="44" spans="2:12" ht="15.75" customHeight="1" thickBot="1">
      <c r="B44" s="9"/>
      <c r="C44" s="9"/>
      <c r="D44" s="9"/>
      <c r="E44" s="714" t="s">
        <v>234</v>
      </c>
      <c r="F44" s="715"/>
      <c r="G44" s="716"/>
      <c r="H44" s="301">
        <f>J35</f>
        <v>0</v>
      </c>
      <c r="I44" s="9"/>
      <c r="J44" s="9"/>
      <c r="K44" s="9"/>
      <c r="L44" s="9"/>
    </row>
    <row r="45" spans="2:12" ht="15.75" customHeight="1" thickBot="1">
      <c r="B45" s="9"/>
      <c r="C45" s="9"/>
      <c r="D45" s="9"/>
      <c r="E45" s="717" t="s">
        <v>235</v>
      </c>
      <c r="F45" s="718"/>
      <c r="G45" s="719"/>
      <c r="H45" s="300">
        <f>I39-J34</f>
        <v>0</v>
      </c>
      <c r="I45" s="9"/>
      <c r="J45" s="9"/>
      <c r="K45" s="9"/>
      <c r="L45" s="9"/>
    </row>
    <row r="46" spans="2:12" ht="15.75" customHeight="1" thickBot="1">
      <c r="B46" s="9"/>
      <c r="C46" s="9"/>
      <c r="D46" s="9"/>
      <c r="E46" s="720" t="s">
        <v>236</v>
      </c>
      <c r="F46" s="721"/>
      <c r="G46" s="722"/>
      <c r="H46" s="300">
        <f>I35-J35</f>
        <v>0</v>
      </c>
      <c r="I46" s="9"/>
      <c r="J46" s="469"/>
      <c r="K46" s="469"/>
      <c r="L46" s="469"/>
    </row>
    <row r="47" spans="2:12" ht="15.75" customHeight="1">
      <c r="B47" s="9"/>
      <c r="C47" s="9"/>
      <c r="D47" s="9"/>
      <c r="E47" s="481"/>
      <c r="F47" s="481"/>
      <c r="G47" s="481"/>
      <c r="H47" s="477"/>
      <c r="I47" s="9"/>
      <c r="J47" s="469"/>
      <c r="K47" s="469"/>
      <c r="L47" s="469"/>
    </row>
    <row r="48" spans="2:12" ht="15.75" customHeight="1">
      <c r="B48" s="9"/>
      <c r="C48" s="9"/>
      <c r="D48" s="9"/>
      <c r="E48" s="481"/>
      <c r="F48" s="481"/>
      <c r="G48" s="481"/>
      <c r="H48" s="477"/>
      <c r="I48" s="9"/>
      <c r="J48" s="469"/>
      <c r="K48" s="469"/>
      <c r="L48" s="469"/>
    </row>
    <row r="49" spans="2:12" ht="12.75">
      <c r="B49" s="469"/>
      <c r="C49" s="469"/>
      <c r="D49" s="469"/>
      <c r="E49" s="469"/>
      <c r="F49" s="469"/>
      <c r="G49" s="469"/>
      <c r="H49" s="469"/>
      <c r="I49" s="469"/>
      <c r="J49" s="245"/>
      <c r="K49" s="245"/>
      <c r="L49" s="245"/>
    </row>
    <row r="50" spans="2:12" ht="12.75">
      <c r="B50" s="696" t="s">
        <v>342</v>
      </c>
      <c r="C50" s="696"/>
      <c r="D50" s="696"/>
      <c r="E50" s="696"/>
      <c r="F50" s="696"/>
      <c r="G50" s="696"/>
      <c r="H50" s="469"/>
      <c r="I50" s="469"/>
      <c r="J50" s="245"/>
      <c r="K50" s="245"/>
      <c r="L50" s="245"/>
    </row>
    <row r="51" spans="2:12" ht="12.75">
      <c r="B51" s="468" t="s">
        <v>343</v>
      </c>
      <c r="C51" s="468"/>
      <c r="D51" s="468"/>
      <c r="E51" s="468"/>
      <c r="F51" s="468"/>
      <c r="G51" s="468"/>
      <c r="H51" s="245"/>
      <c r="I51" s="245"/>
      <c r="J51" s="245"/>
      <c r="K51" s="245"/>
      <c r="L51" s="245"/>
    </row>
    <row r="52" spans="3:12" ht="12.75">
      <c r="C52" s="245"/>
      <c r="D52" s="245"/>
      <c r="E52" s="245"/>
      <c r="F52" s="245"/>
      <c r="G52" s="245"/>
      <c r="H52" s="245"/>
      <c r="I52" s="245"/>
      <c r="J52" s="245"/>
      <c r="K52" s="245"/>
      <c r="L52" s="245"/>
    </row>
    <row r="53" spans="2:6" ht="13.5" thickBot="1">
      <c r="B53" s="470"/>
      <c r="C53" s="471"/>
      <c r="D53" s="471"/>
      <c r="E53" s="471"/>
      <c r="F53" s="471"/>
    </row>
    <row r="54" spans="2:14" ht="13.5" thickBot="1">
      <c r="B54" s="697" t="s">
        <v>237</v>
      </c>
      <c r="C54" s="698"/>
      <c r="D54" s="698"/>
      <c r="E54" s="698"/>
      <c r="F54" s="698"/>
      <c r="G54" s="698"/>
      <c r="H54" s="698"/>
      <c r="I54" s="698"/>
      <c r="J54" s="698"/>
      <c r="K54" s="698"/>
      <c r="L54" s="698"/>
      <c r="M54" s="698"/>
      <c r="N54" s="699"/>
    </row>
    <row r="55" spans="2:14" ht="27.75" customHeight="1">
      <c r="B55" s="723" t="s">
        <v>238</v>
      </c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5"/>
    </row>
    <row r="56" spans="2:14" ht="12.75">
      <c r="B56" s="700" t="s">
        <v>239</v>
      </c>
      <c r="C56" s="701"/>
      <c r="D56" s="701"/>
      <c r="E56" s="701"/>
      <c r="F56" s="701"/>
      <c r="G56" s="701"/>
      <c r="H56" s="701"/>
      <c r="I56" s="701"/>
      <c r="J56" s="701"/>
      <c r="K56" s="701"/>
      <c r="L56" s="701"/>
      <c r="M56" s="701"/>
      <c r="N56" s="702"/>
    </row>
    <row r="57" spans="2:14" ht="12.75">
      <c r="B57" s="700" t="s">
        <v>240</v>
      </c>
      <c r="C57" s="701"/>
      <c r="D57" s="701"/>
      <c r="E57" s="701"/>
      <c r="F57" s="701"/>
      <c r="G57" s="701"/>
      <c r="H57" s="701"/>
      <c r="I57" s="701"/>
      <c r="J57" s="701"/>
      <c r="K57" s="701"/>
      <c r="L57" s="701"/>
      <c r="M57" s="701"/>
      <c r="N57" s="702"/>
    </row>
    <row r="58" spans="2:14" ht="13.5" thickBot="1">
      <c r="B58" s="703" t="s">
        <v>348</v>
      </c>
      <c r="C58" s="704"/>
      <c r="D58" s="704"/>
      <c r="E58" s="704"/>
      <c r="F58" s="704"/>
      <c r="G58" s="704"/>
      <c r="H58" s="704"/>
      <c r="I58" s="704"/>
      <c r="J58" s="704"/>
      <c r="K58" s="704"/>
      <c r="L58" s="704"/>
      <c r="M58" s="704"/>
      <c r="N58" s="705"/>
    </row>
    <row r="59" spans="2:12" ht="15.75" thickBo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4" ht="15.75" thickBot="1">
      <c r="B60" s="259" t="s">
        <v>25</v>
      </c>
      <c r="C60" s="27"/>
      <c r="D60" s="260"/>
      <c r="E60" s="260"/>
      <c r="F60" s="12"/>
      <c r="G60" s="12"/>
      <c r="H60" s="261" t="s">
        <v>216</v>
      </c>
      <c r="I60" s="262"/>
      <c r="J60" s="262"/>
      <c r="K60" s="690"/>
      <c r="L60" s="691"/>
      <c r="M60" s="691"/>
      <c r="N60" s="692"/>
    </row>
    <row r="61" spans="2:12" ht="13.5" thickBot="1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</row>
    <row r="62" spans="2:14" ht="16.5" thickBot="1">
      <c r="B62" s="265" t="s">
        <v>25</v>
      </c>
      <c r="C62" s="266"/>
      <c r="D62" s="264"/>
      <c r="E62" s="264"/>
      <c r="F62" s="264"/>
      <c r="H62" s="693" t="s">
        <v>241</v>
      </c>
      <c r="I62" s="694"/>
      <c r="J62" s="695"/>
      <c r="K62" s="690"/>
      <c r="L62" s="691"/>
      <c r="M62" s="691"/>
      <c r="N62" s="692"/>
    </row>
    <row r="66" ht="15">
      <c r="B66" s="12" t="s">
        <v>392</v>
      </c>
    </row>
    <row r="67" spans="6:12" ht="12.75">
      <c r="F67" s="302"/>
      <c r="G67" s="302"/>
      <c r="H67" s="302"/>
      <c r="I67" s="302"/>
      <c r="J67" s="302"/>
      <c r="K67" s="302"/>
      <c r="L67" s="302"/>
    </row>
  </sheetData>
  <sheetProtection/>
  <mergeCells count="44">
    <mergeCell ref="B6:N6"/>
    <mergeCell ref="B7:N7"/>
    <mergeCell ref="A1:N1"/>
    <mergeCell ref="B56:N56"/>
    <mergeCell ref="B57:N57"/>
    <mergeCell ref="B58:N58"/>
    <mergeCell ref="B35:G35"/>
    <mergeCell ref="B36:G36"/>
    <mergeCell ref="B37:E37"/>
    <mergeCell ref="F37:G37"/>
    <mergeCell ref="B39:G39"/>
    <mergeCell ref="E43:G43"/>
    <mergeCell ref="H62:J62"/>
    <mergeCell ref="K62:N62"/>
    <mergeCell ref="E44:G44"/>
    <mergeCell ref="E45:G45"/>
    <mergeCell ref="E46:G46"/>
    <mergeCell ref="B50:G50"/>
    <mergeCell ref="B54:N54"/>
    <mergeCell ref="B55:N55"/>
    <mergeCell ref="I15:I16"/>
    <mergeCell ref="J15:J16"/>
    <mergeCell ref="K15:K16"/>
    <mergeCell ref="F15:F16"/>
    <mergeCell ref="G15:G16"/>
    <mergeCell ref="K60:N60"/>
    <mergeCell ref="J41:N41"/>
    <mergeCell ref="B41:H41"/>
    <mergeCell ref="L15:L16"/>
    <mergeCell ref="M15:N15"/>
    <mergeCell ref="B12:F12"/>
    <mergeCell ref="G12:N12"/>
    <mergeCell ref="B13:F13"/>
    <mergeCell ref="G13:N13"/>
    <mergeCell ref="B15:B16"/>
    <mergeCell ref="C15:C16"/>
    <mergeCell ref="D15:D16"/>
    <mergeCell ref="E15:E16"/>
    <mergeCell ref="B9:F9"/>
    <mergeCell ref="G9:N9"/>
    <mergeCell ref="B10:F10"/>
    <mergeCell ref="B11:F11"/>
    <mergeCell ref="G11:N11"/>
    <mergeCell ref="H15:H16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99"/>
  <sheetViews>
    <sheetView showGridLines="0" view="pageBreakPreview" zoomScaleNormal="75" zoomScaleSheetLayoutView="100" zoomScalePageLayoutView="0" workbookViewId="0" topLeftCell="A1">
      <selection activeCell="A97" sqref="A97"/>
    </sheetView>
  </sheetViews>
  <sheetFormatPr defaultColWidth="9.140625" defaultRowHeight="12.75"/>
  <cols>
    <col min="1" max="1" width="56.28125" style="240" customWidth="1"/>
    <col min="2" max="2" width="10.7109375" style="240" customWidth="1"/>
    <col min="3" max="3" width="12.7109375" style="483" customWidth="1"/>
    <col min="4" max="9" width="12.7109375" style="240" customWidth="1"/>
    <col min="10" max="10" width="11.140625" style="240" customWidth="1"/>
    <col min="11" max="16384" width="9.140625" style="240" customWidth="1"/>
  </cols>
  <sheetData>
    <row r="1" spans="1:9" ht="12.75">
      <c r="A1" s="739" t="s">
        <v>316</v>
      </c>
      <c r="B1" s="739"/>
      <c r="C1" s="739"/>
      <c r="D1" s="739"/>
      <c r="E1" s="739"/>
      <c r="F1" s="739"/>
      <c r="G1" s="739"/>
      <c r="H1" s="739"/>
      <c r="I1" s="739"/>
    </row>
    <row r="2" ht="12.75"/>
    <row r="3" ht="12.75"/>
    <row r="4" ht="12.75"/>
    <row r="5" spans="1:9" ht="113.25" customHeight="1">
      <c r="A5" s="739"/>
      <c r="B5" s="739"/>
      <c r="C5" s="739"/>
      <c r="D5" s="739"/>
      <c r="E5" s="739"/>
      <c r="F5" s="739"/>
      <c r="G5" s="739"/>
      <c r="H5" s="739"/>
      <c r="I5" s="739"/>
    </row>
    <row r="6" spans="1:9" ht="19.5" thickBot="1">
      <c r="A6" s="740" t="s">
        <v>47</v>
      </c>
      <c r="B6" s="740"/>
      <c r="C6" s="740"/>
      <c r="D6" s="740"/>
      <c r="E6" s="740"/>
      <c r="F6" s="740"/>
      <c r="G6" s="740"/>
      <c r="H6" s="740"/>
      <c r="I6" s="740"/>
    </row>
    <row r="7" spans="1:9" ht="15" thickBot="1">
      <c r="A7" s="30" t="s">
        <v>17</v>
      </c>
      <c r="B7" s="751"/>
      <c r="C7" s="741"/>
      <c r="D7" s="741"/>
      <c r="E7" s="741"/>
      <c r="F7" s="741"/>
      <c r="G7" s="741"/>
      <c r="H7" s="741"/>
      <c r="I7" s="742"/>
    </row>
    <row r="8" spans="1:9" ht="15" thickBot="1">
      <c r="A8" s="79" t="s">
        <v>18</v>
      </c>
      <c r="B8" s="752"/>
      <c r="C8" s="743"/>
      <c r="D8" s="743"/>
      <c r="E8" s="743"/>
      <c r="F8" s="743"/>
      <c r="G8" s="743"/>
      <c r="H8" s="743"/>
      <c r="I8" s="744"/>
    </row>
    <row r="9" spans="1:9" ht="15" thickBot="1">
      <c r="A9" s="30" t="s">
        <v>48</v>
      </c>
      <c r="B9" s="751"/>
      <c r="C9" s="741"/>
      <c r="D9" s="741"/>
      <c r="E9" s="741"/>
      <c r="F9" s="741"/>
      <c r="G9" s="741"/>
      <c r="H9" s="741"/>
      <c r="I9" s="742"/>
    </row>
    <row r="10" spans="1:9" ht="15" thickBot="1">
      <c r="A10" s="303" t="s">
        <v>167</v>
      </c>
      <c r="B10" s="412"/>
      <c r="C10" s="304"/>
      <c r="D10" s="304"/>
      <c r="E10" s="304"/>
      <c r="F10" s="304"/>
      <c r="G10" s="304"/>
      <c r="H10" s="304"/>
      <c r="I10" s="413"/>
    </row>
    <row r="11" spans="1:9" ht="15" thickBot="1">
      <c r="A11" s="30" t="s">
        <v>223</v>
      </c>
      <c r="B11" s="398"/>
      <c r="C11" s="414"/>
      <c r="D11" s="399"/>
      <c r="E11" s="399"/>
      <c r="F11" s="399"/>
      <c r="G11" s="399"/>
      <c r="H11" s="399"/>
      <c r="I11" s="415"/>
    </row>
    <row r="12" spans="1:9" ht="14.25">
      <c r="A12" s="745" t="s">
        <v>49</v>
      </c>
      <c r="B12" s="746"/>
      <c r="C12" s="746"/>
      <c r="D12" s="746"/>
      <c r="E12" s="746"/>
      <c r="F12" s="746"/>
      <c r="G12" s="746"/>
      <c r="H12" s="746"/>
      <c r="I12" s="747"/>
    </row>
    <row r="13" spans="1:10" ht="12.75" customHeight="1">
      <c r="A13" s="756" t="s">
        <v>215</v>
      </c>
      <c r="B13" s="757"/>
      <c r="C13" s="757"/>
      <c r="D13" s="757"/>
      <c r="E13" s="757"/>
      <c r="F13" s="757"/>
      <c r="G13" s="757"/>
      <c r="H13" s="757"/>
      <c r="I13" s="757"/>
      <c r="J13" s="757"/>
    </row>
    <row r="14" spans="1:10" ht="13.5" customHeight="1" thickBot="1">
      <c r="A14" s="756"/>
      <c r="B14" s="757"/>
      <c r="C14" s="757"/>
      <c r="D14" s="757"/>
      <c r="E14" s="757"/>
      <c r="F14" s="757"/>
      <c r="G14" s="757"/>
      <c r="H14" s="757"/>
      <c r="I14" s="757"/>
      <c r="J14" s="757"/>
    </row>
    <row r="15" spans="1:10" ht="62.25" customHeight="1">
      <c r="A15" s="758" t="s">
        <v>50</v>
      </c>
      <c r="B15" s="735" t="s">
        <v>247</v>
      </c>
      <c r="C15" s="749" t="s">
        <v>248</v>
      </c>
      <c r="D15" s="735" t="s">
        <v>51</v>
      </c>
      <c r="E15" s="735" t="s">
        <v>249</v>
      </c>
      <c r="F15" s="735" t="s">
        <v>52</v>
      </c>
      <c r="G15" s="735" t="s">
        <v>250</v>
      </c>
      <c r="H15" s="735" t="s">
        <v>53</v>
      </c>
      <c r="I15" s="737" t="s">
        <v>54</v>
      </c>
      <c r="J15" s="753" t="s">
        <v>252</v>
      </c>
    </row>
    <row r="16" spans="1:10" ht="53.25" customHeight="1" thickBot="1">
      <c r="A16" s="759"/>
      <c r="B16" s="736"/>
      <c r="C16" s="750"/>
      <c r="D16" s="736"/>
      <c r="E16" s="736"/>
      <c r="F16" s="736"/>
      <c r="G16" s="736"/>
      <c r="H16" s="736"/>
      <c r="I16" s="738"/>
      <c r="J16" s="754"/>
    </row>
    <row r="17" spans="1:10" ht="15">
      <c r="A17" s="323" t="s">
        <v>212</v>
      </c>
      <c r="B17" s="305">
        <f>B18+B29+B30+B31+B32</f>
        <v>0</v>
      </c>
      <c r="C17" s="305">
        <f>C18+C29+C30+C31+C32</f>
        <v>0</v>
      </c>
      <c r="D17" s="306" t="e">
        <f aca="true" t="shared" si="0" ref="D17:D59">C17/B17</f>
        <v>#DIV/0!</v>
      </c>
      <c r="E17" s="305">
        <f>E18+E29+E30+E31+E32</f>
        <v>0</v>
      </c>
      <c r="F17" s="306" t="e">
        <f aca="true" t="shared" si="1" ref="F17:F76">E17/B17</f>
        <v>#DIV/0!</v>
      </c>
      <c r="G17" s="305">
        <f aca="true" t="shared" si="2" ref="G17:G76">C17+E17</f>
        <v>0</v>
      </c>
      <c r="H17" s="306" t="e">
        <f aca="true" t="shared" si="3" ref="H17:H80">(C17+E17)/B17</f>
        <v>#DIV/0!</v>
      </c>
      <c r="I17" s="420"/>
      <c r="J17" s="484"/>
    </row>
    <row r="18" spans="1:10" ht="15">
      <c r="A18" s="324" t="s">
        <v>55</v>
      </c>
      <c r="B18" s="307">
        <f>B19+B24</f>
        <v>0</v>
      </c>
      <c r="C18" s="307">
        <f>C19+C24</f>
        <v>0</v>
      </c>
      <c r="D18" s="80" t="e">
        <f t="shared" si="0"/>
        <v>#DIV/0!</v>
      </c>
      <c r="E18" s="307">
        <f>E19+E24</f>
        <v>0</v>
      </c>
      <c r="F18" s="80" t="e">
        <f t="shared" si="1"/>
        <v>#DIV/0!</v>
      </c>
      <c r="G18" s="307">
        <f t="shared" si="2"/>
        <v>0</v>
      </c>
      <c r="H18" s="80" t="e">
        <f t="shared" si="3"/>
        <v>#DIV/0!</v>
      </c>
      <c r="I18" s="421"/>
      <c r="J18" s="484"/>
    </row>
    <row r="19" spans="1:10" ht="15">
      <c r="A19" s="325" t="s">
        <v>213</v>
      </c>
      <c r="B19" s="309">
        <f>B20+B21+B22+B23</f>
        <v>0</v>
      </c>
      <c r="C19" s="309">
        <f>C20+C21+C22+C23</f>
        <v>0</v>
      </c>
      <c r="D19" s="80" t="e">
        <f t="shared" si="0"/>
        <v>#DIV/0!</v>
      </c>
      <c r="E19" s="309">
        <f>E20+E21+E22+E23</f>
        <v>0</v>
      </c>
      <c r="F19" s="80" t="e">
        <f t="shared" si="1"/>
        <v>#DIV/0!</v>
      </c>
      <c r="G19" s="307">
        <f t="shared" si="2"/>
        <v>0</v>
      </c>
      <c r="H19" s="80" t="e">
        <f t="shared" si="3"/>
        <v>#DIV/0!</v>
      </c>
      <c r="I19" s="421"/>
      <c r="J19" s="484"/>
    </row>
    <row r="20" spans="1:10" ht="15">
      <c r="A20" s="325" t="s">
        <v>56</v>
      </c>
      <c r="B20" s="310"/>
      <c r="C20" s="310"/>
      <c r="D20" s="80" t="e">
        <f t="shared" si="0"/>
        <v>#DIV/0!</v>
      </c>
      <c r="E20" s="310"/>
      <c r="F20" s="80" t="e">
        <f t="shared" si="1"/>
        <v>#DIV/0!</v>
      </c>
      <c r="G20" s="307">
        <f t="shared" si="2"/>
        <v>0</v>
      </c>
      <c r="H20" s="80" t="e">
        <f t="shared" si="3"/>
        <v>#DIV/0!</v>
      </c>
      <c r="I20" s="308"/>
      <c r="J20" s="484"/>
    </row>
    <row r="21" spans="1:10" ht="15">
      <c r="A21" s="325" t="s">
        <v>57</v>
      </c>
      <c r="B21" s="310"/>
      <c r="C21" s="310"/>
      <c r="D21" s="80" t="e">
        <f t="shared" si="0"/>
        <v>#DIV/0!</v>
      </c>
      <c r="E21" s="310"/>
      <c r="F21" s="80" t="e">
        <f t="shared" si="1"/>
        <v>#DIV/0!</v>
      </c>
      <c r="G21" s="307">
        <f t="shared" si="2"/>
        <v>0</v>
      </c>
      <c r="H21" s="80" t="e">
        <f t="shared" si="3"/>
        <v>#DIV/0!</v>
      </c>
      <c r="I21" s="308"/>
      <c r="J21" s="484"/>
    </row>
    <row r="22" spans="1:10" ht="15">
      <c r="A22" s="325" t="s">
        <v>58</v>
      </c>
      <c r="B22" s="310"/>
      <c r="C22" s="310"/>
      <c r="D22" s="80" t="e">
        <f>C22/B22</f>
        <v>#DIV/0!</v>
      </c>
      <c r="E22" s="310"/>
      <c r="F22" s="80" t="e">
        <f t="shared" si="1"/>
        <v>#DIV/0!</v>
      </c>
      <c r="G22" s="307">
        <f t="shared" si="2"/>
        <v>0</v>
      </c>
      <c r="H22" s="80" t="e">
        <f t="shared" si="3"/>
        <v>#DIV/0!</v>
      </c>
      <c r="I22" s="308"/>
      <c r="J22" s="484"/>
    </row>
    <row r="23" spans="1:10" ht="15">
      <c r="A23" s="325" t="s">
        <v>185</v>
      </c>
      <c r="B23" s="310"/>
      <c r="C23" s="310"/>
      <c r="D23" s="80" t="e">
        <f t="shared" si="0"/>
        <v>#DIV/0!</v>
      </c>
      <c r="E23" s="310"/>
      <c r="F23" s="80" t="e">
        <f t="shared" si="1"/>
        <v>#DIV/0!</v>
      </c>
      <c r="G23" s="307">
        <f t="shared" si="2"/>
        <v>0</v>
      </c>
      <c r="H23" s="80" t="e">
        <f t="shared" si="3"/>
        <v>#DIV/0!</v>
      </c>
      <c r="I23" s="308"/>
      <c r="J23" s="484"/>
    </row>
    <row r="24" spans="1:10" ht="15">
      <c r="A24" s="325" t="s">
        <v>214</v>
      </c>
      <c r="B24" s="309">
        <f>B25+B26+B27+B28</f>
        <v>0</v>
      </c>
      <c r="C24" s="309">
        <f>C25+C26+C27+C28</f>
        <v>0</v>
      </c>
      <c r="D24" s="80" t="e">
        <f t="shared" si="0"/>
        <v>#DIV/0!</v>
      </c>
      <c r="E24" s="309">
        <f>E25+E26+E27+E28</f>
        <v>0</v>
      </c>
      <c r="F24" s="80" t="e">
        <f t="shared" si="1"/>
        <v>#DIV/0!</v>
      </c>
      <c r="G24" s="307">
        <f t="shared" si="2"/>
        <v>0</v>
      </c>
      <c r="H24" s="80" t="e">
        <f t="shared" si="3"/>
        <v>#DIV/0!</v>
      </c>
      <c r="I24" s="421"/>
      <c r="J24" s="484"/>
    </row>
    <row r="25" spans="1:10" ht="15">
      <c r="A25" s="325" t="s">
        <v>59</v>
      </c>
      <c r="B25" s="310"/>
      <c r="C25" s="310"/>
      <c r="D25" s="80" t="e">
        <f t="shared" si="0"/>
        <v>#DIV/0!</v>
      </c>
      <c r="E25" s="310"/>
      <c r="F25" s="80" t="e">
        <f t="shared" si="1"/>
        <v>#DIV/0!</v>
      </c>
      <c r="G25" s="307">
        <f t="shared" si="2"/>
        <v>0</v>
      </c>
      <c r="H25" s="80" t="e">
        <f t="shared" si="3"/>
        <v>#DIV/0!</v>
      </c>
      <c r="I25" s="308"/>
      <c r="J25" s="484"/>
    </row>
    <row r="26" spans="1:10" ht="15">
      <c r="A26" s="325" t="s">
        <v>60</v>
      </c>
      <c r="B26" s="310"/>
      <c r="C26" s="310"/>
      <c r="D26" s="80" t="e">
        <f t="shared" si="0"/>
        <v>#DIV/0!</v>
      </c>
      <c r="E26" s="310"/>
      <c r="F26" s="80" t="e">
        <f t="shared" si="1"/>
        <v>#DIV/0!</v>
      </c>
      <c r="G26" s="307">
        <f t="shared" si="2"/>
        <v>0</v>
      </c>
      <c r="H26" s="80" t="e">
        <f t="shared" si="3"/>
        <v>#DIV/0!</v>
      </c>
      <c r="I26" s="308"/>
      <c r="J26" s="484"/>
    </row>
    <row r="27" spans="1:10" ht="15">
      <c r="A27" s="325" t="s">
        <v>61</v>
      </c>
      <c r="B27" s="310"/>
      <c r="C27" s="310"/>
      <c r="D27" s="80" t="e">
        <f>C27/B27</f>
        <v>#DIV/0!</v>
      </c>
      <c r="E27" s="310"/>
      <c r="F27" s="80" t="e">
        <f t="shared" si="1"/>
        <v>#DIV/0!</v>
      </c>
      <c r="G27" s="307">
        <f t="shared" si="2"/>
        <v>0</v>
      </c>
      <c r="H27" s="80" t="e">
        <f t="shared" si="3"/>
        <v>#DIV/0!</v>
      </c>
      <c r="I27" s="308"/>
      <c r="J27" s="484"/>
    </row>
    <row r="28" spans="1:10" ht="15">
      <c r="A28" s="325" t="s">
        <v>186</v>
      </c>
      <c r="B28" s="310"/>
      <c r="C28" s="310"/>
      <c r="D28" s="80" t="e">
        <f t="shared" si="0"/>
        <v>#DIV/0!</v>
      </c>
      <c r="E28" s="310"/>
      <c r="F28" s="80" t="e">
        <f t="shared" si="1"/>
        <v>#DIV/0!</v>
      </c>
      <c r="G28" s="307">
        <f t="shared" si="2"/>
        <v>0</v>
      </c>
      <c r="H28" s="80" t="e">
        <f t="shared" si="3"/>
        <v>#DIV/0!</v>
      </c>
      <c r="I28" s="308"/>
      <c r="J28" s="484"/>
    </row>
    <row r="29" spans="1:10" ht="15">
      <c r="A29" s="325" t="s">
        <v>187</v>
      </c>
      <c r="B29" s="310"/>
      <c r="C29" s="310"/>
      <c r="D29" s="80" t="e">
        <f t="shared" si="0"/>
        <v>#DIV/0!</v>
      </c>
      <c r="E29" s="310"/>
      <c r="F29" s="80" t="e">
        <f t="shared" si="1"/>
        <v>#DIV/0!</v>
      </c>
      <c r="G29" s="307">
        <f t="shared" si="2"/>
        <v>0</v>
      </c>
      <c r="H29" s="80" t="e">
        <f t="shared" si="3"/>
        <v>#DIV/0!</v>
      </c>
      <c r="I29" s="308"/>
      <c r="J29" s="484"/>
    </row>
    <row r="30" spans="1:10" ht="15">
      <c r="A30" s="325" t="s">
        <v>188</v>
      </c>
      <c r="B30" s="310"/>
      <c r="C30" s="310"/>
      <c r="D30" s="80" t="e">
        <f t="shared" si="0"/>
        <v>#DIV/0!</v>
      </c>
      <c r="E30" s="310"/>
      <c r="F30" s="80" t="e">
        <f t="shared" si="1"/>
        <v>#DIV/0!</v>
      </c>
      <c r="G30" s="307">
        <f t="shared" si="2"/>
        <v>0</v>
      </c>
      <c r="H30" s="80" t="e">
        <f t="shared" si="3"/>
        <v>#DIV/0!</v>
      </c>
      <c r="I30" s="308"/>
      <c r="J30" s="484"/>
    </row>
    <row r="31" spans="1:10" ht="15">
      <c r="A31" s="325" t="s">
        <v>189</v>
      </c>
      <c r="B31" s="310"/>
      <c r="C31" s="310"/>
      <c r="D31" s="80" t="e">
        <f t="shared" si="0"/>
        <v>#DIV/0!</v>
      </c>
      <c r="E31" s="310"/>
      <c r="F31" s="80" t="e">
        <f t="shared" si="1"/>
        <v>#DIV/0!</v>
      </c>
      <c r="G31" s="307">
        <f t="shared" si="2"/>
        <v>0</v>
      </c>
      <c r="H31" s="80" t="e">
        <f t="shared" si="3"/>
        <v>#DIV/0!</v>
      </c>
      <c r="I31" s="308"/>
      <c r="J31" s="484"/>
    </row>
    <row r="32" spans="1:10" ht="15">
      <c r="A32" s="325" t="s">
        <v>190</v>
      </c>
      <c r="B32" s="310"/>
      <c r="C32" s="310"/>
      <c r="D32" s="80" t="e">
        <f t="shared" si="0"/>
        <v>#DIV/0!</v>
      </c>
      <c r="E32" s="310"/>
      <c r="F32" s="80" t="e">
        <f t="shared" si="1"/>
        <v>#DIV/0!</v>
      </c>
      <c r="G32" s="307">
        <f t="shared" si="2"/>
        <v>0</v>
      </c>
      <c r="H32" s="80" t="e">
        <f t="shared" si="3"/>
        <v>#DIV/0!</v>
      </c>
      <c r="I32" s="308"/>
      <c r="J32" s="484"/>
    </row>
    <row r="33" spans="1:10" ht="15">
      <c r="A33" s="326" t="s">
        <v>62</v>
      </c>
      <c r="B33" s="311">
        <f>B34</f>
        <v>0</v>
      </c>
      <c r="C33" s="311">
        <f>+C34</f>
        <v>0</v>
      </c>
      <c r="D33" s="81" t="e">
        <f t="shared" si="0"/>
        <v>#DIV/0!</v>
      </c>
      <c r="E33" s="311">
        <f>+E34</f>
        <v>0</v>
      </c>
      <c r="F33" s="81" t="e">
        <f t="shared" si="1"/>
        <v>#DIV/0!</v>
      </c>
      <c r="G33" s="311">
        <f t="shared" si="2"/>
        <v>0</v>
      </c>
      <c r="H33" s="81" t="e">
        <f t="shared" si="3"/>
        <v>#DIV/0!</v>
      </c>
      <c r="I33" s="422"/>
      <c r="J33" s="484"/>
    </row>
    <row r="34" spans="1:10" ht="15">
      <c r="A34" s="324" t="s">
        <v>67</v>
      </c>
      <c r="B34" s="309">
        <f>B35+B36+B37+B38</f>
        <v>0</v>
      </c>
      <c r="C34" s="309">
        <f>C35+C36+C37+C38</f>
        <v>0</v>
      </c>
      <c r="D34" s="80" t="e">
        <f t="shared" si="0"/>
        <v>#DIV/0!</v>
      </c>
      <c r="E34" s="309">
        <f>E35+E36+E37+E38</f>
        <v>0</v>
      </c>
      <c r="F34" s="80" t="e">
        <f t="shared" si="1"/>
        <v>#DIV/0!</v>
      </c>
      <c r="G34" s="307">
        <f t="shared" si="2"/>
        <v>0</v>
      </c>
      <c r="H34" s="80" t="e">
        <f t="shared" si="3"/>
        <v>#DIV/0!</v>
      </c>
      <c r="I34" s="421"/>
      <c r="J34" s="484"/>
    </row>
    <row r="35" spans="1:10" ht="15">
      <c r="A35" s="324" t="s">
        <v>68</v>
      </c>
      <c r="B35" s="310"/>
      <c r="C35" s="310"/>
      <c r="D35" s="80" t="e">
        <f t="shared" si="0"/>
        <v>#DIV/0!</v>
      </c>
      <c r="E35" s="310"/>
      <c r="F35" s="80" t="e">
        <f t="shared" si="1"/>
        <v>#DIV/0!</v>
      </c>
      <c r="G35" s="307">
        <f t="shared" si="2"/>
        <v>0</v>
      </c>
      <c r="H35" s="80" t="e">
        <f t="shared" si="3"/>
        <v>#DIV/0!</v>
      </c>
      <c r="I35" s="308"/>
      <c r="J35" s="484"/>
    </row>
    <row r="36" spans="1:10" ht="15">
      <c r="A36" s="324" t="s">
        <v>69</v>
      </c>
      <c r="B36" s="310"/>
      <c r="C36" s="310"/>
      <c r="D36" s="80" t="e">
        <f t="shared" si="0"/>
        <v>#DIV/0!</v>
      </c>
      <c r="E36" s="310"/>
      <c r="F36" s="80" t="e">
        <f t="shared" si="1"/>
        <v>#DIV/0!</v>
      </c>
      <c r="G36" s="307">
        <f t="shared" si="2"/>
        <v>0</v>
      </c>
      <c r="H36" s="80" t="e">
        <f t="shared" si="3"/>
        <v>#DIV/0!</v>
      </c>
      <c r="I36" s="308"/>
      <c r="J36" s="484"/>
    </row>
    <row r="37" spans="1:10" ht="15">
      <c r="A37" s="324" t="s">
        <v>89</v>
      </c>
      <c r="B37" s="310"/>
      <c r="C37" s="310"/>
      <c r="D37" s="80" t="e">
        <f t="shared" si="0"/>
        <v>#DIV/0!</v>
      </c>
      <c r="E37" s="310"/>
      <c r="F37" s="80" t="e">
        <f t="shared" si="1"/>
        <v>#DIV/0!</v>
      </c>
      <c r="G37" s="307">
        <f t="shared" si="2"/>
        <v>0</v>
      </c>
      <c r="H37" s="80" t="e">
        <f t="shared" si="3"/>
        <v>#DIV/0!</v>
      </c>
      <c r="I37" s="308"/>
      <c r="J37" s="484"/>
    </row>
    <row r="38" spans="1:10" ht="15">
      <c r="A38" s="324" t="s">
        <v>70</v>
      </c>
      <c r="B38" s="310"/>
      <c r="C38" s="310"/>
      <c r="D38" s="80" t="e">
        <f t="shared" si="0"/>
        <v>#DIV/0!</v>
      </c>
      <c r="E38" s="310"/>
      <c r="F38" s="80" t="e">
        <f t="shared" si="1"/>
        <v>#DIV/0!</v>
      </c>
      <c r="G38" s="307">
        <f t="shared" si="2"/>
        <v>0</v>
      </c>
      <c r="H38" s="80" t="e">
        <f t="shared" si="3"/>
        <v>#DIV/0!</v>
      </c>
      <c r="I38" s="308"/>
      <c r="J38" s="484"/>
    </row>
    <row r="39" spans="1:10" ht="15">
      <c r="A39" s="326" t="s">
        <v>71</v>
      </c>
      <c r="B39" s="311">
        <f>B40+B43+B46+B47+B48+B49+B50+B51</f>
        <v>0</v>
      </c>
      <c r="C39" s="311">
        <f>C40+C43+C46+C47+C48+C49+C50+C51</f>
        <v>0</v>
      </c>
      <c r="D39" s="81" t="e">
        <f t="shared" si="0"/>
        <v>#DIV/0!</v>
      </c>
      <c r="E39" s="311">
        <f>E40+E43+E46+E47+E48+E49+E50+E51</f>
        <v>0</v>
      </c>
      <c r="F39" s="81" t="e">
        <f t="shared" si="1"/>
        <v>#DIV/0!</v>
      </c>
      <c r="G39" s="311">
        <f t="shared" si="2"/>
        <v>0</v>
      </c>
      <c r="H39" s="81" t="e">
        <f t="shared" si="3"/>
        <v>#DIV/0!</v>
      </c>
      <c r="I39" s="422"/>
      <c r="J39" s="484"/>
    </row>
    <row r="40" spans="1:10" ht="15">
      <c r="A40" s="324" t="s">
        <v>72</v>
      </c>
      <c r="B40" s="309">
        <f>B41+B42</f>
        <v>0</v>
      </c>
      <c r="C40" s="309">
        <f>C41+C42</f>
        <v>0</v>
      </c>
      <c r="D40" s="80" t="e">
        <f t="shared" si="0"/>
        <v>#DIV/0!</v>
      </c>
      <c r="E40" s="309">
        <f>E41+E42</f>
        <v>0</v>
      </c>
      <c r="F40" s="80" t="e">
        <f t="shared" si="1"/>
        <v>#DIV/0!</v>
      </c>
      <c r="G40" s="307">
        <f t="shared" si="2"/>
        <v>0</v>
      </c>
      <c r="H40" s="80" t="e">
        <f t="shared" si="3"/>
        <v>#DIV/0!</v>
      </c>
      <c r="I40" s="421"/>
      <c r="J40" s="484"/>
    </row>
    <row r="41" spans="1:10" ht="15">
      <c r="A41" s="324" t="s">
        <v>73</v>
      </c>
      <c r="B41" s="310"/>
      <c r="C41" s="310"/>
      <c r="D41" s="80" t="e">
        <f t="shared" si="0"/>
        <v>#DIV/0!</v>
      </c>
      <c r="E41" s="310"/>
      <c r="F41" s="80" t="e">
        <f t="shared" si="1"/>
        <v>#DIV/0!</v>
      </c>
      <c r="G41" s="307">
        <f t="shared" si="2"/>
        <v>0</v>
      </c>
      <c r="H41" s="80" t="e">
        <f t="shared" si="3"/>
        <v>#DIV/0!</v>
      </c>
      <c r="I41" s="308"/>
      <c r="J41" s="484"/>
    </row>
    <row r="42" spans="1:10" ht="15">
      <c r="A42" s="324" t="s">
        <v>74</v>
      </c>
      <c r="B42" s="310"/>
      <c r="C42" s="310"/>
      <c r="D42" s="80" t="e">
        <f t="shared" si="0"/>
        <v>#DIV/0!</v>
      </c>
      <c r="E42" s="310"/>
      <c r="F42" s="80" t="e">
        <f t="shared" si="1"/>
        <v>#DIV/0!</v>
      </c>
      <c r="G42" s="307">
        <f t="shared" si="2"/>
        <v>0</v>
      </c>
      <c r="H42" s="80" t="e">
        <f t="shared" si="3"/>
        <v>#DIV/0!</v>
      </c>
      <c r="I42" s="308"/>
      <c r="J42" s="484"/>
    </row>
    <row r="43" spans="1:10" ht="15">
      <c r="A43" s="324" t="s">
        <v>75</v>
      </c>
      <c r="B43" s="309">
        <f>B44+B45</f>
        <v>0</v>
      </c>
      <c r="C43" s="309">
        <f>C44+C45</f>
        <v>0</v>
      </c>
      <c r="D43" s="80" t="e">
        <f t="shared" si="0"/>
        <v>#DIV/0!</v>
      </c>
      <c r="E43" s="309">
        <f>E44+E45</f>
        <v>0</v>
      </c>
      <c r="F43" s="80" t="e">
        <f t="shared" si="1"/>
        <v>#DIV/0!</v>
      </c>
      <c r="G43" s="307">
        <f t="shared" si="2"/>
        <v>0</v>
      </c>
      <c r="H43" s="80" t="e">
        <f t="shared" si="3"/>
        <v>#DIV/0!</v>
      </c>
      <c r="I43" s="421"/>
      <c r="J43" s="484"/>
    </row>
    <row r="44" spans="1:10" ht="15">
      <c r="A44" s="324" t="s">
        <v>76</v>
      </c>
      <c r="B44" s="310"/>
      <c r="C44" s="310"/>
      <c r="D44" s="80" t="e">
        <f t="shared" si="0"/>
        <v>#DIV/0!</v>
      </c>
      <c r="E44" s="310"/>
      <c r="F44" s="80" t="e">
        <f t="shared" si="1"/>
        <v>#DIV/0!</v>
      </c>
      <c r="G44" s="307">
        <f t="shared" si="2"/>
        <v>0</v>
      </c>
      <c r="H44" s="80" t="e">
        <f t="shared" si="3"/>
        <v>#DIV/0!</v>
      </c>
      <c r="I44" s="308"/>
      <c r="J44" s="484"/>
    </row>
    <row r="45" spans="1:10" ht="15">
      <c r="A45" s="324" t="s">
        <v>77</v>
      </c>
      <c r="B45" s="310"/>
      <c r="C45" s="310"/>
      <c r="D45" s="80" t="e">
        <f t="shared" si="0"/>
        <v>#DIV/0!</v>
      </c>
      <c r="E45" s="310"/>
      <c r="F45" s="80" t="e">
        <f t="shared" si="1"/>
        <v>#DIV/0!</v>
      </c>
      <c r="G45" s="307">
        <f t="shared" si="2"/>
        <v>0</v>
      </c>
      <c r="H45" s="80" t="e">
        <f t="shared" si="3"/>
        <v>#DIV/0!</v>
      </c>
      <c r="I45" s="308"/>
      <c r="J45" s="484"/>
    </row>
    <row r="46" spans="1:10" ht="15">
      <c r="A46" s="324" t="s">
        <v>78</v>
      </c>
      <c r="B46" s="310"/>
      <c r="C46" s="310"/>
      <c r="D46" s="80" t="e">
        <f t="shared" si="0"/>
        <v>#DIV/0!</v>
      </c>
      <c r="E46" s="310"/>
      <c r="F46" s="80" t="e">
        <f t="shared" si="1"/>
        <v>#DIV/0!</v>
      </c>
      <c r="G46" s="307">
        <f t="shared" si="2"/>
        <v>0</v>
      </c>
      <c r="H46" s="80" t="e">
        <f t="shared" si="3"/>
        <v>#DIV/0!</v>
      </c>
      <c r="I46" s="308"/>
      <c r="J46" s="484"/>
    </row>
    <row r="47" spans="1:10" ht="15">
      <c r="A47" s="324" t="s">
        <v>79</v>
      </c>
      <c r="B47" s="310"/>
      <c r="C47" s="310"/>
      <c r="D47" s="80" t="e">
        <f t="shared" si="0"/>
        <v>#DIV/0!</v>
      </c>
      <c r="E47" s="310"/>
      <c r="F47" s="80" t="e">
        <f t="shared" si="1"/>
        <v>#DIV/0!</v>
      </c>
      <c r="G47" s="307">
        <f t="shared" si="2"/>
        <v>0</v>
      </c>
      <c r="H47" s="80" t="e">
        <f t="shared" si="3"/>
        <v>#DIV/0!</v>
      </c>
      <c r="I47" s="308"/>
      <c r="J47" s="484"/>
    </row>
    <row r="48" spans="1:10" ht="15">
      <c r="A48" s="324" t="s">
        <v>80</v>
      </c>
      <c r="B48" s="310"/>
      <c r="C48" s="310"/>
      <c r="D48" s="80" t="e">
        <f t="shared" si="0"/>
        <v>#DIV/0!</v>
      </c>
      <c r="E48" s="310"/>
      <c r="F48" s="80" t="e">
        <f t="shared" si="1"/>
        <v>#DIV/0!</v>
      </c>
      <c r="G48" s="307">
        <f t="shared" si="2"/>
        <v>0</v>
      </c>
      <c r="H48" s="80" t="e">
        <f t="shared" si="3"/>
        <v>#DIV/0!</v>
      </c>
      <c r="I48" s="308"/>
      <c r="J48" s="484"/>
    </row>
    <row r="49" spans="1:10" ht="15">
      <c r="A49" s="324" t="s">
        <v>81</v>
      </c>
      <c r="B49" s="310"/>
      <c r="C49" s="310"/>
      <c r="D49" s="80" t="e">
        <f t="shared" si="0"/>
        <v>#DIV/0!</v>
      </c>
      <c r="E49" s="310"/>
      <c r="F49" s="80" t="e">
        <f t="shared" si="1"/>
        <v>#DIV/0!</v>
      </c>
      <c r="G49" s="307">
        <f t="shared" si="2"/>
        <v>0</v>
      </c>
      <c r="H49" s="80" t="e">
        <f t="shared" si="3"/>
        <v>#DIV/0!</v>
      </c>
      <c r="I49" s="308"/>
      <c r="J49" s="484"/>
    </row>
    <row r="50" spans="1:10" ht="15">
      <c r="A50" s="324" t="s">
        <v>82</v>
      </c>
      <c r="B50" s="310"/>
      <c r="C50" s="310"/>
      <c r="D50" s="80" t="e">
        <f t="shared" si="0"/>
        <v>#DIV/0!</v>
      </c>
      <c r="E50" s="310"/>
      <c r="F50" s="80" t="e">
        <f t="shared" si="1"/>
        <v>#DIV/0!</v>
      </c>
      <c r="G50" s="307">
        <f t="shared" si="2"/>
        <v>0</v>
      </c>
      <c r="H50" s="80" t="e">
        <f t="shared" si="3"/>
        <v>#DIV/0!</v>
      </c>
      <c r="I50" s="308"/>
      <c r="J50" s="484"/>
    </row>
    <row r="51" spans="1:10" ht="15">
      <c r="A51" s="324" t="s">
        <v>83</v>
      </c>
      <c r="B51" s="309">
        <f>B52+B53</f>
        <v>0</v>
      </c>
      <c r="C51" s="309">
        <f>C52+C53</f>
        <v>0</v>
      </c>
      <c r="D51" s="80" t="e">
        <f t="shared" si="0"/>
        <v>#DIV/0!</v>
      </c>
      <c r="E51" s="309">
        <f>E52+E53</f>
        <v>0</v>
      </c>
      <c r="F51" s="80" t="e">
        <f t="shared" si="1"/>
        <v>#DIV/0!</v>
      </c>
      <c r="G51" s="307">
        <f t="shared" si="2"/>
        <v>0</v>
      </c>
      <c r="H51" s="80" t="e">
        <f t="shared" si="3"/>
        <v>#DIV/0!</v>
      </c>
      <c r="I51" s="421"/>
      <c r="J51" s="484"/>
    </row>
    <row r="52" spans="1:10" ht="15">
      <c r="A52" s="324" t="s">
        <v>84</v>
      </c>
      <c r="B52" s="310"/>
      <c r="C52" s="310"/>
      <c r="D52" s="80" t="e">
        <f t="shared" si="0"/>
        <v>#DIV/0!</v>
      </c>
      <c r="E52" s="310"/>
      <c r="F52" s="80" t="e">
        <f t="shared" si="1"/>
        <v>#DIV/0!</v>
      </c>
      <c r="G52" s="307">
        <f t="shared" si="2"/>
        <v>0</v>
      </c>
      <c r="H52" s="80" t="e">
        <f t="shared" si="3"/>
        <v>#DIV/0!</v>
      </c>
      <c r="I52" s="308"/>
      <c r="J52" s="484"/>
    </row>
    <row r="53" spans="1:10" ht="15">
      <c r="A53" s="324" t="s">
        <v>85</v>
      </c>
      <c r="B53" s="310"/>
      <c r="C53" s="310"/>
      <c r="D53" s="80" t="e">
        <f t="shared" si="0"/>
        <v>#DIV/0!</v>
      </c>
      <c r="E53" s="310"/>
      <c r="F53" s="80" t="e">
        <f t="shared" si="1"/>
        <v>#DIV/0!</v>
      </c>
      <c r="G53" s="307">
        <f t="shared" si="2"/>
        <v>0</v>
      </c>
      <c r="H53" s="80" t="e">
        <f t="shared" si="3"/>
        <v>#DIV/0!</v>
      </c>
      <c r="I53" s="308"/>
      <c r="J53" s="484"/>
    </row>
    <row r="54" spans="1:10" ht="15">
      <c r="A54" s="326" t="s">
        <v>253</v>
      </c>
      <c r="B54" s="311">
        <f>B55+B56+B57+B58+B59</f>
        <v>45</v>
      </c>
      <c r="C54" s="311">
        <f>C55+C56+C57+C58+C59</f>
        <v>0</v>
      </c>
      <c r="D54" s="81">
        <f t="shared" si="0"/>
        <v>0</v>
      </c>
      <c r="E54" s="311">
        <f>E55+E56+E57+E58+E59</f>
        <v>0</v>
      </c>
      <c r="F54" s="81">
        <f t="shared" si="1"/>
        <v>0</v>
      </c>
      <c r="G54" s="311">
        <f t="shared" si="2"/>
        <v>0</v>
      </c>
      <c r="H54" s="81">
        <f t="shared" si="3"/>
        <v>0</v>
      </c>
      <c r="I54" s="422"/>
      <c r="J54" s="484"/>
    </row>
    <row r="55" spans="1:10" ht="15">
      <c r="A55" s="324" t="s">
        <v>254</v>
      </c>
      <c r="B55" s="310"/>
      <c r="C55" s="310"/>
      <c r="D55" s="80" t="e">
        <f t="shared" si="0"/>
        <v>#DIV/0!</v>
      </c>
      <c r="E55" s="310"/>
      <c r="F55" s="80" t="e">
        <f t="shared" si="1"/>
        <v>#DIV/0!</v>
      </c>
      <c r="G55" s="307">
        <f t="shared" si="2"/>
        <v>0</v>
      </c>
      <c r="H55" s="80" t="e">
        <f t="shared" si="3"/>
        <v>#DIV/0!</v>
      </c>
      <c r="I55" s="308"/>
      <c r="J55" s="484"/>
    </row>
    <row r="56" spans="1:10" ht="15">
      <c r="A56" s="324" t="s">
        <v>255</v>
      </c>
      <c r="B56" s="310"/>
      <c r="C56" s="310"/>
      <c r="D56" s="80" t="e">
        <f t="shared" si="0"/>
        <v>#DIV/0!</v>
      </c>
      <c r="E56" s="310"/>
      <c r="F56" s="80" t="e">
        <f t="shared" si="1"/>
        <v>#DIV/0!</v>
      </c>
      <c r="G56" s="307">
        <f t="shared" si="2"/>
        <v>0</v>
      </c>
      <c r="H56" s="80" t="e">
        <f t="shared" si="3"/>
        <v>#DIV/0!</v>
      </c>
      <c r="I56" s="308"/>
      <c r="J56" s="484"/>
    </row>
    <row r="57" spans="1:10" ht="15">
      <c r="A57" s="324" t="s">
        <v>256</v>
      </c>
      <c r="B57" s="310">
        <v>45</v>
      </c>
      <c r="C57" s="310"/>
      <c r="D57" s="80">
        <f t="shared" si="0"/>
        <v>0</v>
      </c>
      <c r="E57" s="310"/>
      <c r="F57" s="80">
        <f t="shared" si="1"/>
        <v>0</v>
      </c>
      <c r="G57" s="307">
        <f t="shared" si="2"/>
        <v>0</v>
      </c>
      <c r="H57" s="80">
        <f t="shared" si="3"/>
        <v>0</v>
      </c>
      <c r="I57" s="308"/>
      <c r="J57" s="484"/>
    </row>
    <row r="58" spans="1:10" ht="15">
      <c r="A58" s="324" t="s">
        <v>257</v>
      </c>
      <c r="B58" s="310"/>
      <c r="C58" s="310"/>
      <c r="D58" s="80" t="e">
        <f t="shared" si="0"/>
        <v>#DIV/0!</v>
      </c>
      <c r="E58" s="310"/>
      <c r="F58" s="80" t="e">
        <f t="shared" si="1"/>
        <v>#DIV/0!</v>
      </c>
      <c r="G58" s="307">
        <f t="shared" si="2"/>
        <v>0</v>
      </c>
      <c r="H58" s="80" t="e">
        <f t="shared" si="3"/>
        <v>#DIV/0!</v>
      </c>
      <c r="I58" s="308"/>
      <c r="J58" s="484"/>
    </row>
    <row r="59" spans="1:10" ht="15">
      <c r="A59" s="324" t="s">
        <v>258</v>
      </c>
      <c r="B59" s="310"/>
      <c r="C59" s="310"/>
      <c r="D59" s="80" t="e">
        <f t="shared" si="0"/>
        <v>#DIV/0!</v>
      </c>
      <c r="E59" s="310"/>
      <c r="F59" s="80" t="e">
        <f t="shared" si="1"/>
        <v>#DIV/0!</v>
      </c>
      <c r="G59" s="307">
        <f t="shared" si="2"/>
        <v>0</v>
      </c>
      <c r="H59" s="80" t="e">
        <f t="shared" si="3"/>
        <v>#DIV/0!</v>
      </c>
      <c r="I59" s="308"/>
      <c r="J59" s="484"/>
    </row>
    <row r="60" spans="1:10" ht="15">
      <c r="A60" s="326" t="s">
        <v>259</v>
      </c>
      <c r="B60" s="311">
        <f>B61+B62</f>
        <v>0</v>
      </c>
      <c r="C60" s="311">
        <f>C61+C62</f>
        <v>0</v>
      </c>
      <c r="D60" s="81" t="e">
        <f>C60/B60</f>
        <v>#DIV/0!</v>
      </c>
      <c r="E60" s="311">
        <f>E61+E62</f>
        <v>0</v>
      </c>
      <c r="F60" s="81" t="e">
        <f t="shared" si="1"/>
        <v>#DIV/0!</v>
      </c>
      <c r="G60" s="311">
        <f t="shared" si="2"/>
        <v>0</v>
      </c>
      <c r="H60" s="81" t="e">
        <f t="shared" si="3"/>
        <v>#DIV/0!</v>
      </c>
      <c r="I60" s="397"/>
      <c r="J60" s="484"/>
    </row>
    <row r="61" spans="1:10" ht="15">
      <c r="A61" s="324" t="s">
        <v>260</v>
      </c>
      <c r="B61" s="310"/>
      <c r="C61" s="310"/>
      <c r="D61" s="80" t="e">
        <f>C61/B61</f>
        <v>#DIV/0!</v>
      </c>
      <c r="E61" s="310"/>
      <c r="F61" s="80" t="e">
        <f t="shared" si="1"/>
        <v>#DIV/0!</v>
      </c>
      <c r="G61" s="307">
        <f t="shared" si="2"/>
        <v>0</v>
      </c>
      <c r="H61" s="80" t="e">
        <f t="shared" si="3"/>
        <v>#DIV/0!</v>
      </c>
      <c r="I61" s="308"/>
      <c r="J61" s="484"/>
    </row>
    <row r="62" spans="1:10" ht="15">
      <c r="A62" s="324" t="s">
        <v>261</v>
      </c>
      <c r="B62" s="310"/>
      <c r="C62" s="310"/>
      <c r="D62" s="80" t="e">
        <f>C62/B62</f>
        <v>#DIV/0!</v>
      </c>
      <c r="E62" s="310"/>
      <c r="F62" s="80" t="e">
        <f t="shared" si="1"/>
        <v>#DIV/0!</v>
      </c>
      <c r="G62" s="307">
        <f t="shared" si="2"/>
        <v>0</v>
      </c>
      <c r="H62" s="80" t="e">
        <f t="shared" si="3"/>
        <v>#DIV/0!</v>
      </c>
      <c r="I62" s="308"/>
      <c r="J62" s="484"/>
    </row>
    <row r="63" spans="1:10" ht="15">
      <c r="A63" s="326" t="s">
        <v>262</v>
      </c>
      <c r="B63" s="311">
        <f>B64+B65+B66</f>
        <v>0</v>
      </c>
      <c r="C63" s="311">
        <f>C64+C65+C66</f>
        <v>0</v>
      </c>
      <c r="D63" s="81" t="e">
        <f>C63/B63</f>
        <v>#DIV/0!</v>
      </c>
      <c r="E63" s="311">
        <f>E64+E65+E66</f>
        <v>0</v>
      </c>
      <c r="F63" s="81" t="e">
        <f t="shared" si="1"/>
        <v>#DIV/0!</v>
      </c>
      <c r="G63" s="311">
        <f t="shared" si="2"/>
        <v>0</v>
      </c>
      <c r="H63" s="81" t="e">
        <f t="shared" si="3"/>
        <v>#DIV/0!</v>
      </c>
      <c r="I63" s="397"/>
      <c r="J63" s="484"/>
    </row>
    <row r="64" spans="1:10" ht="15">
      <c r="A64" s="324" t="s">
        <v>263</v>
      </c>
      <c r="B64" s="310"/>
      <c r="C64" s="310"/>
      <c r="D64" s="80" t="e">
        <f aca="true" t="shared" si="4" ref="D64:D87">C64/B64</f>
        <v>#DIV/0!</v>
      </c>
      <c r="E64" s="310"/>
      <c r="F64" s="80" t="e">
        <f t="shared" si="1"/>
        <v>#DIV/0!</v>
      </c>
      <c r="G64" s="307">
        <f t="shared" si="2"/>
        <v>0</v>
      </c>
      <c r="H64" s="80" t="e">
        <f t="shared" si="3"/>
        <v>#DIV/0!</v>
      </c>
      <c r="I64" s="308"/>
      <c r="J64" s="484"/>
    </row>
    <row r="65" spans="1:10" ht="15">
      <c r="A65" s="324" t="s">
        <v>264</v>
      </c>
      <c r="B65" s="310"/>
      <c r="C65" s="310"/>
      <c r="D65" s="80" t="e">
        <f t="shared" si="4"/>
        <v>#DIV/0!</v>
      </c>
      <c r="E65" s="310"/>
      <c r="F65" s="80" t="e">
        <f t="shared" si="1"/>
        <v>#DIV/0!</v>
      </c>
      <c r="G65" s="307">
        <f t="shared" si="2"/>
        <v>0</v>
      </c>
      <c r="H65" s="80" t="e">
        <f t="shared" si="3"/>
        <v>#DIV/0!</v>
      </c>
      <c r="I65" s="308"/>
      <c r="J65" s="484"/>
    </row>
    <row r="66" spans="1:10" ht="15">
      <c r="A66" s="324" t="s">
        <v>265</v>
      </c>
      <c r="B66" s="310"/>
      <c r="C66" s="310"/>
      <c r="D66" s="80" t="e">
        <f t="shared" si="4"/>
        <v>#DIV/0!</v>
      </c>
      <c r="E66" s="310"/>
      <c r="F66" s="80" t="e">
        <f t="shared" si="1"/>
        <v>#DIV/0!</v>
      </c>
      <c r="G66" s="307">
        <f t="shared" si="2"/>
        <v>0</v>
      </c>
      <c r="H66" s="80" t="e">
        <f t="shared" si="3"/>
        <v>#DIV/0!</v>
      </c>
      <c r="I66" s="308"/>
      <c r="J66" s="484"/>
    </row>
    <row r="67" spans="1:10" ht="15">
      <c r="A67" s="326" t="s">
        <v>266</v>
      </c>
      <c r="B67" s="311">
        <f>B68+B69</f>
        <v>0</v>
      </c>
      <c r="C67" s="311">
        <f>C68+C69</f>
        <v>0</v>
      </c>
      <c r="D67" s="81" t="e">
        <f>C67/B67</f>
        <v>#DIV/0!</v>
      </c>
      <c r="E67" s="311">
        <f>E68+E69</f>
        <v>0</v>
      </c>
      <c r="F67" s="81" t="e">
        <f t="shared" si="1"/>
        <v>#DIV/0!</v>
      </c>
      <c r="G67" s="311">
        <f t="shared" si="2"/>
        <v>0</v>
      </c>
      <c r="H67" s="81" t="e">
        <f t="shared" si="3"/>
        <v>#DIV/0!</v>
      </c>
      <c r="I67" s="397"/>
      <c r="J67" s="484"/>
    </row>
    <row r="68" spans="1:10" ht="15">
      <c r="A68" s="327" t="s">
        <v>267</v>
      </c>
      <c r="B68" s="310"/>
      <c r="C68" s="310"/>
      <c r="D68" s="328" t="e">
        <f>C68/B68</f>
        <v>#DIV/0!</v>
      </c>
      <c r="E68" s="310"/>
      <c r="F68" s="81" t="e">
        <f t="shared" si="1"/>
        <v>#DIV/0!</v>
      </c>
      <c r="G68" s="311">
        <f t="shared" si="2"/>
        <v>0</v>
      </c>
      <c r="H68" s="81" t="e">
        <f t="shared" si="3"/>
        <v>#DIV/0!</v>
      </c>
      <c r="I68" s="308"/>
      <c r="J68" s="484"/>
    </row>
    <row r="69" spans="1:10" ht="15">
      <c r="A69" s="324" t="s">
        <v>268</v>
      </c>
      <c r="B69" s="310"/>
      <c r="C69" s="310"/>
      <c r="D69" s="328" t="e">
        <f>C69/B69</f>
        <v>#DIV/0!</v>
      </c>
      <c r="E69" s="310"/>
      <c r="F69" s="81" t="e">
        <f t="shared" si="1"/>
        <v>#DIV/0!</v>
      </c>
      <c r="G69" s="311">
        <f t="shared" si="2"/>
        <v>0</v>
      </c>
      <c r="H69" s="81" t="e">
        <f t="shared" si="3"/>
        <v>#DIV/0!</v>
      </c>
      <c r="I69" s="308"/>
      <c r="J69" s="484"/>
    </row>
    <row r="70" spans="1:10" ht="15">
      <c r="A70" s="326" t="s">
        <v>269</v>
      </c>
      <c r="B70" s="312">
        <f>B17+B33+B39+B54+B60+B63+B67</f>
        <v>45</v>
      </c>
      <c r="C70" s="312">
        <f>C17+C33+C39+C54+C60+C63+C67</f>
        <v>0</v>
      </c>
      <c r="D70" s="82">
        <f t="shared" si="4"/>
        <v>0</v>
      </c>
      <c r="E70" s="312">
        <f>E17+E33+E39+E54+E60+E63+E67</f>
        <v>0</v>
      </c>
      <c r="F70" s="82">
        <f t="shared" si="1"/>
        <v>0</v>
      </c>
      <c r="G70" s="312">
        <f t="shared" si="2"/>
        <v>0</v>
      </c>
      <c r="H70" s="82">
        <f t="shared" si="3"/>
        <v>0</v>
      </c>
      <c r="I70" s="313"/>
      <c r="J70" s="484"/>
    </row>
    <row r="71" spans="1:10" ht="15">
      <c r="A71" s="329" t="s">
        <v>270</v>
      </c>
      <c r="B71" s="330">
        <f>B70-(B62+B51)</f>
        <v>45</v>
      </c>
      <c r="C71" s="330">
        <f>C70-(C62+C51)</f>
        <v>0</v>
      </c>
      <c r="D71" s="331">
        <f t="shared" si="4"/>
        <v>0</v>
      </c>
      <c r="E71" s="330">
        <f>E70-(E62+E51)</f>
        <v>0</v>
      </c>
      <c r="F71" s="331">
        <f t="shared" si="1"/>
        <v>0</v>
      </c>
      <c r="G71" s="330">
        <f t="shared" si="2"/>
        <v>0</v>
      </c>
      <c r="H71" s="331">
        <f t="shared" si="3"/>
        <v>0</v>
      </c>
      <c r="I71" s="313"/>
      <c r="J71" s="484"/>
    </row>
    <row r="72" spans="1:10" ht="15">
      <c r="A72" s="326" t="s">
        <v>271</v>
      </c>
      <c r="B72" s="330">
        <f>B73</f>
        <v>0</v>
      </c>
      <c r="C72" s="330">
        <f>C73</f>
        <v>0</v>
      </c>
      <c r="D72" s="331" t="e">
        <f t="shared" si="4"/>
        <v>#DIV/0!</v>
      </c>
      <c r="E72" s="330">
        <f>E73</f>
        <v>10000</v>
      </c>
      <c r="F72" s="331" t="e">
        <f t="shared" si="1"/>
        <v>#DIV/0!</v>
      </c>
      <c r="G72" s="330">
        <f t="shared" si="2"/>
        <v>10000</v>
      </c>
      <c r="H72" s="331" t="e">
        <f t="shared" si="3"/>
        <v>#DIV/0!</v>
      </c>
      <c r="I72" s="423"/>
      <c r="J72" s="484"/>
    </row>
    <row r="73" spans="1:10" ht="15">
      <c r="A73" s="332" t="s">
        <v>272</v>
      </c>
      <c r="B73" s="333"/>
      <c r="C73" s="333"/>
      <c r="D73" s="331" t="e">
        <f t="shared" si="4"/>
        <v>#DIV/0!</v>
      </c>
      <c r="E73" s="333">
        <v>10000</v>
      </c>
      <c r="F73" s="331" t="e">
        <f t="shared" si="1"/>
        <v>#DIV/0!</v>
      </c>
      <c r="G73" s="330">
        <f t="shared" si="2"/>
        <v>10000</v>
      </c>
      <c r="H73" s="331" t="e">
        <f t="shared" si="3"/>
        <v>#DIV/0!</v>
      </c>
      <c r="I73" s="423"/>
      <c r="J73" s="484"/>
    </row>
    <row r="74" spans="1:10" ht="15">
      <c r="A74" s="326" t="s">
        <v>273</v>
      </c>
      <c r="B74" s="312">
        <f>B75+B76</f>
        <v>45</v>
      </c>
      <c r="C74" s="312">
        <f>C75+C76</f>
        <v>0</v>
      </c>
      <c r="D74" s="331">
        <f t="shared" si="4"/>
        <v>0</v>
      </c>
      <c r="E74" s="312">
        <f>E75+E76</f>
        <v>10000</v>
      </c>
      <c r="F74" s="82">
        <f t="shared" si="1"/>
        <v>222.22222222222223</v>
      </c>
      <c r="G74" s="312">
        <f t="shared" si="2"/>
        <v>10000</v>
      </c>
      <c r="H74" s="82">
        <f t="shared" si="3"/>
        <v>222.22222222222223</v>
      </c>
      <c r="I74" s="313"/>
      <c r="J74" s="484"/>
    </row>
    <row r="75" spans="1:10" ht="15">
      <c r="A75" s="332" t="s">
        <v>274</v>
      </c>
      <c r="B75" s="330">
        <f>B62+B52+B43</f>
        <v>0</v>
      </c>
      <c r="C75" s="330">
        <f>C62+C52+C43</f>
        <v>0</v>
      </c>
      <c r="D75" s="331" t="e">
        <f t="shared" si="4"/>
        <v>#DIV/0!</v>
      </c>
      <c r="E75" s="330">
        <f>E62+E52+E43</f>
        <v>0</v>
      </c>
      <c r="F75" s="82" t="e">
        <f t="shared" si="1"/>
        <v>#DIV/0!</v>
      </c>
      <c r="G75" s="312">
        <f t="shared" si="2"/>
        <v>0</v>
      </c>
      <c r="H75" s="82" t="e">
        <f t="shared" si="3"/>
        <v>#DIV/0!</v>
      </c>
      <c r="I75" s="313"/>
      <c r="J75" s="484"/>
    </row>
    <row r="76" spans="1:10" ht="15">
      <c r="A76" s="332" t="s">
        <v>275</v>
      </c>
      <c r="B76" s="330">
        <f>B73+B67+B63+B61+B54+B53+B50+B49+B48+B47+B46+B40+B33+B17</f>
        <v>45</v>
      </c>
      <c r="C76" s="330">
        <f>C73+C67+C63+C61+C54+C53+C50+C49+C48+C47+C46+C40+C33+C17</f>
        <v>0</v>
      </c>
      <c r="D76" s="331">
        <f t="shared" si="4"/>
        <v>0</v>
      </c>
      <c r="E76" s="330">
        <f>E73+E67+E63+E61+E54+E53+E50+E49+E48+E47+E46+E42+E41+E33+E17</f>
        <v>10000</v>
      </c>
      <c r="F76" s="82">
        <f t="shared" si="1"/>
        <v>222.22222222222223</v>
      </c>
      <c r="G76" s="312">
        <f t="shared" si="2"/>
        <v>10000</v>
      </c>
      <c r="H76" s="82">
        <f t="shared" si="3"/>
        <v>222.22222222222223</v>
      </c>
      <c r="I76" s="313"/>
      <c r="J76" s="484"/>
    </row>
    <row r="77" spans="1:10" ht="15">
      <c r="A77" s="326" t="s">
        <v>276</v>
      </c>
      <c r="B77" s="312">
        <f>B78+B79</f>
        <v>0</v>
      </c>
      <c r="C77" s="312">
        <f>C78+C79</f>
        <v>0</v>
      </c>
      <c r="D77" s="331" t="s">
        <v>184</v>
      </c>
      <c r="E77" s="312">
        <f>E78+E79</f>
        <v>0</v>
      </c>
      <c r="F77" s="82" t="s">
        <v>184</v>
      </c>
      <c r="G77" s="312" t="s">
        <v>184</v>
      </c>
      <c r="H77" s="82" t="e">
        <f t="shared" si="3"/>
        <v>#DIV/0!</v>
      </c>
      <c r="I77" s="313"/>
      <c r="J77" s="484"/>
    </row>
    <row r="78" spans="1:10" ht="15">
      <c r="A78" s="332" t="s">
        <v>277</v>
      </c>
      <c r="B78" s="333"/>
      <c r="C78" s="333"/>
      <c r="D78" s="331" t="s">
        <v>184</v>
      </c>
      <c r="E78" s="333"/>
      <c r="F78" s="82" t="s">
        <v>184</v>
      </c>
      <c r="G78" s="312" t="s">
        <v>184</v>
      </c>
      <c r="H78" s="82" t="e">
        <f t="shared" si="3"/>
        <v>#DIV/0!</v>
      </c>
      <c r="I78" s="313"/>
      <c r="J78" s="484"/>
    </row>
    <row r="79" spans="1:10" ht="15">
      <c r="A79" s="332" t="s">
        <v>278</v>
      </c>
      <c r="B79" s="333"/>
      <c r="C79" s="333"/>
      <c r="D79" s="331" t="s">
        <v>184</v>
      </c>
      <c r="E79" s="333"/>
      <c r="F79" s="82" t="s">
        <v>184</v>
      </c>
      <c r="G79" s="312" t="s">
        <v>184</v>
      </c>
      <c r="H79" s="82" t="e">
        <f t="shared" si="3"/>
        <v>#DIV/0!</v>
      </c>
      <c r="I79" s="313"/>
      <c r="J79" s="484"/>
    </row>
    <row r="80" spans="1:10" ht="15">
      <c r="A80" s="326" t="s">
        <v>279</v>
      </c>
      <c r="B80" s="312">
        <f>B74+B77</f>
        <v>45</v>
      </c>
      <c r="C80" s="312">
        <f aca="true" t="shared" si="5" ref="B80:C82">C74+C77</f>
        <v>0</v>
      </c>
      <c r="D80" s="331">
        <f t="shared" si="4"/>
        <v>0</v>
      </c>
      <c r="E80" s="312">
        <f>E74+E77</f>
        <v>10000</v>
      </c>
      <c r="F80" s="82">
        <f aca="true" t="shared" si="6" ref="F80:F87">E80/B80</f>
        <v>222.22222222222223</v>
      </c>
      <c r="G80" s="312">
        <f aca="true" t="shared" si="7" ref="G80:G87">C80+E80</f>
        <v>10000</v>
      </c>
      <c r="H80" s="82">
        <f t="shared" si="3"/>
        <v>222.22222222222223</v>
      </c>
      <c r="I80" s="313"/>
      <c r="J80" s="484"/>
    </row>
    <row r="81" spans="1:10" ht="15">
      <c r="A81" s="332" t="s">
        <v>280</v>
      </c>
      <c r="B81" s="312">
        <f t="shared" si="5"/>
        <v>0</v>
      </c>
      <c r="C81" s="312">
        <f t="shared" si="5"/>
        <v>0</v>
      </c>
      <c r="D81" s="331" t="e">
        <f t="shared" si="4"/>
        <v>#DIV/0!</v>
      </c>
      <c r="E81" s="312">
        <f>E75+E78</f>
        <v>0</v>
      </c>
      <c r="F81" s="82" t="e">
        <f t="shared" si="6"/>
        <v>#DIV/0!</v>
      </c>
      <c r="G81" s="312">
        <f t="shared" si="7"/>
        <v>0</v>
      </c>
      <c r="H81" s="82" t="e">
        <f aca="true" t="shared" si="8" ref="H81:H87">(C81+E81)/B81</f>
        <v>#DIV/0!</v>
      </c>
      <c r="I81" s="313"/>
      <c r="J81" s="484"/>
    </row>
    <row r="82" spans="1:10" ht="15">
      <c r="A82" s="332" t="s">
        <v>281</v>
      </c>
      <c r="B82" s="312">
        <f t="shared" si="5"/>
        <v>45</v>
      </c>
      <c r="C82" s="312">
        <f t="shared" si="5"/>
        <v>0</v>
      </c>
      <c r="D82" s="331">
        <f t="shared" si="4"/>
        <v>0</v>
      </c>
      <c r="E82" s="312">
        <f>E76+E79</f>
        <v>10000</v>
      </c>
      <c r="F82" s="82">
        <f t="shared" si="6"/>
        <v>222.22222222222223</v>
      </c>
      <c r="G82" s="312">
        <f t="shared" si="7"/>
        <v>10000</v>
      </c>
      <c r="H82" s="82">
        <f t="shared" si="8"/>
        <v>222.22222222222223</v>
      </c>
      <c r="I82" s="313"/>
      <c r="J82" s="484"/>
    </row>
    <row r="83" spans="1:10" ht="15">
      <c r="A83" s="334" t="s">
        <v>282</v>
      </c>
      <c r="B83" s="333"/>
      <c r="C83" s="333"/>
      <c r="D83" s="331" t="e">
        <f t="shared" si="4"/>
        <v>#DIV/0!</v>
      </c>
      <c r="E83" s="333"/>
      <c r="F83" s="82" t="e">
        <f t="shared" si="6"/>
        <v>#DIV/0!</v>
      </c>
      <c r="G83" s="312">
        <f t="shared" si="7"/>
        <v>0</v>
      </c>
      <c r="H83" s="82" t="e">
        <f t="shared" si="8"/>
        <v>#DIV/0!</v>
      </c>
      <c r="I83" s="313"/>
      <c r="J83" s="484"/>
    </row>
    <row r="84" spans="1:10" ht="15">
      <c r="A84" s="332" t="s">
        <v>283</v>
      </c>
      <c r="B84" s="312">
        <f>B83*(B74/(B74+B77))</f>
        <v>0</v>
      </c>
      <c r="C84" s="312" t="e">
        <f>C83*(C74/(C74+C77))</f>
        <v>#DIV/0!</v>
      </c>
      <c r="D84" s="331" t="e">
        <f t="shared" si="4"/>
        <v>#DIV/0!</v>
      </c>
      <c r="E84" s="312">
        <f>E83*(E74/(E74+E77))</f>
        <v>0</v>
      </c>
      <c r="F84" s="82" t="e">
        <f t="shared" si="6"/>
        <v>#DIV/0!</v>
      </c>
      <c r="G84" s="312" t="e">
        <f t="shared" si="7"/>
        <v>#DIV/0!</v>
      </c>
      <c r="H84" s="82" t="e">
        <f t="shared" si="8"/>
        <v>#DIV/0!</v>
      </c>
      <c r="I84" s="313"/>
      <c r="J84" s="484"/>
    </row>
    <row r="85" spans="1:10" ht="15">
      <c r="A85" s="332" t="s">
        <v>284</v>
      </c>
      <c r="B85" s="312">
        <f>B83*(B77/(B74+B77))</f>
        <v>0</v>
      </c>
      <c r="C85" s="312" t="e">
        <f>C83*(C77/(C74+C77))</f>
        <v>#DIV/0!</v>
      </c>
      <c r="D85" s="331" t="e">
        <f t="shared" si="4"/>
        <v>#DIV/0!</v>
      </c>
      <c r="E85" s="312">
        <f>E83*E77/(E77+E74)</f>
        <v>0</v>
      </c>
      <c r="F85" s="82" t="e">
        <f t="shared" si="6"/>
        <v>#DIV/0!</v>
      </c>
      <c r="G85" s="312" t="e">
        <f t="shared" si="7"/>
        <v>#DIV/0!</v>
      </c>
      <c r="H85" s="82" t="e">
        <f t="shared" si="8"/>
        <v>#DIV/0!</v>
      </c>
      <c r="I85" s="313"/>
      <c r="J85" s="484"/>
    </row>
    <row r="86" spans="1:10" ht="15">
      <c r="A86" s="335" t="s">
        <v>285</v>
      </c>
      <c r="B86" s="336"/>
      <c r="C86" s="336"/>
      <c r="D86" s="337" t="e">
        <f t="shared" si="4"/>
        <v>#DIV/0!</v>
      </c>
      <c r="E86" s="316"/>
      <c r="F86" s="337" t="e">
        <f t="shared" si="6"/>
        <v>#DIV/0!</v>
      </c>
      <c r="G86" s="315">
        <f t="shared" si="7"/>
        <v>0</v>
      </c>
      <c r="H86" s="337" t="e">
        <f t="shared" si="8"/>
        <v>#DIV/0!</v>
      </c>
      <c r="I86" s="317"/>
      <c r="J86" s="485"/>
    </row>
    <row r="87" spans="1:10" ht="15">
      <c r="A87" s="326" t="s">
        <v>330</v>
      </c>
      <c r="B87" s="314">
        <f>B51+B62</f>
        <v>0</v>
      </c>
      <c r="C87" s="314">
        <f>C62+C51</f>
        <v>0</v>
      </c>
      <c r="D87" s="337" t="e">
        <f t="shared" si="4"/>
        <v>#DIV/0!</v>
      </c>
      <c r="E87" s="330">
        <f>E62+E51</f>
        <v>0</v>
      </c>
      <c r="F87" s="337" t="e">
        <f t="shared" si="6"/>
        <v>#DIV/0!</v>
      </c>
      <c r="G87" s="315">
        <f t="shared" si="7"/>
        <v>0</v>
      </c>
      <c r="H87" s="337" t="e">
        <f t="shared" si="8"/>
        <v>#DIV/0!</v>
      </c>
      <c r="I87" s="313"/>
      <c r="J87" s="484"/>
    </row>
    <row r="88" spans="1:10" ht="15.75" thickBot="1">
      <c r="A88" s="416" t="s">
        <v>251</v>
      </c>
      <c r="B88" s="417"/>
      <c r="C88" s="418"/>
      <c r="D88" s="419"/>
      <c r="E88" s="417"/>
      <c r="F88" s="419"/>
      <c r="G88" s="417"/>
      <c r="H88" s="419"/>
      <c r="I88" s="424"/>
      <c r="J88" s="486"/>
    </row>
    <row r="89" spans="1:9" ht="15">
      <c r="A89" s="338"/>
      <c r="B89" s="12"/>
      <c r="C89" s="319"/>
      <c r="D89" s="13"/>
      <c r="E89" s="13"/>
      <c r="F89" s="13"/>
      <c r="G89" s="13"/>
      <c r="H89" s="13"/>
      <c r="I89" s="13"/>
    </row>
    <row r="90" spans="1:9" ht="15">
      <c r="A90" s="78"/>
      <c r="B90" s="12"/>
      <c r="C90" s="319"/>
      <c r="D90" s="13"/>
      <c r="E90" s="13"/>
      <c r="F90" s="13"/>
      <c r="G90" s="13"/>
      <c r="H90" s="13"/>
      <c r="I90" s="13"/>
    </row>
    <row r="91" spans="1:9" ht="15.75" thickBot="1">
      <c r="A91" s="12"/>
      <c r="B91" s="12"/>
      <c r="C91" s="319"/>
      <c r="D91" s="13"/>
      <c r="E91" s="13"/>
      <c r="F91" s="13"/>
      <c r="G91" s="13"/>
      <c r="H91" s="13"/>
      <c r="I91" s="13"/>
    </row>
    <row r="92" spans="1:9" ht="15.75" thickBot="1">
      <c r="A92" s="263"/>
      <c r="B92" s="114" t="s">
        <v>25</v>
      </c>
      <c r="C92" s="320"/>
      <c r="D92" s="13"/>
      <c r="E92" s="487" t="s">
        <v>216</v>
      </c>
      <c r="F92" s="488"/>
      <c r="G92" s="461"/>
      <c r="H92" s="755"/>
      <c r="I92" s="748"/>
    </row>
    <row r="93" spans="1:9" ht="15">
      <c r="A93" s="12"/>
      <c r="B93" s="12"/>
      <c r="C93" s="319"/>
      <c r="D93" s="13"/>
      <c r="E93" s="13"/>
      <c r="F93" s="13"/>
      <c r="G93" s="13"/>
      <c r="H93" s="13"/>
      <c r="I93" s="13"/>
    </row>
    <row r="94" spans="1:9" ht="15">
      <c r="A94" s="482" t="s">
        <v>349</v>
      </c>
      <c r="B94" s="12"/>
      <c r="C94" s="319"/>
      <c r="D94" s="13"/>
      <c r="E94" s="13"/>
      <c r="F94" s="13"/>
      <c r="G94" s="13"/>
      <c r="H94" s="13"/>
      <c r="I94" s="13"/>
    </row>
    <row r="95" spans="1:9" ht="15">
      <c r="A95" s="482" t="s">
        <v>350</v>
      </c>
      <c r="B95" s="12"/>
      <c r="C95" s="319"/>
      <c r="D95" s="13"/>
      <c r="E95" s="13"/>
      <c r="F95" s="13"/>
      <c r="G95" s="13"/>
      <c r="H95" s="13"/>
      <c r="I95" s="13"/>
    </row>
    <row r="96" spans="1:9" ht="15">
      <c r="A96" s="455"/>
      <c r="C96" s="321"/>
      <c r="D96" s="13"/>
      <c r="E96" s="13"/>
      <c r="F96" s="13"/>
      <c r="G96" s="13"/>
      <c r="H96" s="13"/>
      <c r="I96" s="13"/>
    </row>
    <row r="97" spans="1:9" ht="15">
      <c r="A97" s="455" t="s">
        <v>393</v>
      </c>
      <c r="B97" s="12"/>
      <c r="C97" s="322"/>
      <c r="D97" s="13"/>
      <c r="E97" s="13"/>
      <c r="F97" s="13"/>
      <c r="G97" s="13"/>
      <c r="H97" s="13"/>
      <c r="I97" s="13"/>
    </row>
    <row r="98" spans="1:9" ht="15">
      <c r="A98" s="12"/>
      <c r="B98" s="12"/>
      <c r="C98" s="319"/>
      <c r="D98" s="13"/>
      <c r="E98" s="13"/>
      <c r="F98" s="13"/>
      <c r="G98" s="13"/>
      <c r="H98" s="13"/>
      <c r="I98" s="13"/>
    </row>
    <row r="99" spans="1:9" ht="15">
      <c r="A99" s="12"/>
      <c r="B99" s="12"/>
      <c r="C99" s="319"/>
      <c r="D99" s="13"/>
      <c r="E99" s="13"/>
      <c r="F99" s="13"/>
      <c r="G99" s="13"/>
      <c r="H99" s="13"/>
      <c r="I99" s="13"/>
    </row>
  </sheetData>
  <sheetProtection/>
  <mergeCells count="19">
    <mergeCell ref="J15:J16"/>
    <mergeCell ref="H92:I92"/>
    <mergeCell ref="A1:I1"/>
    <mergeCell ref="A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5:I5"/>
    <mergeCell ref="A6:I6"/>
    <mergeCell ref="B7:I7"/>
    <mergeCell ref="B8:I8"/>
    <mergeCell ref="B9:I9"/>
    <mergeCell ref="A12:I12"/>
  </mergeCells>
  <printOptions/>
  <pageMargins left="0.7" right="0.7" top="0.787401575" bottom="0.787401575" header="0.3" footer="0.3"/>
  <pageSetup horizontalDpi="600" verticalDpi="600" orientation="portrait" paperSize="9" scale="4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92"/>
  <sheetViews>
    <sheetView showGridLines="0" view="pageBreakPreview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1" width="50.00390625" style="5" customWidth="1"/>
    <col min="2" max="2" width="11.28125" style="5" customWidth="1"/>
    <col min="3" max="3" width="10.8515625" style="5" customWidth="1"/>
    <col min="4" max="4" width="14.28125" style="5" customWidth="1"/>
    <col min="5" max="5" width="11.421875" style="5" customWidth="1"/>
    <col min="6" max="6" width="11.28125" style="5" customWidth="1"/>
    <col min="7" max="7" width="14.421875" style="6" customWidth="1"/>
    <col min="8" max="9" width="20.7109375" style="6" customWidth="1"/>
  </cols>
  <sheetData>
    <row r="1" spans="1:9" s="467" customFormat="1" ht="23.25" customHeight="1">
      <c r="A1" s="654" t="s">
        <v>397</v>
      </c>
      <c r="B1" s="654"/>
      <c r="C1" s="654"/>
      <c r="D1" s="654"/>
      <c r="E1" s="654"/>
      <c r="F1" s="654"/>
      <c r="G1" s="654"/>
      <c r="H1" s="654"/>
      <c r="I1" s="654"/>
    </row>
    <row r="2" spans="1:9" ht="12.75">
      <c r="A2" s="767"/>
      <c r="B2" s="767"/>
      <c r="C2" s="767"/>
      <c r="D2" s="767"/>
      <c r="E2" s="767"/>
      <c r="F2" s="767"/>
      <c r="G2" s="767"/>
      <c r="H2" s="767"/>
      <c r="I2" s="767"/>
    </row>
    <row r="3" spans="1:9" ht="12.75">
      <c r="A3" s="767"/>
      <c r="B3" s="767"/>
      <c r="C3" s="767"/>
      <c r="D3" s="767"/>
      <c r="E3" s="767"/>
      <c r="F3" s="767"/>
      <c r="G3" s="767"/>
      <c r="H3" s="767"/>
      <c r="I3" s="767"/>
    </row>
    <row r="4" spans="1:9" ht="12.75">
      <c r="A4" s="767"/>
      <c r="B4" s="767"/>
      <c r="C4" s="767"/>
      <c r="D4" s="767"/>
      <c r="E4" s="767"/>
      <c r="F4" s="767"/>
      <c r="G4" s="767"/>
      <c r="H4" s="767"/>
      <c r="I4" s="767"/>
    </row>
    <row r="5" spans="1:9" ht="12.75">
      <c r="A5" s="767"/>
      <c r="B5" s="767"/>
      <c r="C5" s="767"/>
      <c r="D5" s="767"/>
      <c r="E5" s="767"/>
      <c r="F5" s="767"/>
      <c r="G5" s="767"/>
      <c r="H5" s="767"/>
      <c r="I5" s="767"/>
    </row>
    <row r="6" spans="1:9" ht="78.75" customHeight="1">
      <c r="A6" s="767"/>
      <c r="B6" s="767"/>
      <c r="C6" s="767"/>
      <c r="D6" s="767"/>
      <c r="E6" s="767"/>
      <c r="F6" s="767"/>
      <c r="G6" s="767"/>
      <c r="H6" s="767"/>
      <c r="I6" s="767"/>
    </row>
    <row r="7" spans="1:9" ht="19.5" thickBot="1">
      <c r="A7" s="768" t="s">
        <v>86</v>
      </c>
      <c r="B7" s="768"/>
      <c r="C7" s="768"/>
      <c r="D7" s="768"/>
      <c r="E7" s="768"/>
      <c r="F7" s="768"/>
      <c r="G7" s="768"/>
      <c r="H7" s="768"/>
      <c r="I7" s="768"/>
    </row>
    <row r="8" spans="1:9" ht="15" thickBot="1">
      <c r="A8" s="57" t="s">
        <v>17</v>
      </c>
      <c r="B8" s="769"/>
      <c r="C8" s="770"/>
      <c r="D8" s="770"/>
      <c r="E8" s="770"/>
      <c r="F8" s="770"/>
      <c r="G8" s="770"/>
      <c r="H8" s="770"/>
      <c r="I8" s="771"/>
    </row>
    <row r="9" spans="1:9" ht="15" thickBot="1">
      <c r="A9" s="57" t="s">
        <v>18</v>
      </c>
      <c r="B9" s="769"/>
      <c r="C9" s="770"/>
      <c r="D9" s="770"/>
      <c r="E9" s="770"/>
      <c r="F9" s="770"/>
      <c r="G9" s="770"/>
      <c r="H9" s="770"/>
      <c r="I9" s="771"/>
    </row>
    <row r="10" spans="1:9" ht="15" thickBot="1">
      <c r="A10" s="74" t="s">
        <v>48</v>
      </c>
      <c r="B10" s="769"/>
      <c r="C10" s="770"/>
      <c r="D10" s="770"/>
      <c r="E10" s="770"/>
      <c r="F10" s="770"/>
      <c r="G10" s="770"/>
      <c r="H10" s="770"/>
      <c r="I10" s="771"/>
    </row>
    <row r="11" spans="1:9" ht="15" thickBot="1">
      <c r="A11" s="772" t="s">
        <v>49</v>
      </c>
      <c r="B11" s="772"/>
      <c r="C11" s="772"/>
      <c r="D11" s="773"/>
      <c r="E11" s="773"/>
      <c r="F11" s="773"/>
      <c r="G11" s="773"/>
      <c r="H11" s="773"/>
      <c r="I11" s="774"/>
    </row>
    <row r="12" spans="1:9" ht="19.5" thickBot="1">
      <c r="A12" s="760" t="s">
        <v>215</v>
      </c>
      <c r="B12" s="761"/>
      <c r="C12" s="761"/>
      <c r="D12" s="762"/>
      <c r="E12" s="762"/>
      <c r="F12" s="762"/>
      <c r="G12" s="762"/>
      <c r="H12" s="762"/>
      <c r="I12" s="763"/>
    </row>
    <row r="13" spans="1:9" ht="19.5" thickBot="1">
      <c r="A13" s="775" t="s">
        <v>50</v>
      </c>
      <c r="B13" s="777" t="s">
        <v>302</v>
      </c>
      <c r="C13" s="764"/>
      <c r="D13" s="765"/>
      <c r="E13" s="766" t="s">
        <v>303</v>
      </c>
      <c r="F13" s="764"/>
      <c r="G13" s="764"/>
      <c r="H13" s="764"/>
      <c r="I13" s="370"/>
    </row>
    <row r="14" spans="1:9" ht="57.75" thickBot="1">
      <c r="A14" s="776"/>
      <c r="B14" s="371" t="s">
        <v>304</v>
      </c>
      <c r="C14" s="371" t="s">
        <v>305</v>
      </c>
      <c r="D14" s="75" t="s">
        <v>306</v>
      </c>
      <c r="E14" s="372" t="s">
        <v>304</v>
      </c>
      <c r="F14" s="238" t="s">
        <v>305</v>
      </c>
      <c r="G14" s="372" t="s">
        <v>306</v>
      </c>
      <c r="H14" s="75" t="s">
        <v>87</v>
      </c>
      <c r="I14" s="76" t="s">
        <v>88</v>
      </c>
    </row>
    <row r="15" spans="1:9" ht="15">
      <c r="A15" s="323" t="s">
        <v>212</v>
      </c>
      <c r="B15" s="442"/>
      <c r="C15" s="436"/>
      <c r="D15" s="305">
        <f>D16+D27+D28+D29+D30</f>
        <v>0</v>
      </c>
      <c r="E15" s="305"/>
      <c r="F15" s="426"/>
      <c r="G15" s="305">
        <f>G16+G27+G28+G29+G30</f>
        <v>0</v>
      </c>
      <c r="H15" s="305">
        <f aca="true" t="shared" si="0" ref="H15:H69">-D15+G15</f>
        <v>0</v>
      </c>
      <c r="I15" s="426" t="e">
        <f aca="true" t="shared" si="1" ref="I15:I67">H15/D15*100</f>
        <v>#DIV/0!</v>
      </c>
    </row>
    <row r="16" spans="1:9" ht="15">
      <c r="A16" s="324" t="s">
        <v>55</v>
      </c>
      <c r="B16" s="443"/>
      <c r="C16" s="373"/>
      <c r="D16" s="307">
        <f>D17+D22</f>
        <v>0</v>
      </c>
      <c r="E16" s="307"/>
      <c r="F16" s="427"/>
      <c r="G16" s="307">
        <f>G17+G22</f>
        <v>0</v>
      </c>
      <c r="H16" s="307">
        <f t="shared" si="0"/>
        <v>0</v>
      </c>
      <c r="I16" s="178" t="e">
        <f t="shared" si="1"/>
        <v>#DIV/0!</v>
      </c>
    </row>
    <row r="17" spans="1:9" ht="15">
      <c r="A17" s="325" t="s">
        <v>213</v>
      </c>
      <c r="B17" s="443"/>
      <c r="C17" s="373"/>
      <c r="D17" s="309">
        <f>SUM(D18:D21)</f>
        <v>0</v>
      </c>
      <c r="E17" s="309"/>
      <c r="F17" s="177"/>
      <c r="G17" s="309">
        <f>G18+G19+G20+G21</f>
        <v>0</v>
      </c>
      <c r="H17" s="307">
        <f t="shared" si="0"/>
        <v>0</v>
      </c>
      <c r="I17" s="178" t="e">
        <f t="shared" si="1"/>
        <v>#DIV/0!</v>
      </c>
    </row>
    <row r="18" spans="1:9" ht="15">
      <c r="A18" s="325" t="s">
        <v>56</v>
      </c>
      <c r="B18" s="444"/>
      <c r="C18" s="437"/>
      <c r="D18" s="310">
        <f>B18*C18</f>
        <v>0</v>
      </c>
      <c r="E18" s="310"/>
      <c r="F18" s="428"/>
      <c r="G18" s="310">
        <f>E18*F18</f>
        <v>0</v>
      </c>
      <c r="H18" s="307">
        <f t="shared" si="0"/>
        <v>0</v>
      </c>
      <c r="I18" s="178" t="e">
        <f t="shared" si="1"/>
        <v>#DIV/0!</v>
      </c>
    </row>
    <row r="19" spans="1:9" ht="15">
      <c r="A19" s="325" t="s">
        <v>57</v>
      </c>
      <c r="B19" s="444"/>
      <c r="C19" s="437"/>
      <c r="D19" s="310">
        <f>B19*C19</f>
        <v>0</v>
      </c>
      <c r="E19" s="310"/>
      <c r="F19" s="428"/>
      <c r="G19" s="310">
        <f>E19*F19</f>
        <v>0</v>
      </c>
      <c r="H19" s="307">
        <f t="shared" si="0"/>
        <v>0</v>
      </c>
      <c r="I19" s="178" t="e">
        <f t="shared" si="1"/>
        <v>#DIV/0!</v>
      </c>
    </row>
    <row r="20" spans="1:9" ht="15">
      <c r="A20" s="325" t="s">
        <v>58</v>
      </c>
      <c r="B20" s="444"/>
      <c r="C20" s="437"/>
      <c r="D20" s="310">
        <f>B20*C20</f>
        <v>0</v>
      </c>
      <c r="E20" s="310"/>
      <c r="F20" s="428"/>
      <c r="G20" s="310">
        <f>E20*F20</f>
        <v>0</v>
      </c>
      <c r="H20" s="307">
        <f t="shared" si="0"/>
        <v>0</v>
      </c>
      <c r="I20" s="178" t="e">
        <f t="shared" si="1"/>
        <v>#DIV/0!</v>
      </c>
    </row>
    <row r="21" spans="1:9" ht="15">
      <c r="A21" s="325" t="s">
        <v>185</v>
      </c>
      <c r="B21" s="444"/>
      <c r="C21" s="437"/>
      <c r="D21" s="310">
        <f>B21*C21</f>
        <v>0</v>
      </c>
      <c r="E21" s="310"/>
      <c r="F21" s="428"/>
      <c r="G21" s="310">
        <f>E21*F21</f>
        <v>0</v>
      </c>
      <c r="H21" s="307">
        <f t="shared" si="0"/>
        <v>0</v>
      </c>
      <c r="I21" s="178" t="e">
        <f t="shared" si="1"/>
        <v>#DIV/0!</v>
      </c>
    </row>
    <row r="22" spans="1:9" ht="15">
      <c r="A22" s="325" t="s">
        <v>214</v>
      </c>
      <c r="B22" s="443"/>
      <c r="C22" s="373"/>
      <c r="D22" s="309">
        <f>D23+D24+D25+D26</f>
        <v>0</v>
      </c>
      <c r="E22" s="309"/>
      <c r="F22" s="177"/>
      <c r="G22" s="309">
        <f>G23+G24+G25+G26</f>
        <v>0</v>
      </c>
      <c r="H22" s="307">
        <f t="shared" si="0"/>
        <v>0</v>
      </c>
      <c r="I22" s="178" t="e">
        <f t="shared" si="1"/>
        <v>#DIV/0!</v>
      </c>
    </row>
    <row r="23" spans="1:9" ht="15">
      <c r="A23" s="325" t="s">
        <v>59</v>
      </c>
      <c r="B23" s="444"/>
      <c r="C23" s="437"/>
      <c r="D23" s="310">
        <f>B23*C23</f>
        <v>0</v>
      </c>
      <c r="E23" s="310"/>
      <c r="F23" s="428"/>
      <c r="G23" s="310">
        <f>E23*F23</f>
        <v>0</v>
      </c>
      <c r="H23" s="307">
        <f t="shared" si="0"/>
        <v>0</v>
      </c>
      <c r="I23" s="178" t="e">
        <f t="shared" si="1"/>
        <v>#DIV/0!</v>
      </c>
    </row>
    <row r="24" spans="1:9" ht="15">
      <c r="A24" s="325" t="s">
        <v>60</v>
      </c>
      <c r="B24" s="444"/>
      <c r="C24" s="437"/>
      <c r="D24" s="310">
        <f aca="true" t="shared" si="2" ref="D24:D30">B24*C24</f>
        <v>0</v>
      </c>
      <c r="E24" s="310"/>
      <c r="F24" s="428"/>
      <c r="G24" s="310">
        <f aca="true" t="shared" si="3" ref="G24:G30">E24*F24</f>
        <v>0</v>
      </c>
      <c r="H24" s="307">
        <f t="shared" si="0"/>
        <v>0</v>
      </c>
      <c r="I24" s="178" t="e">
        <f t="shared" si="1"/>
        <v>#DIV/0!</v>
      </c>
    </row>
    <row r="25" spans="1:9" ht="15">
      <c r="A25" s="325" t="s">
        <v>61</v>
      </c>
      <c r="B25" s="444"/>
      <c r="C25" s="437"/>
      <c r="D25" s="310">
        <f t="shared" si="2"/>
        <v>0</v>
      </c>
      <c r="E25" s="310"/>
      <c r="F25" s="428"/>
      <c r="G25" s="310">
        <f t="shared" si="3"/>
        <v>0</v>
      </c>
      <c r="H25" s="307">
        <f t="shared" si="0"/>
        <v>0</v>
      </c>
      <c r="I25" s="178" t="e">
        <f t="shared" si="1"/>
        <v>#DIV/0!</v>
      </c>
    </row>
    <row r="26" spans="1:9" ht="15">
      <c r="A26" s="325" t="s">
        <v>186</v>
      </c>
      <c r="B26" s="444"/>
      <c r="C26" s="437"/>
      <c r="D26" s="310">
        <f t="shared" si="2"/>
        <v>0</v>
      </c>
      <c r="E26" s="310"/>
      <c r="F26" s="428"/>
      <c r="G26" s="310">
        <f t="shared" si="3"/>
        <v>0</v>
      </c>
      <c r="H26" s="307">
        <f t="shared" si="0"/>
        <v>0</v>
      </c>
      <c r="I26" s="178" t="e">
        <f t="shared" si="1"/>
        <v>#DIV/0!</v>
      </c>
    </row>
    <row r="27" spans="1:9" ht="15">
      <c r="A27" s="325" t="s">
        <v>187</v>
      </c>
      <c r="B27" s="444"/>
      <c r="C27" s="437"/>
      <c r="D27" s="310">
        <f t="shared" si="2"/>
        <v>0</v>
      </c>
      <c r="E27" s="310"/>
      <c r="F27" s="428"/>
      <c r="G27" s="310">
        <f t="shared" si="3"/>
        <v>0</v>
      </c>
      <c r="H27" s="307">
        <f t="shared" si="0"/>
        <v>0</v>
      </c>
      <c r="I27" s="178" t="e">
        <f t="shared" si="1"/>
        <v>#DIV/0!</v>
      </c>
    </row>
    <row r="28" spans="1:9" ht="15">
      <c r="A28" s="325" t="s">
        <v>188</v>
      </c>
      <c r="B28" s="444"/>
      <c r="C28" s="437"/>
      <c r="D28" s="310">
        <f t="shared" si="2"/>
        <v>0</v>
      </c>
      <c r="E28" s="310"/>
      <c r="F28" s="428"/>
      <c r="G28" s="310">
        <f t="shared" si="3"/>
        <v>0</v>
      </c>
      <c r="H28" s="307">
        <f t="shared" si="0"/>
        <v>0</v>
      </c>
      <c r="I28" s="178" t="e">
        <f t="shared" si="1"/>
        <v>#DIV/0!</v>
      </c>
    </row>
    <row r="29" spans="1:9" ht="15">
      <c r="A29" s="325" t="s">
        <v>189</v>
      </c>
      <c r="B29" s="444"/>
      <c r="C29" s="437"/>
      <c r="D29" s="310">
        <f t="shared" si="2"/>
        <v>0</v>
      </c>
      <c r="E29" s="310"/>
      <c r="F29" s="428"/>
      <c r="G29" s="310">
        <f t="shared" si="3"/>
        <v>0</v>
      </c>
      <c r="H29" s="307">
        <f t="shared" si="0"/>
        <v>0</v>
      </c>
      <c r="I29" s="178" t="e">
        <f t="shared" si="1"/>
        <v>#DIV/0!</v>
      </c>
    </row>
    <row r="30" spans="1:9" ht="15">
      <c r="A30" s="325" t="s">
        <v>190</v>
      </c>
      <c r="B30" s="444"/>
      <c r="C30" s="437"/>
      <c r="D30" s="310">
        <f t="shared" si="2"/>
        <v>0</v>
      </c>
      <c r="E30" s="310"/>
      <c r="F30" s="428"/>
      <c r="G30" s="310">
        <f t="shared" si="3"/>
        <v>0</v>
      </c>
      <c r="H30" s="307">
        <f t="shared" si="0"/>
        <v>0</v>
      </c>
      <c r="I30" s="178" t="e">
        <f t="shared" si="1"/>
        <v>#DIV/0!</v>
      </c>
    </row>
    <row r="31" spans="1:9" ht="15">
      <c r="A31" s="326" t="s">
        <v>62</v>
      </c>
      <c r="B31" s="445"/>
      <c r="C31" s="438"/>
      <c r="D31" s="311">
        <f>D32</f>
        <v>0</v>
      </c>
      <c r="E31" s="311"/>
      <c r="F31" s="429"/>
      <c r="G31" s="311">
        <f>G32</f>
        <v>0</v>
      </c>
      <c r="H31" s="311">
        <f t="shared" si="0"/>
        <v>0</v>
      </c>
      <c r="I31" s="77" t="e">
        <f t="shared" si="1"/>
        <v>#DIV/0!</v>
      </c>
    </row>
    <row r="32" spans="1:9" ht="15">
      <c r="A32" s="324" t="s">
        <v>331</v>
      </c>
      <c r="B32" s="309"/>
      <c r="C32" s="177"/>
      <c r="D32" s="307">
        <f>D33+D34+D35+D36</f>
        <v>0</v>
      </c>
      <c r="E32" s="307"/>
      <c r="F32" s="427"/>
      <c r="G32" s="307">
        <f>G33+G34+G35+G36</f>
        <v>0</v>
      </c>
      <c r="H32" s="307">
        <f t="shared" si="0"/>
        <v>0</v>
      </c>
      <c r="I32" s="178" t="e">
        <f t="shared" si="1"/>
        <v>#DIV/0!</v>
      </c>
    </row>
    <row r="33" spans="1:9" ht="15">
      <c r="A33" s="324" t="s">
        <v>63</v>
      </c>
      <c r="B33" s="446"/>
      <c r="C33" s="439"/>
      <c r="D33" s="310">
        <f>B33*C33</f>
        <v>0</v>
      </c>
      <c r="E33" s="310"/>
      <c r="F33" s="428"/>
      <c r="G33" s="310">
        <f>E33*F33</f>
        <v>0</v>
      </c>
      <c r="H33" s="307">
        <f t="shared" si="0"/>
        <v>0</v>
      </c>
      <c r="I33" s="178" t="e">
        <f t="shared" si="1"/>
        <v>#DIV/0!</v>
      </c>
    </row>
    <row r="34" spans="1:9" ht="15">
      <c r="A34" s="324" t="s">
        <v>64</v>
      </c>
      <c r="B34" s="446"/>
      <c r="C34" s="439"/>
      <c r="D34" s="310">
        <f>B34*C34</f>
        <v>0</v>
      </c>
      <c r="E34" s="310"/>
      <c r="F34" s="428"/>
      <c r="G34" s="310">
        <f>E34*F34</f>
        <v>0</v>
      </c>
      <c r="H34" s="307">
        <f t="shared" si="0"/>
        <v>0</v>
      </c>
      <c r="I34" s="178" t="e">
        <f t="shared" si="1"/>
        <v>#DIV/0!</v>
      </c>
    </row>
    <row r="35" spans="1:9" ht="15">
      <c r="A35" s="324" t="s">
        <v>65</v>
      </c>
      <c r="B35" s="446"/>
      <c r="C35" s="439"/>
      <c r="D35" s="310">
        <f>B35*C35</f>
        <v>0</v>
      </c>
      <c r="E35" s="310"/>
      <c r="F35" s="428"/>
      <c r="G35" s="310">
        <f>E35*F35</f>
        <v>0</v>
      </c>
      <c r="H35" s="307">
        <f t="shared" si="0"/>
        <v>0</v>
      </c>
      <c r="I35" s="178" t="e">
        <f t="shared" si="1"/>
        <v>#DIV/0!</v>
      </c>
    </row>
    <row r="36" spans="1:9" ht="15">
      <c r="A36" s="324" t="s">
        <v>66</v>
      </c>
      <c r="B36" s="446"/>
      <c r="C36" s="439"/>
      <c r="D36" s="310">
        <f>B36*C36</f>
        <v>0</v>
      </c>
      <c r="E36" s="310"/>
      <c r="F36" s="428"/>
      <c r="G36" s="310">
        <f>E36*F36</f>
        <v>0</v>
      </c>
      <c r="H36" s="307">
        <f t="shared" si="0"/>
        <v>0</v>
      </c>
      <c r="I36" s="178" t="e">
        <f t="shared" si="1"/>
        <v>#DIV/0!</v>
      </c>
    </row>
    <row r="37" spans="1:9" ht="15">
      <c r="A37" s="326" t="s">
        <v>71</v>
      </c>
      <c r="B37" s="445"/>
      <c r="C37" s="438"/>
      <c r="D37" s="311">
        <f>D38+D41+D44+D45+D46+D47+D48+D49</f>
        <v>0</v>
      </c>
      <c r="E37" s="311"/>
      <c r="F37" s="429"/>
      <c r="G37" s="311">
        <f>G38+G41+G44+G45+G46+G47+G48+G49</f>
        <v>0</v>
      </c>
      <c r="H37" s="311">
        <f t="shared" si="0"/>
        <v>0</v>
      </c>
      <c r="I37" s="77" t="e">
        <f t="shared" si="1"/>
        <v>#DIV/0!</v>
      </c>
    </row>
    <row r="38" spans="1:9" ht="15">
      <c r="A38" s="324" t="s">
        <v>72</v>
      </c>
      <c r="B38" s="309"/>
      <c r="C38" s="177"/>
      <c r="D38" s="309">
        <f>D39+D40</f>
        <v>0</v>
      </c>
      <c r="E38" s="309"/>
      <c r="F38" s="177"/>
      <c r="G38" s="309">
        <f>G39+G40</f>
        <v>0</v>
      </c>
      <c r="H38" s="307">
        <f t="shared" si="0"/>
        <v>0</v>
      </c>
      <c r="I38" s="178" t="e">
        <f t="shared" si="1"/>
        <v>#DIV/0!</v>
      </c>
    </row>
    <row r="39" spans="1:9" ht="15">
      <c r="A39" s="324" t="s">
        <v>73</v>
      </c>
      <c r="B39" s="446"/>
      <c r="C39" s="439"/>
      <c r="D39" s="310">
        <f>B39*C39</f>
        <v>0</v>
      </c>
      <c r="E39" s="310"/>
      <c r="F39" s="428"/>
      <c r="G39" s="310">
        <f>E39*F39</f>
        <v>0</v>
      </c>
      <c r="H39" s="307">
        <f t="shared" si="0"/>
        <v>0</v>
      </c>
      <c r="I39" s="178" t="e">
        <f t="shared" si="1"/>
        <v>#DIV/0!</v>
      </c>
    </row>
    <row r="40" spans="1:9" ht="15">
      <c r="A40" s="324" t="s">
        <v>74</v>
      </c>
      <c r="B40" s="446"/>
      <c r="C40" s="439"/>
      <c r="D40" s="310">
        <f>B40*C40</f>
        <v>0</v>
      </c>
      <c r="E40" s="310"/>
      <c r="F40" s="428"/>
      <c r="G40" s="310">
        <f>E40*F40</f>
        <v>0</v>
      </c>
      <c r="H40" s="307">
        <f t="shared" si="0"/>
        <v>0</v>
      </c>
      <c r="I40" s="178" t="e">
        <f t="shared" si="1"/>
        <v>#DIV/0!</v>
      </c>
    </row>
    <row r="41" spans="1:9" ht="15">
      <c r="A41" s="324" t="s">
        <v>75</v>
      </c>
      <c r="B41" s="309"/>
      <c r="C41" s="177"/>
      <c r="D41" s="309">
        <f>D42+D43</f>
        <v>0</v>
      </c>
      <c r="E41" s="309"/>
      <c r="F41" s="177"/>
      <c r="G41" s="309">
        <f>G42+G43</f>
        <v>0</v>
      </c>
      <c r="H41" s="307">
        <f t="shared" si="0"/>
        <v>0</v>
      </c>
      <c r="I41" s="178" t="e">
        <f t="shared" si="1"/>
        <v>#DIV/0!</v>
      </c>
    </row>
    <row r="42" spans="1:9" ht="15">
      <c r="A42" s="324" t="s">
        <v>76</v>
      </c>
      <c r="B42" s="446"/>
      <c r="C42" s="439"/>
      <c r="D42" s="310">
        <f>B42*C42</f>
        <v>0</v>
      </c>
      <c r="E42" s="310"/>
      <c r="F42" s="428"/>
      <c r="G42" s="310">
        <f>E42*F42</f>
        <v>0</v>
      </c>
      <c r="H42" s="307">
        <f t="shared" si="0"/>
        <v>0</v>
      </c>
      <c r="I42" s="178" t="e">
        <f t="shared" si="1"/>
        <v>#DIV/0!</v>
      </c>
    </row>
    <row r="43" spans="1:9" ht="15">
      <c r="A43" s="324" t="s">
        <v>77</v>
      </c>
      <c r="B43" s="446"/>
      <c r="C43" s="439"/>
      <c r="D43" s="310">
        <f aca="true" t="shared" si="4" ref="D43:D48">B43*C43</f>
        <v>0</v>
      </c>
      <c r="E43" s="310"/>
      <c r="F43" s="428"/>
      <c r="G43" s="310">
        <f aca="true" t="shared" si="5" ref="G43:G48">E43*F43</f>
        <v>0</v>
      </c>
      <c r="H43" s="307">
        <f t="shared" si="0"/>
        <v>0</v>
      </c>
      <c r="I43" s="178" t="e">
        <f t="shared" si="1"/>
        <v>#DIV/0!</v>
      </c>
    </row>
    <row r="44" spans="1:9" ht="15">
      <c r="A44" s="324" t="s">
        <v>78</v>
      </c>
      <c r="B44" s="446"/>
      <c r="C44" s="439"/>
      <c r="D44" s="310">
        <f t="shared" si="4"/>
        <v>0</v>
      </c>
      <c r="E44" s="310"/>
      <c r="F44" s="428"/>
      <c r="G44" s="310">
        <f t="shared" si="5"/>
        <v>0</v>
      </c>
      <c r="H44" s="307">
        <f t="shared" si="0"/>
        <v>0</v>
      </c>
      <c r="I44" s="178" t="e">
        <f t="shared" si="1"/>
        <v>#DIV/0!</v>
      </c>
    </row>
    <row r="45" spans="1:9" ht="15">
      <c r="A45" s="324" t="s">
        <v>79</v>
      </c>
      <c r="B45" s="446"/>
      <c r="C45" s="439"/>
      <c r="D45" s="310">
        <f t="shared" si="4"/>
        <v>0</v>
      </c>
      <c r="E45" s="310"/>
      <c r="F45" s="428"/>
      <c r="G45" s="310">
        <f t="shared" si="5"/>
        <v>0</v>
      </c>
      <c r="H45" s="307">
        <f t="shared" si="0"/>
        <v>0</v>
      </c>
      <c r="I45" s="178" t="e">
        <f t="shared" si="1"/>
        <v>#DIV/0!</v>
      </c>
    </row>
    <row r="46" spans="1:9" ht="15">
      <c r="A46" s="324" t="s">
        <v>80</v>
      </c>
      <c r="B46" s="446"/>
      <c r="C46" s="439"/>
      <c r="D46" s="310">
        <f t="shared" si="4"/>
        <v>0</v>
      </c>
      <c r="E46" s="310"/>
      <c r="F46" s="428"/>
      <c r="G46" s="310">
        <f t="shared" si="5"/>
        <v>0</v>
      </c>
      <c r="H46" s="307">
        <f t="shared" si="0"/>
        <v>0</v>
      </c>
      <c r="I46" s="178" t="e">
        <f t="shared" si="1"/>
        <v>#DIV/0!</v>
      </c>
    </row>
    <row r="47" spans="1:9" ht="15">
      <c r="A47" s="324" t="s">
        <v>81</v>
      </c>
      <c r="B47" s="446"/>
      <c r="C47" s="439"/>
      <c r="D47" s="310">
        <f t="shared" si="4"/>
        <v>0</v>
      </c>
      <c r="E47" s="310"/>
      <c r="F47" s="428"/>
      <c r="G47" s="310">
        <f t="shared" si="5"/>
        <v>0</v>
      </c>
      <c r="H47" s="307">
        <f t="shared" si="0"/>
        <v>0</v>
      </c>
      <c r="I47" s="178" t="e">
        <f t="shared" si="1"/>
        <v>#DIV/0!</v>
      </c>
    </row>
    <row r="48" spans="1:9" ht="15">
      <c r="A48" s="324" t="s">
        <v>82</v>
      </c>
      <c r="B48" s="446"/>
      <c r="C48" s="439"/>
      <c r="D48" s="310">
        <f t="shared" si="4"/>
        <v>0</v>
      </c>
      <c r="E48" s="310"/>
      <c r="F48" s="428"/>
      <c r="G48" s="310">
        <f t="shared" si="5"/>
        <v>0</v>
      </c>
      <c r="H48" s="307">
        <f t="shared" si="0"/>
        <v>0</v>
      </c>
      <c r="I48" s="178" t="e">
        <f t="shared" si="1"/>
        <v>#DIV/0!</v>
      </c>
    </row>
    <row r="49" spans="1:9" ht="15">
      <c r="A49" s="324" t="s">
        <v>83</v>
      </c>
      <c r="B49" s="309"/>
      <c r="C49" s="177"/>
      <c r="D49" s="309">
        <f>D50+D51</f>
        <v>0</v>
      </c>
      <c r="E49" s="309"/>
      <c r="F49" s="177"/>
      <c r="G49" s="309">
        <f>G50+G51</f>
        <v>0</v>
      </c>
      <c r="H49" s="307">
        <f t="shared" si="0"/>
        <v>0</v>
      </c>
      <c r="I49" s="178" t="e">
        <f t="shared" si="1"/>
        <v>#DIV/0!</v>
      </c>
    </row>
    <row r="50" spans="1:9" ht="15">
      <c r="A50" s="324" t="s">
        <v>84</v>
      </c>
      <c r="B50" s="446"/>
      <c r="C50" s="439"/>
      <c r="D50" s="310">
        <f>B50*C50</f>
        <v>0</v>
      </c>
      <c r="E50" s="310"/>
      <c r="F50" s="428"/>
      <c r="G50" s="310">
        <f>E50*F50</f>
        <v>0</v>
      </c>
      <c r="H50" s="307">
        <f t="shared" si="0"/>
        <v>0</v>
      </c>
      <c r="I50" s="178" t="e">
        <f t="shared" si="1"/>
        <v>#DIV/0!</v>
      </c>
    </row>
    <row r="51" spans="1:9" ht="15">
      <c r="A51" s="324" t="s">
        <v>85</v>
      </c>
      <c r="B51" s="446"/>
      <c r="C51" s="439"/>
      <c r="D51" s="310">
        <f>B51*C51</f>
        <v>0</v>
      </c>
      <c r="E51" s="310"/>
      <c r="F51" s="428"/>
      <c r="G51" s="310">
        <f>E51*F51</f>
        <v>0</v>
      </c>
      <c r="H51" s="307">
        <f t="shared" si="0"/>
        <v>0</v>
      </c>
      <c r="I51" s="178" t="e">
        <f t="shared" si="1"/>
        <v>#DIV/0!</v>
      </c>
    </row>
    <row r="52" spans="1:9" ht="15">
      <c r="A52" s="326" t="s">
        <v>253</v>
      </c>
      <c r="B52" s="445"/>
      <c r="C52" s="438"/>
      <c r="D52" s="311">
        <f>D53+D54+D55+D56+D57</f>
        <v>0</v>
      </c>
      <c r="E52" s="311"/>
      <c r="F52" s="429"/>
      <c r="G52" s="311">
        <f>G53+G54+G55+G56+G57</f>
        <v>0</v>
      </c>
      <c r="H52" s="311">
        <f t="shared" si="0"/>
        <v>0</v>
      </c>
      <c r="I52" s="77" t="e">
        <f t="shared" si="1"/>
        <v>#DIV/0!</v>
      </c>
    </row>
    <row r="53" spans="1:9" ht="15">
      <c r="A53" s="324" t="s">
        <v>254</v>
      </c>
      <c r="B53" s="446"/>
      <c r="C53" s="439"/>
      <c r="D53" s="310">
        <f>B53*C53</f>
        <v>0</v>
      </c>
      <c r="E53" s="310"/>
      <c r="F53" s="428"/>
      <c r="G53" s="310">
        <f>E53*F53</f>
        <v>0</v>
      </c>
      <c r="H53" s="307">
        <f t="shared" si="0"/>
        <v>0</v>
      </c>
      <c r="I53" s="178" t="e">
        <f t="shared" si="1"/>
        <v>#DIV/0!</v>
      </c>
    </row>
    <row r="54" spans="1:9" ht="15">
      <c r="A54" s="324" t="s">
        <v>255</v>
      </c>
      <c r="B54" s="446"/>
      <c r="C54" s="439"/>
      <c r="D54" s="310">
        <f>B54*C54</f>
        <v>0</v>
      </c>
      <c r="E54" s="310"/>
      <c r="F54" s="428"/>
      <c r="G54" s="310">
        <f>E54*F54</f>
        <v>0</v>
      </c>
      <c r="H54" s="307">
        <f t="shared" si="0"/>
        <v>0</v>
      </c>
      <c r="I54" s="178" t="e">
        <f t="shared" si="1"/>
        <v>#DIV/0!</v>
      </c>
    </row>
    <row r="55" spans="1:9" ht="15">
      <c r="A55" s="324" t="s">
        <v>256</v>
      </c>
      <c r="B55" s="446"/>
      <c r="C55" s="439"/>
      <c r="D55" s="310">
        <f>B55*C55</f>
        <v>0</v>
      </c>
      <c r="E55" s="310"/>
      <c r="F55" s="428"/>
      <c r="G55" s="310">
        <f>E55*F55</f>
        <v>0</v>
      </c>
      <c r="H55" s="307">
        <f t="shared" si="0"/>
        <v>0</v>
      </c>
      <c r="I55" s="178" t="e">
        <f t="shared" si="1"/>
        <v>#DIV/0!</v>
      </c>
    </row>
    <row r="56" spans="1:9" ht="15">
      <c r="A56" s="324" t="s">
        <v>257</v>
      </c>
      <c r="B56" s="446"/>
      <c r="C56" s="439"/>
      <c r="D56" s="310">
        <f>B56*C56</f>
        <v>0</v>
      </c>
      <c r="E56" s="310"/>
      <c r="F56" s="428"/>
      <c r="G56" s="310">
        <f>E56*F56</f>
        <v>0</v>
      </c>
      <c r="H56" s="307">
        <f t="shared" si="0"/>
        <v>0</v>
      </c>
      <c r="I56" s="178" t="e">
        <f t="shared" si="1"/>
        <v>#DIV/0!</v>
      </c>
    </row>
    <row r="57" spans="1:9" ht="15">
      <c r="A57" s="324" t="s">
        <v>258</v>
      </c>
      <c r="B57" s="446"/>
      <c r="C57" s="439"/>
      <c r="D57" s="310">
        <f>B57*C57</f>
        <v>0</v>
      </c>
      <c r="E57" s="310"/>
      <c r="F57" s="428"/>
      <c r="G57" s="310">
        <f>E57*F57</f>
        <v>0</v>
      </c>
      <c r="H57" s="307">
        <f t="shared" si="0"/>
        <v>0</v>
      </c>
      <c r="I57" s="178" t="e">
        <f t="shared" si="1"/>
        <v>#DIV/0!</v>
      </c>
    </row>
    <row r="58" spans="1:9" ht="15">
      <c r="A58" s="326" t="s">
        <v>259</v>
      </c>
      <c r="B58" s="445"/>
      <c r="C58" s="438"/>
      <c r="D58" s="311">
        <f>D59+D60</f>
        <v>0</v>
      </c>
      <c r="E58" s="311"/>
      <c r="F58" s="429"/>
      <c r="G58" s="311">
        <f>G59+G60</f>
        <v>0</v>
      </c>
      <c r="H58" s="311">
        <f t="shared" si="0"/>
        <v>0</v>
      </c>
      <c r="I58" s="77" t="e">
        <f t="shared" si="1"/>
        <v>#DIV/0!</v>
      </c>
    </row>
    <row r="59" spans="1:9" ht="15">
      <c r="A59" s="324" t="s">
        <v>260</v>
      </c>
      <c r="B59" s="446"/>
      <c r="C59" s="439"/>
      <c r="D59" s="310">
        <f>B59*C59</f>
        <v>0</v>
      </c>
      <c r="E59" s="310"/>
      <c r="F59" s="428"/>
      <c r="G59" s="310">
        <f>E59*F59</f>
        <v>0</v>
      </c>
      <c r="H59" s="307">
        <f t="shared" si="0"/>
        <v>0</v>
      </c>
      <c r="I59" s="178" t="e">
        <f t="shared" si="1"/>
        <v>#DIV/0!</v>
      </c>
    </row>
    <row r="60" spans="1:9" ht="15">
      <c r="A60" s="324" t="s">
        <v>261</v>
      </c>
      <c r="B60" s="446"/>
      <c r="C60" s="439"/>
      <c r="D60" s="310">
        <f>B60*C60</f>
        <v>0</v>
      </c>
      <c r="E60" s="310"/>
      <c r="F60" s="428"/>
      <c r="G60" s="310">
        <f>E60*F60</f>
        <v>0</v>
      </c>
      <c r="H60" s="307">
        <f t="shared" si="0"/>
        <v>0</v>
      </c>
      <c r="I60" s="178" t="e">
        <f t="shared" si="1"/>
        <v>#DIV/0!</v>
      </c>
    </row>
    <row r="61" spans="1:9" ht="15">
      <c r="A61" s="326" t="s">
        <v>262</v>
      </c>
      <c r="B61" s="445"/>
      <c r="C61" s="438"/>
      <c r="D61" s="311">
        <f>D62+D63+D64</f>
        <v>0</v>
      </c>
      <c r="E61" s="311"/>
      <c r="F61" s="429"/>
      <c r="G61" s="311">
        <f>G62+G63+G64</f>
        <v>0</v>
      </c>
      <c r="H61" s="311">
        <f t="shared" si="0"/>
        <v>0</v>
      </c>
      <c r="I61" s="77" t="e">
        <f t="shared" si="1"/>
        <v>#DIV/0!</v>
      </c>
    </row>
    <row r="62" spans="1:9" ht="15">
      <c r="A62" s="324" t="s">
        <v>263</v>
      </c>
      <c r="B62" s="446"/>
      <c r="C62" s="439"/>
      <c r="D62" s="310">
        <f>B62*C62</f>
        <v>0</v>
      </c>
      <c r="E62" s="310"/>
      <c r="F62" s="428"/>
      <c r="G62" s="310">
        <f>E62*F62</f>
        <v>0</v>
      </c>
      <c r="H62" s="307">
        <f t="shared" si="0"/>
        <v>0</v>
      </c>
      <c r="I62" s="178" t="e">
        <f t="shared" si="1"/>
        <v>#DIV/0!</v>
      </c>
    </row>
    <row r="63" spans="1:9" ht="15">
      <c r="A63" s="324" t="s">
        <v>264</v>
      </c>
      <c r="B63" s="446"/>
      <c r="C63" s="439"/>
      <c r="D63" s="310">
        <f>B63*C63</f>
        <v>0</v>
      </c>
      <c r="E63" s="310"/>
      <c r="F63" s="428"/>
      <c r="G63" s="310">
        <f>E63*F63</f>
        <v>0</v>
      </c>
      <c r="H63" s="307">
        <f t="shared" si="0"/>
        <v>0</v>
      </c>
      <c r="I63" s="178" t="e">
        <f t="shared" si="1"/>
        <v>#DIV/0!</v>
      </c>
    </row>
    <row r="64" spans="1:9" ht="15">
      <c r="A64" s="324" t="s">
        <v>265</v>
      </c>
      <c r="B64" s="446"/>
      <c r="C64" s="439"/>
      <c r="D64" s="310">
        <f>B64*C64</f>
        <v>0</v>
      </c>
      <c r="E64" s="310"/>
      <c r="F64" s="428"/>
      <c r="G64" s="310">
        <f>E64*F64</f>
        <v>0</v>
      </c>
      <c r="H64" s="307">
        <f t="shared" si="0"/>
        <v>0</v>
      </c>
      <c r="I64" s="178" t="e">
        <f t="shared" si="1"/>
        <v>#DIV/0!</v>
      </c>
    </row>
    <row r="65" spans="1:9" ht="15">
      <c r="A65" s="326" t="s">
        <v>266</v>
      </c>
      <c r="B65" s="445"/>
      <c r="C65" s="438"/>
      <c r="D65" s="311">
        <f>SUM(D66:D67)</f>
        <v>0</v>
      </c>
      <c r="E65" s="311"/>
      <c r="F65" s="429"/>
      <c r="G65" s="311">
        <f>SUM(G66:G67)</f>
        <v>0</v>
      </c>
      <c r="H65" s="311">
        <f t="shared" si="0"/>
        <v>0</v>
      </c>
      <c r="I65" s="77" t="e">
        <f t="shared" si="1"/>
        <v>#DIV/0!</v>
      </c>
    </row>
    <row r="66" spans="1:9" ht="15">
      <c r="A66" s="327" t="s">
        <v>267</v>
      </c>
      <c r="B66" s="447"/>
      <c r="C66" s="440"/>
      <c r="D66" s="310">
        <f>B66*C66</f>
        <v>0</v>
      </c>
      <c r="E66" s="310"/>
      <c r="F66" s="428"/>
      <c r="G66" s="310">
        <f>E66*F66</f>
        <v>0</v>
      </c>
      <c r="H66" s="307">
        <f t="shared" si="0"/>
        <v>0</v>
      </c>
      <c r="I66" s="178" t="e">
        <f t="shared" si="1"/>
        <v>#DIV/0!</v>
      </c>
    </row>
    <row r="67" spans="1:9" ht="15">
      <c r="A67" s="324" t="s">
        <v>268</v>
      </c>
      <c r="B67" s="446"/>
      <c r="C67" s="439"/>
      <c r="D67" s="310">
        <f>B67*C67</f>
        <v>0</v>
      </c>
      <c r="E67" s="310"/>
      <c r="F67" s="428"/>
      <c r="G67" s="310">
        <f>E67*F67</f>
        <v>0</v>
      </c>
      <c r="H67" s="307">
        <f t="shared" si="0"/>
        <v>0</v>
      </c>
      <c r="I67" s="178" t="e">
        <f t="shared" si="1"/>
        <v>#DIV/0!</v>
      </c>
    </row>
    <row r="68" spans="1:9" ht="15">
      <c r="A68" s="326" t="s">
        <v>307</v>
      </c>
      <c r="B68" s="445"/>
      <c r="C68" s="438"/>
      <c r="D68" s="312">
        <f>D65+D61+D58+D52+D37+D31+D15</f>
        <v>0</v>
      </c>
      <c r="E68" s="312"/>
      <c r="F68" s="430"/>
      <c r="G68" s="312">
        <f>G65+G61+G58+G52+G37+G31+G15</f>
        <v>0</v>
      </c>
      <c r="H68" s="307">
        <f t="shared" si="0"/>
        <v>0</v>
      </c>
      <c r="I68" s="431"/>
    </row>
    <row r="69" spans="1:9" ht="15">
      <c r="A69" s="329" t="s">
        <v>270</v>
      </c>
      <c r="B69" s="445"/>
      <c r="C69" s="438"/>
      <c r="D69" s="312">
        <f>D68-(D60+D49)</f>
        <v>0</v>
      </c>
      <c r="E69" s="312"/>
      <c r="F69" s="430"/>
      <c r="G69" s="312">
        <f>G68-(G60+G49)</f>
        <v>0</v>
      </c>
      <c r="H69" s="307">
        <f t="shared" si="0"/>
        <v>0</v>
      </c>
      <c r="I69" s="431"/>
    </row>
    <row r="70" spans="1:9" ht="15">
      <c r="A70" s="326" t="s">
        <v>308</v>
      </c>
      <c r="B70" s="445"/>
      <c r="C70" s="438"/>
      <c r="D70" s="449"/>
      <c r="E70" s="450"/>
      <c r="F70" s="435"/>
      <c r="G70" s="333"/>
      <c r="H70" s="312"/>
      <c r="I70" s="431"/>
    </row>
    <row r="71" spans="1:9" ht="15.75" customHeight="1">
      <c r="A71" s="326" t="s">
        <v>273</v>
      </c>
      <c r="B71" s="445"/>
      <c r="C71" s="438"/>
      <c r="D71" s="312">
        <f>D70+D68</f>
        <v>0</v>
      </c>
      <c r="E71" s="312"/>
      <c r="F71" s="430"/>
      <c r="G71" s="312">
        <f>G70+G68</f>
        <v>0</v>
      </c>
      <c r="H71" s="312"/>
      <c r="I71" s="431"/>
    </row>
    <row r="72" spans="1:9" ht="15">
      <c r="A72" s="332" t="s">
        <v>274</v>
      </c>
      <c r="B72" s="445"/>
      <c r="C72" s="438"/>
      <c r="D72" s="312">
        <f>D60+D50+D41</f>
        <v>0</v>
      </c>
      <c r="E72" s="312"/>
      <c r="F72" s="430"/>
      <c r="G72" s="312">
        <f>G60+G50+G41</f>
        <v>0</v>
      </c>
      <c r="H72" s="312"/>
      <c r="I72" s="431"/>
    </row>
    <row r="73" spans="1:9" ht="15">
      <c r="A73" s="332" t="s">
        <v>275</v>
      </c>
      <c r="B73" s="445"/>
      <c r="C73" s="438"/>
      <c r="D73" s="312">
        <f>D71-D72</f>
        <v>0</v>
      </c>
      <c r="E73" s="312"/>
      <c r="F73" s="430"/>
      <c r="G73" s="312">
        <f>G71-G72</f>
        <v>0</v>
      </c>
      <c r="H73" s="312"/>
      <c r="I73" s="431"/>
    </row>
    <row r="74" spans="1:9" ht="15">
      <c r="A74" s="326" t="s">
        <v>276</v>
      </c>
      <c r="B74" s="445"/>
      <c r="C74" s="438"/>
      <c r="D74" s="312">
        <f>SUM(D75:D76)</f>
        <v>0</v>
      </c>
      <c r="E74" s="450"/>
      <c r="F74" s="435"/>
      <c r="G74" s="312">
        <f>SUM(G75:G76)</f>
        <v>0</v>
      </c>
      <c r="H74" s="312"/>
      <c r="I74" s="431"/>
    </row>
    <row r="75" spans="1:9" ht="15">
      <c r="A75" s="332" t="s">
        <v>277</v>
      </c>
      <c r="B75" s="445"/>
      <c r="C75" s="438"/>
      <c r="D75" s="449"/>
      <c r="E75" s="450"/>
      <c r="F75" s="435"/>
      <c r="G75" s="333"/>
      <c r="H75" s="312"/>
      <c r="I75" s="431"/>
    </row>
    <row r="76" spans="1:9" ht="15">
      <c r="A76" s="332" t="s">
        <v>278</v>
      </c>
      <c r="B76" s="445"/>
      <c r="C76" s="438"/>
      <c r="D76" s="449"/>
      <c r="E76" s="450"/>
      <c r="F76" s="435"/>
      <c r="G76" s="333"/>
      <c r="H76" s="312"/>
      <c r="I76" s="431"/>
    </row>
    <row r="77" spans="1:9" ht="15">
      <c r="A77" s="329" t="s">
        <v>309</v>
      </c>
      <c r="B77" s="445"/>
      <c r="C77" s="438"/>
      <c r="D77" s="450">
        <f>D71+D74</f>
        <v>0</v>
      </c>
      <c r="E77" s="450"/>
      <c r="F77" s="435"/>
      <c r="G77" s="312"/>
      <c r="H77" s="312"/>
      <c r="I77" s="431"/>
    </row>
    <row r="78" spans="1:9" ht="15">
      <c r="A78" s="332" t="s">
        <v>310</v>
      </c>
      <c r="B78" s="445"/>
      <c r="C78" s="438"/>
      <c r="D78" s="330">
        <f>D60+D50</f>
        <v>0</v>
      </c>
      <c r="E78" s="330"/>
      <c r="F78" s="433"/>
      <c r="G78" s="330">
        <f>G60+G50</f>
        <v>0</v>
      </c>
      <c r="H78" s="312"/>
      <c r="I78" s="431"/>
    </row>
    <row r="79" spans="1:9" ht="15">
      <c r="A79" s="332" t="s">
        <v>311</v>
      </c>
      <c r="B79" s="445"/>
      <c r="C79" s="438"/>
      <c r="D79" s="312">
        <f>D73+D76</f>
        <v>0</v>
      </c>
      <c r="E79" s="312"/>
      <c r="F79" s="430"/>
      <c r="G79" s="312">
        <f>G73+G76</f>
        <v>0</v>
      </c>
      <c r="H79" s="312"/>
      <c r="I79" s="431"/>
    </row>
    <row r="80" spans="1:9" ht="15">
      <c r="A80" s="326" t="s">
        <v>312</v>
      </c>
      <c r="B80" s="445"/>
      <c r="C80" s="438"/>
      <c r="D80" s="312">
        <f>SUM(D81:D82)</f>
        <v>0</v>
      </c>
      <c r="E80" s="450"/>
      <c r="F80" s="435"/>
      <c r="G80" s="312">
        <f>SUM(G81:G82)</f>
        <v>0</v>
      </c>
      <c r="H80" s="312"/>
      <c r="I80" s="431"/>
    </row>
    <row r="81" spans="1:9" ht="15">
      <c r="A81" s="332" t="s">
        <v>283</v>
      </c>
      <c r="B81" s="445"/>
      <c r="C81" s="438"/>
      <c r="D81" s="449"/>
      <c r="E81" s="450"/>
      <c r="F81" s="435"/>
      <c r="G81" s="333"/>
      <c r="H81" s="312"/>
      <c r="I81" s="431"/>
    </row>
    <row r="82" spans="1:9" ht="15">
      <c r="A82" s="332" t="s">
        <v>284</v>
      </c>
      <c r="B82" s="445"/>
      <c r="C82" s="438"/>
      <c r="D82" s="449"/>
      <c r="E82" s="450"/>
      <c r="F82" s="435"/>
      <c r="G82" s="333"/>
      <c r="H82" s="312"/>
      <c r="I82" s="431"/>
    </row>
    <row r="83" spans="1:9" ht="15">
      <c r="A83" s="326" t="s">
        <v>313</v>
      </c>
      <c r="B83" s="445"/>
      <c r="C83" s="438"/>
      <c r="D83" s="449"/>
      <c r="E83" s="450"/>
      <c r="F83" s="435"/>
      <c r="G83" s="333"/>
      <c r="H83" s="312"/>
      <c r="I83" s="431"/>
    </row>
    <row r="84" spans="1:9" ht="15.75" thickBot="1">
      <c r="A84" s="425" t="s">
        <v>314</v>
      </c>
      <c r="B84" s="448"/>
      <c r="C84" s="441"/>
      <c r="D84" s="318">
        <f>D60+D49</f>
        <v>0</v>
      </c>
      <c r="E84" s="318"/>
      <c r="F84" s="432"/>
      <c r="G84" s="318">
        <f>G60+G49</f>
        <v>0</v>
      </c>
      <c r="H84" s="318"/>
      <c r="I84" s="434"/>
    </row>
    <row r="85" ht="12.75"/>
    <row r="86" spans="1:9" s="240" customFormat="1" ht="14.25">
      <c r="A86" s="490" t="s">
        <v>350</v>
      </c>
      <c r="B86" s="263"/>
      <c r="C86" s="263"/>
      <c r="D86" s="263"/>
      <c r="E86" s="263"/>
      <c r="F86" s="263"/>
      <c r="G86" s="489"/>
      <c r="H86" s="489"/>
      <c r="I86" s="489"/>
    </row>
    <row r="87" spans="2:9" s="240" customFormat="1" ht="13.5" thickBot="1">
      <c r="B87" s="263"/>
      <c r="C87" s="263"/>
      <c r="D87" s="263"/>
      <c r="E87" s="263"/>
      <c r="F87" s="263"/>
      <c r="G87" s="489"/>
      <c r="H87" s="489"/>
      <c r="I87" s="489"/>
    </row>
    <row r="88" spans="2:9" s="240" customFormat="1" ht="15.75" thickBot="1">
      <c r="B88" s="263"/>
      <c r="C88" s="263"/>
      <c r="D88" s="114" t="s">
        <v>25</v>
      </c>
      <c r="E88" s="114"/>
      <c r="F88" s="114"/>
      <c r="G88" s="27"/>
      <c r="H88" s="13"/>
      <c r="I88" s="489"/>
    </row>
    <row r="89" spans="1:9" s="240" customFormat="1" ht="13.5" thickBot="1">
      <c r="A89" s="263"/>
      <c r="B89" s="263"/>
      <c r="C89" s="263"/>
      <c r="D89" s="263"/>
      <c r="E89" s="263"/>
      <c r="F89" s="263"/>
      <c r="G89" s="489"/>
      <c r="H89" s="489"/>
      <c r="I89" s="489"/>
    </row>
    <row r="90" spans="2:9" s="240" customFormat="1" ht="15.75" thickBot="1">
      <c r="B90" s="263"/>
      <c r="C90" s="263"/>
      <c r="D90" s="114" t="s">
        <v>216</v>
      </c>
      <c r="E90" s="114"/>
      <c r="F90" s="114"/>
      <c r="G90" s="27"/>
      <c r="H90" s="489"/>
      <c r="I90" s="489"/>
    </row>
    <row r="91" spans="1:9" s="240" customFormat="1" ht="12.75">
      <c r="A91" s="263"/>
      <c r="B91" s="263"/>
      <c r="C91" s="263"/>
      <c r="D91" s="263"/>
      <c r="E91" s="263"/>
      <c r="F91" s="263"/>
      <c r="G91" s="489"/>
      <c r="H91" s="489"/>
      <c r="I91" s="489"/>
    </row>
    <row r="92" spans="1:3" s="240" customFormat="1" ht="15">
      <c r="A92" s="12" t="s">
        <v>392</v>
      </c>
      <c r="B92" s="263"/>
      <c r="C92" s="263"/>
    </row>
    <row r="93" ht="12.75"/>
    <row r="94" ht="12.75"/>
    <row r="95" ht="12.75"/>
    <row r="96" ht="12.75"/>
    <row r="97" ht="12.75"/>
  </sheetData>
  <sheetProtection/>
  <mergeCells count="11">
    <mergeCell ref="A11:I11"/>
    <mergeCell ref="A12:I12"/>
    <mergeCell ref="A13:A14"/>
    <mergeCell ref="B13:D13"/>
    <mergeCell ref="E13:H13"/>
    <mergeCell ref="A1:I1"/>
    <mergeCell ref="A2:I6"/>
    <mergeCell ref="A7:I7"/>
    <mergeCell ref="B8:I8"/>
    <mergeCell ref="B9:I9"/>
    <mergeCell ref="B10:I10"/>
  </mergeCells>
  <printOptions/>
  <pageMargins left="0.7" right="0.7" top="0.787401575" bottom="0.787401575" header="0.3" footer="0.3"/>
  <pageSetup horizontalDpi="600" verticalDpi="600" orientation="portrait" paperSize="9" scale="4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50"/>
  <sheetViews>
    <sheetView showGridLines="0" view="pageBreakPreview" zoomScaleSheetLayoutView="100" zoomScalePageLayoutView="0" workbookViewId="0" topLeftCell="A1">
      <selection activeCell="R8" sqref="R8"/>
    </sheetView>
  </sheetViews>
  <sheetFormatPr defaultColWidth="9.140625" defaultRowHeight="12.75"/>
  <cols>
    <col min="1" max="1" width="41.28125" style="5" customWidth="1"/>
    <col min="2" max="2" width="5.7109375" style="5" customWidth="1"/>
    <col min="3" max="5" width="5.7109375" style="6" customWidth="1"/>
    <col min="6" max="6" width="5.140625" style="0" customWidth="1"/>
    <col min="7" max="7" width="5.7109375" style="0" customWidth="1"/>
    <col min="8" max="8" width="6.57421875" style="0" customWidth="1"/>
    <col min="9" max="9" width="7.140625" style="0" customWidth="1"/>
    <col min="10" max="13" width="5.7109375" style="0" customWidth="1"/>
  </cols>
  <sheetData>
    <row r="1" spans="1:16" ht="15">
      <c r="A1" s="796" t="s">
        <v>198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3"/>
      <c r="O1" s="239"/>
      <c r="P1" s="73"/>
    </row>
    <row r="2" spans="1:13" ht="12.75" customHeight="1">
      <c r="A2" s="958"/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</row>
    <row r="3" spans="1:13" ht="12.75" customHeight="1">
      <c r="A3" s="958"/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</row>
    <row r="4" spans="1:13" ht="12.75" customHeight="1">
      <c r="A4" s="958"/>
      <c r="B4" s="958"/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</row>
    <row r="5" spans="1:13" ht="66.75" customHeight="1">
      <c r="A5" s="958"/>
      <c r="B5" s="958"/>
      <c r="C5" s="958"/>
      <c r="D5" s="958"/>
      <c r="E5" s="958"/>
      <c r="F5" s="958"/>
      <c r="G5" s="958"/>
      <c r="H5" s="958"/>
      <c r="I5" s="958"/>
      <c r="J5" s="958"/>
      <c r="K5" s="958"/>
      <c r="L5" s="958"/>
      <c r="M5" s="958"/>
    </row>
    <row r="6" spans="1:13" ht="135" customHeight="1" hidden="1">
      <c r="A6" s="958"/>
      <c r="B6" s="958"/>
      <c r="C6" s="958"/>
      <c r="D6" s="958"/>
      <c r="E6" s="958"/>
      <c r="F6" s="958"/>
      <c r="G6" s="958"/>
      <c r="H6" s="958"/>
      <c r="I6" s="958"/>
      <c r="J6" s="958"/>
      <c r="K6" s="958"/>
      <c r="L6" s="958"/>
      <c r="M6" s="958"/>
    </row>
    <row r="7" spans="1:13" ht="19.5" thickBot="1">
      <c r="A7" s="795" t="s">
        <v>90</v>
      </c>
      <c r="B7" s="795"/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</row>
    <row r="8" spans="1:13" ht="15" thickBot="1">
      <c r="A8" s="57" t="s">
        <v>17</v>
      </c>
      <c r="B8" s="784"/>
      <c r="C8" s="785"/>
      <c r="D8" s="785"/>
      <c r="E8" s="785"/>
      <c r="F8" s="786"/>
      <c r="G8" s="786"/>
      <c r="H8" s="786"/>
      <c r="I8" s="786"/>
      <c r="J8" s="786"/>
      <c r="K8" s="786"/>
      <c r="L8" s="786"/>
      <c r="M8" s="787"/>
    </row>
    <row r="9" spans="1:13" ht="15" thickBot="1">
      <c r="A9" s="57" t="s">
        <v>18</v>
      </c>
      <c r="B9" s="784"/>
      <c r="C9" s="785"/>
      <c r="D9" s="785"/>
      <c r="E9" s="785"/>
      <c r="F9" s="786"/>
      <c r="G9" s="786"/>
      <c r="H9" s="786"/>
      <c r="I9" s="786"/>
      <c r="J9" s="786"/>
      <c r="K9" s="786"/>
      <c r="L9" s="786"/>
      <c r="M9" s="787"/>
    </row>
    <row r="10" spans="1:13" ht="15" thickBot="1">
      <c r="A10" s="57" t="s">
        <v>48</v>
      </c>
      <c r="B10" s="784"/>
      <c r="C10" s="785"/>
      <c r="D10" s="785"/>
      <c r="E10" s="785"/>
      <c r="F10" s="786"/>
      <c r="G10" s="786"/>
      <c r="H10" s="786"/>
      <c r="I10" s="786"/>
      <c r="J10" s="786"/>
      <c r="K10" s="786"/>
      <c r="L10" s="786"/>
      <c r="M10" s="787"/>
    </row>
    <row r="11" spans="1:13" ht="15" thickBot="1">
      <c r="A11" s="7"/>
      <c r="B11" s="788"/>
      <c r="C11" s="789"/>
      <c r="D11" s="789"/>
      <c r="E11" s="789"/>
      <c r="F11" s="790"/>
      <c r="G11" s="790"/>
      <c r="H11" s="790"/>
      <c r="I11" s="790"/>
      <c r="J11" s="790"/>
      <c r="K11" s="790"/>
      <c r="L11" s="790"/>
      <c r="M11" s="791"/>
    </row>
    <row r="12" spans="1:13" ht="15" thickBot="1">
      <c r="A12" s="792" t="s">
        <v>109</v>
      </c>
      <c r="B12" s="793"/>
      <c r="C12" s="793"/>
      <c r="D12" s="793"/>
      <c r="E12" s="793"/>
      <c r="F12" s="794"/>
      <c r="G12" s="794"/>
      <c r="H12" s="794"/>
      <c r="I12" s="794"/>
      <c r="J12" s="794"/>
      <c r="K12" s="794"/>
      <c r="L12" s="794"/>
      <c r="M12" s="794"/>
    </row>
    <row r="13" spans="1:14" ht="15">
      <c r="A13" s="525" t="s">
        <v>387</v>
      </c>
      <c r="B13" s="67" t="s">
        <v>91</v>
      </c>
      <c r="C13" s="68" t="s">
        <v>92</v>
      </c>
      <c r="D13" s="68" t="s">
        <v>93</v>
      </c>
      <c r="E13" s="68" t="s">
        <v>94</v>
      </c>
      <c r="F13" s="68" t="s">
        <v>95</v>
      </c>
      <c r="G13" s="68" t="s">
        <v>96</v>
      </c>
      <c r="H13" s="68" t="s">
        <v>97</v>
      </c>
      <c r="I13" s="68" t="s">
        <v>98</v>
      </c>
      <c r="J13" s="68" t="s">
        <v>99</v>
      </c>
      <c r="K13" s="68" t="s">
        <v>100</v>
      </c>
      <c r="L13" s="68" t="s">
        <v>101</v>
      </c>
      <c r="M13" s="69" t="s">
        <v>102</v>
      </c>
      <c r="N13" s="9"/>
    </row>
    <row r="14" spans="1:14" ht="15">
      <c r="A14" s="65" t="s">
        <v>103</v>
      </c>
      <c r="B14" s="50"/>
      <c r="C14" s="28"/>
      <c r="D14" s="28"/>
      <c r="E14" s="29"/>
      <c r="F14" s="46"/>
      <c r="G14" s="46"/>
      <c r="H14" s="46"/>
      <c r="I14" s="46"/>
      <c r="J14" s="46"/>
      <c r="K14" s="46"/>
      <c r="L14" s="46"/>
      <c r="M14" s="51"/>
      <c r="N14" s="9"/>
    </row>
    <row r="15" spans="1:14" ht="15">
      <c r="A15" s="65" t="s">
        <v>105</v>
      </c>
      <c r="B15" s="50"/>
      <c r="C15" s="28"/>
      <c r="D15" s="28"/>
      <c r="E15" s="29"/>
      <c r="F15" s="46"/>
      <c r="G15" s="46"/>
      <c r="H15" s="46"/>
      <c r="I15" s="46"/>
      <c r="J15" s="46"/>
      <c r="K15" s="46"/>
      <c r="L15" s="46"/>
      <c r="M15" s="51"/>
      <c r="N15" s="9"/>
    </row>
    <row r="16" spans="1:14" ht="15">
      <c r="A16" s="65" t="s">
        <v>106</v>
      </c>
      <c r="B16" s="50"/>
      <c r="C16" s="28"/>
      <c r="D16" s="28"/>
      <c r="E16" s="29"/>
      <c r="F16" s="46"/>
      <c r="G16" s="46"/>
      <c r="H16" s="46"/>
      <c r="I16" s="46"/>
      <c r="J16" s="46"/>
      <c r="K16" s="46"/>
      <c r="L16" s="46"/>
      <c r="M16" s="51"/>
      <c r="N16" s="9"/>
    </row>
    <row r="17" spans="1:14" ht="15">
      <c r="A17" s="65" t="s">
        <v>107</v>
      </c>
      <c r="B17" s="50"/>
      <c r="C17" s="28"/>
      <c r="D17" s="28"/>
      <c r="E17" s="29"/>
      <c r="F17" s="46"/>
      <c r="G17" s="46"/>
      <c r="H17" s="46"/>
      <c r="I17" s="46"/>
      <c r="J17" s="46"/>
      <c r="K17" s="46"/>
      <c r="L17" s="46"/>
      <c r="M17" s="51"/>
      <c r="N17" s="9"/>
    </row>
    <row r="18" spans="1:14" ht="15">
      <c r="A18" s="65" t="s">
        <v>104</v>
      </c>
      <c r="B18" s="50"/>
      <c r="C18" s="28"/>
      <c r="D18" s="28"/>
      <c r="E18" s="29"/>
      <c r="F18" s="46"/>
      <c r="G18" s="46"/>
      <c r="H18" s="46"/>
      <c r="I18" s="46"/>
      <c r="J18" s="46"/>
      <c r="K18" s="46"/>
      <c r="L18" s="46"/>
      <c r="M18" s="51"/>
      <c r="N18" s="9"/>
    </row>
    <row r="19" spans="1:14" ht="15">
      <c r="A19" s="65" t="s">
        <v>104</v>
      </c>
      <c r="B19" s="50"/>
      <c r="C19" s="28"/>
      <c r="D19" s="28"/>
      <c r="E19" s="29"/>
      <c r="F19" s="46"/>
      <c r="G19" s="46"/>
      <c r="H19" s="46"/>
      <c r="I19" s="46"/>
      <c r="J19" s="46"/>
      <c r="K19" s="46"/>
      <c r="L19" s="46"/>
      <c r="M19" s="51"/>
      <c r="N19" s="9"/>
    </row>
    <row r="20" spans="1:14" ht="15">
      <c r="A20" s="65" t="s">
        <v>104</v>
      </c>
      <c r="B20" s="50"/>
      <c r="C20" s="28"/>
      <c r="D20" s="28"/>
      <c r="E20" s="29"/>
      <c r="F20" s="46"/>
      <c r="G20" s="46"/>
      <c r="H20" s="46"/>
      <c r="I20" s="46"/>
      <c r="J20" s="46"/>
      <c r="K20" s="46"/>
      <c r="L20" s="46"/>
      <c r="M20" s="51"/>
      <c r="N20" s="9"/>
    </row>
    <row r="21" spans="1:14" ht="15">
      <c r="A21" s="65" t="s">
        <v>104</v>
      </c>
      <c r="B21" s="50"/>
      <c r="C21" s="28"/>
      <c r="D21" s="28"/>
      <c r="E21" s="29"/>
      <c r="F21" s="46"/>
      <c r="G21" s="46"/>
      <c r="H21" s="46"/>
      <c r="I21" s="46"/>
      <c r="J21" s="46"/>
      <c r="K21" s="46"/>
      <c r="L21" s="46"/>
      <c r="M21" s="51"/>
      <c r="N21" s="9"/>
    </row>
    <row r="22" spans="1:14" ht="15">
      <c r="A22" s="65" t="s">
        <v>104</v>
      </c>
      <c r="B22" s="50"/>
      <c r="C22" s="28"/>
      <c r="D22" s="28"/>
      <c r="E22" s="29"/>
      <c r="F22" s="46"/>
      <c r="G22" s="46"/>
      <c r="H22" s="46"/>
      <c r="I22" s="46"/>
      <c r="J22" s="46"/>
      <c r="K22" s="46"/>
      <c r="L22" s="46"/>
      <c r="M22" s="51"/>
      <c r="N22" s="9"/>
    </row>
    <row r="23" spans="1:14" ht="15.75" thickBot="1">
      <c r="A23" s="66" t="s">
        <v>104</v>
      </c>
      <c r="B23" s="52"/>
      <c r="C23" s="53"/>
      <c r="D23" s="53"/>
      <c r="E23" s="54"/>
      <c r="F23" s="55"/>
      <c r="G23" s="55"/>
      <c r="H23" s="55"/>
      <c r="I23" s="55"/>
      <c r="J23" s="55"/>
      <c r="K23" s="55"/>
      <c r="L23" s="55"/>
      <c r="M23" s="56"/>
      <c r="N23" s="9"/>
    </row>
    <row r="24" spans="1:14" ht="15.75" thickBot="1">
      <c r="A24" s="12"/>
      <c r="B24" s="12"/>
      <c r="C24" s="13"/>
      <c r="D24" s="13"/>
      <c r="E24" s="13"/>
      <c r="F24" s="9"/>
      <c r="G24" s="9"/>
      <c r="H24" s="9"/>
      <c r="I24" s="9"/>
      <c r="J24" s="9"/>
      <c r="K24" s="9"/>
      <c r="L24" s="9"/>
      <c r="M24" s="9"/>
      <c r="N24" s="9"/>
    </row>
    <row r="25" spans="1:14" ht="15.75" thickBot="1">
      <c r="A25" s="526" t="s">
        <v>388</v>
      </c>
      <c r="B25" s="70" t="s">
        <v>91</v>
      </c>
      <c r="C25" s="71" t="s">
        <v>92</v>
      </c>
      <c r="D25" s="71" t="s">
        <v>93</v>
      </c>
      <c r="E25" s="71" t="s">
        <v>94</v>
      </c>
      <c r="F25" s="71" t="s">
        <v>95</v>
      </c>
      <c r="G25" s="71" t="s">
        <v>96</v>
      </c>
      <c r="H25" s="71" t="s">
        <v>97</v>
      </c>
      <c r="I25" s="71" t="s">
        <v>98</v>
      </c>
      <c r="J25" s="71" t="s">
        <v>99</v>
      </c>
      <c r="K25" s="71" t="s">
        <v>100</v>
      </c>
      <c r="L25" s="71" t="s">
        <v>101</v>
      </c>
      <c r="M25" s="72" t="s">
        <v>102</v>
      </c>
      <c r="N25" s="9"/>
    </row>
    <row r="26" spans="1:14" ht="15">
      <c r="A26" s="64" t="s">
        <v>103</v>
      </c>
      <c r="B26" s="62"/>
      <c r="C26" s="58"/>
      <c r="D26" s="58"/>
      <c r="E26" s="59"/>
      <c r="F26" s="60"/>
      <c r="G26" s="60"/>
      <c r="H26" s="60"/>
      <c r="I26" s="60"/>
      <c r="J26" s="60"/>
      <c r="K26" s="60"/>
      <c r="L26" s="60"/>
      <c r="M26" s="61"/>
      <c r="N26" s="9"/>
    </row>
    <row r="27" spans="1:14" ht="15">
      <c r="A27" s="48" t="s">
        <v>105</v>
      </c>
      <c r="B27" s="47"/>
      <c r="C27" s="28"/>
      <c r="D27" s="28"/>
      <c r="E27" s="29"/>
      <c r="F27" s="46"/>
      <c r="G27" s="46"/>
      <c r="H27" s="46"/>
      <c r="I27" s="46"/>
      <c r="J27" s="46"/>
      <c r="K27" s="46"/>
      <c r="L27" s="46"/>
      <c r="M27" s="51"/>
      <c r="N27" s="9"/>
    </row>
    <row r="28" spans="1:14" ht="15">
      <c r="A28" s="48" t="s">
        <v>106</v>
      </c>
      <c r="B28" s="47"/>
      <c r="C28" s="28"/>
      <c r="D28" s="28"/>
      <c r="E28" s="29"/>
      <c r="F28" s="46"/>
      <c r="G28" s="46"/>
      <c r="H28" s="46"/>
      <c r="I28" s="46"/>
      <c r="J28" s="46"/>
      <c r="K28" s="46"/>
      <c r="L28" s="46"/>
      <c r="M28" s="51"/>
      <c r="N28" s="9"/>
    </row>
    <row r="29" spans="1:14" ht="15">
      <c r="A29" s="48" t="s">
        <v>107</v>
      </c>
      <c r="B29" s="47"/>
      <c r="C29" s="28"/>
      <c r="D29" s="28"/>
      <c r="E29" s="29"/>
      <c r="F29" s="46"/>
      <c r="G29" s="46"/>
      <c r="H29" s="46"/>
      <c r="I29" s="46"/>
      <c r="J29" s="46"/>
      <c r="K29" s="46"/>
      <c r="L29" s="46"/>
      <c r="M29" s="51"/>
      <c r="N29" s="9"/>
    </row>
    <row r="30" spans="1:14" ht="15">
      <c r="A30" s="48" t="s">
        <v>104</v>
      </c>
      <c r="B30" s="47"/>
      <c r="C30" s="28"/>
      <c r="D30" s="28"/>
      <c r="E30" s="29"/>
      <c r="F30" s="46"/>
      <c r="G30" s="46"/>
      <c r="H30" s="46"/>
      <c r="I30" s="46"/>
      <c r="J30" s="46"/>
      <c r="K30" s="46"/>
      <c r="L30" s="46"/>
      <c r="M30" s="51"/>
      <c r="N30" s="9"/>
    </row>
    <row r="31" spans="1:14" ht="15">
      <c r="A31" s="48" t="s">
        <v>104</v>
      </c>
      <c r="B31" s="47"/>
      <c r="C31" s="28"/>
      <c r="D31" s="28"/>
      <c r="E31" s="29"/>
      <c r="F31" s="46"/>
      <c r="G31" s="46"/>
      <c r="H31" s="46"/>
      <c r="I31" s="46"/>
      <c r="J31" s="46"/>
      <c r="K31" s="46"/>
      <c r="L31" s="46"/>
      <c r="M31" s="51"/>
      <c r="N31" s="9"/>
    </row>
    <row r="32" spans="1:14" ht="15">
      <c r="A32" s="48" t="s">
        <v>104</v>
      </c>
      <c r="B32" s="47"/>
      <c r="C32" s="28"/>
      <c r="D32" s="28"/>
      <c r="E32" s="29"/>
      <c r="F32" s="46"/>
      <c r="G32" s="46"/>
      <c r="H32" s="46"/>
      <c r="I32" s="46"/>
      <c r="J32" s="46"/>
      <c r="K32" s="46"/>
      <c r="L32" s="46"/>
      <c r="M32" s="51"/>
      <c r="N32" s="9"/>
    </row>
    <row r="33" spans="1:14" ht="15">
      <c r="A33" s="48" t="s">
        <v>104</v>
      </c>
      <c r="B33" s="47"/>
      <c r="C33" s="28"/>
      <c r="D33" s="28"/>
      <c r="E33" s="29"/>
      <c r="F33" s="46"/>
      <c r="G33" s="46"/>
      <c r="H33" s="46"/>
      <c r="I33" s="46"/>
      <c r="J33" s="46"/>
      <c r="K33" s="46"/>
      <c r="L33" s="46"/>
      <c r="M33" s="51"/>
      <c r="N33" s="9"/>
    </row>
    <row r="34" spans="1:14" ht="15">
      <c r="A34" s="48" t="s">
        <v>104</v>
      </c>
      <c r="B34" s="47"/>
      <c r="C34" s="28"/>
      <c r="D34" s="28"/>
      <c r="E34" s="29"/>
      <c r="F34" s="46"/>
      <c r="G34" s="46"/>
      <c r="H34" s="46"/>
      <c r="I34" s="46"/>
      <c r="J34" s="46"/>
      <c r="K34" s="46"/>
      <c r="L34" s="46"/>
      <c r="M34" s="51"/>
      <c r="N34" s="9"/>
    </row>
    <row r="35" spans="1:14" ht="15.75" thickBot="1">
      <c r="A35" s="49" t="s">
        <v>104</v>
      </c>
      <c r="B35" s="63"/>
      <c r="C35" s="53"/>
      <c r="D35" s="53"/>
      <c r="E35" s="54"/>
      <c r="F35" s="55"/>
      <c r="G35" s="55"/>
      <c r="H35" s="55"/>
      <c r="I35" s="55"/>
      <c r="J35" s="55"/>
      <c r="K35" s="55"/>
      <c r="L35" s="55"/>
      <c r="M35" s="56"/>
      <c r="N35" s="9"/>
    </row>
    <row r="36" spans="1:14" ht="15">
      <c r="A36" s="12"/>
      <c r="B36" s="12"/>
      <c r="C36" s="13"/>
      <c r="D36" s="13"/>
      <c r="E36" s="13"/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491" t="s">
        <v>108</v>
      </c>
      <c r="B37" s="12"/>
      <c r="C37" s="13"/>
      <c r="D37" s="13"/>
      <c r="E37" s="13"/>
      <c r="F37" s="9"/>
      <c r="G37" s="9"/>
      <c r="H37" s="9"/>
      <c r="I37" s="9"/>
      <c r="J37" s="9"/>
      <c r="K37" s="9"/>
      <c r="L37" s="9"/>
      <c r="M37" s="9"/>
      <c r="N37" s="9"/>
    </row>
    <row r="38" spans="1:14" ht="15.75" thickBot="1">
      <c r="A38" s="12"/>
      <c r="B38" s="12"/>
      <c r="C38" s="13"/>
      <c r="D38" s="13"/>
      <c r="E38" s="13"/>
      <c r="F38" s="9"/>
      <c r="G38" s="9"/>
      <c r="H38" s="9"/>
      <c r="I38" s="9"/>
      <c r="J38" s="9"/>
      <c r="K38" s="9"/>
      <c r="L38" s="9"/>
      <c r="M38" s="9"/>
      <c r="N38" s="9"/>
    </row>
    <row r="39" spans="2:14" ht="16.5" customHeight="1" thickBot="1">
      <c r="B39" s="14"/>
      <c r="C39" s="15"/>
      <c r="D39" s="8"/>
      <c r="E39" s="8"/>
      <c r="F39" s="781" t="s">
        <v>25</v>
      </c>
      <c r="G39" s="782"/>
      <c r="H39" s="782"/>
      <c r="I39" s="31"/>
      <c r="J39" s="778"/>
      <c r="K39" s="779"/>
      <c r="L39" s="779"/>
      <c r="M39" s="780"/>
      <c r="N39" s="9"/>
    </row>
    <row r="40" spans="1:14" ht="15.75" customHeight="1" thickBot="1">
      <c r="A40" s="12"/>
      <c r="B40" s="14"/>
      <c r="C40" s="15"/>
      <c r="D40" s="8"/>
      <c r="E40" s="8"/>
      <c r="F40" s="781" t="s">
        <v>216</v>
      </c>
      <c r="G40" s="782"/>
      <c r="H40" s="782"/>
      <c r="I40" s="783"/>
      <c r="J40" s="778"/>
      <c r="K40" s="779"/>
      <c r="L40" s="779"/>
      <c r="M40" s="780"/>
      <c r="N40" s="9"/>
    </row>
    <row r="41" spans="1:14" ht="15">
      <c r="A41" s="12" t="s">
        <v>394</v>
      </c>
      <c r="B41" s="12"/>
      <c r="C41" s="13"/>
      <c r="D41" s="13"/>
      <c r="E41" s="13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12"/>
      <c r="B42" s="12"/>
      <c r="C42" s="13"/>
      <c r="D42" s="13"/>
      <c r="E42" s="13"/>
      <c r="F42" s="9"/>
      <c r="G42" s="9"/>
      <c r="H42" s="9"/>
      <c r="I42" s="9"/>
      <c r="J42" s="9"/>
      <c r="K42" s="9"/>
      <c r="L42" s="9"/>
      <c r="M42" s="9"/>
      <c r="N42" s="9"/>
    </row>
    <row r="50" ht="12.75">
      <c r="A50" s="492"/>
    </row>
  </sheetData>
  <sheetProtection/>
  <mergeCells count="11">
    <mergeCell ref="B8:M8"/>
    <mergeCell ref="B9:M9"/>
    <mergeCell ref="A12:M12"/>
    <mergeCell ref="A7:M7"/>
    <mergeCell ref="A1:M1"/>
    <mergeCell ref="J39:M39"/>
    <mergeCell ref="J40:M40"/>
    <mergeCell ref="F39:H39"/>
    <mergeCell ref="F40:I40"/>
    <mergeCell ref="B10:M10"/>
    <mergeCell ref="B11:M1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25"/>
  <sheetViews>
    <sheetView showGridLines="0"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37.7109375" style="0" customWidth="1"/>
    <col min="2" max="2" width="28.421875" style="0" customWidth="1"/>
    <col min="3" max="3" width="36.7109375" style="0" customWidth="1"/>
    <col min="4" max="4" width="28.7109375" style="0" customWidth="1"/>
    <col min="5" max="5" width="28.00390625" style="0" customWidth="1"/>
  </cols>
  <sheetData>
    <row r="1" ht="15">
      <c r="C1" s="203" t="s">
        <v>199</v>
      </c>
    </row>
    <row r="2" ht="15">
      <c r="A2" s="204" t="s">
        <v>196</v>
      </c>
    </row>
    <row r="4" ht="138" customHeight="1"/>
    <row r="5" ht="13.5" thickBot="1"/>
    <row r="6" spans="1:5" ht="16.5" customHeight="1" thickBot="1">
      <c r="A6" s="802" t="s">
        <v>206</v>
      </c>
      <c r="B6" s="803"/>
      <c r="C6" s="803"/>
      <c r="D6" s="803"/>
      <c r="E6" s="804"/>
    </row>
    <row r="7" spans="1:5" ht="16.5" customHeight="1" thickBot="1">
      <c r="A7" s="223" t="s">
        <v>17</v>
      </c>
      <c r="B7" s="805"/>
      <c r="C7" s="805"/>
      <c r="D7" s="805"/>
      <c r="E7" s="806"/>
    </row>
    <row r="8" spans="1:5" ht="13.5" thickBot="1">
      <c r="A8" s="223" t="s">
        <v>18</v>
      </c>
      <c r="B8" s="805"/>
      <c r="C8" s="805"/>
      <c r="D8" s="805"/>
      <c r="E8" s="806"/>
    </row>
    <row r="9" spans="1:5" ht="13.5" thickBot="1">
      <c r="A9" s="223" t="s">
        <v>221</v>
      </c>
      <c r="B9" s="807"/>
      <c r="C9" s="807"/>
      <c r="D9" s="807"/>
      <c r="E9" s="808"/>
    </row>
    <row r="10" spans="1:5" ht="13.5" thickBot="1">
      <c r="A10" s="233"/>
      <c r="B10" s="234"/>
      <c r="C10" s="234"/>
      <c r="D10" s="234"/>
      <c r="E10" s="234"/>
    </row>
    <row r="11" spans="1:5" ht="12.75">
      <c r="A11" s="797" t="s">
        <v>112</v>
      </c>
      <c r="B11" s="797" t="s">
        <v>201</v>
      </c>
      <c r="C11" s="797" t="s">
        <v>202</v>
      </c>
      <c r="D11" s="797" t="s">
        <v>203</v>
      </c>
      <c r="E11" s="799" t="s">
        <v>197</v>
      </c>
    </row>
    <row r="12" spans="1:5" ht="13.5" thickBot="1">
      <c r="A12" s="798"/>
      <c r="B12" s="798"/>
      <c r="C12" s="798"/>
      <c r="D12" s="798"/>
      <c r="E12" s="800"/>
    </row>
    <row r="13" spans="1:5" ht="15" thickBot="1">
      <c r="A13" s="205"/>
      <c r="B13" s="206"/>
      <c r="C13" s="206"/>
      <c r="D13" s="206"/>
      <c r="E13" s="207"/>
    </row>
    <row r="14" spans="1:5" ht="15" thickBot="1">
      <c r="A14" s="205"/>
      <c r="B14" s="206"/>
      <c r="C14" s="206"/>
      <c r="D14" s="206"/>
      <c r="E14" s="207"/>
    </row>
    <row r="15" spans="1:5" ht="15" thickBot="1">
      <c r="A15" s="205"/>
      <c r="B15" s="206"/>
      <c r="C15" s="206"/>
      <c r="D15" s="206"/>
      <c r="E15" s="207"/>
    </row>
    <row r="16" spans="1:5" ht="15" thickBot="1">
      <c r="A16" s="205"/>
      <c r="B16" s="206"/>
      <c r="C16" s="206"/>
      <c r="D16" s="206"/>
      <c r="E16" s="207"/>
    </row>
    <row r="20" ht="84.75" customHeight="1">
      <c r="E20" s="209"/>
    </row>
    <row r="21" spans="1:5" ht="13.5" customHeight="1" thickBot="1">
      <c r="A21" s="801" t="s">
        <v>204</v>
      </c>
      <c r="B21" s="801"/>
      <c r="C21" s="801"/>
      <c r="D21" s="209"/>
      <c r="E21" s="209"/>
    </row>
    <row r="22" spans="1:5" ht="31.5" customHeight="1" thickBot="1">
      <c r="A22" s="801" t="s">
        <v>332</v>
      </c>
      <c r="B22" s="801"/>
      <c r="D22" s="208"/>
      <c r="E22" s="224" t="s">
        <v>217</v>
      </c>
    </row>
    <row r="23" spans="3:5" ht="39" customHeight="1" thickBot="1">
      <c r="C23" s="493"/>
      <c r="D23" s="218" t="s">
        <v>205</v>
      </c>
      <c r="E23" s="207"/>
    </row>
    <row r="25" ht="12.75">
      <c r="A25" s="258" t="s">
        <v>395</v>
      </c>
    </row>
  </sheetData>
  <sheetProtection/>
  <mergeCells count="11">
    <mergeCell ref="B11:B12"/>
    <mergeCell ref="C11:C12"/>
    <mergeCell ref="D11:D12"/>
    <mergeCell ref="E11:E12"/>
    <mergeCell ref="A21:C21"/>
    <mergeCell ref="A22:B22"/>
    <mergeCell ref="A6:E6"/>
    <mergeCell ref="B7:E7"/>
    <mergeCell ref="B8:E8"/>
    <mergeCell ref="B9:E9"/>
    <mergeCell ref="A11:A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Burešová</cp:lastModifiedBy>
  <cp:lastPrinted>2010-04-01T08:49:44Z</cp:lastPrinted>
  <dcterms:created xsi:type="dcterms:W3CDTF">2008-09-16T15:05:41Z</dcterms:created>
  <dcterms:modified xsi:type="dcterms:W3CDTF">2010-04-08T09:04:57Z</dcterms:modified>
  <cp:category/>
  <cp:version/>
  <cp:contentType/>
  <cp:contentStatus/>
</cp:coreProperties>
</file>