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50" windowHeight="8145" activeTab="2"/>
  </bookViews>
  <sheets>
    <sheet name="T1" sheetId="1" r:id="rId1"/>
    <sheet name="T1a" sheetId="2" r:id="rId2"/>
    <sheet name="T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<sst xmlns="http://schemas.openxmlformats.org/spreadsheetml/2006/main" count="178" uniqueCount="122">
  <si>
    <t>CELKEM</t>
  </si>
  <si>
    <t xml:space="preserve">                            Položky</t>
  </si>
  <si>
    <t>VÝDAJE</t>
  </si>
  <si>
    <t>celkem</t>
  </si>
  <si>
    <t>v tom:</t>
  </si>
  <si>
    <t>počet</t>
  </si>
  <si>
    <t>PŘÍJMY</t>
  </si>
  <si>
    <t>kapitálové</t>
  </si>
  <si>
    <t>běžné</t>
  </si>
  <si>
    <t>zaměst.</t>
  </si>
  <si>
    <t>výdaje</t>
  </si>
  <si>
    <t>MP</t>
  </si>
  <si>
    <t>platy</t>
  </si>
  <si>
    <t>OPPP</t>
  </si>
  <si>
    <t>pojistné, FKSP</t>
  </si>
  <si>
    <t>běžné výdaje</t>
  </si>
  <si>
    <t xml:space="preserve">                  z toho OSS:</t>
  </si>
  <si>
    <t>ostatní</t>
  </si>
  <si>
    <t xml:space="preserve">rozpočet na rok 2007 </t>
  </si>
  <si>
    <t xml:space="preserve">           výdaje na programovací období 2004-2006 OP RLZ ze státního rozpočtu</t>
  </si>
  <si>
    <t xml:space="preserve">           výdaje na programovací období 2004-2006 OP RLZ z rozpočtu EU</t>
  </si>
  <si>
    <t xml:space="preserve">           výdaje na programovací období 2007-2013 OP VK ze státního rozpočtu</t>
  </si>
  <si>
    <t xml:space="preserve">           výdaje na programovací období 2007-2013 OP VVI ze státního rozpočtu</t>
  </si>
  <si>
    <t xml:space="preserve">           výdaje na programovací období 2007-2013 OP VVI z rozpočtu EU</t>
  </si>
  <si>
    <t xml:space="preserve">           výdaje na ostatní programy ze státního rozpočtu (EHP Norsko)</t>
  </si>
  <si>
    <t xml:space="preserve">           výdaje na ostatní programy z rozpočtu EU (EHP Norsko)</t>
  </si>
  <si>
    <t xml:space="preserve">           výdaje na programovací období 2007-2013 OP VK z rozpočtu EU</t>
  </si>
  <si>
    <t>rozpočet na rok 2008</t>
  </si>
  <si>
    <t>změny rozpočtu</t>
  </si>
  <si>
    <t>OP RLZ</t>
  </si>
  <si>
    <t>OP VpK</t>
  </si>
  <si>
    <t>OP VaVpI</t>
  </si>
  <si>
    <t>EHP Norsko</t>
  </si>
  <si>
    <t>Souhrnné ukazatele</t>
  </si>
  <si>
    <t>prostředky SR</t>
  </si>
  <si>
    <t>prostředky EU</t>
  </si>
  <si>
    <t>Výdaje celkem</t>
  </si>
  <si>
    <t>Specifické ukazatele - příjmy</t>
  </si>
  <si>
    <t>Nedaňové příjmy, kapitálové příjmy a přijaté transfery celkem</t>
  </si>
  <si>
    <t xml:space="preserve">           příjmy z prostředků ostatních zahraničních programů </t>
  </si>
  <si>
    <t xml:space="preserve">           ostatní nedaňové příjmy, kapitálové příjmy a přijaté transfery celkem</t>
  </si>
  <si>
    <t>Specifické ukazatele - výdaje</t>
  </si>
  <si>
    <t>Věda a vysoké školy</t>
  </si>
  <si>
    <t>v tom: vysoké školy</t>
  </si>
  <si>
    <t xml:space="preserve">          výzkum a vývoj bez mezinárodní konference </t>
  </si>
  <si>
    <t xml:space="preserve">Výdaje regionálního školství </t>
  </si>
  <si>
    <t>Přímé výdaje přímo řízených organizací</t>
  </si>
  <si>
    <t>Podpora činnosti v oblasti mládeže</t>
  </si>
  <si>
    <t xml:space="preserve">Podpora činnosti v oblasti sportu </t>
  </si>
  <si>
    <t>v tom: sportovní reprezentace bez programu 233510</t>
  </si>
  <si>
    <t xml:space="preserve">          tělovýchova včetně programu 233510 </t>
  </si>
  <si>
    <t xml:space="preserve">Výdaje na programy spolufinancované z rozpočtu EU celkem mimo VaV a konference </t>
  </si>
  <si>
    <t xml:space="preserve">Ostatní: </t>
  </si>
  <si>
    <t>v tom: zahraniční rozvojová spolupráce</t>
  </si>
  <si>
    <t xml:space="preserve">          výdaje spojené s výkonem předsednictví ČR v Radě Evropské unie</t>
  </si>
  <si>
    <t xml:space="preserve">          mezinárodní konference členských zemí SICI</t>
  </si>
  <si>
    <t xml:space="preserve">          mezinárodní konference k problematice ESF ve vzdělávání</t>
  </si>
  <si>
    <t xml:space="preserve">          mezinárodní konference k OP Výzkum a vývoj pro inovace</t>
  </si>
  <si>
    <t xml:space="preserve">          program podpory vzdělávání národnostních menšin a multikulturní výchova</t>
  </si>
  <si>
    <t xml:space="preserve">          ostatní</t>
  </si>
  <si>
    <t>Průřezové ukazatele</t>
  </si>
  <si>
    <t xml:space="preserve">Platy zaměstnanců a ostatní platby za provedenou práci </t>
  </si>
  <si>
    <r>
      <t xml:space="preserve">Povinné pojistné placené zaměstnavatelem </t>
    </r>
    <r>
      <rPr>
        <vertAlign val="superscript"/>
        <sz val="10"/>
        <rFont val="Arial CE"/>
        <family val="2"/>
      </rPr>
      <t>1)</t>
    </r>
  </si>
  <si>
    <t>Převod fondu kulturních a sociálních potřeb</t>
  </si>
  <si>
    <r>
      <t>Platy zaměstnanců v pracovním poměru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   </t>
    </r>
  </si>
  <si>
    <t xml:space="preserve">v tom: ze státního rozpočtu celkem  </t>
  </si>
  <si>
    <r>
      <t xml:space="preserve">           v tom: institucionální výdaje celkem </t>
    </r>
    <r>
      <rPr>
        <vertAlign val="superscript"/>
        <sz val="10"/>
        <rFont val="Arial CE"/>
        <family val="2"/>
      </rPr>
      <t>3)</t>
    </r>
  </si>
  <si>
    <r>
      <t xml:space="preserve">                    účelové výdaje celkem </t>
    </r>
    <r>
      <rPr>
        <vertAlign val="superscript"/>
        <sz val="10"/>
        <rFont val="Arial CE"/>
        <family val="2"/>
      </rPr>
      <t>3)</t>
    </r>
  </si>
  <si>
    <r>
      <t xml:space="preserve">          kryté příjmem z rozpočtu zahraničních programů </t>
    </r>
    <r>
      <rPr>
        <vertAlign val="superscript"/>
        <sz val="10"/>
        <rFont val="Arial CE"/>
        <family val="0"/>
      </rPr>
      <t>2)</t>
    </r>
  </si>
  <si>
    <r>
      <t xml:space="preserve">Národní program výzkumu </t>
    </r>
    <r>
      <rPr>
        <vertAlign val="superscript"/>
        <sz val="10"/>
        <rFont val="Arial CE"/>
        <family val="2"/>
      </rPr>
      <t>4)</t>
    </r>
    <r>
      <rPr>
        <sz val="10"/>
        <rFont val="Arial CE"/>
        <family val="0"/>
      </rPr>
      <t xml:space="preserve"> </t>
    </r>
  </si>
  <si>
    <r>
      <t xml:space="preserve">Programy v působnosti poskytovatelů </t>
    </r>
    <r>
      <rPr>
        <vertAlign val="superscript"/>
        <sz val="10"/>
        <rFont val="Arial CE"/>
        <family val="2"/>
      </rPr>
      <t>4)</t>
    </r>
  </si>
  <si>
    <r>
      <t xml:space="preserve">Veřejné zakázky </t>
    </r>
    <r>
      <rPr>
        <vertAlign val="superscript"/>
        <sz val="10"/>
        <rFont val="Arial CE"/>
        <family val="2"/>
      </rPr>
      <t>4)</t>
    </r>
  </si>
  <si>
    <r>
      <t xml:space="preserve">Specifický výzkum na vysokých školách </t>
    </r>
    <r>
      <rPr>
        <vertAlign val="superscript"/>
        <sz val="10"/>
        <rFont val="Arial CE"/>
        <family val="2"/>
      </rPr>
      <t>4)</t>
    </r>
  </si>
  <si>
    <r>
      <t xml:space="preserve">Mezinárodní spolupráce ve výzkumu a vývoji </t>
    </r>
    <r>
      <rPr>
        <vertAlign val="superscript"/>
        <sz val="10"/>
        <rFont val="Arial CE"/>
        <family val="2"/>
      </rPr>
      <t>4)</t>
    </r>
  </si>
  <si>
    <t>Výdaje na mezinárodní konference</t>
  </si>
  <si>
    <t>Zahraniční rozvojová spolupráce</t>
  </si>
  <si>
    <t>Program sociální prevence a prevence kriminality</t>
  </si>
  <si>
    <t>Program protidrogové politiky</t>
  </si>
  <si>
    <t>Podpora projektů integrace příslušníků romské komunity</t>
  </si>
  <si>
    <t>Zajištění přípravy na krizové situace podle zákona č. 240/2000 Sb.</t>
  </si>
  <si>
    <t xml:space="preserve">v tom: ze státního rozpočtu  </t>
  </si>
  <si>
    <t xml:space="preserve">          kryté příjmem z rozpočtu EU  </t>
  </si>
  <si>
    <t xml:space="preserve">           kryté příjmem z prostředků EU  </t>
  </si>
  <si>
    <t>v tom: ze státního rozpočtu</t>
  </si>
  <si>
    <t xml:space="preserve">          kryté příjmem z prostředků ostatních zahraničních programů </t>
  </si>
  <si>
    <t xml:space="preserve">Příjmy celkem    </t>
  </si>
  <si>
    <t>Celkem</t>
  </si>
  <si>
    <t>programy spolufinanc. z EU a EHP/Norsko</t>
  </si>
  <si>
    <r>
      <t>v tom: příjmy z rozpočtu Evropské unie bez SZP - progr.</t>
    </r>
    <r>
      <rPr>
        <sz val="10"/>
        <rFont val="Arial CE"/>
        <family val="2"/>
      </rPr>
      <t>období 2004 až 2006 celkem</t>
    </r>
  </si>
  <si>
    <r>
      <t xml:space="preserve">           příjmy z rozpočtu Evropské unie bez SZP - progr.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období 2007 až 2013 celkem</t>
    </r>
  </si>
  <si>
    <r>
      <t xml:space="preserve">Výdaje na VaV vč. programů spolufinancovaných z prostředků zahraničních programů </t>
    </r>
    <r>
      <rPr>
        <vertAlign val="superscript"/>
        <sz val="10"/>
        <rFont val="Arial CE"/>
        <family val="0"/>
      </rPr>
      <t>2)</t>
    </r>
  </si>
  <si>
    <t xml:space="preserve">Výdaje na programy spolufinancované z prostředků EU bez SZP - progr.období 2004 až 2006 celkem </t>
  </si>
  <si>
    <t>Výdaje na společné projekty, které jsou zčásti financovány z prostředků ost.zahraničních programů</t>
  </si>
  <si>
    <t>v tis. Kč</t>
  </si>
  <si>
    <t>Kapitola MŠMT celkem</t>
  </si>
  <si>
    <t>celkové ostatní</t>
  </si>
  <si>
    <t>1) výdaje na programovací období 2004-2006 OP RLZ ze státního rozpočtu</t>
  </si>
  <si>
    <t>2) výdaje na programovací období 2007-2013 OP VK ze státního rozpočtu</t>
  </si>
  <si>
    <t>3) výdaje na programovací období 2007-2013 OP VVI ze státního rozpočtu</t>
  </si>
  <si>
    <t>4) EHP/Norsko - státní rozpočet</t>
  </si>
  <si>
    <t>1) výdaje na programovací období 2004-2006 OP RLZ z rozpočtu EU</t>
  </si>
  <si>
    <t xml:space="preserve">          v tom: OSS</t>
  </si>
  <si>
    <t>2) výdaje na programovací období 2007-2013 OP VK z rozpočtu EU</t>
  </si>
  <si>
    <t>3) výdaje na programovací období 2007-2013 OP VVI z rozpočtu EU</t>
  </si>
  <si>
    <t xml:space="preserve">         v tom: ústřední orgán TA</t>
  </si>
  <si>
    <t>4) EHP/Norsko z rozpočtu EHP / Norsko</t>
  </si>
  <si>
    <t>Výdaje na programy spolufinancované  z EU a z ostatních programů celkem</t>
  </si>
  <si>
    <t>Celkový souhrn příjmů a výdajů promítnutých v rozpočtu kapitoly MŠMT na programy spolufinancované z rozpočtu EU a EHP/Norsko v r. 2008</t>
  </si>
  <si>
    <t xml:space="preserve">Závazné ukazatele v členění na programy spolufinancované z rozpočtu EU a EHP/Norsko na rok 2008 </t>
  </si>
  <si>
    <t xml:space="preserve">Výdaje na programy spolufin.z prostředků EU bez SZP - progr. období 2007 až 2013 celkem </t>
  </si>
  <si>
    <t xml:space="preserve">Rozklad výdajů na programy spolufinancované z rozpočtu EU a EHP/Norsko na rok 2008 </t>
  </si>
  <si>
    <t>V tom:</t>
  </si>
  <si>
    <t>OP RLZ celkem</t>
  </si>
  <si>
    <t>OP VK celkem</t>
  </si>
  <si>
    <t>OP VVI celkem</t>
  </si>
  <si>
    <t>EHP/Norsko celkem</t>
  </si>
  <si>
    <t>Celkem z rozpočtu EU</t>
  </si>
  <si>
    <t>Celkem ze státního rozpočtu</t>
  </si>
  <si>
    <t xml:space="preserve">                   PO - RGŠ ÚSC </t>
  </si>
  <si>
    <t xml:space="preserve">                    PO - RGŠ ÚSC </t>
  </si>
  <si>
    <t>Celkem programy ze státního rozpočtu a z rozpočtu EU</t>
  </si>
  <si>
    <t>prostředky EHP/Norsko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</si>
</sst>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#,##0.000000"/>
    <numFmt numFmtId="175" formatCode="#,##0;\-#,##0;\ \-"/>
    <numFmt numFmtId="176" formatCode="#,##0.00;\-#,##0.00;\ \-"/>
    <numFmt numFmtId="177" formatCode="#,##0;\-#,##0;\ "/>
    <numFmt numFmtId="178" formatCode="dd/mm/yy;@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2"/>
      <color indexed="8"/>
      <name val="Arial CE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9"/>
      <color indexed="8"/>
      <name val="Arial CE"/>
      <family val="0"/>
    </font>
    <font>
      <sz val="9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0"/>
      <color indexed="10"/>
      <name val="Arial CE"/>
      <family val="2"/>
    </font>
    <font>
      <vertAlign val="superscript"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color indexed="8"/>
      <name val="Arial CE"/>
      <family val="0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 locked="0"/>
    </xf>
    <xf numFmtId="3" fontId="9" fillId="34" borderId="11" xfId="0" applyNumberFormat="1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 applyProtection="1">
      <alignment/>
      <protection locked="0"/>
    </xf>
    <xf numFmtId="0" fontId="7" fillId="34" borderId="14" xfId="0" applyFont="1" applyFill="1" applyBorder="1" applyAlignment="1" applyProtection="1">
      <alignment/>
      <protection locked="0"/>
    </xf>
    <xf numFmtId="3" fontId="11" fillId="34" borderId="15" xfId="0" applyNumberFormat="1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/>
      <protection locked="0"/>
    </xf>
    <xf numFmtId="0" fontId="11" fillId="34" borderId="1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/>
      <protection locked="0"/>
    </xf>
    <xf numFmtId="3" fontId="7" fillId="34" borderId="17" xfId="0" applyNumberFormat="1" applyFont="1" applyFill="1" applyBorder="1" applyAlignment="1" applyProtection="1">
      <alignment horizontal="center"/>
      <protection locked="0"/>
    </xf>
    <xf numFmtId="0" fontId="7" fillId="34" borderId="18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/>
      <protection locked="0"/>
    </xf>
    <xf numFmtId="0" fontId="7" fillId="34" borderId="20" xfId="0" applyFont="1" applyFill="1" applyBorder="1" applyAlignment="1" applyProtection="1">
      <alignment/>
      <protection locked="0"/>
    </xf>
    <xf numFmtId="0" fontId="11" fillId="34" borderId="14" xfId="0" applyFont="1" applyFill="1" applyBorder="1" applyAlignment="1" applyProtection="1">
      <alignment horizontal="center"/>
      <protection locked="0"/>
    </xf>
    <xf numFmtId="3" fontId="11" fillId="34" borderId="14" xfId="0" applyNumberFormat="1" applyFont="1" applyFill="1" applyBorder="1" applyAlignment="1" applyProtection="1">
      <alignment/>
      <protection locked="0"/>
    </xf>
    <xf numFmtId="3" fontId="7" fillId="34" borderId="21" xfId="0" applyNumberFormat="1" applyFont="1" applyFill="1" applyBorder="1" applyAlignment="1" applyProtection="1">
      <alignment horizontal="center"/>
      <protection locked="0"/>
    </xf>
    <xf numFmtId="0" fontId="7" fillId="34" borderId="22" xfId="0" applyFont="1" applyFill="1" applyBorder="1" applyAlignment="1" applyProtection="1">
      <alignment horizontal="center"/>
      <protection locked="0"/>
    </xf>
    <xf numFmtId="0" fontId="7" fillId="34" borderId="23" xfId="0" applyFont="1" applyFill="1" applyBorder="1" applyAlignment="1" applyProtection="1">
      <alignment/>
      <protection locked="0"/>
    </xf>
    <xf numFmtId="0" fontId="7" fillId="34" borderId="24" xfId="0" applyFont="1" applyFill="1" applyBorder="1" applyAlignment="1" applyProtection="1">
      <alignment/>
      <protection locked="0"/>
    </xf>
    <xf numFmtId="0" fontId="7" fillId="34" borderId="25" xfId="0" applyFont="1" applyFill="1" applyBorder="1" applyAlignment="1" applyProtection="1">
      <alignment/>
      <protection locked="0"/>
    </xf>
    <xf numFmtId="0" fontId="7" fillId="34" borderId="26" xfId="0" applyFont="1" applyFill="1" applyBorder="1" applyAlignment="1" applyProtection="1">
      <alignment/>
      <protection locked="0"/>
    </xf>
    <xf numFmtId="3" fontId="9" fillId="34" borderId="27" xfId="0" applyNumberFormat="1" applyFont="1" applyFill="1" applyBorder="1" applyAlignment="1" applyProtection="1">
      <alignment horizontal="center"/>
      <protection locked="0"/>
    </xf>
    <xf numFmtId="3" fontId="7" fillId="34" borderId="28" xfId="0" applyNumberFormat="1" applyFont="1" applyFill="1" applyBorder="1" applyAlignment="1" applyProtection="1">
      <alignment horizontal="center"/>
      <protection locked="0"/>
    </xf>
    <xf numFmtId="0" fontId="7" fillId="34" borderId="29" xfId="0" applyFont="1" applyFill="1" applyBorder="1" applyAlignment="1" applyProtection="1">
      <alignment horizontal="center"/>
      <protection locked="0"/>
    </xf>
    <xf numFmtId="0" fontId="7" fillId="34" borderId="30" xfId="0" applyFont="1" applyFill="1" applyBorder="1" applyAlignment="1" applyProtection="1">
      <alignment horizontal="center"/>
      <protection locked="0"/>
    </xf>
    <xf numFmtId="0" fontId="7" fillId="34" borderId="31" xfId="0" applyFont="1" applyFill="1" applyBorder="1" applyAlignment="1" applyProtection="1">
      <alignment horizontal="center"/>
      <protection locked="0"/>
    </xf>
    <xf numFmtId="0" fontId="7" fillId="34" borderId="32" xfId="0" applyFont="1" applyFill="1" applyBorder="1" applyAlignment="1" applyProtection="1">
      <alignment horizontal="center"/>
      <protection locked="0"/>
    </xf>
    <xf numFmtId="0" fontId="7" fillId="34" borderId="27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175" fontId="7" fillId="33" borderId="33" xfId="0" applyNumberFormat="1" applyFont="1" applyFill="1" applyBorder="1" applyAlignment="1" applyProtection="1">
      <alignment horizontal="right"/>
      <protection locked="0"/>
    </xf>
    <xf numFmtId="175" fontId="7" fillId="33" borderId="27" xfId="0" applyNumberFormat="1" applyFont="1" applyFill="1" applyBorder="1" applyAlignment="1" applyProtection="1">
      <alignment horizontal="right"/>
      <protection locked="0"/>
    </xf>
    <xf numFmtId="175" fontId="7" fillId="33" borderId="34" xfId="0" applyNumberFormat="1" applyFont="1" applyFill="1" applyBorder="1" applyAlignment="1" applyProtection="1">
      <alignment horizontal="right"/>
      <protection locked="0"/>
    </xf>
    <xf numFmtId="175" fontId="7" fillId="33" borderId="35" xfId="0" applyNumberFormat="1" applyFont="1" applyFill="1" applyBorder="1" applyAlignment="1" applyProtection="1">
      <alignment horizontal="right"/>
      <protection locked="0"/>
    </xf>
    <xf numFmtId="175" fontId="7" fillId="33" borderId="33" xfId="0" applyNumberFormat="1" applyFont="1" applyFill="1" applyBorder="1" applyAlignment="1" applyProtection="1">
      <alignment horizontal="right"/>
      <protection locked="0"/>
    </xf>
    <xf numFmtId="175" fontId="7" fillId="33" borderId="28" xfId="0" applyNumberFormat="1" applyFont="1" applyFill="1" applyBorder="1" applyAlignment="1" applyProtection="1">
      <alignment horizontal="right"/>
      <protection locked="0"/>
    </xf>
    <xf numFmtId="175" fontId="7" fillId="33" borderId="30" xfId="0" applyNumberFormat="1" applyFont="1" applyFill="1" applyBorder="1" applyAlignment="1" applyProtection="1">
      <alignment horizontal="right"/>
      <protection locked="0"/>
    </xf>
    <xf numFmtId="0" fontId="16" fillId="0" borderId="0" xfId="48" applyFont="1">
      <alignment/>
      <protection/>
    </xf>
    <xf numFmtId="0" fontId="14" fillId="0" borderId="0" xfId="48">
      <alignment/>
      <protection/>
    </xf>
    <xf numFmtId="0" fontId="7" fillId="34" borderId="10" xfId="48" applyFont="1" applyFill="1" applyBorder="1" applyProtection="1">
      <alignment/>
      <protection locked="0"/>
    </xf>
    <xf numFmtId="0" fontId="10" fillId="34" borderId="12" xfId="48" applyFont="1" applyFill="1" applyBorder="1" applyProtection="1">
      <alignment/>
      <protection locked="0"/>
    </xf>
    <xf numFmtId="0" fontId="10" fillId="34" borderId="13" xfId="48" applyFont="1" applyFill="1" applyBorder="1" applyProtection="1">
      <alignment/>
      <protection locked="0"/>
    </xf>
    <xf numFmtId="0" fontId="7" fillId="34" borderId="14" xfId="48" applyFont="1" applyFill="1" applyBorder="1" applyProtection="1">
      <alignment/>
      <protection locked="0"/>
    </xf>
    <xf numFmtId="0" fontId="6" fillId="34" borderId="0" xfId="48" applyFont="1" applyFill="1" applyBorder="1" applyProtection="1">
      <alignment/>
      <protection locked="0"/>
    </xf>
    <xf numFmtId="0" fontId="8" fillId="34" borderId="0" xfId="48" applyFont="1" applyFill="1" applyBorder="1" applyProtection="1">
      <alignment/>
      <protection locked="0"/>
    </xf>
    <xf numFmtId="0" fontId="6" fillId="34" borderId="36" xfId="48" applyFont="1" applyFill="1" applyBorder="1" applyProtection="1">
      <alignment/>
      <protection locked="0"/>
    </xf>
    <xf numFmtId="0" fontId="12" fillId="34" borderId="14" xfId="48" applyFont="1" applyFill="1" applyBorder="1" applyProtection="1">
      <alignment/>
      <protection locked="0"/>
    </xf>
    <xf numFmtId="0" fontId="11" fillId="34" borderId="10" xfId="48" applyFont="1" applyFill="1" applyBorder="1" applyAlignment="1" applyProtection="1">
      <alignment horizontal="center"/>
      <protection locked="0"/>
    </xf>
    <xf numFmtId="0" fontId="8" fillId="34" borderId="0" xfId="48" applyFont="1" applyFill="1" applyBorder="1" applyProtection="1">
      <alignment/>
      <protection locked="0"/>
    </xf>
    <xf numFmtId="0" fontId="10" fillId="34" borderId="0" xfId="48" applyFont="1" applyFill="1" applyBorder="1" applyProtection="1">
      <alignment/>
      <protection locked="0"/>
    </xf>
    <xf numFmtId="0" fontId="9" fillId="34" borderId="14" xfId="48" applyFont="1" applyFill="1" applyBorder="1" applyProtection="1">
      <alignment/>
      <protection locked="0"/>
    </xf>
    <xf numFmtId="0" fontId="11" fillId="34" borderId="14" xfId="48" applyFont="1" applyFill="1" applyBorder="1" applyAlignment="1" applyProtection="1">
      <alignment horizontal="center"/>
      <protection locked="0"/>
    </xf>
    <xf numFmtId="3" fontId="7" fillId="34" borderId="37" xfId="48" applyNumberFormat="1" applyFont="1" applyFill="1" applyBorder="1" applyAlignment="1" applyProtection="1">
      <alignment horizontal="center"/>
      <protection locked="0"/>
    </xf>
    <xf numFmtId="0" fontId="7" fillId="34" borderId="18" xfId="48" applyFont="1" applyFill="1" applyBorder="1" applyAlignment="1" applyProtection="1">
      <alignment horizontal="center"/>
      <protection locked="0"/>
    </xf>
    <xf numFmtId="0" fontId="7" fillId="34" borderId="19" xfId="48" applyFont="1" applyFill="1" applyBorder="1" applyProtection="1">
      <alignment/>
      <protection locked="0"/>
    </xf>
    <xf numFmtId="0" fontId="7" fillId="34" borderId="20" xfId="48" applyFont="1" applyFill="1" applyBorder="1" applyProtection="1">
      <alignment/>
      <protection locked="0"/>
    </xf>
    <xf numFmtId="0" fontId="7" fillId="34" borderId="38" xfId="48" applyFont="1" applyFill="1" applyBorder="1" applyAlignment="1" applyProtection="1">
      <alignment horizontal="center"/>
      <protection locked="0"/>
    </xf>
    <xf numFmtId="3" fontId="11" fillId="34" borderId="14" xfId="48" applyNumberFormat="1" applyFont="1" applyFill="1" applyBorder="1" applyProtection="1">
      <alignment/>
      <protection locked="0"/>
    </xf>
    <xf numFmtId="3" fontId="7" fillId="34" borderId="39" xfId="48" applyNumberFormat="1" applyFont="1" applyFill="1" applyBorder="1" applyAlignment="1" applyProtection="1">
      <alignment horizontal="center"/>
      <protection locked="0"/>
    </xf>
    <xf numFmtId="0" fontId="7" fillId="34" borderId="22" xfId="48" applyFont="1" applyFill="1" applyBorder="1" applyAlignment="1" applyProtection="1">
      <alignment horizontal="center"/>
      <protection locked="0"/>
    </xf>
    <xf numFmtId="0" fontId="7" fillId="34" borderId="23" xfId="48" applyFont="1" applyFill="1" applyBorder="1" applyProtection="1">
      <alignment/>
      <protection locked="0"/>
    </xf>
    <xf numFmtId="0" fontId="7" fillId="34" borderId="24" xfId="48" applyFont="1" applyFill="1" applyBorder="1" applyProtection="1">
      <alignment/>
      <protection locked="0"/>
    </xf>
    <xf numFmtId="0" fontId="7" fillId="34" borderId="25" xfId="48" applyFont="1" applyFill="1" applyBorder="1" applyProtection="1">
      <alignment/>
      <protection locked="0"/>
    </xf>
    <xf numFmtId="0" fontId="7" fillId="34" borderId="26" xfId="48" applyFont="1" applyFill="1" applyBorder="1" applyProtection="1">
      <alignment/>
      <protection locked="0"/>
    </xf>
    <xf numFmtId="0" fontId="7" fillId="34" borderId="0" xfId="48" applyFont="1" applyFill="1" applyBorder="1" applyAlignment="1" applyProtection="1">
      <alignment horizontal="center"/>
      <protection locked="0"/>
    </xf>
    <xf numFmtId="0" fontId="7" fillId="34" borderId="27" xfId="48" applyFont="1" applyFill="1" applyBorder="1" applyProtection="1">
      <alignment/>
      <protection locked="0"/>
    </xf>
    <xf numFmtId="3" fontId="9" fillId="34" borderId="27" xfId="48" applyNumberFormat="1" applyFont="1" applyFill="1" applyBorder="1" applyAlignment="1" applyProtection="1">
      <alignment horizontal="center"/>
      <protection locked="0"/>
    </xf>
    <xf numFmtId="3" fontId="7" fillId="34" borderId="40" xfId="48" applyNumberFormat="1" applyFont="1" applyFill="1" applyBorder="1" applyAlignment="1" applyProtection="1">
      <alignment horizontal="center"/>
      <protection locked="0"/>
    </xf>
    <xf numFmtId="0" fontId="7" fillId="34" borderId="29" xfId="48" applyFont="1" applyFill="1" applyBorder="1" applyAlignment="1" applyProtection="1">
      <alignment horizontal="center"/>
      <protection locked="0"/>
    </xf>
    <xf numFmtId="0" fontId="7" fillId="34" borderId="30" xfId="48" applyFont="1" applyFill="1" applyBorder="1" applyAlignment="1" applyProtection="1">
      <alignment horizontal="center"/>
      <protection locked="0"/>
    </xf>
    <xf numFmtId="0" fontId="7" fillId="34" borderId="31" xfId="48" applyFont="1" applyFill="1" applyBorder="1" applyAlignment="1" applyProtection="1">
      <alignment horizontal="center"/>
      <protection locked="0"/>
    </xf>
    <xf numFmtId="0" fontId="7" fillId="34" borderId="32" xfId="48" applyFont="1" applyFill="1" applyBorder="1" applyAlignment="1" applyProtection="1">
      <alignment horizontal="center"/>
      <protection locked="0"/>
    </xf>
    <xf numFmtId="0" fontId="7" fillId="34" borderId="41" xfId="48" applyFont="1" applyFill="1" applyBorder="1" applyAlignment="1" applyProtection="1">
      <alignment horizontal="center"/>
      <protection locked="0"/>
    </xf>
    <xf numFmtId="0" fontId="6" fillId="35" borderId="42" xfId="48" applyFont="1" applyFill="1" applyBorder="1" applyProtection="1">
      <alignment/>
      <protection locked="0"/>
    </xf>
    <xf numFmtId="3" fontId="11" fillId="35" borderId="42" xfId="48" applyNumberFormat="1" applyFont="1" applyFill="1" applyBorder="1" applyAlignment="1" applyProtection="1">
      <alignment horizontal="right"/>
      <protection locked="0"/>
    </xf>
    <xf numFmtId="3" fontId="11" fillId="35" borderId="43" xfId="48" applyNumberFormat="1" applyFont="1" applyFill="1" applyBorder="1" applyAlignment="1" applyProtection="1">
      <alignment horizontal="right"/>
      <protection locked="0"/>
    </xf>
    <xf numFmtId="3" fontId="11" fillId="35" borderId="44" xfId="48" applyNumberFormat="1" applyFont="1" applyFill="1" applyBorder="1" applyAlignment="1" applyProtection="1">
      <alignment horizontal="right"/>
      <protection locked="0"/>
    </xf>
    <xf numFmtId="3" fontId="11" fillId="35" borderId="45" xfId="48" applyNumberFormat="1" applyFont="1" applyFill="1" applyBorder="1" applyAlignment="1" applyProtection="1">
      <alignment horizontal="right"/>
      <protection locked="0"/>
    </xf>
    <xf numFmtId="3" fontId="11" fillId="35" borderId="46" xfId="48" applyNumberFormat="1" applyFont="1" applyFill="1" applyBorder="1" applyAlignment="1" applyProtection="1">
      <alignment horizontal="right"/>
      <protection locked="0"/>
    </xf>
    <xf numFmtId="175" fontId="17" fillId="0" borderId="47" xfId="48" applyNumberFormat="1" applyFont="1" applyFill="1" applyBorder="1" applyAlignment="1" applyProtection="1">
      <alignment horizontal="right"/>
      <protection locked="0"/>
    </xf>
    <xf numFmtId="175" fontId="17" fillId="0" borderId="48" xfId="48" applyNumberFormat="1" applyFont="1" applyFill="1" applyBorder="1" applyAlignment="1" applyProtection="1">
      <alignment horizontal="right"/>
      <protection locked="0"/>
    </xf>
    <xf numFmtId="175" fontId="17" fillId="0" borderId="49" xfId="48" applyNumberFormat="1" applyFont="1" applyFill="1" applyBorder="1" applyAlignment="1" applyProtection="1">
      <alignment horizontal="right"/>
      <protection locked="0"/>
    </xf>
    <xf numFmtId="175" fontId="17" fillId="0" borderId="50" xfId="48" applyNumberFormat="1" applyFont="1" applyFill="1" applyBorder="1" applyAlignment="1" applyProtection="1">
      <alignment horizontal="right"/>
      <protection locked="0"/>
    </xf>
    <xf numFmtId="175" fontId="17" fillId="0" borderId="51" xfId="48" applyNumberFormat="1" applyFont="1" applyFill="1" applyBorder="1" applyAlignment="1" applyProtection="1">
      <alignment horizontal="right"/>
      <protection locked="0"/>
    </xf>
    <xf numFmtId="175" fontId="17" fillId="0" borderId="52" xfId="48" applyNumberFormat="1" applyFont="1" applyFill="1" applyBorder="1" applyAlignment="1" applyProtection="1">
      <alignment horizontal="right"/>
      <protection locked="0"/>
    </xf>
    <xf numFmtId="0" fontId="18" fillId="0" borderId="0" xfId="48" applyFont="1">
      <alignment/>
      <protection/>
    </xf>
    <xf numFmtId="0" fontId="7" fillId="33" borderId="34" xfId="48" applyFont="1" applyFill="1" applyBorder="1" applyProtection="1">
      <alignment/>
      <protection locked="0"/>
    </xf>
    <xf numFmtId="175" fontId="9" fillId="33" borderId="34" xfId="48" applyNumberFormat="1" applyFont="1" applyFill="1" applyBorder="1" applyAlignment="1" applyProtection="1">
      <alignment horizontal="right"/>
      <protection locked="0"/>
    </xf>
    <xf numFmtId="175" fontId="9" fillId="33" borderId="53" xfId="48" applyNumberFormat="1" applyFont="1" applyFill="1" applyBorder="1" applyAlignment="1" applyProtection="1">
      <alignment horizontal="right"/>
      <protection locked="0"/>
    </xf>
    <xf numFmtId="0" fontId="7" fillId="33" borderId="54" xfId="48" applyFont="1" applyFill="1" applyBorder="1" applyProtection="1">
      <alignment/>
      <protection locked="0"/>
    </xf>
    <xf numFmtId="175" fontId="9" fillId="33" borderId="55" xfId="48" applyNumberFormat="1" applyFont="1" applyFill="1" applyBorder="1" applyAlignment="1" applyProtection="1">
      <alignment horizontal="right"/>
      <protection locked="0"/>
    </xf>
    <xf numFmtId="0" fontId="0" fillId="33" borderId="27" xfId="48" applyFont="1" applyFill="1" applyBorder="1" applyProtection="1">
      <alignment/>
      <protection locked="0"/>
    </xf>
    <xf numFmtId="175" fontId="1" fillId="33" borderId="34" xfId="48" applyNumberFormat="1" applyFont="1" applyFill="1" applyBorder="1" applyAlignment="1" applyProtection="1">
      <alignment horizontal="right"/>
      <protection locked="0"/>
    </xf>
    <xf numFmtId="0" fontId="14" fillId="0" borderId="0" xfId="48" applyFont="1">
      <alignment/>
      <protection/>
    </xf>
    <xf numFmtId="175" fontId="1" fillId="33" borderId="27" xfId="48" applyNumberFormat="1" applyFont="1" applyFill="1" applyBorder="1" applyAlignment="1" applyProtection="1">
      <alignment horizontal="right"/>
      <protection locked="0"/>
    </xf>
    <xf numFmtId="0" fontId="17" fillId="36" borderId="56" xfId="48" applyFont="1" applyFill="1" applyBorder="1" applyProtection="1">
      <alignment/>
      <protection locked="0"/>
    </xf>
    <xf numFmtId="0" fontId="0" fillId="33" borderId="54" xfId="0" applyFont="1" applyFill="1" applyBorder="1" applyAlignment="1" applyProtection="1">
      <alignment/>
      <protection locked="0"/>
    </xf>
    <xf numFmtId="175" fontId="7" fillId="35" borderId="57" xfId="48" applyNumberFormat="1" applyFont="1" applyFill="1" applyBorder="1" applyAlignment="1" applyProtection="1">
      <alignment horizontal="right"/>
      <protection locked="0"/>
    </xf>
    <xf numFmtId="175" fontId="7" fillId="33" borderId="14" xfId="0" applyNumberFormat="1" applyFont="1" applyFill="1" applyBorder="1" applyAlignment="1" applyProtection="1">
      <alignment horizontal="right"/>
      <protection locked="0"/>
    </xf>
    <xf numFmtId="175" fontId="7" fillId="33" borderId="21" xfId="0" applyNumberFormat="1" applyFont="1" applyFill="1" applyBorder="1" applyAlignment="1" applyProtection="1">
      <alignment horizontal="right"/>
      <protection locked="0"/>
    </xf>
    <xf numFmtId="175" fontId="7" fillId="33" borderId="26" xfId="0" applyNumberFormat="1" applyFont="1" applyFill="1" applyBorder="1" applyAlignment="1" applyProtection="1">
      <alignment horizontal="right"/>
      <protection locked="0"/>
    </xf>
    <xf numFmtId="0" fontId="7" fillId="34" borderId="58" xfId="0" applyFont="1" applyFill="1" applyBorder="1" applyAlignment="1" applyProtection="1">
      <alignment horizontal="center"/>
      <protection locked="0"/>
    </xf>
    <xf numFmtId="0" fontId="7" fillId="34" borderId="59" xfId="0" applyFont="1" applyFill="1" applyBorder="1" applyAlignment="1" applyProtection="1">
      <alignment horizontal="center"/>
      <protection locked="0"/>
    </xf>
    <xf numFmtId="0" fontId="7" fillId="34" borderId="36" xfId="0" applyFont="1" applyFill="1" applyBorder="1" applyAlignment="1" applyProtection="1">
      <alignment horizontal="center"/>
      <protection locked="0"/>
    </xf>
    <xf numFmtId="175" fontId="7" fillId="33" borderId="60" xfId="0" applyNumberFormat="1" applyFont="1" applyFill="1" applyBorder="1" applyAlignment="1" applyProtection="1">
      <alignment horizontal="right"/>
      <protection locked="0"/>
    </xf>
    <xf numFmtId="175" fontId="7" fillId="33" borderId="59" xfId="0" applyNumberFormat="1" applyFont="1" applyFill="1" applyBorder="1" applyAlignment="1" applyProtection="1">
      <alignment horizontal="right"/>
      <protection locked="0"/>
    </xf>
    <xf numFmtId="175" fontId="7" fillId="33" borderId="61" xfId="0" applyNumberFormat="1" applyFont="1" applyFill="1" applyBorder="1" applyAlignment="1" applyProtection="1">
      <alignment horizontal="right"/>
      <protection locked="0"/>
    </xf>
    <xf numFmtId="0" fontId="19" fillId="0" borderId="0" xfId="50" applyFont="1" applyFill="1" applyAlignment="1">
      <alignment horizontal="left"/>
      <protection/>
    </xf>
    <xf numFmtId="0" fontId="0" fillId="0" borderId="0" xfId="50" applyFill="1">
      <alignment/>
      <protection/>
    </xf>
    <xf numFmtId="0" fontId="0" fillId="0" borderId="21" xfId="50" applyFill="1" applyBorder="1">
      <alignment/>
      <protection/>
    </xf>
    <xf numFmtId="3" fontId="0" fillId="0" borderId="62" xfId="50" applyNumberFormat="1" applyFill="1" applyBorder="1">
      <alignment/>
      <protection/>
    </xf>
    <xf numFmtId="0" fontId="1" fillId="0" borderId="21" xfId="50" applyFont="1" applyFill="1" applyBorder="1" applyAlignment="1">
      <alignment horizontal="center"/>
      <protection/>
    </xf>
    <xf numFmtId="0" fontId="20" fillId="0" borderId="21" xfId="50" applyFont="1" applyBorder="1">
      <alignment/>
      <protection/>
    </xf>
    <xf numFmtId="0" fontId="0" fillId="0" borderId="63" xfId="50" applyFill="1" applyBorder="1">
      <alignment/>
      <protection/>
    </xf>
    <xf numFmtId="3" fontId="0" fillId="0" borderId="64" xfId="50" applyNumberFormat="1" applyFill="1" applyBorder="1">
      <alignment/>
      <protection/>
    </xf>
    <xf numFmtId="3" fontId="0" fillId="0" borderId="65" xfId="50" applyNumberFormat="1" applyFill="1" applyBorder="1">
      <alignment/>
      <protection/>
    </xf>
    <xf numFmtId="0" fontId="0" fillId="0" borderId="64" xfId="50" applyFont="1" applyBorder="1" applyAlignment="1">
      <alignment horizontal="left"/>
      <protection/>
    </xf>
    <xf numFmtId="0" fontId="0" fillId="0" borderId="64" xfId="50" applyFont="1" applyBorder="1" applyAlignment="1">
      <alignment wrapText="1"/>
      <protection/>
    </xf>
    <xf numFmtId="0" fontId="0" fillId="0" borderId="63" xfId="50" applyFont="1" applyBorder="1">
      <alignment/>
      <protection/>
    </xf>
    <xf numFmtId="0" fontId="0" fillId="0" borderId="66" xfId="50" applyFont="1" applyBorder="1">
      <alignment/>
      <protection/>
    </xf>
    <xf numFmtId="0" fontId="0" fillId="0" borderId="15" xfId="50" applyFont="1" applyFill="1" applyBorder="1">
      <alignment/>
      <protection/>
    </xf>
    <xf numFmtId="0" fontId="0" fillId="0" borderId="66" xfId="54" applyFont="1" applyFill="1" applyBorder="1" applyAlignment="1">
      <alignment wrapText="1"/>
      <protection/>
    </xf>
    <xf numFmtId="0" fontId="0" fillId="0" borderId="52" xfId="54" applyFont="1" applyFill="1" applyBorder="1" applyAlignment="1">
      <alignment wrapText="1"/>
      <protection/>
    </xf>
    <xf numFmtId="0" fontId="0" fillId="0" borderId="52" xfId="54" applyFont="1" applyBorder="1" applyAlignment="1">
      <alignment/>
      <protection/>
    </xf>
    <xf numFmtId="0" fontId="0" fillId="0" borderId="66" xfId="53" applyFont="1" applyFill="1" applyBorder="1" applyAlignment="1">
      <alignment wrapText="1"/>
      <protection/>
    </xf>
    <xf numFmtId="0" fontId="0" fillId="0" borderId="52" xfId="49" applyFont="1" applyBorder="1" applyAlignment="1">
      <alignment wrapText="1"/>
      <protection/>
    </xf>
    <xf numFmtId="0" fontId="0" fillId="0" borderId="52" xfId="54" applyFont="1" applyBorder="1" applyAlignment="1">
      <alignment horizontal="left" wrapText="1"/>
      <protection/>
    </xf>
    <xf numFmtId="0" fontId="0" fillId="0" borderId="66" xfId="54" applyFont="1" applyBorder="1" applyAlignment="1">
      <alignment wrapText="1"/>
      <protection/>
    </xf>
    <xf numFmtId="0" fontId="0" fillId="0" borderId="15" xfId="50" applyFill="1" applyBorder="1">
      <alignment/>
      <protection/>
    </xf>
    <xf numFmtId="0" fontId="0" fillId="0" borderId="66" xfId="52" applyFill="1" applyBorder="1" applyAlignment="1">
      <alignment vertical="top"/>
      <protection/>
    </xf>
    <xf numFmtId="0" fontId="0" fillId="0" borderId="66" xfId="52" applyFont="1" applyFill="1" applyBorder="1" applyAlignment="1">
      <alignment vertical="top"/>
      <protection/>
    </xf>
    <xf numFmtId="0" fontId="0" fillId="0" borderId="15" xfId="50" applyFill="1" applyBorder="1" applyAlignment="1">
      <alignment/>
      <protection/>
    </xf>
    <xf numFmtId="3" fontId="0" fillId="0" borderId="62" xfId="50" applyNumberFormat="1" applyFill="1" applyBorder="1" applyAlignment="1">
      <alignment/>
      <protection/>
    </xf>
    <xf numFmtId="0" fontId="0" fillId="0" borderId="0" xfId="50" applyFill="1" applyAlignment="1">
      <alignment/>
      <protection/>
    </xf>
    <xf numFmtId="0" fontId="0" fillId="0" borderId="52" xfId="52" applyFill="1" applyBorder="1" applyAlignment="1">
      <alignment vertical="top"/>
      <protection/>
    </xf>
    <xf numFmtId="0" fontId="0" fillId="0" borderId="52" xfId="52" applyFont="1" applyFill="1" applyBorder="1" applyAlignment="1">
      <alignment vertical="top"/>
      <protection/>
    </xf>
    <xf numFmtId="0" fontId="0" fillId="0" borderId="15" xfId="50" applyBorder="1">
      <alignment/>
      <protection/>
    </xf>
    <xf numFmtId="0" fontId="0" fillId="0" borderId="52" xfId="52" applyFont="1" applyFill="1" applyBorder="1" applyAlignment="1">
      <alignment vertical="top"/>
      <protection/>
    </xf>
    <xf numFmtId="3" fontId="0" fillId="0" borderId="62" xfId="50" applyNumberFormat="1" applyBorder="1">
      <alignment/>
      <protection/>
    </xf>
    <xf numFmtId="0" fontId="0" fillId="0" borderId="0" xfId="50">
      <alignment/>
      <protection/>
    </xf>
    <xf numFmtId="0" fontId="0" fillId="0" borderId="52" xfId="52" applyFont="1" applyFill="1" applyBorder="1" applyAlignment="1">
      <alignment vertical="top" wrapText="1"/>
      <protection/>
    </xf>
    <xf numFmtId="2" fontId="0" fillId="0" borderId="66" xfId="55" applyNumberFormat="1" applyFont="1" applyFill="1" applyBorder="1" applyAlignment="1">
      <alignment vertical="top"/>
      <protection/>
    </xf>
    <xf numFmtId="0" fontId="21" fillId="37" borderId="63" xfId="50" applyFont="1" applyFill="1" applyBorder="1" applyAlignment="1">
      <alignment horizontal="center"/>
      <protection/>
    </xf>
    <xf numFmtId="3" fontId="0" fillId="0" borderId="67" xfId="50" applyNumberFormat="1" applyFill="1" applyBorder="1">
      <alignment/>
      <protection/>
    </xf>
    <xf numFmtId="3" fontId="0" fillId="0" borderId="68" xfId="50" applyNumberFormat="1" applyFill="1" applyBorder="1">
      <alignment/>
      <protection/>
    </xf>
    <xf numFmtId="3" fontId="0" fillId="0" borderId="67" xfId="50" applyNumberFormat="1" applyFill="1" applyBorder="1" applyAlignment="1">
      <alignment/>
      <protection/>
    </xf>
    <xf numFmtId="3" fontId="0" fillId="0" borderId="67" xfId="50" applyNumberFormat="1" applyBorder="1">
      <alignment/>
      <protection/>
    </xf>
    <xf numFmtId="0" fontId="0" fillId="0" borderId="69" xfId="50" applyFill="1" applyBorder="1">
      <alignment/>
      <protection/>
    </xf>
    <xf numFmtId="0" fontId="0" fillId="0" borderId="29" xfId="52" applyFont="1" applyFill="1" applyBorder="1" applyAlignment="1">
      <alignment vertical="top"/>
      <protection/>
    </xf>
    <xf numFmtId="3" fontId="0" fillId="0" borderId="70" xfId="50" applyNumberFormat="1" applyBorder="1">
      <alignment/>
      <protection/>
    </xf>
    <xf numFmtId="3" fontId="0" fillId="0" borderId="71" xfId="50" applyNumberFormat="1" applyBorder="1">
      <alignment/>
      <protection/>
    </xf>
    <xf numFmtId="0" fontId="19" fillId="37" borderId="11" xfId="50" applyFont="1" applyFill="1" applyBorder="1" applyAlignment="1">
      <alignment horizontal="left"/>
      <protection/>
    </xf>
    <xf numFmtId="0" fontId="19" fillId="37" borderId="12" xfId="50" applyFont="1" applyFill="1" applyBorder="1" applyAlignment="1">
      <alignment horizontal="left"/>
      <protection/>
    </xf>
    <xf numFmtId="0" fontId="0" fillId="37" borderId="63" xfId="50" applyFill="1" applyBorder="1">
      <alignment/>
      <protection/>
    </xf>
    <xf numFmtId="3" fontId="0" fillId="37" borderId="64" xfId="50" applyNumberFormat="1" applyFill="1" applyBorder="1">
      <alignment/>
      <protection/>
    </xf>
    <xf numFmtId="3" fontId="0" fillId="37" borderId="68" xfId="50" applyNumberFormat="1" applyFill="1" applyBorder="1">
      <alignment/>
      <protection/>
    </xf>
    <xf numFmtId="0" fontId="1" fillId="0" borderId="21" xfId="50" applyFont="1" applyFill="1" applyBorder="1">
      <alignment/>
      <protection/>
    </xf>
    <xf numFmtId="0" fontId="1" fillId="0" borderId="66" xfId="50" applyFont="1" applyFill="1" applyBorder="1" applyAlignment="1">
      <alignment horizontal="left"/>
      <protection/>
    </xf>
    <xf numFmtId="3" fontId="1" fillId="0" borderId="62" xfId="50" applyNumberFormat="1" applyFont="1" applyFill="1" applyBorder="1">
      <alignment/>
      <protection/>
    </xf>
    <xf numFmtId="3" fontId="1" fillId="0" borderId="67" xfId="50" applyNumberFormat="1" applyFont="1" applyFill="1" applyBorder="1">
      <alignment/>
      <protection/>
    </xf>
    <xf numFmtId="0" fontId="1" fillId="0" borderId="0" xfId="50" applyFont="1" applyFill="1">
      <alignment/>
      <protection/>
    </xf>
    <xf numFmtId="0" fontId="1" fillId="0" borderId="63" xfId="50" applyFont="1" applyFill="1" applyBorder="1">
      <alignment/>
      <protection/>
    </xf>
    <xf numFmtId="3" fontId="1" fillId="0" borderId="0" xfId="50" applyNumberFormat="1" applyFont="1" applyFill="1">
      <alignment/>
      <protection/>
    </xf>
    <xf numFmtId="0" fontId="0" fillId="0" borderId="52" xfId="52" applyFont="1" applyFill="1" applyBorder="1" applyAlignment="1">
      <alignment vertical="top" wrapText="1"/>
      <protection/>
    </xf>
    <xf numFmtId="0" fontId="0" fillId="37" borderId="0" xfId="50" applyFill="1" applyBorder="1">
      <alignment/>
      <protection/>
    </xf>
    <xf numFmtId="0" fontId="0" fillId="37" borderId="16" xfId="50" applyFill="1" applyBorder="1">
      <alignment/>
      <protection/>
    </xf>
    <xf numFmtId="0" fontId="19" fillId="37" borderId="69" xfId="50" applyFont="1" applyFill="1" applyBorder="1" applyAlignment="1">
      <alignment horizontal="centerContinuous"/>
      <protection/>
    </xf>
    <xf numFmtId="0" fontId="19" fillId="37" borderId="41" xfId="50" applyFont="1" applyFill="1" applyBorder="1" applyAlignment="1">
      <alignment horizontal="centerContinuous"/>
      <protection/>
    </xf>
    <xf numFmtId="0" fontId="1" fillId="37" borderId="40" xfId="51" applyFont="1" applyFill="1" applyBorder="1" applyAlignment="1">
      <alignment horizontal="center" vertical="center" wrapText="1"/>
      <protection/>
    </xf>
    <xf numFmtId="0" fontId="1" fillId="37" borderId="36" xfId="51" applyFont="1" applyFill="1" applyBorder="1" applyAlignment="1">
      <alignment horizontal="center" vertical="center" wrapText="1"/>
      <protection/>
    </xf>
    <xf numFmtId="3" fontId="1" fillId="0" borderId="65" xfId="50" applyNumberFormat="1" applyFont="1" applyFill="1" applyBorder="1">
      <alignment/>
      <protection/>
    </xf>
    <xf numFmtId="3" fontId="0" fillId="0" borderId="65" xfId="50" applyNumberFormat="1" applyFill="1" applyBorder="1" applyAlignment="1">
      <alignment/>
      <protection/>
    </xf>
    <xf numFmtId="3" fontId="0" fillId="0" borderId="65" xfId="50" applyNumberFormat="1" applyBorder="1">
      <alignment/>
      <protection/>
    </xf>
    <xf numFmtId="3" fontId="0" fillId="0" borderId="72" xfId="50" applyNumberFormat="1" applyBorder="1">
      <alignment/>
      <protection/>
    </xf>
    <xf numFmtId="0" fontId="20" fillId="37" borderId="10" xfId="50" applyFont="1" applyFill="1" applyBorder="1" applyAlignment="1">
      <alignment horizontal="center"/>
      <protection/>
    </xf>
    <xf numFmtId="3" fontId="1" fillId="37" borderId="27" xfId="50" applyNumberFormat="1" applyFont="1" applyFill="1" applyBorder="1" applyAlignment="1">
      <alignment horizontal="center" wrapText="1"/>
      <protection/>
    </xf>
    <xf numFmtId="3" fontId="1" fillId="37" borderId="47" xfId="50" applyNumberFormat="1" applyFont="1" applyFill="1" applyBorder="1" applyAlignment="1">
      <alignment horizontal="center"/>
      <protection/>
    </xf>
    <xf numFmtId="3" fontId="1" fillId="0" borderId="73" xfId="52" applyNumberFormat="1" applyFont="1" applyFill="1" applyBorder="1" applyAlignment="1">
      <alignment vertical="top"/>
      <protection/>
    </xf>
    <xf numFmtId="3" fontId="1" fillId="0" borderId="47" xfId="52" applyNumberFormat="1" applyFont="1" applyFill="1" applyBorder="1" applyAlignment="1">
      <alignment vertical="top"/>
      <protection/>
    </xf>
    <xf numFmtId="3" fontId="1" fillId="37" borderId="73" xfId="47" applyNumberFormat="1" applyFont="1" applyFill="1" applyBorder="1">
      <alignment/>
      <protection/>
    </xf>
    <xf numFmtId="3" fontId="1" fillId="0" borderId="47" xfId="52" applyNumberFormat="1" applyFont="1" applyFill="1" applyBorder="1" applyAlignment="1">
      <alignment vertical="center"/>
      <protection/>
    </xf>
    <xf numFmtId="3" fontId="1" fillId="0" borderId="73" xfId="52" applyNumberFormat="1" applyFont="1" applyBorder="1">
      <alignment/>
      <protection/>
    </xf>
    <xf numFmtId="3" fontId="1" fillId="0" borderId="73" xfId="47" applyNumberFormat="1" applyFont="1" applyFill="1" applyBorder="1">
      <alignment/>
      <protection/>
    </xf>
    <xf numFmtId="3" fontId="1" fillId="0" borderId="27" xfId="52" applyNumberFormat="1" applyFont="1" applyFill="1" applyBorder="1" applyAlignment="1">
      <alignment vertical="top"/>
      <protection/>
    </xf>
    <xf numFmtId="0" fontId="20" fillId="37" borderId="74" xfId="50" applyFont="1" applyFill="1" applyBorder="1">
      <alignment/>
      <protection/>
    </xf>
    <xf numFmtId="0" fontId="20" fillId="37" borderId="75" xfId="50" applyFont="1" applyFill="1" applyBorder="1">
      <alignment/>
      <protection/>
    </xf>
    <xf numFmtId="3" fontId="19" fillId="0" borderId="0" xfId="50" applyNumberFormat="1" applyFont="1" applyFill="1" applyAlignment="1">
      <alignment horizontal="left"/>
      <protection/>
    </xf>
    <xf numFmtId="0" fontId="24" fillId="0" borderId="0" xfId="0" applyFont="1" applyAlignment="1">
      <alignment/>
    </xf>
    <xf numFmtId="0" fontId="7" fillId="36" borderId="0" xfId="0" applyFont="1" applyFill="1" applyBorder="1" applyAlignment="1" applyProtection="1">
      <alignment/>
      <protection locked="0"/>
    </xf>
    <xf numFmtId="3" fontId="7" fillId="36" borderId="0" xfId="0" applyNumberFormat="1" applyFont="1" applyFill="1" applyBorder="1" applyAlignment="1" applyProtection="1">
      <alignment/>
      <protection locked="0"/>
    </xf>
    <xf numFmtId="175" fontId="7" fillId="36" borderId="0" xfId="0" applyNumberFormat="1" applyFont="1" applyFill="1" applyBorder="1" applyAlignment="1" applyProtection="1">
      <alignment/>
      <protection locked="0"/>
    </xf>
    <xf numFmtId="175" fontId="7" fillId="34" borderId="38" xfId="0" applyNumberFormat="1" applyFont="1" applyFill="1" applyBorder="1" applyAlignment="1" applyProtection="1">
      <alignment horizontal="center"/>
      <protection locked="0"/>
    </xf>
    <xf numFmtId="0" fontId="7" fillId="34" borderId="23" xfId="0" applyFont="1" applyFill="1" applyBorder="1" applyAlignment="1" applyProtection="1">
      <alignment horizontal="center"/>
      <protection locked="0"/>
    </xf>
    <xf numFmtId="175" fontId="7" fillId="33" borderId="53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175" fontId="7" fillId="33" borderId="76" xfId="0" applyNumberFormat="1" applyFont="1" applyFill="1" applyBorder="1" applyAlignment="1" applyProtection="1">
      <alignment horizontal="left"/>
      <protection locked="0"/>
    </xf>
    <xf numFmtId="175" fontId="7" fillId="33" borderId="77" xfId="0" applyNumberFormat="1" applyFont="1" applyFill="1" applyBorder="1" applyAlignment="1" applyProtection="1">
      <alignment horizontal="right"/>
      <protection locked="0"/>
    </xf>
    <xf numFmtId="175" fontId="7" fillId="33" borderId="69" xfId="0" applyNumberFormat="1" applyFont="1" applyFill="1" applyBorder="1" applyAlignment="1" applyProtection="1">
      <alignment horizontal="left"/>
      <protection locked="0"/>
    </xf>
    <xf numFmtId="175" fontId="0" fillId="0" borderId="0" xfId="0" applyNumberFormat="1" applyAlignment="1">
      <alignment/>
    </xf>
    <xf numFmtId="0" fontId="25" fillId="0" borderId="0" xfId="0" applyFont="1" applyAlignment="1">
      <alignment vertical="center"/>
    </xf>
    <xf numFmtId="175" fontId="25" fillId="0" borderId="0" xfId="0" applyNumberFormat="1" applyFont="1" applyAlignment="1">
      <alignment vertical="center"/>
    </xf>
    <xf numFmtId="3" fontId="25" fillId="0" borderId="42" xfId="0" applyNumberFormat="1" applyFont="1" applyBorder="1" applyAlignment="1">
      <alignment vertical="center"/>
    </xf>
    <xf numFmtId="175" fontId="25" fillId="0" borderId="42" xfId="0" applyNumberFormat="1" applyFont="1" applyBorder="1" applyAlignment="1">
      <alignment vertical="center"/>
    </xf>
    <xf numFmtId="175" fontId="7" fillId="33" borderId="78" xfId="0" applyNumberFormat="1" applyFont="1" applyFill="1" applyBorder="1" applyAlignment="1" applyProtection="1">
      <alignment horizontal="right"/>
      <protection locked="0"/>
    </xf>
    <xf numFmtId="175" fontId="25" fillId="0" borderId="79" xfId="0" applyNumberFormat="1" applyFont="1" applyBorder="1" applyAlignment="1">
      <alignment vertical="center"/>
    </xf>
    <xf numFmtId="175" fontId="7" fillId="33" borderId="80" xfId="0" applyNumberFormat="1" applyFont="1" applyFill="1" applyBorder="1" applyAlignment="1" applyProtection="1">
      <alignment horizontal="right"/>
      <protection locked="0"/>
    </xf>
    <xf numFmtId="175" fontId="25" fillId="0" borderId="44" xfId="0" applyNumberFormat="1" applyFont="1" applyBorder="1" applyAlignment="1">
      <alignment vertical="center"/>
    </xf>
    <xf numFmtId="175" fontId="7" fillId="33" borderId="81" xfId="0" applyNumberFormat="1" applyFont="1" applyFill="1" applyBorder="1" applyAlignment="1" applyProtection="1">
      <alignment horizontal="right"/>
      <protection locked="0"/>
    </xf>
    <xf numFmtId="175" fontId="7" fillId="33" borderId="42" xfId="0" applyNumberFormat="1" applyFont="1" applyFill="1" applyBorder="1" applyAlignment="1" applyProtection="1">
      <alignment horizontal="right"/>
      <protection locked="0"/>
    </xf>
    <xf numFmtId="175" fontId="25" fillId="37" borderId="44" xfId="0" applyNumberFormat="1" applyFont="1" applyFill="1" applyBorder="1" applyAlignment="1">
      <alignment vertical="center"/>
    </xf>
    <xf numFmtId="3" fontId="25" fillId="37" borderId="44" xfId="0" applyNumberFormat="1" applyFont="1" applyFill="1" applyBorder="1" applyAlignment="1">
      <alignment vertical="center"/>
    </xf>
    <xf numFmtId="175" fontId="25" fillId="37" borderId="57" xfId="0" applyNumberFormat="1" applyFont="1" applyFill="1" applyBorder="1" applyAlignment="1">
      <alignment vertical="center"/>
    </xf>
    <xf numFmtId="175" fontId="25" fillId="0" borderId="44" xfId="0" applyNumberFormat="1" applyFont="1" applyFill="1" applyBorder="1" applyAlignment="1">
      <alignment vertical="center"/>
    </xf>
    <xf numFmtId="0" fontId="25" fillId="0" borderId="44" xfId="0" applyFont="1" applyFill="1" applyBorder="1" applyAlignment="1">
      <alignment vertical="center"/>
    </xf>
    <xf numFmtId="3" fontId="25" fillId="0" borderId="44" xfId="0" applyNumberFormat="1" applyFont="1" applyFill="1" applyBorder="1" applyAlignment="1">
      <alignment vertical="center"/>
    </xf>
    <xf numFmtId="175" fontId="25" fillId="0" borderId="57" xfId="0" applyNumberFormat="1" applyFont="1" applyFill="1" applyBorder="1" applyAlignment="1">
      <alignment vertical="center"/>
    </xf>
    <xf numFmtId="175" fontId="7" fillId="0" borderId="42" xfId="0" applyNumberFormat="1" applyFont="1" applyFill="1" applyBorder="1" applyAlignment="1" applyProtection="1">
      <alignment horizontal="right"/>
      <protection locked="0"/>
    </xf>
    <xf numFmtId="175" fontId="7" fillId="33" borderId="82" xfId="48" applyNumberFormat="1" applyFont="1" applyFill="1" applyBorder="1" applyAlignment="1" applyProtection="1">
      <alignment horizontal="right"/>
      <protection locked="0"/>
    </xf>
    <xf numFmtId="175" fontId="7" fillId="33" borderId="33" xfId="48" applyNumberFormat="1" applyFont="1" applyFill="1" applyBorder="1" applyAlignment="1" applyProtection="1">
      <alignment horizontal="right"/>
      <protection locked="0"/>
    </xf>
    <xf numFmtId="175" fontId="7" fillId="33" borderId="83" xfId="48" applyNumberFormat="1" applyFont="1" applyFill="1" applyBorder="1" applyAlignment="1" applyProtection="1">
      <alignment horizontal="right"/>
      <protection locked="0"/>
    </xf>
    <xf numFmtId="175" fontId="7" fillId="33" borderId="84" xfId="48" applyNumberFormat="1" applyFont="1" applyFill="1" applyBorder="1" applyAlignment="1" applyProtection="1">
      <alignment horizontal="right"/>
      <protection locked="0"/>
    </xf>
    <xf numFmtId="175" fontId="7" fillId="33" borderId="85" xfId="48" applyNumberFormat="1" applyFont="1" applyFill="1" applyBorder="1" applyAlignment="1" applyProtection="1">
      <alignment horizontal="right"/>
      <protection locked="0"/>
    </xf>
    <xf numFmtId="175" fontId="7" fillId="33" borderId="35" xfId="48" applyNumberFormat="1" applyFont="1" applyFill="1" applyBorder="1" applyAlignment="1" applyProtection="1">
      <alignment horizontal="right"/>
      <protection locked="0"/>
    </xf>
    <xf numFmtId="175" fontId="7" fillId="33" borderId="86" xfId="48" applyNumberFormat="1" applyFont="1" applyFill="1" applyBorder="1" applyAlignment="1" applyProtection="1">
      <alignment horizontal="right"/>
      <protection locked="0"/>
    </xf>
    <xf numFmtId="175" fontId="7" fillId="33" borderId="87" xfId="48" applyNumberFormat="1" applyFont="1" applyFill="1" applyBorder="1" applyAlignment="1" applyProtection="1">
      <alignment horizontal="right"/>
      <protection locked="0"/>
    </xf>
    <xf numFmtId="175" fontId="7" fillId="33" borderId="88" xfId="48" applyNumberFormat="1" applyFont="1" applyFill="1" applyBorder="1" applyAlignment="1" applyProtection="1">
      <alignment horizontal="right"/>
      <protection locked="0"/>
    </xf>
    <xf numFmtId="175" fontId="7" fillId="33" borderId="89" xfId="48" applyNumberFormat="1" applyFont="1" applyFill="1" applyBorder="1" applyAlignment="1" applyProtection="1">
      <alignment horizontal="right"/>
      <protection locked="0"/>
    </xf>
    <xf numFmtId="175" fontId="7" fillId="33" borderId="90" xfId="48" applyNumberFormat="1" applyFont="1" applyFill="1" applyBorder="1" applyAlignment="1" applyProtection="1">
      <alignment horizontal="right"/>
      <protection locked="0"/>
    </xf>
    <xf numFmtId="175" fontId="7" fillId="33" borderId="91" xfId="48" applyNumberFormat="1" applyFont="1" applyFill="1" applyBorder="1" applyAlignment="1" applyProtection="1">
      <alignment horizontal="right"/>
      <protection locked="0"/>
    </xf>
    <xf numFmtId="175" fontId="7" fillId="33" borderId="92" xfId="48" applyNumberFormat="1" applyFont="1" applyFill="1" applyBorder="1" applyAlignment="1" applyProtection="1">
      <alignment horizontal="right"/>
      <protection locked="0"/>
    </xf>
    <xf numFmtId="175" fontId="0" fillId="33" borderId="82" xfId="48" applyNumberFormat="1" applyFont="1" applyFill="1" applyBorder="1" applyAlignment="1" applyProtection="1">
      <alignment horizontal="right"/>
      <protection locked="0"/>
    </xf>
    <xf numFmtId="175" fontId="0" fillId="33" borderId="33" xfId="48" applyNumberFormat="1" applyFont="1" applyFill="1" applyBorder="1" applyAlignment="1" applyProtection="1">
      <alignment horizontal="right"/>
      <protection locked="0"/>
    </xf>
    <xf numFmtId="175" fontId="0" fillId="33" borderId="83" xfId="48" applyNumberFormat="1" applyFont="1" applyFill="1" applyBorder="1" applyAlignment="1" applyProtection="1">
      <alignment horizontal="right"/>
      <protection locked="0"/>
    </xf>
    <xf numFmtId="175" fontId="0" fillId="33" borderId="84" xfId="48" applyNumberFormat="1" applyFont="1" applyFill="1" applyBorder="1" applyAlignment="1" applyProtection="1">
      <alignment horizontal="right"/>
      <protection locked="0"/>
    </xf>
    <xf numFmtId="175" fontId="0" fillId="33" borderId="85" xfId="48" applyNumberFormat="1" applyFont="1" applyFill="1" applyBorder="1" applyAlignment="1" applyProtection="1">
      <alignment horizontal="right"/>
      <protection locked="0"/>
    </xf>
    <xf numFmtId="175" fontId="0" fillId="33" borderId="40" xfId="48" applyNumberFormat="1" applyFont="1" applyFill="1" applyBorder="1" applyAlignment="1" applyProtection="1">
      <alignment horizontal="right"/>
      <protection locked="0"/>
    </xf>
    <xf numFmtId="175" fontId="0" fillId="33" borderId="30" xfId="48" applyNumberFormat="1" applyFont="1" applyFill="1" applyBorder="1" applyAlignment="1" applyProtection="1">
      <alignment horizontal="right"/>
      <protection locked="0"/>
    </xf>
    <xf numFmtId="175" fontId="0" fillId="33" borderId="93" xfId="48" applyNumberFormat="1" applyFont="1" applyFill="1" applyBorder="1" applyAlignment="1" applyProtection="1">
      <alignment horizontal="right"/>
      <protection locked="0"/>
    </xf>
    <xf numFmtId="175" fontId="0" fillId="33" borderId="94" xfId="48" applyNumberFormat="1" applyFont="1" applyFill="1" applyBorder="1" applyAlignment="1" applyProtection="1">
      <alignment horizontal="right"/>
      <protection locked="0"/>
    </xf>
    <xf numFmtId="175" fontId="0" fillId="33" borderId="29" xfId="48" applyNumberFormat="1" applyFont="1" applyFill="1" applyBorder="1" applyAlignment="1" applyProtection="1">
      <alignment horizontal="right"/>
      <protection locked="0"/>
    </xf>
    <xf numFmtId="175" fontId="9" fillId="33" borderId="34" xfId="48" applyNumberFormat="1" applyFont="1" applyFill="1" applyBorder="1" applyAlignment="1" applyProtection="1">
      <alignment horizontal="right"/>
      <protection locked="0"/>
    </xf>
    <xf numFmtId="175" fontId="9" fillId="33" borderId="54" xfId="48" applyNumberFormat="1" applyFont="1" applyFill="1" applyBorder="1" applyAlignment="1" applyProtection="1">
      <alignment horizontal="right"/>
      <protection locked="0"/>
    </xf>
    <xf numFmtId="175" fontId="1" fillId="33" borderId="34" xfId="48" applyNumberFormat="1" applyFont="1" applyFill="1" applyBorder="1" applyAlignment="1" applyProtection="1">
      <alignment horizontal="right"/>
      <protection locked="0"/>
    </xf>
    <xf numFmtId="175" fontId="1" fillId="33" borderId="27" xfId="48" applyNumberFormat="1" applyFont="1" applyFill="1" applyBorder="1" applyAlignment="1" applyProtection="1">
      <alignment horizontal="right"/>
      <protection locked="0"/>
    </xf>
    <xf numFmtId="175" fontId="26" fillId="0" borderId="47" xfId="48" applyNumberFormat="1" applyFont="1" applyFill="1" applyBorder="1" applyAlignment="1" applyProtection="1">
      <alignment horizontal="right"/>
      <protection locked="0"/>
    </xf>
    <xf numFmtId="3" fontId="25" fillId="0" borderId="0" xfId="48" applyNumberFormat="1" applyFont="1">
      <alignment/>
      <protection/>
    </xf>
    <xf numFmtId="0" fontId="25" fillId="0" borderId="0" xfId="48" applyFont="1">
      <alignment/>
      <protection/>
    </xf>
    <xf numFmtId="0" fontId="9" fillId="34" borderId="27" xfId="48" applyFont="1" applyFill="1" applyBorder="1" applyAlignment="1" applyProtection="1">
      <alignment horizontal="center"/>
      <protection locked="0"/>
    </xf>
    <xf numFmtId="0" fontId="12" fillId="34" borderId="15" xfId="0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/>
      <protection locked="0"/>
    </xf>
    <xf numFmtId="0" fontId="7" fillId="34" borderId="15" xfId="0" applyFont="1" applyFill="1" applyBorder="1" applyAlignment="1" applyProtection="1">
      <alignment/>
      <protection locked="0"/>
    </xf>
    <xf numFmtId="0" fontId="7" fillId="34" borderId="69" xfId="0" applyFont="1" applyFill="1" applyBorder="1" applyAlignment="1" applyProtection="1">
      <alignment/>
      <protection locked="0"/>
    </xf>
    <xf numFmtId="3" fontId="0" fillId="0" borderId="15" xfId="0" applyNumberFormat="1" applyBorder="1" applyAlignment="1">
      <alignment/>
    </xf>
    <xf numFmtId="0" fontId="9" fillId="33" borderId="95" xfId="0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175" fontId="11" fillId="35" borderId="57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0" fontId="2" fillId="0" borderId="62" xfId="0" applyFont="1" applyBorder="1" applyAlignment="1">
      <alignment/>
    </xf>
    <xf numFmtId="175" fontId="2" fillId="0" borderId="62" xfId="0" applyNumberFormat="1" applyFont="1" applyBorder="1" applyAlignment="1">
      <alignment/>
    </xf>
    <xf numFmtId="175" fontId="14" fillId="0" borderId="0" xfId="48" applyNumberFormat="1">
      <alignment/>
      <protection/>
    </xf>
    <xf numFmtId="0" fontId="9" fillId="37" borderId="95" xfId="0" applyFont="1" applyFill="1" applyBorder="1" applyAlignment="1" applyProtection="1">
      <alignment vertical="center"/>
      <protection locked="0"/>
    </xf>
    <xf numFmtId="175" fontId="25" fillId="37" borderId="42" xfId="0" applyNumberFormat="1" applyFont="1" applyFill="1" applyBorder="1" applyAlignment="1">
      <alignment vertical="center"/>
    </xf>
    <xf numFmtId="175" fontId="25" fillId="37" borderId="79" xfId="0" applyNumberFormat="1" applyFont="1" applyFill="1" applyBorder="1" applyAlignment="1">
      <alignment vertical="center"/>
    </xf>
    <xf numFmtId="3" fontId="25" fillId="37" borderId="42" xfId="0" applyNumberFormat="1" applyFont="1" applyFill="1" applyBorder="1" applyAlignment="1">
      <alignment vertical="center"/>
    </xf>
    <xf numFmtId="0" fontId="1" fillId="37" borderId="96" xfId="51" applyFont="1" applyFill="1" applyBorder="1" applyAlignment="1">
      <alignment horizontal="center" vertical="center"/>
      <protection/>
    </xf>
    <xf numFmtId="0" fontId="0" fillId="0" borderId="97" xfId="0" applyBorder="1" applyAlignment="1">
      <alignment horizontal="center" vertical="center"/>
    </xf>
    <xf numFmtId="0" fontId="1" fillId="37" borderId="97" xfId="51" applyFont="1" applyFill="1" applyBorder="1" applyAlignment="1">
      <alignment horizontal="center" vertical="center"/>
      <protection/>
    </xf>
    <xf numFmtId="0" fontId="0" fillId="0" borderId="98" xfId="0" applyBorder="1" applyAlignment="1">
      <alignment horizontal="center" vertical="center"/>
    </xf>
    <xf numFmtId="0" fontId="19" fillId="0" borderId="0" xfId="50" applyFont="1" applyFill="1" applyAlignment="1">
      <alignment horizontal="left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504 - řada na rok 2005" xfId="47"/>
    <cellStyle name="normální_EU souhrn vč souvzt příjmů a výdajů a MP po snížení" xfId="48"/>
    <cellStyle name="normální_MF 03 SR-2007-příloha 4 zákona(8.9.06)" xfId="49"/>
    <cellStyle name="normální_MF 03-příloha 4 - SR 2008(23  8 07)" xfId="50"/>
    <cellStyle name="normální_přehled informací 2007" xfId="51"/>
    <cellStyle name="normální_Příloha č 3 vzoru rozpis dopisu" xfId="52"/>
    <cellStyle name="normální_tabulky k vyhl. 324 dle vlády 12-8-MŠMT" xfId="53"/>
    <cellStyle name="normální_tabulky k vyhl. 324 dle vlády 2008 " xfId="54"/>
    <cellStyle name="normální_Výprava MF 15.8. Přílohy z vyhlášky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-B-3VII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3" sqref="A3"/>
    </sheetView>
  </sheetViews>
  <sheetFormatPr defaultColWidth="9.00390625" defaultRowHeight="12.75"/>
  <cols>
    <col min="1" max="1" width="72.875" style="41" customWidth="1"/>
    <col min="2" max="2" width="12.125" style="41" bestFit="1" customWidth="1"/>
    <col min="3" max="3" width="12.00390625" style="41" customWidth="1"/>
    <col min="4" max="4" width="12.125" style="41" bestFit="1" customWidth="1"/>
    <col min="5" max="7" width="10.25390625" style="41" bestFit="1" customWidth="1"/>
    <col min="8" max="8" width="13.875" style="41" bestFit="1" customWidth="1"/>
    <col min="9" max="10" width="12.125" style="41" bestFit="1" customWidth="1"/>
    <col min="11" max="11" width="12.75390625" style="249" bestFit="1" customWidth="1"/>
    <col min="12" max="16384" width="9.125" style="41" customWidth="1"/>
  </cols>
  <sheetData>
    <row r="1" s="40" customFormat="1" ht="18">
      <c r="A1" s="32" t="s">
        <v>107</v>
      </c>
    </row>
    <row r="2" ht="12.75">
      <c r="K2" s="248"/>
    </row>
    <row r="3" ht="13.5" thickBot="1">
      <c r="A3" s="41">
        <f>300+460+1500-150-1500</f>
        <v>610</v>
      </c>
    </row>
    <row r="4" spans="1:11" ht="12.75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15.75" thickBot="1">
      <c r="A5" s="45"/>
      <c r="B5" s="46"/>
      <c r="C5" s="47" t="s">
        <v>106</v>
      </c>
      <c r="D5" s="46"/>
      <c r="E5" s="46"/>
      <c r="F5" s="46"/>
      <c r="G5" s="46"/>
      <c r="H5" s="46"/>
      <c r="I5" s="46"/>
      <c r="J5" s="46"/>
      <c r="K5" s="48"/>
    </row>
    <row r="6" spans="1:11" ht="16.5" thickBot="1">
      <c r="A6" s="49"/>
      <c r="B6" s="50" t="s">
        <v>0</v>
      </c>
      <c r="C6" s="51"/>
      <c r="D6" s="52"/>
      <c r="E6" s="52"/>
      <c r="F6" s="52"/>
      <c r="G6" s="52"/>
      <c r="H6" s="52"/>
      <c r="I6" s="52"/>
      <c r="J6" s="52"/>
      <c r="K6" s="50" t="s">
        <v>0</v>
      </c>
    </row>
    <row r="7" spans="1:11" ht="15.75">
      <c r="A7" s="53" t="s">
        <v>1</v>
      </c>
      <c r="B7" s="54" t="s">
        <v>2</v>
      </c>
      <c r="C7" s="55" t="s">
        <v>3</v>
      </c>
      <c r="D7" s="56" t="s">
        <v>3</v>
      </c>
      <c r="E7" s="57" t="s">
        <v>4</v>
      </c>
      <c r="F7" s="58"/>
      <c r="G7" s="58"/>
      <c r="H7" s="58"/>
      <c r="I7" s="59"/>
      <c r="J7" s="56" t="s">
        <v>5</v>
      </c>
      <c r="K7" s="54" t="s">
        <v>6</v>
      </c>
    </row>
    <row r="8" spans="1:11" ht="15.75">
      <c r="A8" s="45"/>
      <c r="B8" s="60"/>
      <c r="C8" s="61" t="s">
        <v>7</v>
      </c>
      <c r="D8" s="62" t="s">
        <v>8</v>
      </c>
      <c r="E8" s="63"/>
      <c r="F8" s="64" t="s">
        <v>4</v>
      </c>
      <c r="G8" s="65"/>
      <c r="H8" s="66"/>
      <c r="I8" s="67" t="s">
        <v>17</v>
      </c>
      <c r="J8" s="62" t="s">
        <v>9</v>
      </c>
      <c r="K8" s="54"/>
    </row>
    <row r="9" spans="1:11" ht="13.5" thickBot="1">
      <c r="A9" s="68"/>
      <c r="B9" s="69"/>
      <c r="C9" s="70" t="s">
        <v>10</v>
      </c>
      <c r="D9" s="71" t="s">
        <v>10</v>
      </c>
      <c r="E9" s="72" t="s">
        <v>11</v>
      </c>
      <c r="F9" s="73" t="s">
        <v>12</v>
      </c>
      <c r="G9" s="74" t="s">
        <v>13</v>
      </c>
      <c r="H9" s="72" t="s">
        <v>14</v>
      </c>
      <c r="I9" s="72" t="s">
        <v>15</v>
      </c>
      <c r="J9" s="75"/>
      <c r="K9" s="250"/>
    </row>
    <row r="10" spans="1:11" ht="16.5" thickBot="1">
      <c r="A10" s="76" t="s">
        <v>18</v>
      </c>
      <c r="B10" s="77">
        <v>8080530</v>
      </c>
      <c r="C10" s="78">
        <v>2197413</v>
      </c>
      <c r="D10" s="79">
        <v>5883117</v>
      </c>
      <c r="E10" s="79">
        <v>583152</v>
      </c>
      <c r="F10" s="80">
        <v>388540</v>
      </c>
      <c r="G10" s="81">
        <v>194612</v>
      </c>
      <c r="H10" s="79">
        <v>209775</v>
      </c>
      <c r="I10" s="79">
        <v>5090190</v>
      </c>
      <c r="J10" s="258">
        <f>+J12+J13</f>
        <v>1263</v>
      </c>
      <c r="K10" s="77">
        <v>6555535</v>
      </c>
    </row>
    <row r="11" spans="1:11" s="88" customFormat="1" ht="12">
      <c r="A11" s="98" t="s">
        <v>16</v>
      </c>
      <c r="B11" s="82">
        <v>6790</v>
      </c>
      <c r="C11" s="83">
        <v>0</v>
      </c>
      <c r="D11" s="84">
        <v>6790</v>
      </c>
      <c r="E11" s="84">
        <v>5000</v>
      </c>
      <c r="F11" s="85">
        <v>2000</v>
      </c>
      <c r="G11" s="86">
        <v>3000</v>
      </c>
      <c r="H11" s="84">
        <v>1790</v>
      </c>
      <c r="I11" s="84">
        <v>0</v>
      </c>
      <c r="J11" s="87">
        <v>0</v>
      </c>
      <c r="K11" s="247">
        <v>0</v>
      </c>
    </row>
    <row r="12" spans="1:11" ht="12.75">
      <c r="A12" s="89" t="s">
        <v>19</v>
      </c>
      <c r="B12" s="90">
        <v>325550</v>
      </c>
      <c r="C12" s="220">
        <v>0</v>
      </c>
      <c r="D12" s="221">
        <v>325550</v>
      </c>
      <c r="E12" s="221">
        <v>37737</v>
      </c>
      <c r="F12" s="222">
        <v>19987</v>
      </c>
      <c r="G12" s="223">
        <v>17750</v>
      </c>
      <c r="H12" s="221">
        <v>13608</v>
      </c>
      <c r="I12" s="221">
        <v>274205</v>
      </c>
      <c r="J12" s="224">
        <v>314</v>
      </c>
      <c r="K12" s="243">
        <v>0</v>
      </c>
    </row>
    <row r="13" spans="1:11" ht="12.75">
      <c r="A13" s="89" t="s">
        <v>20</v>
      </c>
      <c r="B13" s="90">
        <v>976650</v>
      </c>
      <c r="C13" s="220">
        <v>0</v>
      </c>
      <c r="D13" s="221">
        <v>976650</v>
      </c>
      <c r="E13" s="221">
        <v>135840</v>
      </c>
      <c r="F13" s="222">
        <v>58590</v>
      </c>
      <c r="G13" s="223">
        <v>77250</v>
      </c>
      <c r="H13" s="221">
        <v>48716</v>
      </c>
      <c r="I13" s="221">
        <v>792094</v>
      </c>
      <c r="J13" s="224">
        <v>949</v>
      </c>
      <c r="K13" s="243">
        <v>976650</v>
      </c>
    </row>
    <row r="14" spans="1:11" ht="12.75">
      <c r="A14" s="89" t="s">
        <v>21</v>
      </c>
      <c r="B14" s="90">
        <v>555450</v>
      </c>
      <c r="C14" s="220">
        <v>0</v>
      </c>
      <c r="D14" s="221">
        <v>555450</v>
      </c>
      <c r="E14" s="221">
        <v>88531</v>
      </c>
      <c r="F14" s="222">
        <v>66194</v>
      </c>
      <c r="G14" s="223">
        <v>22337</v>
      </c>
      <c r="H14" s="221">
        <v>30210</v>
      </c>
      <c r="I14" s="221">
        <v>436709</v>
      </c>
      <c r="J14" s="224">
        <v>0</v>
      </c>
      <c r="K14" s="243">
        <v>0</v>
      </c>
    </row>
    <row r="15" spans="1:11" ht="12.75">
      <c r="A15" s="89" t="s">
        <v>26</v>
      </c>
      <c r="B15" s="90">
        <v>1923330</v>
      </c>
      <c r="C15" s="220">
        <v>0</v>
      </c>
      <c r="D15" s="221">
        <v>1923330</v>
      </c>
      <c r="E15" s="221">
        <v>321044</v>
      </c>
      <c r="F15" s="222">
        <v>243769</v>
      </c>
      <c r="G15" s="223">
        <v>77275</v>
      </c>
      <c r="H15" s="221">
        <v>117241</v>
      </c>
      <c r="I15" s="221">
        <v>1485045</v>
      </c>
      <c r="J15" s="224">
        <v>0</v>
      </c>
      <c r="K15" s="243">
        <v>1923330</v>
      </c>
    </row>
    <row r="16" spans="1:11" ht="12.75">
      <c r="A16" s="89" t="s">
        <v>22</v>
      </c>
      <c r="B16" s="91">
        <v>634620</v>
      </c>
      <c r="C16" s="225">
        <v>329612</v>
      </c>
      <c r="D16" s="221">
        <v>305008</v>
      </c>
      <c r="E16" s="221">
        <v>0</v>
      </c>
      <c r="F16" s="222">
        <v>0</v>
      </c>
      <c r="G16" s="223">
        <v>0</v>
      </c>
      <c r="H16" s="220">
        <v>0</v>
      </c>
      <c r="I16" s="220">
        <v>305008</v>
      </c>
      <c r="J16" s="226">
        <v>0</v>
      </c>
      <c r="K16" s="243">
        <v>0</v>
      </c>
    </row>
    <row r="17" spans="1:11" ht="12.75">
      <c r="A17" s="92" t="s">
        <v>23</v>
      </c>
      <c r="B17" s="93">
        <v>3596180</v>
      </c>
      <c r="C17" s="227">
        <v>1867801</v>
      </c>
      <c r="D17" s="228">
        <v>1728379</v>
      </c>
      <c r="E17" s="228">
        <v>0</v>
      </c>
      <c r="F17" s="229">
        <v>0</v>
      </c>
      <c r="G17" s="230">
        <v>0</v>
      </c>
      <c r="H17" s="231">
        <v>0</v>
      </c>
      <c r="I17" s="231">
        <v>1728379</v>
      </c>
      <c r="J17" s="232">
        <v>0</v>
      </c>
      <c r="K17" s="244">
        <v>3596180</v>
      </c>
    </row>
    <row r="18" spans="1:11" s="96" customFormat="1" ht="12.75">
      <c r="A18" s="99" t="s">
        <v>24</v>
      </c>
      <c r="B18" s="95">
        <v>9375</v>
      </c>
      <c r="C18" s="233">
        <v>0</v>
      </c>
      <c r="D18" s="234">
        <v>9375</v>
      </c>
      <c r="E18" s="234">
        <v>0</v>
      </c>
      <c r="F18" s="235">
        <v>0</v>
      </c>
      <c r="G18" s="236">
        <v>0</v>
      </c>
      <c r="H18" s="234">
        <v>0</v>
      </c>
      <c r="I18" s="234">
        <v>9375</v>
      </c>
      <c r="J18" s="237">
        <v>0</v>
      </c>
      <c r="K18" s="245">
        <v>0</v>
      </c>
    </row>
    <row r="19" spans="1:11" s="96" customFormat="1" ht="13.5" thickBot="1">
      <c r="A19" s="94" t="s">
        <v>25</v>
      </c>
      <c r="B19" s="97">
        <v>59375</v>
      </c>
      <c r="C19" s="238">
        <v>0</v>
      </c>
      <c r="D19" s="239">
        <v>59375</v>
      </c>
      <c r="E19" s="239">
        <v>0</v>
      </c>
      <c r="F19" s="240">
        <v>0</v>
      </c>
      <c r="G19" s="241">
        <v>0</v>
      </c>
      <c r="H19" s="239">
        <v>0</v>
      </c>
      <c r="I19" s="239">
        <v>59375</v>
      </c>
      <c r="J19" s="242">
        <v>0</v>
      </c>
      <c r="K19" s="246">
        <v>59375</v>
      </c>
    </row>
    <row r="20" spans="1:11" ht="16.5" thickBot="1">
      <c r="A20" s="76" t="s">
        <v>28</v>
      </c>
      <c r="B20" s="77">
        <f>+B30-B10</f>
        <v>-5223185</v>
      </c>
      <c r="C20" s="78">
        <f aca="true" t="shared" si="0" ref="C20:K20">+C30-C10</f>
        <v>-2197413</v>
      </c>
      <c r="D20" s="79">
        <f t="shared" si="0"/>
        <v>-3025772</v>
      </c>
      <c r="E20" s="79">
        <f t="shared" si="0"/>
        <v>-254423</v>
      </c>
      <c r="F20" s="80">
        <f t="shared" si="0"/>
        <v>-193279</v>
      </c>
      <c r="G20" s="81">
        <f t="shared" si="0"/>
        <v>-61144</v>
      </c>
      <c r="H20" s="79">
        <f t="shared" si="0"/>
        <v>-98400</v>
      </c>
      <c r="I20" s="79">
        <f t="shared" si="0"/>
        <v>-2672949</v>
      </c>
      <c r="J20" s="100">
        <f t="shared" si="0"/>
        <v>137</v>
      </c>
      <c r="K20" s="77">
        <f t="shared" si="0"/>
        <v>-5966162</v>
      </c>
    </row>
    <row r="21" spans="1:11" s="88" customFormat="1" ht="12">
      <c r="A21" s="98" t="s">
        <v>16</v>
      </c>
      <c r="B21" s="82">
        <f aca="true" t="shared" si="1" ref="B21:K21">+B31-B11</f>
        <v>163873</v>
      </c>
      <c r="C21" s="83">
        <f t="shared" si="1"/>
        <v>0</v>
      </c>
      <c r="D21" s="84">
        <f t="shared" si="1"/>
        <v>163873</v>
      </c>
      <c r="E21" s="84">
        <f t="shared" si="1"/>
        <v>81880</v>
      </c>
      <c r="F21" s="85">
        <f t="shared" si="1"/>
        <v>67747</v>
      </c>
      <c r="G21" s="86">
        <f t="shared" si="1"/>
        <v>14133</v>
      </c>
      <c r="H21" s="84">
        <f t="shared" si="1"/>
        <v>29993</v>
      </c>
      <c r="I21" s="84">
        <f t="shared" si="1"/>
        <v>52000</v>
      </c>
      <c r="J21" s="87">
        <f t="shared" si="1"/>
        <v>157</v>
      </c>
      <c r="K21" s="247">
        <f t="shared" si="1"/>
        <v>105260</v>
      </c>
    </row>
    <row r="22" spans="1:11" ht="12.75">
      <c r="A22" s="89" t="s">
        <v>19</v>
      </c>
      <c r="B22" s="90">
        <f aca="true" t="shared" si="2" ref="B22:K22">+B32-B12</f>
        <v>-201736</v>
      </c>
      <c r="C22" s="220">
        <f t="shared" si="2"/>
        <v>0</v>
      </c>
      <c r="D22" s="221">
        <f t="shared" si="2"/>
        <v>-201736</v>
      </c>
      <c r="E22" s="221">
        <f t="shared" si="2"/>
        <v>-7428</v>
      </c>
      <c r="F22" s="222">
        <f t="shared" si="2"/>
        <v>-10400</v>
      </c>
      <c r="G22" s="223">
        <f t="shared" si="2"/>
        <v>2972</v>
      </c>
      <c r="H22" s="221">
        <f t="shared" si="2"/>
        <v>-4649</v>
      </c>
      <c r="I22" s="221">
        <f t="shared" si="2"/>
        <v>-189659</v>
      </c>
      <c r="J22" s="224">
        <f t="shared" si="2"/>
        <v>-227</v>
      </c>
      <c r="K22" s="243">
        <f t="shared" si="2"/>
        <v>0</v>
      </c>
    </row>
    <row r="23" spans="1:11" ht="12.75">
      <c r="A23" s="89" t="s">
        <v>20</v>
      </c>
      <c r="B23" s="90">
        <f aca="true" t="shared" si="3" ref="B23:K23">+B33-B13</f>
        <v>-631408</v>
      </c>
      <c r="C23" s="220">
        <f t="shared" si="3"/>
        <v>0</v>
      </c>
      <c r="D23" s="221">
        <f t="shared" si="3"/>
        <v>-631408</v>
      </c>
      <c r="E23" s="221">
        <f t="shared" si="3"/>
        <v>-44913</v>
      </c>
      <c r="F23" s="222">
        <f t="shared" si="3"/>
        <v>-29829</v>
      </c>
      <c r="G23" s="223">
        <f t="shared" si="3"/>
        <v>-15084</v>
      </c>
      <c r="H23" s="221">
        <f t="shared" si="3"/>
        <v>-16316</v>
      </c>
      <c r="I23" s="221">
        <f t="shared" si="3"/>
        <v>-570179</v>
      </c>
      <c r="J23" s="224">
        <f t="shared" si="3"/>
        <v>-690</v>
      </c>
      <c r="K23" s="243">
        <f t="shared" si="3"/>
        <v>-631408</v>
      </c>
    </row>
    <row r="24" spans="1:11" ht="12.75">
      <c r="A24" s="89" t="s">
        <v>21</v>
      </c>
      <c r="B24" s="90">
        <f aca="true" t="shared" si="4" ref="B24:K24">+B34-B14</f>
        <v>370321</v>
      </c>
      <c r="C24" s="220">
        <f t="shared" si="4"/>
        <v>0</v>
      </c>
      <c r="D24" s="221">
        <f t="shared" si="4"/>
        <v>370321</v>
      </c>
      <c r="E24" s="221">
        <f t="shared" si="4"/>
        <v>10056</v>
      </c>
      <c r="F24" s="222">
        <f t="shared" si="4"/>
        <v>14625</v>
      </c>
      <c r="G24" s="223">
        <f t="shared" si="4"/>
        <v>-4569</v>
      </c>
      <c r="H24" s="221">
        <f t="shared" si="4"/>
        <v>4173</v>
      </c>
      <c r="I24" s="221">
        <f t="shared" si="4"/>
        <v>356092</v>
      </c>
      <c r="J24" s="224">
        <f t="shared" si="4"/>
        <v>131</v>
      </c>
      <c r="K24" s="243">
        <f t="shared" si="4"/>
        <v>0</v>
      </c>
    </row>
    <row r="25" spans="1:11" ht="12.75">
      <c r="A25" s="89" t="s">
        <v>26</v>
      </c>
      <c r="B25" s="90">
        <f aca="true" t="shared" si="5" ref="B25:K25">+B35-B15</f>
        <v>-1836699</v>
      </c>
      <c r="C25" s="220">
        <f t="shared" si="5"/>
        <v>0</v>
      </c>
      <c r="D25" s="221">
        <f t="shared" si="5"/>
        <v>-1836699</v>
      </c>
      <c r="E25" s="221">
        <f t="shared" si="5"/>
        <v>-277385</v>
      </c>
      <c r="F25" s="222">
        <f t="shared" si="5"/>
        <v>-210795</v>
      </c>
      <c r="G25" s="223">
        <f t="shared" si="5"/>
        <v>-66590</v>
      </c>
      <c r="H25" s="221">
        <f t="shared" si="5"/>
        <v>-101301</v>
      </c>
      <c r="I25" s="221">
        <f t="shared" si="5"/>
        <v>-1458013</v>
      </c>
      <c r="J25" s="224">
        <f t="shared" si="5"/>
        <v>741</v>
      </c>
      <c r="K25" s="243">
        <f t="shared" si="5"/>
        <v>-1836699</v>
      </c>
    </row>
    <row r="26" spans="1:11" ht="12.75">
      <c r="A26" s="89" t="s">
        <v>22</v>
      </c>
      <c r="B26" s="91">
        <f aca="true" t="shared" si="6" ref="B26:K26">+B36-B16</f>
        <v>576108</v>
      </c>
      <c r="C26" s="225">
        <f t="shared" si="6"/>
        <v>-329612</v>
      </c>
      <c r="D26" s="221">
        <f t="shared" si="6"/>
        <v>905720</v>
      </c>
      <c r="E26" s="221">
        <f t="shared" si="6"/>
        <v>9787</v>
      </c>
      <c r="F26" s="222">
        <f t="shared" si="6"/>
        <v>6468</v>
      </c>
      <c r="G26" s="223">
        <f t="shared" si="6"/>
        <v>3319</v>
      </c>
      <c r="H26" s="220">
        <f t="shared" si="6"/>
        <v>2954</v>
      </c>
      <c r="I26" s="220">
        <f t="shared" si="6"/>
        <v>892979</v>
      </c>
      <c r="J26" s="226">
        <f t="shared" si="6"/>
        <v>27</v>
      </c>
      <c r="K26" s="243">
        <f t="shared" si="6"/>
        <v>0</v>
      </c>
    </row>
    <row r="27" spans="1:11" ht="12.75">
      <c r="A27" s="92" t="s">
        <v>23</v>
      </c>
      <c r="B27" s="93">
        <f aca="true" t="shared" si="7" ref="B27:K27">+B37-B17</f>
        <v>-3482811</v>
      </c>
      <c r="C27" s="227">
        <f t="shared" si="7"/>
        <v>-1867801</v>
      </c>
      <c r="D27" s="228">
        <f t="shared" si="7"/>
        <v>-1615010</v>
      </c>
      <c r="E27" s="228">
        <f t="shared" si="7"/>
        <v>55460</v>
      </c>
      <c r="F27" s="229">
        <f t="shared" si="7"/>
        <v>36652</v>
      </c>
      <c r="G27" s="230">
        <f t="shared" si="7"/>
        <v>18808</v>
      </c>
      <c r="H27" s="231">
        <f t="shared" si="7"/>
        <v>16739</v>
      </c>
      <c r="I27" s="231">
        <f t="shared" si="7"/>
        <v>-1687209</v>
      </c>
      <c r="J27" s="232">
        <f t="shared" si="7"/>
        <v>155</v>
      </c>
      <c r="K27" s="244">
        <f t="shared" si="7"/>
        <v>-3482811</v>
      </c>
    </row>
    <row r="28" spans="1:11" s="96" customFormat="1" ht="12.75">
      <c r="A28" s="99" t="s">
        <v>24</v>
      </c>
      <c r="B28" s="95">
        <f aca="true" t="shared" si="8" ref="B28:K28">+B38-B18</f>
        <v>-1716</v>
      </c>
      <c r="C28" s="233">
        <f t="shared" si="8"/>
        <v>0</v>
      </c>
      <c r="D28" s="234">
        <f t="shared" si="8"/>
        <v>-1716</v>
      </c>
      <c r="E28" s="234">
        <f t="shared" si="8"/>
        <v>0</v>
      </c>
      <c r="F28" s="235">
        <f t="shared" si="8"/>
        <v>0</v>
      </c>
      <c r="G28" s="236">
        <f t="shared" si="8"/>
        <v>0</v>
      </c>
      <c r="H28" s="234">
        <f t="shared" si="8"/>
        <v>0</v>
      </c>
      <c r="I28" s="234">
        <f t="shared" si="8"/>
        <v>-1716</v>
      </c>
      <c r="J28" s="237">
        <f t="shared" si="8"/>
        <v>0</v>
      </c>
      <c r="K28" s="245">
        <f t="shared" si="8"/>
        <v>0</v>
      </c>
    </row>
    <row r="29" spans="1:11" s="96" customFormat="1" ht="13.5" thickBot="1">
      <c r="A29" s="94" t="s">
        <v>25</v>
      </c>
      <c r="B29" s="97">
        <f aca="true" t="shared" si="9" ref="B29:K29">+B39-B19</f>
        <v>-15244</v>
      </c>
      <c r="C29" s="238">
        <f t="shared" si="9"/>
        <v>0</v>
      </c>
      <c r="D29" s="239">
        <f t="shared" si="9"/>
        <v>-15244</v>
      </c>
      <c r="E29" s="239">
        <f t="shared" si="9"/>
        <v>0</v>
      </c>
      <c r="F29" s="240">
        <f t="shared" si="9"/>
        <v>0</v>
      </c>
      <c r="G29" s="241">
        <f t="shared" si="9"/>
        <v>0</v>
      </c>
      <c r="H29" s="239">
        <f t="shared" si="9"/>
        <v>0</v>
      </c>
      <c r="I29" s="239">
        <f t="shared" si="9"/>
        <v>-15244</v>
      </c>
      <c r="J29" s="242">
        <f t="shared" si="9"/>
        <v>0</v>
      </c>
      <c r="K29" s="246">
        <f t="shared" si="9"/>
        <v>-15244</v>
      </c>
    </row>
    <row r="30" spans="1:11" ht="16.5" thickBot="1">
      <c r="A30" s="76" t="s">
        <v>27</v>
      </c>
      <c r="B30" s="77">
        <v>2857345</v>
      </c>
      <c r="C30" s="78">
        <v>0</v>
      </c>
      <c r="D30" s="79">
        <v>2857345</v>
      </c>
      <c r="E30" s="79">
        <v>328729</v>
      </c>
      <c r="F30" s="80">
        <v>195261</v>
      </c>
      <c r="G30" s="81">
        <v>133468</v>
      </c>
      <c r="H30" s="79">
        <v>111375</v>
      </c>
      <c r="I30" s="79">
        <v>2417241</v>
      </c>
      <c r="J30" s="100">
        <v>1400</v>
      </c>
      <c r="K30" s="77">
        <v>589373</v>
      </c>
    </row>
    <row r="31" spans="1:11" s="88" customFormat="1" ht="12">
      <c r="A31" s="98" t="s">
        <v>16</v>
      </c>
      <c r="B31" s="82">
        <v>170663</v>
      </c>
      <c r="C31" s="83">
        <v>0</v>
      </c>
      <c r="D31" s="84">
        <v>170663</v>
      </c>
      <c r="E31" s="84">
        <v>86880</v>
      </c>
      <c r="F31" s="85">
        <v>69747</v>
      </c>
      <c r="G31" s="86">
        <v>17133</v>
      </c>
      <c r="H31" s="84">
        <v>31783</v>
      </c>
      <c r="I31" s="84">
        <v>52000</v>
      </c>
      <c r="J31" s="87">
        <v>157</v>
      </c>
      <c r="K31" s="247">
        <v>105260</v>
      </c>
    </row>
    <row r="32" spans="1:11" ht="12.75">
      <c r="A32" s="89" t="s">
        <v>19</v>
      </c>
      <c r="B32" s="90">
        <v>123814</v>
      </c>
      <c r="C32" s="220">
        <v>0</v>
      </c>
      <c r="D32" s="221">
        <v>123814</v>
      </c>
      <c r="E32" s="221">
        <v>30309</v>
      </c>
      <c r="F32" s="222">
        <v>9587</v>
      </c>
      <c r="G32" s="223">
        <v>20722</v>
      </c>
      <c r="H32" s="221">
        <v>8959</v>
      </c>
      <c r="I32" s="221">
        <v>84546</v>
      </c>
      <c r="J32" s="224">
        <v>87</v>
      </c>
      <c r="K32" s="243">
        <v>0</v>
      </c>
    </row>
    <row r="33" spans="1:11" ht="12.75">
      <c r="A33" s="89" t="s">
        <v>20</v>
      </c>
      <c r="B33" s="90">
        <v>345242</v>
      </c>
      <c r="C33" s="220">
        <v>0</v>
      </c>
      <c r="D33" s="221">
        <v>345242</v>
      </c>
      <c r="E33" s="221">
        <v>90927</v>
      </c>
      <c r="F33" s="222">
        <v>28761</v>
      </c>
      <c r="G33" s="223">
        <v>62166</v>
      </c>
      <c r="H33" s="221">
        <v>32400</v>
      </c>
      <c r="I33" s="221">
        <v>221915</v>
      </c>
      <c r="J33" s="224">
        <v>259</v>
      </c>
      <c r="K33" s="243">
        <v>345242</v>
      </c>
    </row>
    <row r="34" spans="1:11" ht="12.75">
      <c r="A34" s="89" t="s">
        <v>21</v>
      </c>
      <c r="B34" s="90">
        <v>925771</v>
      </c>
      <c r="C34" s="220">
        <v>0</v>
      </c>
      <c r="D34" s="221">
        <v>925771</v>
      </c>
      <c r="E34" s="221">
        <v>98587</v>
      </c>
      <c r="F34" s="222">
        <v>80819</v>
      </c>
      <c r="G34" s="223">
        <v>17768</v>
      </c>
      <c r="H34" s="221">
        <v>34383</v>
      </c>
      <c r="I34" s="221">
        <v>792801</v>
      </c>
      <c r="J34" s="224">
        <v>131</v>
      </c>
      <c r="K34" s="243">
        <v>0</v>
      </c>
    </row>
    <row r="35" spans="1:11" ht="12.75">
      <c r="A35" s="89" t="s">
        <v>26</v>
      </c>
      <c r="B35" s="90">
        <v>86631</v>
      </c>
      <c r="C35" s="220">
        <v>0</v>
      </c>
      <c r="D35" s="221">
        <v>86631</v>
      </c>
      <c r="E35" s="221">
        <v>43659</v>
      </c>
      <c r="F35" s="222">
        <v>32974</v>
      </c>
      <c r="G35" s="223">
        <v>10685</v>
      </c>
      <c r="H35" s="221">
        <v>15940</v>
      </c>
      <c r="I35" s="221">
        <v>27032</v>
      </c>
      <c r="J35" s="224">
        <v>741</v>
      </c>
      <c r="K35" s="243">
        <v>86631</v>
      </c>
    </row>
    <row r="36" spans="1:11" ht="12.75">
      <c r="A36" s="89" t="s">
        <v>22</v>
      </c>
      <c r="B36" s="91">
        <v>1210728</v>
      </c>
      <c r="C36" s="225">
        <v>0</v>
      </c>
      <c r="D36" s="221">
        <v>1210728</v>
      </c>
      <c r="E36" s="221">
        <v>9787</v>
      </c>
      <c r="F36" s="222">
        <v>6468</v>
      </c>
      <c r="G36" s="223">
        <v>3319</v>
      </c>
      <c r="H36" s="220">
        <v>2954</v>
      </c>
      <c r="I36" s="220">
        <v>1197987</v>
      </c>
      <c r="J36" s="226">
        <v>27</v>
      </c>
      <c r="K36" s="243">
        <v>0</v>
      </c>
    </row>
    <row r="37" spans="1:11" ht="12.75">
      <c r="A37" s="92" t="s">
        <v>23</v>
      </c>
      <c r="B37" s="93">
        <v>113369</v>
      </c>
      <c r="C37" s="227">
        <v>0</v>
      </c>
      <c r="D37" s="228">
        <v>113369</v>
      </c>
      <c r="E37" s="228">
        <v>55460</v>
      </c>
      <c r="F37" s="229">
        <v>36652</v>
      </c>
      <c r="G37" s="230">
        <v>18808</v>
      </c>
      <c r="H37" s="231">
        <v>16739</v>
      </c>
      <c r="I37" s="231">
        <v>41170</v>
      </c>
      <c r="J37" s="232">
        <v>155</v>
      </c>
      <c r="K37" s="244">
        <v>113369</v>
      </c>
    </row>
    <row r="38" spans="1:11" s="96" customFormat="1" ht="12.75">
      <c r="A38" s="99" t="s">
        <v>24</v>
      </c>
      <c r="B38" s="95">
        <v>7659</v>
      </c>
      <c r="C38" s="233">
        <v>0</v>
      </c>
      <c r="D38" s="234">
        <v>7659</v>
      </c>
      <c r="E38" s="234">
        <v>0</v>
      </c>
      <c r="F38" s="235">
        <v>0</v>
      </c>
      <c r="G38" s="236">
        <v>0</v>
      </c>
      <c r="H38" s="234">
        <v>0</v>
      </c>
      <c r="I38" s="234">
        <v>7659</v>
      </c>
      <c r="J38" s="237">
        <v>0</v>
      </c>
      <c r="K38" s="245">
        <v>0</v>
      </c>
    </row>
    <row r="39" spans="1:11" s="96" customFormat="1" ht="13.5" thickBot="1">
      <c r="A39" s="94" t="s">
        <v>25</v>
      </c>
      <c r="B39" s="97">
        <v>44131</v>
      </c>
      <c r="C39" s="238"/>
      <c r="D39" s="239">
        <v>44131</v>
      </c>
      <c r="E39" s="239"/>
      <c r="F39" s="240"/>
      <c r="G39" s="241"/>
      <c r="H39" s="239"/>
      <c r="I39" s="239">
        <v>44131</v>
      </c>
      <c r="J39" s="242"/>
      <c r="K39" s="246">
        <v>44131</v>
      </c>
    </row>
    <row r="41" ht="12.75">
      <c r="B41" s="263"/>
    </row>
    <row r="42" ht="12.75">
      <c r="B42" s="263"/>
    </row>
  </sheetData>
  <sheetProtection/>
  <printOptions horizontalCentered="1"/>
  <pageMargins left="0.1968503937007874" right="0.1968503937007874" top="1.0236220472440944" bottom="0.984251968503937" header="0.7086614173228347" footer="0.5118110236220472"/>
  <pageSetup fitToWidth="2" horizontalDpi="600" verticalDpi="600" orientation="landscape" paperSize="9" scale="70" r:id="rId1"/>
  <headerFooter alignWithMargins="0">
    <oddHeader>&amp;R&amp;"Arial CE,Kurzíva"Kapitola B.3.VI&amp;"Arial CE,Obyčejné"
&amp;"Arial CE,Tučné"Tabulka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23" sqref="A23"/>
    </sheetView>
  </sheetViews>
  <sheetFormatPr defaultColWidth="9.00390625" defaultRowHeight="12.75"/>
  <cols>
    <col min="1" max="1" width="81.00390625" style="0" bestFit="1" customWidth="1"/>
    <col min="2" max="2" width="11.125" style="0" bestFit="1" customWidth="1"/>
    <col min="8" max="8" width="13.75390625" style="0" bestFit="1" customWidth="1"/>
    <col min="9" max="9" width="13.375" style="0" bestFit="1" customWidth="1"/>
    <col min="10" max="10" width="7.75390625" style="0" bestFit="1" customWidth="1"/>
    <col min="11" max="11" width="11.125" style="0" bestFit="1" customWidth="1"/>
  </cols>
  <sheetData>
    <row r="1" ht="18">
      <c r="A1" s="257" t="s">
        <v>110</v>
      </c>
    </row>
    <row r="2" spans="1:11" ht="16.5" thickBot="1">
      <c r="A2" s="190"/>
      <c r="B2" s="191"/>
      <c r="C2" s="191"/>
      <c r="D2" s="192"/>
      <c r="E2" s="193"/>
      <c r="F2" s="193"/>
      <c r="G2" s="193"/>
      <c r="H2" s="193"/>
      <c r="I2" s="193"/>
      <c r="J2" s="193"/>
      <c r="K2" s="1" t="s">
        <v>93</v>
      </c>
    </row>
    <row r="3" spans="1:11" ht="12.75">
      <c r="A3" s="2"/>
      <c r="B3" s="3"/>
      <c r="C3" s="4"/>
      <c r="D3" s="4"/>
      <c r="E3" s="4"/>
      <c r="F3" s="4"/>
      <c r="G3" s="4"/>
      <c r="H3" s="4"/>
      <c r="I3" s="4"/>
      <c r="J3" s="4"/>
      <c r="K3" s="5"/>
    </row>
    <row r="4" spans="1:11" ht="16.5" thickBot="1">
      <c r="A4" s="6"/>
      <c r="B4" s="7"/>
      <c r="C4" s="8" t="s">
        <v>94</v>
      </c>
      <c r="D4" s="9"/>
      <c r="E4" s="9"/>
      <c r="F4" s="9"/>
      <c r="G4" s="9"/>
      <c r="H4" s="9"/>
      <c r="I4" s="9"/>
      <c r="J4" s="9"/>
      <c r="K4" s="10"/>
    </row>
    <row r="5" spans="1:11" ht="16.5" thickBot="1">
      <c r="A5" s="251"/>
      <c r="B5" s="11" t="s">
        <v>0</v>
      </c>
      <c r="C5" s="12"/>
      <c r="D5" s="12"/>
      <c r="E5" s="12"/>
      <c r="F5" s="12"/>
      <c r="G5" s="12"/>
      <c r="H5" s="12"/>
      <c r="I5" s="12"/>
      <c r="J5" s="12"/>
      <c r="K5" s="11" t="s">
        <v>0</v>
      </c>
    </row>
    <row r="6" spans="1:11" ht="15.75">
      <c r="A6" s="252" t="s">
        <v>1</v>
      </c>
      <c r="B6" s="17" t="s">
        <v>2</v>
      </c>
      <c r="C6" s="13" t="s">
        <v>3</v>
      </c>
      <c r="D6" s="14" t="s">
        <v>3</v>
      </c>
      <c r="E6" s="15" t="s">
        <v>4</v>
      </c>
      <c r="F6" s="16"/>
      <c r="G6" s="16"/>
      <c r="H6" s="16"/>
      <c r="I6" s="194"/>
      <c r="J6" s="104" t="s">
        <v>5</v>
      </c>
      <c r="K6" s="17" t="s">
        <v>6</v>
      </c>
    </row>
    <row r="7" spans="1:11" ht="15.75">
      <c r="A7" s="253"/>
      <c r="B7" s="18"/>
      <c r="C7" s="19" t="s">
        <v>7</v>
      </c>
      <c r="D7" s="20" t="s">
        <v>8</v>
      </c>
      <c r="E7" s="21"/>
      <c r="F7" s="22" t="s">
        <v>4</v>
      </c>
      <c r="G7" s="23"/>
      <c r="H7" s="24"/>
      <c r="I7" s="195" t="s">
        <v>95</v>
      </c>
      <c r="J7" s="105" t="s">
        <v>9</v>
      </c>
      <c r="K7" s="17"/>
    </row>
    <row r="8" spans="1:11" ht="13.5" thickBot="1">
      <c r="A8" s="254"/>
      <c r="B8" s="25"/>
      <c r="C8" s="26" t="s">
        <v>10</v>
      </c>
      <c r="D8" s="27" t="s">
        <v>10</v>
      </c>
      <c r="E8" s="28" t="s">
        <v>11</v>
      </c>
      <c r="F8" s="29" t="s">
        <v>12</v>
      </c>
      <c r="G8" s="30" t="s">
        <v>13</v>
      </c>
      <c r="H8" s="28" t="s">
        <v>14</v>
      </c>
      <c r="I8" s="28" t="s">
        <v>15</v>
      </c>
      <c r="J8" s="106"/>
      <c r="K8" s="31"/>
    </row>
    <row r="9" spans="1:11" s="197" customFormat="1" ht="15" customHeight="1">
      <c r="A9" s="196" t="s">
        <v>96</v>
      </c>
      <c r="B9" s="35">
        <v>123814</v>
      </c>
      <c r="C9" s="36">
        <v>0</v>
      </c>
      <c r="D9" s="208">
        <v>123814</v>
      </c>
      <c r="E9" s="208">
        <v>30309</v>
      </c>
      <c r="F9" s="208">
        <v>9587</v>
      </c>
      <c r="G9" s="208">
        <v>20722</v>
      </c>
      <c r="H9" s="208">
        <v>8959</v>
      </c>
      <c r="I9" s="208">
        <v>84546</v>
      </c>
      <c r="J9" s="210">
        <v>87</v>
      </c>
      <c r="K9" s="35">
        <v>0</v>
      </c>
    </row>
    <row r="10" spans="1:11" s="197" customFormat="1" ht="15" customHeight="1">
      <c r="A10" s="196" t="s">
        <v>101</v>
      </c>
      <c r="B10" s="35">
        <v>1971</v>
      </c>
      <c r="C10" s="36"/>
      <c r="D10" s="37">
        <v>1971</v>
      </c>
      <c r="E10" s="37">
        <v>1269</v>
      </c>
      <c r="F10" s="37">
        <v>508</v>
      </c>
      <c r="G10" s="37">
        <v>761</v>
      </c>
      <c r="H10" s="37">
        <v>452</v>
      </c>
      <c r="I10" s="37">
        <v>250</v>
      </c>
      <c r="J10" s="107"/>
      <c r="K10" s="35"/>
    </row>
    <row r="11" spans="1:11" s="197" customFormat="1" ht="15" customHeight="1" thickBot="1">
      <c r="A11" s="200" t="s">
        <v>119</v>
      </c>
      <c r="B11" s="101">
        <v>121843</v>
      </c>
      <c r="C11" s="102"/>
      <c r="D11" s="103">
        <v>121843</v>
      </c>
      <c r="E11" s="103">
        <v>29040</v>
      </c>
      <c r="F11" s="103">
        <v>9079</v>
      </c>
      <c r="G11" s="103">
        <v>19961</v>
      </c>
      <c r="H11" s="103">
        <v>8507</v>
      </c>
      <c r="I11" s="103">
        <v>84296</v>
      </c>
      <c r="J11" s="108">
        <v>87</v>
      </c>
      <c r="K11" s="101"/>
    </row>
    <row r="12" spans="1:11" s="197" customFormat="1" ht="15" customHeight="1">
      <c r="A12" s="198" t="s">
        <v>97</v>
      </c>
      <c r="B12" s="199">
        <v>925771</v>
      </c>
      <c r="C12" s="206">
        <v>0</v>
      </c>
      <c r="D12" s="208">
        <v>925771</v>
      </c>
      <c r="E12" s="208">
        <v>98587</v>
      </c>
      <c r="F12" s="208">
        <v>80819</v>
      </c>
      <c r="G12" s="208">
        <v>17768</v>
      </c>
      <c r="H12" s="208">
        <v>34383</v>
      </c>
      <c r="I12" s="208">
        <v>792801</v>
      </c>
      <c r="J12" s="210">
        <v>131</v>
      </c>
      <c r="K12" s="199">
        <v>0</v>
      </c>
    </row>
    <row r="13" spans="1:11" s="197" customFormat="1" ht="15" customHeight="1">
      <c r="A13" s="196" t="s">
        <v>104</v>
      </c>
      <c r="B13" s="35">
        <v>8229</v>
      </c>
      <c r="C13" s="36"/>
      <c r="D13" s="37">
        <v>8229</v>
      </c>
      <c r="E13" s="37">
        <v>6020</v>
      </c>
      <c r="F13" s="37">
        <v>5103</v>
      </c>
      <c r="G13" s="37">
        <v>917</v>
      </c>
      <c r="H13" s="37">
        <v>2209</v>
      </c>
      <c r="I13" s="37">
        <v>0</v>
      </c>
      <c r="J13" s="107">
        <v>12</v>
      </c>
      <c r="K13" s="35"/>
    </row>
    <row r="14" spans="1:11" s="197" customFormat="1" ht="15" customHeight="1" thickBot="1">
      <c r="A14" s="200" t="s">
        <v>118</v>
      </c>
      <c r="B14" s="34">
        <v>917542</v>
      </c>
      <c r="C14" s="38"/>
      <c r="D14" s="39">
        <v>917542</v>
      </c>
      <c r="E14" s="39">
        <v>92567</v>
      </c>
      <c r="F14" s="39">
        <v>75716</v>
      </c>
      <c r="G14" s="39">
        <v>16851</v>
      </c>
      <c r="H14" s="39">
        <v>32174</v>
      </c>
      <c r="I14" s="39">
        <v>792801</v>
      </c>
      <c r="J14" s="109">
        <v>119</v>
      </c>
      <c r="K14" s="34"/>
    </row>
    <row r="15" spans="1:11" s="197" customFormat="1" ht="15" customHeight="1">
      <c r="A15" s="198" t="s">
        <v>98</v>
      </c>
      <c r="B15" s="199">
        <v>1210728</v>
      </c>
      <c r="C15" s="206">
        <v>0</v>
      </c>
      <c r="D15" s="208">
        <v>1210728</v>
      </c>
      <c r="E15" s="208">
        <v>9787</v>
      </c>
      <c r="F15" s="208">
        <v>6468</v>
      </c>
      <c r="G15" s="208">
        <v>3319</v>
      </c>
      <c r="H15" s="208">
        <v>2954</v>
      </c>
      <c r="I15" s="208">
        <v>1197987</v>
      </c>
      <c r="J15" s="210">
        <v>27</v>
      </c>
      <c r="K15" s="199">
        <v>0</v>
      </c>
    </row>
    <row r="16" spans="1:11" s="197" customFormat="1" ht="15" customHeight="1">
      <c r="A16" s="196" t="s">
        <v>104</v>
      </c>
      <c r="B16" s="35">
        <v>55203</v>
      </c>
      <c r="C16" s="36"/>
      <c r="D16" s="37">
        <v>55203</v>
      </c>
      <c r="E16" s="37">
        <v>5743</v>
      </c>
      <c r="F16" s="37">
        <v>4851</v>
      </c>
      <c r="G16" s="37">
        <v>892</v>
      </c>
      <c r="H16" s="37">
        <v>2107</v>
      </c>
      <c r="I16" s="37">
        <v>47353</v>
      </c>
      <c r="J16" s="107">
        <v>12</v>
      </c>
      <c r="K16" s="35"/>
    </row>
    <row r="17" spans="1:11" s="197" customFormat="1" ht="15" customHeight="1" thickBot="1">
      <c r="A17" s="200" t="s">
        <v>118</v>
      </c>
      <c r="B17" s="34">
        <v>1155525</v>
      </c>
      <c r="C17" s="38"/>
      <c r="D17" s="39">
        <v>1155525</v>
      </c>
      <c r="E17" s="39">
        <v>4044</v>
      </c>
      <c r="F17" s="39">
        <v>1617</v>
      </c>
      <c r="G17" s="39">
        <v>2427</v>
      </c>
      <c r="H17" s="39">
        <v>847</v>
      </c>
      <c r="I17" s="39">
        <v>1150634</v>
      </c>
      <c r="J17" s="109">
        <v>15</v>
      </c>
      <c r="K17" s="34"/>
    </row>
    <row r="18" spans="1:13" ht="15" customHeight="1" thickBot="1">
      <c r="A18" s="255" t="s">
        <v>99</v>
      </c>
      <c r="B18" s="35">
        <v>7659</v>
      </c>
      <c r="C18" s="102">
        <v>0</v>
      </c>
      <c r="D18" s="103">
        <v>7659</v>
      </c>
      <c r="E18" s="103">
        <v>0</v>
      </c>
      <c r="F18" s="103">
        <v>0</v>
      </c>
      <c r="G18" s="103">
        <v>0</v>
      </c>
      <c r="H18" s="103">
        <v>0</v>
      </c>
      <c r="I18" s="33">
        <v>7659</v>
      </c>
      <c r="J18" s="108">
        <v>0</v>
      </c>
      <c r="K18" s="211">
        <v>0</v>
      </c>
      <c r="M18" s="201"/>
    </row>
    <row r="19" spans="1:13" s="202" customFormat="1" ht="19.5" customHeight="1" thickBot="1">
      <c r="A19" s="256" t="s">
        <v>117</v>
      </c>
      <c r="B19" s="205">
        <v>2267972</v>
      </c>
      <c r="C19" s="207">
        <v>0</v>
      </c>
      <c r="D19" s="209">
        <v>2267972</v>
      </c>
      <c r="E19" s="215">
        <v>138683</v>
      </c>
      <c r="F19" s="215">
        <v>96874</v>
      </c>
      <c r="G19" s="215">
        <v>41809</v>
      </c>
      <c r="H19" s="216">
        <v>46296</v>
      </c>
      <c r="I19" s="217">
        <v>2082993</v>
      </c>
      <c r="J19" s="218">
        <v>245</v>
      </c>
      <c r="K19" s="219">
        <v>0</v>
      </c>
      <c r="M19" s="203"/>
    </row>
    <row r="20" spans="1:11" s="197" customFormat="1" ht="15" customHeight="1">
      <c r="A20" s="196" t="s">
        <v>100</v>
      </c>
      <c r="B20" s="35">
        <v>345242</v>
      </c>
      <c r="C20" s="36">
        <v>0</v>
      </c>
      <c r="D20" s="37">
        <v>345242</v>
      </c>
      <c r="E20" s="37">
        <v>90927</v>
      </c>
      <c r="F20" s="37">
        <v>28761</v>
      </c>
      <c r="G20" s="37">
        <v>62166</v>
      </c>
      <c r="H20" s="37">
        <v>32400</v>
      </c>
      <c r="I20" s="37">
        <v>221915</v>
      </c>
      <c r="J20" s="107">
        <v>259</v>
      </c>
      <c r="K20" s="35">
        <v>345242</v>
      </c>
    </row>
    <row r="21" spans="1:11" s="197" customFormat="1" ht="15" customHeight="1">
      <c r="A21" s="196" t="s">
        <v>101</v>
      </c>
      <c r="B21" s="35">
        <v>10496</v>
      </c>
      <c r="C21" s="36"/>
      <c r="D21" s="37">
        <v>10496</v>
      </c>
      <c r="E21" s="37">
        <v>7191</v>
      </c>
      <c r="F21" s="37">
        <v>2879</v>
      </c>
      <c r="G21" s="37">
        <v>4312</v>
      </c>
      <c r="H21" s="37">
        <v>2555</v>
      </c>
      <c r="I21" s="37">
        <v>750</v>
      </c>
      <c r="J21" s="107"/>
      <c r="K21" s="35">
        <v>10496</v>
      </c>
    </row>
    <row r="22" spans="1:11" s="197" customFormat="1" ht="15" customHeight="1" thickBot="1">
      <c r="A22" s="200" t="s">
        <v>119</v>
      </c>
      <c r="B22" s="101">
        <v>334746</v>
      </c>
      <c r="C22" s="102"/>
      <c r="D22" s="103">
        <v>334746</v>
      </c>
      <c r="E22" s="103">
        <v>83736</v>
      </c>
      <c r="F22" s="103">
        <v>25882</v>
      </c>
      <c r="G22" s="103">
        <v>57854</v>
      </c>
      <c r="H22" s="103">
        <v>29845</v>
      </c>
      <c r="I22" s="103">
        <v>221165</v>
      </c>
      <c r="J22" s="108">
        <v>259</v>
      </c>
      <c r="K22" s="101">
        <v>334746</v>
      </c>
    </row>
    <row r="23" spans="1:11" s="197" customFormat="1" ht="15" customHeight="1">
      <c r="A23" s="198" t="s">
        <v>102</v>
      </c>
      <c r="B23" s="199">
        <v>86631</v>
      </c>
      <c r="C23" s="206">
        <v>0</v>
      </c>
      <c r="D23" s="208">
        <v>86631</v>
      </c>
      <c r="E23" s="208">
        <v>43659</v>
      </c>
      <c r="F23" s="208">
        <v>32974</v>
      </c>
      <c r="G23" s="208">
        <v>10685</v>
      </c>
      <c r="H23" s="208">
        <v>15940</v>
      </c>
      <c r="I23" s="208">
        <v>27032</v>
      </c>
      <c r="J23" s="210">
        <v>741</v>
      </c>
      <c r="K23" s="199">
        <v>86631</v>
      </c>
    </row>
    <row r="24" spans="1:11" s="197" customFormat="1" ht="15" customHeight="1">
      <c r="A24" s="196" t="s">
        <v>104</v>
      </c>
      <c r="B24" s="35">
        <v>46631</v>
      </c>
      <c r="C24" s="36"/>
      <c r="D24" s="37">
        <v>46631</v>
      </c>
      <c r="E24" s="37">
        <v>34113</v>
      </c>
      <c r="F24" s="37">
        <v>28917</v>
      </c>
      <c r="G24" s="37">
        <v>5196</v>
      </c>
      <c r="H24" s="37">
        <v>12518</v>
      </c>
      <c r="I24" s="37">
        <v>0</v>
      </c>
      <c r="J24" s="107">
        <v>70</v>
      </c>
      <c r="K24" s="35">
        <v>46631</v>
      </c>
    </row>
    <row r="25" spans="1:11" s="197" customFormat="1" ht="15" customHeight="1" thickBot="1">
      <c r="A25" s="200" t="s">
        <v>118</v>
      </c>
      <c r="B25" s="34">
        <v>40000</v>
      </c>
      <c r="C25" s="38"/>
      <c r="D25" s="39">
        <v>40000</v>
      </c>
      <c r="E25" s="39">
        <v>9546</v>
      </c>
      <c r="F25" s="39">
        <v>4057</v>
      </c>
      <c r="G25" s="39">
        <v>5489</v>
      </c>
      <c r="H25" s="39">
        <v>3422</v>
      </c>
      <c r="I25" s="39">
        <v>27032</v>
      </c>
      <c r="J25" s="109">
        <v>671</v>
      </c>
      <c r="K25" s="34">
        <v>40000</v>
      </c>
    </row>
    <row r="26" spans="1:11" s="197" customFormat="1" ht="15" customHeight="1">
      <c r="A26" s="198" t="s">
        <v>103</v>
      </c>
      <c r="B26" s="199">
        <v>113369</v>
      </c>
      <c r="C26" s="206">
        <v>0</v>
      </c>
      <c r="D26" s="208">
        <v>113369</v>
      </c>
      <c r="E26" s="208">
        <v>55460</v>
      </c>
      <c r="F26" s="208">
        <v>36652</v>
      </c>
      <c r="G26" s="208">
        <v>18808</v>
      </c>
      <c r="H26" s="208">
        <v>16739</v>
      </c>
      <c r="I26" s="208">
        <v>41170</v>
      </c>
      <c r="J26" s="210">
        <v>155</v>
      </c>
      <c r="K26" s="199">
        <v>113369</v>
      </c>
    </row>
    <row r="27" spans="1:11" s="197" customFormat="1" ht="15" customHeight="1">
      <c r="A27" s="196" t="s">
        <v>104</v>
      </c>
      <c r="B27" s="35">
        <v>48133</v>
      </c>
      <c r="C27" s="36"/>
      <c r="D27" s="37">
        <v>48133</v>
      </c>
      <c r="E27" s="37">
        <v>32544</v>
      </c>
      <c r="F27" s="37">
        <v>27489</v>
      </c>
      <c r="G27" s="37">
        <v>5055</v>
      </c>
      <c r="H27" s="37">
        <v>11942</v>
      </c>
      <c r="I27" s="37">
        <v>3647</v>
      </c>
      <c r="J27" s="107">
        <v>63</v>
      </c>
      <c r="K27" s="35">
        <v>48133</v>
      </c>
    </row>
    <row r="28" spans="1:11" s="197" customFormat="1" ht="15" customHeight="1" thickBot="1">
      <c r="A28" s="200" t="s">
        <v>118</v>
      </c>
      <c r="B28" s="34">
        <v>65236</v>
      </c>
      <c r="C28" s="38"/>
      <c r="D28" s="39">
        <v>65236</v>
      </c>
      <c r="E28" s="39">
        <v>22916</v>
      </c>
      <c r="F28" s="39">
        <v>9163</v>
      </c>
      <c r="G28" s="39">
        <v>13753</v>
      </c>
      <c r="H28" s="39">
        <v>4797</v>
      </c>
      <c r="I28" s="39">
        <v>37523</v>
      </c>
      <c r="J28" s="109">
        <v>92</v>
      </c>
      <c r="K28" s="34">
        <v>65236</v>
      </c>
    </row>
    <row r="29" spans="1:11" s="197" customFormat="1" ht="15" customHeight="1" thickBot="1">
      <c r="A29" s="255" t="s">
        <v>105</v>
      </c>
      <c r="B29" s="35">
        <v>44131</v>
      </c>
      <c r="C29" s="36"/>
      <c r="D29" s="37">
        <v>44131</v>
      </c>
      <c r="E29" s="37"/>
      <c r="F29" s="37"/>
      <c r="G29" s="37"/>
      <c r="H29" s="37"/>
      <c r="I29" s="37">
        <v>44131</v>
      </c>
      <c r="J29" s="107"/>
      <c r="K29" s="101">
        <v>44131</v>
      </c>
    </row>
    <row r="30" spans="1:11" s="202" customFormat="1" ht="19.5" customHeight="1" thickBot="1">
      <c r="A30" s="256" t="s">
        <v>116</v>
      </c>
      <c r="B30" s="205">
        <v>589373</v>
      </c>
      <c r="C30" s="207">
        <v>0</v>
      </c>
      <c r="D30" s="209">
        <v>589373</v>
      </c>
      <c r="E30" s="215">
        <v>190046</v>
      </c>
      <c r="F30" s="215">
        <v>98387</v>
      </c>
      <c r="G30" s="215">
        <v>91659</v>
      </c>
      <c r="H30" s="215">
        <v>65079</v>
      </c>
      <c r="I30" s="217">
        <v>334248</v>
      </c>
      <c r="J30" s="218">
        <v>1155</v>
      </c>
      <c r="K30" s="204">
        <v>589373</v>
      </c>
    </row>
    <row r="31" spans="1:11" s="202" customFormat="1" ht="30" customHeight="1" thickBot="1">
      <c r="A31" s="264" t="s">
        <v>120</v>
      </c>
      <c r="B31" s="265">
        <v>2857345</v>
      </c>
      <c r="C31" s="266">
        <v>0</v>
      </c>
      <c r="D31" s="212">
        <v>2857345</v>
      </c>
      <c r="E31" s="212">
        <v>328729</v>
      </c>
      <c r="F31" s="212">
        <v>195261</v>
      </c>
      <c r="G31" s="212">
        <v>133468</v>
      </c>
      <c r="H31" s="212">
        <v>111375</v>
      </c>
      <c r="I31" s="213">
        <v>2417241</v>
      </c>
      <c r="J31" s="214">
        <v>1400</v>
      </c>
      <c r="K31" s="267">
        <v>589373</v>
      </c>
    </row>
    <row r="32" ht="12.75">
      <c r="B32" s="201"/>
    </row>
    <row r="33" spans="1:11" s="259" customFormat="1" ht="12.75">
      <c r="A33" s="259" t="s">
        <v>111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</row>
    <row r="34" spans="1:11" s="259" customFormat="1" ht="12.75">
      <c r="A34" s="261" t="s">
        <v>112</v>
      </c>
      <c r="B34" s="262">
        <f>+B9+B20</f>
        <v>469056</v>
      </c>
      <c r="C34" s="262">
        <f aca="true" t="shared" si="0" ref="C34:K34">+C9+C20</f>
        <v>0</v>
      </c>
      <c r="D34" s="262">
        <f t="shared" si="0"/>
        <v>469056</v>
      </c>
      <c r="E34" s="262">
        <f t="shared" si="0"/>
        <v>121236</v>
      </c>
      <c r="F34" s="262">
        <f t="shared" si="0"/>
        <v>38348</v>
      </c>
      <c r="G34" s="262">
        <f t="shared" si="0"/>
        <v>82888</v>
      </c>
      <c r="H34" s="262">
        <f t="shared" si="0"/>
        <v>41359</v>
      </c>
      <c r="I34" s="262">
        <f t="shared" si="0"/>
        <v>306461</v>
      </c>
      <c r="J34" s="262">
        <f t="shared" si="0"/>
        <v>346</v>
      </c>
      <c r="K34" s="262">
        <f t="shared" si="0"/>
        <v>345242</v>
      </c>
    </row>
    <row r="35" spans="1:11" s="259" customFormat="1" ht="12.75">
      <c r="A35" s="261" t="s">
        <v>113</v>
      </c>
      <c r="B35" s="262">
        <f>+B12+B23</f>
        <v>1012402</v>
      </c>
      <c r="C35" s="262">
        <f aca="true" t="shared" si="1" ref="C35:K35">+C12+C23</f>
        <v>0</v>
      </c>
      <c r="D35" s="262">
        <f t="shared" si="1"/>
        <v>1012402</v>
      </c>
      <c r="E35" s="262">
        <f t="shared" si="1"/>
        <v>142246</v>
      </c>
      <c r="F35" s="262">
        <f t="shared" si="1"/>
        <v>113793</v>
      </c>
      <c r="G35" s="262">
        <f t="shared" si="1"/>
        <v>28453</v>
      </c>
      <c r="H35" s="262">
        <f t="shared" si="1"/>
        <v>50323</v>
      </c>
      <c r="I35" s="262">
        <f t="shared" si="1"/>
        <v>819833</v>
      </c>
      <c r="J35" s="262">
        <f t="shared" si="1"/>
        <v>872</v>
      </c>
      <c r="K35" s="262">
        <f t="shared" si="1"/>
        <v>86631</v>
      </c>
    </row>
    <row r="36" spans="1:11" s="259" customFormat="1" ht="12.75">
      <c r="A36" s="261" t="s">
        <v>114</v>
      </c>
      <c r="B36" s="262">
        <f>+B15+B26</f>
        <v>1324097</v>
      </c>
      <c r="C36" s="262">
        <f aca="true" t="shared" si="2" ref="C36:K36">+C15+C26</f>
        <v>0</v>
      </c>
      <c r="D36" s="262">
        <f t="shared" si="2"/>
        <v>1324097</v>
      </c>
      <c r="E36" s="262">
        <f t="shared" si="2"/>
        <v>65247</v>
      </c>
      <c r="F36" s="262">
        <f t="shared" si="2"/>
        <v>43120</v>
      </c>
      <c r="G36" s="262">
        <f t="shared" si="2"/>
        <v>22127</v>
      </c>
      <c r="H36" s="262">
        <f t="shared" si="2"/>
        <v>19693</v>
      </c>
      <c r="I36" s="262">
        <f t="shared" si="2"/>
        <v>1239157</v>
      </c>
      <c r="J36" s="262">
        <f t="shared" si="2"/>
        <v>182</v>
      </c>
      <c r="K36" s="262">
        <f t="shared" si="2"/>
        <v>113369</v>
      </c>
    </row>
    <row r="37" spans="1:11" s="259" customFormat="1" ht="12.75">
      <c r="A37" s="261" t="s">
        <v>115</v>
      </c>
      <c r="B37" s="262">
        <f>+B18+B29</f>
        <v>51790</v>
      </c>
      <c r="C37" s="262">
        <f aca="true" t="shared" si="3" ref="C37:K37">+C18+C29</f>
        <v>0</v>
      </c>
      <c r="D37" s="262">
        <f t="shared" si="3"/>
        <v>51790</v>
      </c>
      <c r="E37" s="262">
        <f t="shared" si="3"/>
        <v>0</v>
      </c>
      <c r="F37" s="262">
        <f t="shared" si="3"/>
        <v>0</v>
      </c>
      <c r="G37" s="262">
        <f t="shared" si="3"/>
        <v>0</v>
      </c>
      <c r="H37" s="262">
        <f t="shared" si="3"/>
        <v>0</v>
      </c>
      <c r="I37" s="262">
        <f t="shared" si="3"/>
        <v>51790</v>
      </c>
      <c r="J37" s="262">
        <f t="shared" si="3"/>
        <v>0</v>
      </c>
      <c r="K37" s="262">
        <f t="shared" si="3"/>
        <v>44131</v>
      </c>
    </row>
    <row r="38" spans="2:11" ht="12.75">
      <c r="B38" s="201"/>
      <c r="C38" s="201"/>
      <c r="D38" s="201"/>
      <c r="E38" s="201"/>
      <c r="F38" s="201"/>
      <c r="G38" s="201"/>
      <c r="H38" s="201"/>
      <c r="I38" s="201"/>
      <c r="J38" s="201"/>
      <c r="K38" s="201"/>
    </row>
    <row r="39" spans="2:11" ht="12.75">
      <c r="B39" s="201"/>
      <c r="C39" s="201"/>
      <c r="D39" s="201"/>
      <c r="E39" s="201"/>
      <c r="F39" s="201"/>
      <c r="G39" s="201"/>
      <c r="H39" s="201"/>
      <c r="I39" s="201"/>
      <c r="J39" s="201"/>
      <c r="K39" s="201"/>
    </row>
    <row r="40" spans="2:11" ht="12.75">
      <c r="B40" s="201"/>
      <c r="C40" s="201"/>
      <c r="D40" s="201"/>
      <c r="E40" s="201"/>
      <c r="F40" s="201"/>
      <c r="G40" s="201"/>
      <c r="H40" s="201"/>
      <c r="I40" s="201"/>
      <c r="J40" s="201"/>
      <c r="K40" s="20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1"/>
  <headerFooter>
    <oddHeader>&amp;R&amp;"Arial CE,Kurzíva"Kapitola B.3.VI&amp;"Arial CE,Obyčejné"
&amp;"Arial CE,Tučné"Tabulka č.1a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4.00390625" style="111" customWidth="1"/>
    <col min="2" max="2" width="75.00390625" style="111" customWidth="1"/>
    <col min="3" max="3" width="12.00390625" style="165" customWidth="1"/>
    <col min="4" max="9" width="10.375" style="111" bestFit="1" customWidth="1"/>
    <col min="10" max="10" width="12.125" style="111" bestFit="1" customWidth="1"/>
    <col min="11" max="11" width="11.75390625" style="111" customWidth="1"/>
    <col min="12" max="16384" width="9.125" style="111" customWidth="1"/>
  </cols>
  <sheetData>
    <row r="1" spans="1:11" ht="18">
      <c r="A1" s="272" t="s">
        <v>108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8.75" thickBot="1">
      <c r="A2" s="110"/>
      <c r="B2" s="110"/>
      <c r="C2" s="189"/>
      <c r="D2" s="110"/>
      <c r="E2" s="110"/>
      <c r="F2" s="110"/>
      <c r="G2" s="110"/>
      <c r="H2" s="110"/>
      <c r="I2" s="110"/>
      <c r="J2" s="110"/>
      <c r="K2" s="110"/>
    </row>
    <row r="3" spans="1:11" ht="18">
      <c r="A3" s="154"/>
      <c r="B3" s="155"/>
      <c r="C3" s="177" t="s">
        <v>86</v>
      </c>
      <c r="D3" s="268" t="s">
        <v>29</v>
      </c>
      <c r="E3" s="269"/>
      <c r="F3" s="270" t="s">
        <v>30</v>
      </c>
      <c r="G3" s="269"/>
      <c r="H3" s="270" t="s">
        <v>31</v>
      </c>
      <c r="I3" s="269"/>
      <c r="J3" s="270" t="s">
        <v>32</v>
      </c>
      <c r="K3" s="271"/>
    </row>
    <row r="4" spans="1:11" ht="52.5" thickBot="1">
      <c r="A4" s="169"/>
      <c r="B4" s="170"/>
      <c r="C4" s="178" t="s">
        <v>87</v>
      </c>
      <c r="D4" s="171" t="s">
        <v>34</v>
      </c>
      <c r="E4" s="171" t="s">
        <v>35</v>
      </c>
      <c r="F4" s="171" t="s">
        <v>34</v>
      </c>
      <c r="G4" s="171" t="s">
        <v>35</v>
      </c>
      <c r="H4" s="171" t="s">
        <v>34</v>
      </c>
      <c r="I4" s="171" t="s">
        <v>35</v>
      </c>
      <c r="J4" s="171" t="s">
        <v>34</v>
      </c>
      <c r="K4" s="172" t="s">
        <v>121</v>
      </c>
    </row>
    <row r="5" spans="1:11" ht="15.75">
      <c r="A5" s="188" t="s">
        <v>33</v>
      </c>
      <c r="B5" s="145"/>
      <c r="C5" s="179"/>
      <c r="D5" s="167"/>
      <c r="E5" s="167"/>
      <c r="F5" s="167"/>
      <c r="G5" s="167"/>
      <c r="H5" s="167"/>
      <c r="I5" s="167"/>
      <c r="J5" s="167"/>
      <c r="K5" s="168"/>
    </row>
    <row r="6" spans="1:11" s="163" customFormat="1" ht="12.75">
      <c r="A6" s="159"/>
      <c r="B6" s="160" t="s">
        <v>85</v>
      </c>
      <c r="C6" s="180">
        <f>SUM(D6:K6)</f>
        <v>589373</v>
      </c>
      <c r="D6" s="173"/>
      <c r="E6" s="161">
        <v>345242</v>
      </c>
      <c r="F6" s="161"/>
      <c r="G6" s="161">
        <v>86631</v>
      </c>
      <c r="H6" s="161"/>
      <c r="I6" s="161">
        <v>113369</v>
      </c>
      <c r="J6" s="161"/>
      <c r="K6" s="162">
        <v>44131</v>
      </c>
    </row>
    <row r="7" spans="1:11" s="163" customFormat="1" ht="12.75">
      <c r="A7" s="114"/>
      <c r="B7" s="164" t="s">
        <v>36</v>
      </c>
      <c r="C7" s="181">
        <f aca="true" t="shared" si="0" ref="C7:C62">SUM(D7:K7)</f>
        <v>2857345</v>
      </c>
      <c r="D7" s="173">
        <v>123814</v>
      </c>
      <c r="E7" s="161">
        <v>345242</v>
      </c>
      <c r="F7" s="161">
        <v>925771</v>
      </c>
      <c r="G7" s="161">
        <v>86631</v>
      </c>
      <c r="H7" s="161">
        <v>1210728</v>
      </c>
      <c r="I7" s="161">
        <v>113369</v>
      </c>
      <c r="J7" s="161">
        <v>7659</v>
      </c>
      <c r="K7" s="162">
        <v>44131</v>
      </c>
    </row>
    <row r="8" spans="1:11" ht="15.75">
      <c r="A8" s="187" t="s">
        <v>37</v>
      </c>
      <c r="B8" s="156"/>
      <c r="C8" s="182">
        <f t="shared" si="0"/>
        <v>0</v>
      </c>
      <c r="D8" s="157"/>
      <c r="E8" s="157"/>
      <c r="F8" s="157"/>
      <c r="G8" s="157"/>
      <c r="H8" s="157"/>
      <c r="I8" s="157"/>
      <c r="J8" s="157"/>
      <c r="K8" s="158"/>
    </row>
    <row r="9" spans="1:11" ht="12.75" customHeight="1">
      <c r="A9" s="112"/>
      <c r="B9" s="119" t="s">
        <v>38</v>
      </c>
      <c r="C9" s="180">
        <f t="shared" si="0"/>
        <v>589373</v>
      </c>
      <c r="D9" s="118"/>
      <c r="E9" s="113">
        <f>SUM(E10:E12)</f>
        <v>345242</v>
      </c>
      <c r="F9" s="113"/>
      <c r="G9" s="113">
        <f>SUM(G10:G12)</f>
        <v>86631</v>
      </c>
      <c r="H9" s="113"/>
      <c r="I9" s="113">
        <f>SUM(I10:I12)</f>
        <v>113369</v>
      </c>
      <c r="J9" s="113"/>
      <c r="K9" s="146">
        <f>SUM(K10:K12)</f>
        <v>44131</v>
      </c>
    </row>
    <row r="10" spans="1:11" ht="12.75">
      <c r="A10" s="112"/>
      <c r="B10" s="120" t="s">
        <v>88</v>
      </c>
      <c r="C10" s="183">
        <f t="shared" si="0"/>
        <v>345242</v>
      </c>
      <c r="D10" s="118"/>
      <c r="E10" s="113">
        <f>E6</f>
        <v>345242</v>
      </c>
      <c r="F10" s="113"/>
      <c r="G10" s="113"/>
      <c r="H10" s="113"/>
      <c r="I10" s="113"/>
      <c r="J10" s="113"/>
      <c r="K10" s="146"/>
    </row>
    <row r="11" spans="1:11" ht="12.75">
      <c r="A11" s="112"/>
      <c r="B11" s="120" t="s">
        <v>89</v>
      </c>
      <c r="C11" s="183">
        <f t="shared" si="0"/>
        <v>200000</v>
      </c>
      <c r="D11" s="118"/>
      <c r="E11" s="113"/>
      <c r="F11" s="113"/>
      <c r="G11" s="113">
        <f>G7</f>
        <v>86631</v>
      </c>
      <c r="H11" s="113"/>
      <c r="I11" s="113">
        <f>I6</f>
        <v>113369</v>
      </c>
      <c r="J11" s="113"/>
      <c r="K11" s="146"/>
    </row>
    <row r="12" spans="1:11" ht="12.75" customHeight="1">
      <c r="A12" s="112"/>
      <c r="B12" s="121" t="s">
        <v>39</v>
      </c>
      <c r="C12" s="181">
        <f t="shared" si="0"/>
        <v>44131</v>
      </c>
      <c r="D12" s="118"/>
      <c r="E12" s="113"/>
      <c r="F12" s="113"/>
      <c r="G12" s="113"/>
      <c r="H12" s="113"/>
      <c r="I12" s="113"/>
      <c r="J12" s="113"/>
      <c r="K12" s="146">
        <f>K7</f>
        <v>44131</v>
      </c>
    </row>
    <row r="13" spans="1:11" ht="12.75" customHeight="1">
      <c r="A13" s="112"/>
      <c r="B13" s="122" t="s">
        <v>40</v>
      </c>
      <c r="C13" s="181">
        <f t="shared" si="0"/>
        <v>0</v>
      </c>
      <c r="D13" s="118"/>
      <c r="E13" s="113"/>
      <c r="F13" s="113"/>
      <c r="G13" s="113"/>
      <c r="H13" s="113"/>
      <c r="I13" s="113"/>
      <c r="J13" s="113"/>
      <c r="K13" s="146"/>
    </row>
    <row r="14" spans="1:11" ht="15.75">
      <c r="A14" s="187" t="s">
        <v>41</v>
      </c>
      <c r="B14" s="156"/>
      <c r="C14" s="182">
        <f t="shared" si="0"/>
        <v>0</v>
      </c>
      <c r="D14" s="157"/>
      <c r="E14" s="157"/>
      <c r="F14" s="157"/>
      <c r="G14" s="157"/>
      <c r="H14" s="157"/>
      <c r="I14" s="157"/>
      <c r="J14" s="157"/>
      <c r="K14" s="158"/>
    </row>
    <row r="15" spans="1:11" ht="12.75" customHeight="1">
      <c r="A15" s="123"/>
      <c r="B15" s="124" t="s">
        <v>42</v>
      </c>
      <c r="C15" s="180">
        <f t="shared" si="0"/>
        <v>1490947</v>
      </c>
      <c r="D15" s="118"/>
      <c r="E15" s="113"/>
      <c r="F15" s="113">
        <v>167000</v>
      </c>
      <c r="G15" s="113"/>
      <c r="H15" s="113">
        <v>1210578</v>
      </c>
      <c r="I15" s="113">
        <v>113369</v>
      </c>
      <c r="J15" s="113"/>
      <c r="K15" s="146"/>
    </row>
    <row r="16" spans="1:11" ht="12.75" customHeight="1">
      <c r="A16" s="123"/>
      <c r="B16" s="125" t="s">
        <v>43</v>
      </c>
      <c r="C16" s="181">
        <f t="shared" si="0"/>
        <v>0</v>
      </c>
      <c r="D16" s="118"/>
      <c r="E16" s="113"/>
      <c r="F16" s="113"/>
      <c r="G16" s="113"/>
      <c r="H16" s="113"/>
      <c r="I16" s="113"/>
      <c r="J16" s="113"/>
      <c r="K16" s="146"/>
    </row>
    <row r="17" spans="1:11" ht="12.75" customHeight="1">
      <c r="A17" s="123"/>
      <c r="B17" s="125" t="s">
        <v>44</v>
      </c>
      <c r="C17" s="181">
        <f t="shared" si="0"/>
        <v>1490947</v>
      </c>
      <c r="D17" s="118"/>
      <c r="E17" s="113"/>
      <c r="F17" s="113">
        <v>167000</v>
      </c>
      <c r="G17" s="113"/>
      <c r="H17" s="113">
        <v>1210578</v>
      </c>
      <c r="I17" s="113">
        <v>113369</v>
      </c>
      <c r="J17" s="113"/>
      <c r="K17" s="146"/>
    </row>
    <row r="18" spans="1:11" ht="12.75" customHeight="1">
      <c r="A18" s="123"/>
      <c r="B18" s="125" t="s">
        <v>45</v>
      </c>
      <c r="C18" s="181">
        <f t="shared" si="0"/>
        <v>0</v>
      </c>
      <c r="D18" s="118"/>
      <c r="E18" s="113"/>
      <c r="F18" s="113"/>
      <c r="G18" s="113"/>
      <c r="H18" s="113"/>
      <c r="I18" s="113"/>
      <c r="J18" s="113"/>
      <c r="K18" s="146"/>
    </row>
    <row r="19" spans="1:11" ht="12.75" customHeight="1">
      <c r="A19" s="123"/>
      <c r="B19" s="125" t="s">
        <v>46</v>
      </c>
      <c r="C19" s="181">
        <f t="shared" si="0"/>
        <v>0</v>
      </c>
      <c r="D19" s="118"/>
      <c r="E19" s="113"/>
      <c r="F19" s="113"/>
      <c r="G19" s="113"/>
      <c r="H19" s="113"/>
      <c r="I19" s="113"/>
      <c r="J19" s="113"/>
      <c r="K19" s="146"/>
    </row>
    <row r="20" spans="1:11" ht="12.75" customHeight="1">
      <c r="A20" s="123"/>
      <c r="B20" s="126" t="s">
        <v>47</v>
      </c>
      <c r="C20" s="181">
        <f t="shared" si="0"/>
        <v>0</v>
      </c>
      <c r="D20" s="118"/>
      <c r="E20" s="113"/>
      <c r="F20" s="113"/>
      <c r="G20" s="113"/>
      <c r="H20" s="113"/>
      <c r="I20" s="113"/>
      <c r="J20" s="113"/>
      <c r="K20" s="146"/>
    </row>
    <row r="21" spans="1:11" ht="12.75" customHeight="1">
      <c r="A21" s="123"/>
      <c r="B21" s="126" t="s">
        <v>48</v>
      </c>
      <c r="C21" s="181">
        <f t="shared" si="0"/>
        <v>0</v>
      </c>
      <c r="D21" s="118"/>
      <c r="E21" s="113"/>
      <c r="F21" s="113"/>
      <c r="G21" s="113"/>
      <c r="H21" s="113"/>
      <c r="I21" s="113"/>
      <c r="J21" s="113"/>
      <c r="K21" s="146"/>
    </row>
    <row r="22" spans="1:11" ht="12.75" customHeight="1">
      <c r="A22" s="123"/>
      <c r="B22" s="126" t="s">
        <v>49</v>
      </c>
      <c r="C22" s="181">
        <f t="shared" si="0"/>
        <v>0</v>
      </c>
      <c r="D22" s="118"/>
      <c r="E22" s="113"/>
      <c r="F22" s="113"/>
      <c r="G22" s="113"/>
      <c r="H22" s="113"/>
      <c r="I22" s="113"/>
      <c r="J22" s="113"/>
      <c r="K22" s="146"/>
    </row>
    <row r="23" spans="1:11" ht="12.75" customHeight="1">
      <c r="A23" s="123"/>
      <c r="B23" s="126" t="s">
        <v>50</v>
      </c>
      <c r="C23" s="181">
        <f t="shared" si="0"/>
        <v>0</v>
      </c>
      <c r="D23" s="118"/>
      <c r="E23" s="113"/>
      <c r="F23" s="113"/>
      <c r="G23" s="113"/>
      <c r="H23" s="113"/>
      <c r="I23" s="113"/>
      <c r="J23" s="113"/>
      <c r="K23" s="146"/>
    </row>
    <row r="24" spans="1:11" ht="12.75" customHeight="1">
      <c r="A24" s="123"/>
      <c r="B24" s="127" t="s">
        <v>51</v>
      </c>
      <c r="C24" s="181">
        <f t="shared" si="0"/>
        <v>1278617</v>
      </c>
      <c r="D24" s="118">
        <f>123814-250</f>
        <v>123564</v>
      </c>
      <c r="E24" s="113">
        <f>345242-750</f>
        <v>344492</v>
      </c>
      <c r="F24" s="113">
        <v>758771</v>
      </c>
      <c r="G24" s="113"/>
      <c r="H24" s="113"/>
      <c r="I24" s="113"/>
      <c r="J24" s="113">
        <v>7659</v>
      </c>
      <c r="K24" s="146">
        <v>44131</v>
      </c>
    </row>
    <row r="25" spans="1:11" ht="12.75" customHeight="1">
      <c r="A25" s="123"/>
      <c r="B25" s="126" t="s">
        <v>52</v>
      </c>
      <c r="C25" s="181">
        <f t="shared" si="0"/>
        <v>0</v>
      </c>
      <c r="D25" s="118"/>
      <c r="E25" s="113"/>
      <c r="F25" s="113"/>
      <c r="G25" s="113"/>
      <c r="H25" s="113"/>
      <c r="I25" s="113"/>
      <c r="J25" s="113"/>
      <c r="K25" s="146"/>
    </row>
    <row r="26" spans="1:11" ht="12.75" customHeight="1">
      <c r="A26" s="123"/>
      <c r="B26" s="126" t="s">
        <v>53</v>
      </c>
      <c r="C26" s="181">
        <f t="shared" si="0"/>
        <v>0</v>
      </c>
      <c r="D26" s="118"/>
      <c r="E26" s="113"/>
      <c r="F26" s="113"/>
      <c r="G26" s="113"/>
      <c r="H26" s="113"/>
      <c r="I26" s="113"/>
      <c r="J26" s="113"/>
      <c r="K26" s="146"/>
    </row>
    <row r="27" spans="1:11" ht="12.75" customHeight="1">
      <c r="A27" s="123"/>
      <c r="B27" s="126" t="s">
        <v>54</v>
      </c>
      <c r="C27" s="181">
        <f t="shared" si="0"/>
        <v>0</v>
      </c>
      <c r="D27" s="118"/>
      <c r="E27" s="113"/>
      <c r="F27" s="113"/>
      <c r="G27" s="113"/>
      <c r="H27" s="113"/>
      <c r="I27" s="113"/>
      <c r="J27" s="113"/>
      <c r="K27" s="146"/>
    </row>
    <row r="28" spans="1:11" ht="12.75" customHeight="1">
      <c r="A28" s="123"/>
      <c r="B28" s="128" t="s">
        <v>55</v>
      </c>
      <c r="C28" s="181">
        <f t="shared" si="0"/>
        <v>0</v>
      </c>
      <c r="D28" s="118"/>
      <c r="E28" s="113"/>
      <c r="F28" s="113"/>
      <c r="G28" s="113"/>
      <c r="H28" s="113"/>
      <c r="I28" s="113"/>
      <c r="J28" s="113"/>
      <c r="K28" s="146"/>
    </row>
    <row r="29" spans="1:11" ht="12.75" customHeight="1">
      <c r="A29" s="123"/>
      <c r="B29" s="128" t="s">
        <v>56</v>
      </c>
      <c r="C29" s="181">
        <f t="shared" si="0"/>
        <v>1000</v>
      </c>
      <c r="D29" s="118">
        <v>250</v>
      </c>
      <c r="E29" s="113">
        <v>750</v>
      </c>
      <c r="F29" s="113"/>
      <c r="G29" s="113"/>
      <c r="H29" s="113"/>
      <c r="I29" s="113"/>
      <c r="J29" s="113"/>
      <c r="K29" s="146"/>
    </row>
    <row r="30" spans="1:11" ht="12.75" customHeight="1">
      <c r="A30" s="123"/>
      <c r="B30" s="128" t="s">
        <v>57</v>
      </c>
      <c r="C30" s="181">
        <f t="shared" si="0"/>
        <v>1000</v>
      </c>
      <c r="D30" s="118"/>
      <c r="E30" s="113"/>
      <c r="F30" s="113"/>
      <c r="G30" s="113"/>
      <c r="H30" s="113">
        <v>150</v>
      </c>
      <c r="I30" s="113">
        <v>850</v>
      </c>
      <c r="J30" s="113"/>
      <c r="K30" s="146"/>
    </row>
    <row r="31" spans="1:11" ht="12.75" customHeight="1">
      <c r="A31" s="123"/>
      <c r="B31" s="129" t="s">
        <v>58</v>
      </c>
      <c r="C31" s="181">
        <f t="shared" si="0"/>
        <v>0</v>
      </c>
      <c r="D31" s="118"/>
      <c r="E31" s="113"/>
      <c r="F31" s="113"/>
      <c r="G31" s="113"/>
      <c r="H31" s="113"/>
      <c r="I31" s="113"/>
      <c r="J31" s="113"/>
      <c r="K31" s="146"/>
    </row>
    <row r="32" spans="1:11" ht="12.75" customHeight="1">
      <c r="A32" s="123"/>
      <c r="B32" s="130" t="s">
        <v>59</v>
      </c>
      <c r="C32" s="184">
        <f t="shared" si="0"/>
        <v>0</v>
      </c>
      <c r="D32" s="118"/>
      <c r="E32" s="113"/>
      <c r="F32" s="113"/>
      <c r="G32" s="113"/>
      <c r="H32" s="113"/>
      <c r="I32" s="113"/>
      <c r="J32" s="113"/>
      <c r="K32" s="146"/>
    </row>
    <row r="33" spans="1:11" ht="15.75">
      <c r="A33" s="115" t="s">
        <v>60</v>
      </c>
      <c r="B33" s="116"/>
      <c r="C33" s="185">
        <f t="shared" si="0"/>
        <v>0</v>
      </c>
      <c r="D33" s="117"/>
      <c r="E33" s="117"/>
      <c r="F33" s="117"/>
      <c r="G33" s="117"/>
      <c r="H33" s="117"/>
      <c r="I33" s="117"/>
      <c r="J33" s="117"/>
      <c r="K33" s="147"/>
    </row>
    <row r="34" spans="1:11" ht="12.75" customHeight="1">
      <c r="A34" s="131"/>
      <c r="B34" s="132" t="s">
        <v>61</v>
      </c>
      <c r="C34" s="180">
        <f t="shared" si="0"/>
        <v>86880</v>
      </c>
      <c r="D34" s="118">
        <v>1269</v>
      </c>
      <c r="E34" s="113">
        <v>7191</v>
      </c>
      <c r="F34" s="113">
        <v>6020</v>
      </c>
      <c r="G34" s="113">
        <v>34113</v>
      </c>
      <c r="H34" s="113">
        <v>5743</v>
      </c>
      <c r="I34" s="113">
        <v>32544</v>
      </c>
      <c r="J34" s="113"/>
      <c r="K34" s="146"/>
    </row>
    <row r="35" spans="1:11" ht="14.25" customHeight="1">
      <c r="A35" s="131"/>
      <c r="B35" s="133" t="s">
        <v>62</v>
      </c>
      <c r="C35" s="181">
        <f t="shared" si="0"/>
        <v>30387</v>
      </c>
      <c r="D35" s="118">
        <v>442</v>
      </c>
      <c r="E35" s="113">
        <v>2497</v>
      </c>
      <c r="F35" s="113">
        <v>2107</v>
      </c>
      <c r="G35" s="113">
        <v>11940</v>
      </c>
      <c r="H35" s="113">
        <v>2010</v>
      </c>
      <c r="I35" s="113">
        <v>11391</v>
      </c>
      <c r="J35" s="113"/>
      <c r="K35" s="146"/>
    </row>
    <row r="36" spans="1:11" ht="12.75" customHeight="1">
      <c r="A36" s="131"/>
      <c r="B36" s="133" t="s">
        <v>63</v>
      </c>
      <c r="C36" s="181">
        <f t="shared" si="0"/>
        <v>1396</v>
      </c>
      <c r="D36" s="118">
        <v>10</v>
      </c>
      <c r="E36" s="113">
        <v>58</v>
      </c>
      <c r="F36" s="113">
        <v>102</v>
      </c>
      <c r="G36" s="113">
        <v>578</v>
      </c>
      <c r="H36" s="113">
        <v>97</v>
      </c>
      <c r="I36" s="113">
        <v>551</v>
      </c>
      <c r="J36" s="113"/>
      <c r="K36" s="146"/>
    </row>
    <row r="37" spans="1:11" s="136" customFormat="1" ht="12.75" customHeight="1">
      <c r="A37" s="134"/>
      <c r="B37" s="133" t="s">
        <v>64</v>
      </c>
      <c r="C37" s="181">
        <f t="shared" si="0"/>
        <v>69747</v>
      </c>
      <c r="D37" s="174">
        <v>508</v>
      </c>
      <c r="E37" s="135">
        <v>2879</v>
      </c>
      <c r="F37" s="135">
        <v>5103</v>
      </c>
      <c r="G37" s="135">
        <v>28917</v>
      </c>
      <c r="H37" s="135">
        <v>4851</v>
      </c>
      <c r="I37" s="135">
        <v>27489</v>
      </c>
      <c r="J37" s="135"/>
      <c r="K37" s="148"/>
    </row>
    <row r="38" spans="1:11" s="136" customFormat="1" ht="12.75" customHeight="1">
      <c r="A38" s="134"/>
      <c r="B38" s="166" t="s">
        <v>90</v>
      </c>
      <c r="C38" s="183">
        <f t="shared" si="0"/>
        <v>1491097</v>
      </c>
      <c r="D38" s="174"/>
      <c r="E38" s="135"/>
      <c r="F38" s="135">
        <v>167000</v>
      </c>
      <c r="G38" s="135"/>
      <c r="H38" s="135">
        <v>1210728</v>
      </c>
      <c r="I38" s="135">
        <v>113369</v>
      </c>
      <c r="J38" s="135"/>
      <c r="K38" s="148"/>
    </row>
    <row r="39" spans="1:11" s="136" customFormat="1" ht="12.75" customHeight="1">
      <c r="A39" s="134"/>
      <c r="B39" s="137" t="s">
        <v>65</v>
      </c>
      <c r="C39" s="181">
        <f t="shared" si="0"/>
        <v>1377728</v>
      </c>
      <c r="D39" s="174"/>
      <c r="E39" s="135"/>
      <c r="F39" s="135">
        <v>167000</v>
      </c>
      <c r="G39" s="135"/>
      <c r="H39" s="135">
        <v>1210728</v>
      </c>
      <c r="I39" s="135"/>
      <c r="J39" s="135"/>
      <c r="K39" s="148"/>
    </row>
    <row r="40" spans="1:11" s="136" customFormat="1" ht="12.75" customHeight="1">
      <c r="A40" s="134"/>
      <c r="B40" s="138" t="s">
        <v>66</v>
      </c>
      <c r="C40" s="181">
        <f t="shared" si="0"/>
        <v>1491097</v>
      </c>
      <c r="D40" s="118"/>
      <c r="E40" s="135"/>
      <c r="F40" s="135">
        <v>167000</v>
      </c>
      <c r="G40" s="135"/>
      <c r="H40" s="135">
        <v>1210728</v>
      </c>
      <c r="I40" s="135">
        <v>113369</v>
      </c>
      <c r="J40" s="135"/>
      <c r="K40" s="148"/>
    </row>
    <row r="41" spans="1:11" s="136" customFormat="1" ht="12.75" customHeight="1">
      <c r="A41" s="134"/>
      <c r="B41" s="138" t="s">
        <v>67</v>
      </c>
      <c r="C41" s="181">
        <f t="shared" si="0"/>
        <v>0</v>
      </c>
      <c r="D41" s="118"/>
      <c r="E41" s="135"/>
      <c r="F41" s="135"/>
      <c r="G41" s="135"/>
      <c r="H41" s="135"/>
      <c r="I41" s="135"/>
      <c r="J41" s="135"/>
      <c r="K41" s="148"/>
    </row>
    <row r="42" spans="1:11" s="136" customFormat="1" ht="14.25" customHeight="1">
      <c r="A42" s="134"/>
      <c r="B42" s="138" t="s">
        <v>68</v>
      </c>
      <c r="C42" s="181">
        <f t="shared" si="0"/>
        <v>113369</v>
      </c>
      <c r="D42" s="118"/>
      <c r="E42" s="135"/>
      <c r="F42" s="135"/>
      <c r="G42" s="135"/>
      <c r="H42" s="135"/>
      <c r="I42" s="135">
        <v>113369</v>
      </c>
      <c r="J42" s="135"/>
      <c r="K42" s="148"/>
    </row>
    <row r="43" spans="1:11" s="136" customFormat="1" ht="14.25" customHeight="1">
      <c r="A43" s="134"/>
      <c r="B43" s="138" t="s">
        <v>69</v>
      </c>
      <c r="C43" s="181">
        <f t="shared" si="0"/>
        <v>0</v>
      </c>
      <c r="D43" s="174"/>
      <c r="E43" s="135"/>
      <c r="F43" s="135"/>
      <c r="G43" s="135"/>
      <c r="H43" s="135"/>
      <c r="I43" s="135"/>
      <c r="J43" s="135"/>
      <c r="K43" s="148"/>
    </row>
    <row r="44" spans="1:11" s="136" customFormat="1" ht="12.75" customHeight="1">
      <c r="A44" s="134"/>
      <c r="B44" s="138" t="s">
        <v>70</v>
      </c>
      <c r="C44" s="181">
        <f t="shared" si="0"/>
        <v>0</v>
      </c>
      <c r="D44" s="174"/>
      <c r="E44" s="135"/>
      <c r="F44" s="135"/>
      <c r="G44" s="135"/>
      <c r="H44" s="135"/>
      <c r="I44" s="135"/>
      <c r="J44" s="135"/>
      <c r="K44" s="148"/>
    </row>
    <row r="45" spans="1:11" s="136" customFormat="1" ht="14.25" customHeight="1">
      <c r="A45" s="134"/>
      <c r="B45" s="138" t="s">
        <v>71</v>
      </c>
      <c r="C45" s="181">
        <f t="shared" si="0"/>
        <v>0</v>
      </c>
      <c r="D45" s="174"/>
      <c r="E45" s="135"/>
      <c r="F45" s="135"/>
      <c r="G45" s="135"/>
      <c r="H45" s="135"/>
      <c r="I45" s="135"/>
      <c r="J45" s="135"/>
      <c r="K45" s="148"/>
    </row>
    <row r="46" spans="1:11" s="136" customFormat="1" ht="14.25" customHeight="1">
      <c r="A46" s="134"/>
      <c r="B46" s="138" t="s">
        <v>72</v>
      </c>
      <c r="C46" s="181">
        <f t="shared" si="0"/>
        <v>0</v>
      </c>
      <c r="D46" s="174"/>
      <c r="E46" s="135"/>
      <c r="F46" s="135"/>
      <c r="G46" s="135"/>
      <c r="H46" s="135"/>
      <c r="I46" s="135"/>
      <c r="J46" s="135"/>
      <c r="K46" s="148"/>
    </row>
    <row r="47" spans="1:11" s="136" customFormat="1" ht="14.25" customHeight="1">
      <c r="A47" s="134"/>
      <c r="B47" s="138" t="s">
        <v>73</v>
      </c>
      <c r="C47" s="181">
        <f t="shared" si="0"/>
        <v>1377728</v>
      </c>
      <c r="D47" s="174"/>
      <c r="E47" s="135"/>
      <c r="F47" s="135">
        <v>167000</v>
      </c>
      <c r="G47" s="135"/>
      <c r="H47" s="135">
        <v>1210728</v>
      </c>
      <c r="I47" s="135"/>
      <c r="J47" s="135"/>
      <c r="K47" s="148"/>
    </row>
    <row r="48" spans="1:11" s="142" customFormat="1" ht="12.75" customHeight="1">
      <c r="A48" s="139"/>
      <c r="B48" s="140" t="s">
        <v>74</v>
      </c>
      <c r="C48" s="181">
        <f t="shared" si="0"/>
        <v>0</v>
      </c>
      <c r="D48" s="175"/>
      <c r="E48" s="141"/>
      <c r="F48" s="141"/>
      <c r="G48" s="141"/>
      <c r="H48" s="141"/>
      <c r="I48" s="141"/>
      <c r="J48" s="141"/>
      <c r="K48" s="149"/>
    </row>
    <row r="49" spans="1:11" s="142" customFormat="1" ht="12.75" customHeight="1">
      <c r="A49" s="139"/>
      <c r="B49" s="140" t="s">
        <v>75</v>
      </c>
      <c r="C49" s="181">
        <f t="shared" si="0"/>
        <v>0</v>
      </c>
      <c r="D49" s="175"/>
      <c r="E49" s="141"/>
      <c r="F49" s="141"/>
      <c r="G49" s="141"/>
      <c r="H49" s="141"/>
      <c r="I49" s="141"/>
      <c r="J49" s="141"/>
      <c r="K49" s="149"/>
    </row>
    <row r="50" spans="1:11" s="142" customFormat="1" ht="12.75" customHeight="1">
      <c r="A50" s="139"/>
      <c r="B50" s="140" t="s">
        <v>76</v>
      </c>
      <c r="C50" s="181">
        <f t="shared" si="0"/>
        <v>0</v>
      </c>
      <c r="D50" s="175"/>
      <c r="E50" s="141"/>
      <c r="F50" s="141"/>
      <c r="G50" s="141"/>
      <c r="H50" s="141"/>
      <c r="I50" s="141"/>
      <c r="J50" s="141"/>
      <c r="K50" s="149"/>
    </row>
    <row r="51" spans="1:11" s="142" customFormat="1" ht="12.75" customHeight="1">
      <c r="A51" s="139"/>
      <c r="B51" s="140" t="s">
        <v>77</v>
      </c>
      <c r="C51" s="181">
        <f t="shared" si="0"/>
        <v>0</v>
      </c>
      <c r="D51" s="175"/>
      <c r="E51" s="141"/>
      <c r="F51" s="141"/>
      <c r="G51" s="141"/>
      <c r="H51" s="141"/>
      <c r="I51" s="141"/>
      <c r="J51" s="141"/>
      <c r="K51" s="149"/>
    </row>
    <row r="52" spans="1:11" s="142" customFormat="1" ht="12.75" customHeight="1">
      <c r="A52" s="139"/>
      <c r="B52" s="140" t="s">
        <v>78</v>
      </c>
      <c r="C52" s="181">
        <f t="shared" si="0"/>
        <v>0</v>
      </c>
      <c r="D52" s="175"/>
      <c r="E52" s="141"/>
      <c r="F52" s="141"/>
      <c r="G52" s="141"/>
      <c r="H52" s="141"/>
      <c r="I52" s="141"/>
      <c r="J52" s="141"/>
      <c r="K52" s="149"/>
    </row>
    <row r="53" spans="1:11" s="142" customFormat="1" ht="12.75" customHeight="1">
      <c r="A53" s="139"/>
      <c r="B53" s="140" t="s">
        <v>79</v>
      </c>
      <c r="C53" s="181">
        <f t="shared" si="0"/>
        <v>0</v>
      </c>
      <c r="D53" s="175"/>
      <c r="E53" s="141"/>
      <c r="F53" s="141"/>
      <c r="G53" s="141"/>
      <c r="H53" s="141"/>
      <c r="I53" s="141"/>
      <c r="J53" s="141"/>
      <c r="K53" s="149"/>
    </row>
    <row r="54" spans="1:11" s="142" customFormat="1" ht="12.75" customHeight="1">
      <c r="A54" s="139"/>
      <c r="B54" s="143" t="s">
        <v>91</v>
      </c>
      <c r="C54" s="183">
        <f t="shared" si="0"/>
        <v>469056</v>
      </c>
      <c r="D54" s="175">
        <f>SUM(D55:D56)</f>
        <v>123814</v>
      </c>
      <c r="E54" s="141">
        <f>SUM(E55:E56)</f>
        <v>345242</v>
      </c>
      <c r="F54" s="141"/>
      <c r="G54" s="141"/>
      <c r="H54" s="141"/>
      <c r="I54" s="141"/>
      <c r="J54" s="141"/>
      <c r="K54" s="149"/>
    </row>
    <row r="55" spans="1:11" s="142" customFormat="1" ht="12.75" customHeight="1">
      <c r="A55" s="139"/>
      <c r="B55" s="144" t="s">
        <v>80</v>
      </c>
      <c r="C55" s="181">
        <f t="shared" si="0"/>
        <v>123814</v>
      </c>
      <c r="D55" s="175">
        <v>123814</v>
      </c>
      <c r="E55" s="141"/>
      <c r="F55" s="141"/>
      <c r="G55" s="141"/>
      <c r="H55" s="141"/>
      <c r="I55" s="141"/>
      <c r="J55" s="141"/>
      <c r="K55" s="149"/>
    </row>
    <row r="56" spans="1:11" s="142" customFormat="1" ht="12.75" customHeight="1">
      <c r="A56" s="139"/>
      <c r="B56" s="144" t="s">
        <v>81</v>
      </c>
      <c r="C56" s="181">
        <f t="shared" si="0"/>
        <v>345242</v>
      </c>
      <c r="D56" s="175"/>
      <c r="E56" s="141">
        <v>345242</v>
      </c>
      <c r="F56" s="141"/>
      <c r="G56" s="141"/>
      <c r="H56" s="141"/>
      <c r="I56" s="141"/>
      <c r="J56" s="141"/>
      <c r="K56" s="149"/>
    </row>
    <row r="57" spans="1:11" s="142" customFormat="1" ht="12.75" customHeight="1">
      <c r="A57" s="131"/>
      <c r="B57" s="143" t="s">
        <v>109</v>
      </c>
      <c r="C57" s="183">
        <f t="shared" si="0"/>
        <v>2336499</v>
      </c>
      <c r="D57" s="175"/>
      <c r="E57" s="141"/>
      <c r="F57" s="141">
        <f>SUM(F58:F59)</f>
        <v>925771</v>
      </c>
      <c r="G57" s="141">
        <f>SUM(G58:G59)</f>
        <v>86631</v>
      </c>
      <c r="H57" s="141">
        <f>SUM(H58:H59)</f>
        <v>1210728</v>
      </c>
      <c r="I57" s="141">
        <f>SUM(I58:I59)</f>
        <v>113369</v>
      </c>
      <c r="J57" s="141"/>
      <c r="K57" s="149"/>
    </row>
    <row r="58" spans="1:11" s="142" customFormat="1" ht="12.75" customHeight="1">
      <c r="A58" s="131"/>
      <c r="B58" s="144" t="s">
        <v>80</v>
      </c>
      <c r="C58" s="181">
        <f t="shared" si="0"/>
        <v>2136499</v>
      </c>
      <c r="D58" s="175"/>
      <c r="E58" s="141"/>
      <c r="F58" s="141">
        <v>925771</v>
      </c>
      <c r="G58" s="141"/>
      <c r="H58" s="141">
        <v>1210728</v>
      </c>
      <c r="I58" s="141"/>
      <c r="J58" s="141"/>
      <c r="K58" s="149"/>
    </row>
    <row r="59" spans="1:11" s="142" customFormat="1" ht="12.75" customHeight="1">
      <c r="A59" s="131"/>
      <c r="B59" s="144" t="s">
        <v>82</v>
      </c>
      <c r="C59" s="181">
        <f t="shared" si="0"/>
        <v>200000</v>
      </c>
      <c r="D59" s="175"/>
      <c r="E59" s="141"/>
      <c r="F59" s="141"/>
      <c r="G59" s="141">
        <v>86631</v>
      </c>
      <c r="H59" s="141"/>
      <c r="I59" s="141">
        <v>113369</v>
      </c>
      <c r="J59" s="141"/>
      <c r="K59" s="149"/>
    </row>
    <row r="60" spans="1:11" s="142" customFormat="1" ht="12.75" customHeight="1">
      <c r="A60" s="131"/>
      <c r="B60" s="143" t="s">
        <v>92</v>
      </c>
      <c r="C60" s="183">
        <f t="shared" si="0"/>
        <v>51790</v>
      </c>
      <c r="D60" s="175"/>
      <c r="E60" s="141"/>
      <c r="F60" s="141"/>
      <c r="G60" s="141"/>
      <c r="H60" s="141"/>
      <c r="I60" s="141"/>
      <c r="J60" s="141">
        <f>J61</f>
        <v>7659</v>
      </c>
      <c r="K60" s="149">
        <f>K62</f>
        <v>44131</v>
      </c>
    </row>
    <row r="61" spans="1:11" s="142" customFormat="1" ht="12.75" customHeight="1">
      <c r="A61" s="131"/>
      <c r="B61" s="140" t="s">
        <v>83</v>
      </c>
      <c r="C61" s="181">
        <f t="shared" si="0"/>
        <v>7659</v>
      </c>
      <c r="D61" s="175"/>
      <c r="E61" s="141"/>
      <c r="F61" s="141"/>
      <c r="G61" s="141"/>
      <c r="H61" s="141"/>
      <c r="I61" s="141"/>
      <c r="J61" s="141">
        <v>7659</v>
      </c>
      <c r="K61" s="149"/>
    </row>
    <row r="62" spans="1:11" s="142" customFormat="1" ht="12.75" customHeight="1" thickBot="1">
      <c r="A62" s="150"/>
      <c r="B62" s="151" t="s">
        <v>84</v>
      </c>
      <c r="C62" s="186">
        <f t="shared" si="0"/>
        <v>44131</v>
      </c>
      <c r="D62" s="176"/>
      <c r="E62" s="152"/>
      <c r="F62" s="152"/>
      <c r="G62" s="152"/>
      <c r="H62" s="152"/>
      <c r="I62" s="152"/>
      <c r="J62" s="152"/>
      <c r="K62" s="153">
        <v>44131</v>
      </c>
    </row>
  </sheetData>
  <sheetProtection/>
  <mergeCells count="5">
    <mergeCell ref="D3:E3"/>
    <mergeCell ref="F3:G3"/>
    <mergeCell ref="H3:I3"/>
    <mergeCell ref="J3:K3"/>
    <mergeCell ref="A1:K1"/>
  </mergeCells>
  <printOptions/>
  <pageMargins left="0.7086614173228347" right="0.7086614173228347" top="0.984251968503937" bottom="0.7874015748031497" header="0.7086614173228347" footer="0.31496062992125984"/>
  <pageSetup horizontalDpi="600" verticalDpi="600" orientation="portrait" paperSize="9" scale="50" r:id="rId1"/>
  <headerFooter>
    <oddHeader>&amp;R&amp;"Arial CE,Kurzíva"Kapitola B.3.VI&amp;"Arial CE,Obyčejné"
&amp;"Arial CE,Tučné"Tabulka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duskovam</cp:lastModifiedBy>
  <cp:lastPrinted>2008-02-13T13:22:02Z</cp:lastPrinted>
  <dcterms:created xsi:type="dcterms:W3CDTF">2006-03-02T12:32:11Z</dcterms:created>
  <dcterms:modified xsi:type="dcterms:W3CDTF">2008-02-27T12:50:50Z</dcterms:modified>
  <cp:category/>
  <cp:version/>
  <cp:contentType/>
  <cp:contentStatus/>
</cp:coreProperties>
</file>