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<sst xmlns="http://schemas.openxmlformats.org/spreadsheetml/2006/main" count="133" uniqueCount="133">
  <si>
    <t>2 ZŠ Sázavská 5/830, Praha 2</t>
  </si>
  <si>
    <t>3 Základní škola a Mateřská škola, Resslova 10, Praha 2</t>
  </si>
  <si>
    <t>4 ZŠ Na Smetance 1, Praha 2</t>
  </si>
  <si>
    <t>5 FZŠ PeF UK, Slovenská 27, Praha 2</t>
  </si>
  <si>
    <t>6 ZŠ Londýnská 34, Praha 2</t>
  </si>
  <si>
    <t>7 ZŠ a MŠ Jaroslava Seiferta, Vlková 31, Praha 3</t>
  </si>
  <si>
    <t>8 ZŠ Jižní IV 1750/10, Praha 4</t>
  </si>
  <si>
    <t>9 1. JZŠ Horáčkova 1100, Praha 4</t>
  </si>
  <si>
    <t>10 ZŠ Na Chodovci 2700/54, Praha 4</t>
  </si>
  <si>
    <t>11 ZŠ a MŠ Sdružení 1080, Praha 4</t>
  </si>
  <si>
    <t>12 ZŠ Pošepného nám. 2022, Praha 4</t>
  </si>
  <si>
    <t>13 ZŠ s RVJ, K Milíčovu 674, Praha 4</t>
  </si>
  <si>
    <t>14 ZŠ Meteorologická 181, Praha 4</t>
  </si>
  <si>
    <t>15 ZŠ Campanus, Jírovcovo nám. 1782, Praha 4</t>
  </si>
  <si>
    <t>16 ZŠ Mendelová 550, Praha 4</t>
  </si>
  <si>
    <t>17 ZŠ Kořenského 10/760, Praha 5</t>
  </si>
  <si>
    <t>18 ZŠ Loučanská 1112, Praha 5</t>
  </si>
  <si>
    <t>19 ZŠ Norbertov 1, Praha 6</t>
  </si>
  <si>
    <t>20 Základní škola a Mateřská škola Bíla 1, Praha 6</t>
  </si>
  <si>
    <t>21 ZŠ a MŠ Červený vrch, Alžírská 26, Praha 6</t>
  </si>
  <si>
    <t>22 ZŠ Marjanka, Bělohorská 52/417, Praha 6</t>
  </si>
  <si>
    <t>23 ZŠ Emy Destinnové, Nám. Svobody 3/930, Praha 6</t>
  </si>
  <si>
    <t>24 ZŠ Jana Wericha, Španielova 1111, Praha 6</t>
  </si>
  <si>
    <t>25 ZŠ Praha - Dolní Chabry, Spořická 400/34 Praha 8</t>
  </si>
  <si>
    <t>26 ZŠ a MŠ gen. F. Fajtla, Rychnovská 350, Praha 9</t>
  </si>
  <si>
    <t>27 ZŠ Hloubětinská 700, Praha 9</t>
  </si>
  <si>
    <t>28 ZŠ Bří.Venclíků 1140, Praha 9</t>
  </si>
  <si>
    <t>29 ZŠ Chvaletická 918, Praha 9</t>
  </si>
  <si>
    <t>30 FZŠ Chodovická 2250, Praha 9</t>
  </si>
  <si>
    <t>31 ZŠ Olešská 18/2222, Praha 10</t>
  </si>
  <si>
    <t>32 ZŠ Jakutská 2/1210, Praha 10</t>
  </si>
  <si>
    <t>33 ZŠ Brigádníků 14/510, Praha 10 - Strašnice</t>
  </si>
  <si>
    <t xml:space="preserve">34 ZŠ Nad Přehradou 469, Praha 10 </t>
  </si>
  <si>
    <t>35 ZŠ V rybníčkách 1980/31, Praha 10</t>
  </si>
  <si>
    <t>36 ZŠ Karla Čapka, Kodaňská 16/658, Praha 10</t>
  </si>
  <si>
    <t>37 FZŠ PeF UK, Mezi Školami 2322, Praha 5</t>
  </si>
  <si>
    <t>38 FZŠ PeF Uk Trávníčkova 1744, Praha 5</t>
  </si>
  <si>
    <t>39 FZŠ PedF UK, Brdičkova 1878, Praha 5</t>
  </si>
  <si>
    <t>40 ZŠ s RVJ Bronzová 2027, Praha 5</t>
  </si>
  <si>
    <t>41 ZŠ Kuncova 1580, Praha 5</t>
  </si>
  <si>
    <t>42 ZŠ Mohylová 1963, Praha 5</t>
  </si>
  <si>
    <t>43 1. ZŠ Zruč nad Sázavou, Na Pohoří 575</t>
  </si>
  <si>
    <t>44 ZŠ Školní 600, Řevnice</t>
  </si>
  <si>
    <t>45 ZŠ Alešova  50, Vodňany</t>
  </si>
  <si>
    <t>46 ZŠ a MŠ Horní Stropnice 214</t>
  </si>
  <si>
    <t>47 ZŠ E. Beneše a MŠ Mírové nám. 1466, 397 01 Písek</t>
  </si>
  <si>
    <t>48 ZŠ Komenského 10,0 Benešov nad Černou</t>
  </si>
  <si>
    <t>49 ZŠ J. K. Tyla a MŠ Tylova 2391, 397 01 Písek</t>
  </si>
  <si>
    <t>50 ZŠ Matice Školské 3, České Budějovice</t>
  </si>
  <si>
    <t>51 ZŠ Zlatá Steska 240, Prachatice</t>
  </si>
  <si>
    <t>52 ZŠ a MŠ Osvobození 47, Chotoviny</t>
  </si>
  <si>
    <t>53 ZŠ a MŠ Morávkovo nám. 25, Mladá Vožice</t>
  </si>
  <si>
    <t>54 ZŠ Tř. dr.E. Beneše 50/II, Soběslav</t>
  </si>
  <si>
    <t>55 33.ZŠ Plzeň T.Brzkové 31, p.o.</t>
  </si>
  <si>
    <t>56 ZŠ Plzeň, Skupova 22, Plzeň</t>
  </si>
  <si>
    <t xml:space="preserve">57 4.ZŠ Královická 12, Plzeň </t>
  </si>
  <si>
    <t xml:space="preserve">58 ZŠ Holýšov </t>
  </si>
  <si>
    <t xml:space="preserve">59 ZŠ a MŠ Kařez </t>
  </si>
  <si>
    <t>60 ZŠ Kaplického 384, Liberec</t>
  </si>
  <si>
    <t>61 ZŠ Dr.F. L. Riegra, Jizerská 564, Semily</t>
  </si>
  <si>
    <t>62 ZŠ a MŠ Mírová 81, Mimoň</t>
  </si>
  <si>
    <t>63 ZŠ Školní 2520, Česká Lípa</t>
  </si>
  <si>
    <t>64 ZŠ 28. října 2733, Česká Lípa</t>
  </si>
  <si>
    <t>65 ZŠ 5. května 76, Jablonec nad Nisou</t>
  </si>
  <si>
    <t>66 ZŠ Křižanská 80, Liberec</t>
  </si>
  <si>
    <t>67 ZŠ a MŠ Pionýrů 141, Stráž pod Ralskem</t>
  </si>
  <si>
    <t>68 ZŠ U Stadionu 4, Litoměřice</t>
  </si>
  <si>
    <t>69 ZŠ Nám. dr. E. Beneše 469, Varnsdorf</t>
  </si>
  <si>
    <t>70 ZŠ Hrob</t>
  </si>
  <si>
    <t>71 ZŠ Okružní 1235, Most</t>
  </si>
  <si>
    <t>72 ZŠ Mírová 2734, Ústí nad Labem</t>
  </si>
  <si>
    <t xml:space="preserve">73 ZŠ Mikulášovice </t>
  </si>
  <si>
    <t>74 ZŠ Tř. SNP 694, Hradec Králové</t>
  </si>
  <si>
    <t>75 ZŠ a MŠ Velká Jesenice</t>
  </si>
  <si>
    <t xml:space="preserve">76 ZŠ a MŠ Bernartice </t>
  </si>
  <si>
    <t>77 ZŠ Náměšť nad Oslavou, Husova 579</t>
  </si>
  <si>
    <t>78 ZŠ Bystřice pod P., Nádražní 615</t>
  </si>
  <si>
    <t>79 ZŠ Nuselská 3240, Havličkův Brod</t>
  </si>
  <si>
    <t>80  ZŠ Velké Meziříčí, Sokolovská 470/13</t>
  </si>
  <si>
    <t>81 ZŠ a MŠ Marie Curie-Sklodowské</t>
  </si>
  <si>
    <t>81 ZŠ Osvobození 56, Vyškov</t>
  </si>
  <si>
    <t>82 ZŠ a MŠ Dvorská 26, Blansko</t>
  </si>
  <si>
    <t>83 ZŠ a MŠ, Brno, Staňkova 14</t>
  </si>
  <si>
    <t>84 ZŠ a MŠ Jana Broskvy 3, Brno</t>
  </si>
  <si>
    <t>85 ZŚ a MŠ Školní 221, Týnec</t>
  </si>
  <si>
    <t>86 ZŠ Československé armády 570, Frýdek-Místek</t>
  </si>
  <si>
    <t>87 ZŠ a MŠ Ostrčilova 1, Ostrava</t>
  </si>
  <si>
    <t>88 ZŠ a MŠ Kontešinec, Český Těšín</t>
  </si>
  <si>
    <t xml:space="preserve">89 ZŠ Tyršová 1, Nový Jičín </t>
  </si>
  <si>
    <t>90 ZŠ Edvarda Beneše 2, Opava</t>
  </si>
  <si>
    <t>91 Waldorfská ZŠ a MŠ, Olomouc</t>
  </si>
  <si>
    <t>92 ZŠ Šumavská 21, Šumperk</t>
  </si>
  <si>
    <t>93 ZŠ Trávník 27, Přerov</t>
  </si>
  <si>
    <t>94 ZŠ Vidnava</t>
  </si>
  <si>
    <t>95 Základní škola Zlaté Hory,Wolkerova 712</t>
  </si>
  <si>
    <t>96 Gymnázium Kojetín</t>
  </si>
  <si>
    <t>97 ZŠ a MŠ Kostelec na Hané</t>
  </si>
  <si>
    <t>98 ZŠ Sportovní 777, Uherský Hradiště</t>
  </si>
  <si>
    <t>99 ZŠ Ohrada 86, Vsetín</t>
  </si>
  <si>
    <t>100 ZŠ Videčská, Rožnov p. R.</t>
  </si>
  <si>
    <t>101 ZŠ a MŠ Vlčnov</t>
  </si>
  <si>
    <t xml:space="preserve">102 ZŠ Zlín, Křiby 4788                </t>
  </si>
  <si>
    <t>103 ZŠ Zachar, Kroměříž</t>
  </si>
  <si>
    <t>104 ZŠ UNESCO, Komenského nám. 350,Uherské Hradiště</t>
  </si>
  <si>
    <t>105 ZŠ a MŠ Ostrožská Lhota</t>
  </si>
  <si>
    <t>107 ZŠ Kelč</t>
  </si>
  <si>
    <t>108 ZŠ Slušovice</t>
  </si>
  <si>
    <t>109 ZŠ Mánesová, Otrokovice</t>
  </si>
  <si>
    <t xml:space="preserve">110 GALILEO SCHOOL - Bilingvní MŠ a ZŠ  s.r.o.                </t>
  </si>
  <si>
    <t>MAGISTRÁT HL. MĚSTA PRAHY</t>
  </si>
  <si>
    <t>Celkem NIV</t>
  </si>
  <si>
    <t>MP celkem</t>
  </si>
  <si>
    <t>Platy</t>
  </si>
  <si>
    <t>OON</t>
  </si>
  <si>
    <t>Odvody pojistného (34%)</t>
  </si>
  <si>
    <t>Odvody FKPS            (1%)</t>
  </si>
  <si>
    <t>ONIV</t>
  </si>
  <si>
    <t>STŘEDOČESKÝ KRAJ</t>
  </si>
  <si>
    <t>JIHOČESKÝ KRAJ</t>
  </si>
  <si>
    <t>PLZEŇSKÝ KRAJ</t>
  </si>
  <si>
    <t>LIBERECKÝ KRAJ</t>
  </si>
  <si>
    <t>ÚSTECKÝ KRAJ</t>
  </si>
  <si>
    <t>KRÁLOVEHRADECKÝ KRAJ</t>
  </si>
  <si>
    <t>KRAJ VYSOČINA</t>
  </si>
  <si>
    <t>KARLOVARSKÁ KRAJ</t>
  </si>
  <si>
    <t>JIHOMORAVSKÝ KRAJ</t>
  </si>
  <si>
    <t>MORAVSKOSLEZSKÝ KRAJ</t>
  </si>
  <si>
    <t>OLOMOUCKÝ KRAJ</t>
  </si>
  <si>
    <t>ZLÍNSKÝ KRAJ</t>
  </si>
  <si>
    <r>
      <t xml:space="preserve">C E L K E M  Č R </t>
    </r>
    <r>
      <rPr>
        <sz val="10"/>
        <color indexed="8"/>
        <rFont val="Calibri"/>
        <family val="2"/>
      </rPr>
      <t>přiděleno</t>
    </r>
  </si>
  <si>
    <t xml:space="preserve">106 ZŠ Zborovice </t>
  </si>
  <si>
    <t>Přidělené finanční prostředky na rok 2014 v rámci rozvojového programu  " Bezplatná výuka přizpůsobená potřebám žáků-cizinců z třetích zemí "</t>
  </si>
  <si>
    <t>1 ZŠ Brána jazyků s rozš. výukou mat., Uhelný trh 4, Praha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</si>
</sst>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4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3" fontId="3" fillId="4" borderId="11" xfId="0" applyNumberFormat="1" applyFont="1" applyFill="1" applyBorder="1" applyAlignment="1">
      <alignment horizontal="left" wrapText="1"/>
    </xf>
    <xf numFmtId="3" fontId="3" fillId="33" borderId="11" xfId="0" applyNumberFormat="1" applyFont="1" applyFill="1" applyBorder="1" applyAlignment="1">
      <alignment horizontal="left" wrapText="1"/>
    </xf>
    <xf numFmtId="3" fontId="3" fillId="5" borderId="11" xfId="0" applyNumberFormat="1" applyFont="1" applyFill="1" applyBorder="1" applyAlignment="1">
      <alignment horizontal="left" wrapText="1"/>
    </xf>
    <xf numFmtId="0" fontId="3" fillId="0" borderId="12" xfId="0" applyFont="1" applyBorder="1" applyAlignment="1">
      <alignment wrapText="1"/>
    </xf>
    <xf numFmtId="3" fontId="3" fillId="5" borderId="12" xfId="0" applyNumberFormat="1" applyFont="1" applyFill="1" applyBorder="1" applyAlignment="1">
      <alignment horizontal="left" wrapText="1"/>
    </xf>
    <xf numFmtId="3" fontId="3" fillId="33" borderId="12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wrapText="1"/>
    </xf>
    <xf numFmtId="3" fontId="4" fillId="4" borderId="11" xfId="0" applyNumberFormat="1" applyFont="1" applyFill="1" applyBorder="1" applyAlignment="1">
      <alignment horizontal="left" wrapText="1"/>
    </xf>
    <xf numFmtId="3" fontId="4" fillId="33" borderId="11" xfId="0" applyNumberFormat="1" applyFont="1" applyFill="1" applyBorder="1" applyAlignment="1">
      <alignment horizontal="left" wrapText="1"/>
    </xf>
    <xf numFmtId="3" fontId="4" fillId="5" borderId="11" xfId="0" applyNumberFormat="1" applyFont="1" applyFill="1" applyBorder="1" applyAlignment="1">
      <alignment horizontal="left" wrapText="1"/>
    </xf>
    <xf numFmtId="3" fontId="3" fillId="32" borderId="11" xfId="0" applyNumberFormat="1" applyFont="1" applyFill="1" applyBorder="1" applyAlignment="1">
      <alignment horizontal="left" wrapText="1"/>
    </xf>
    <xf numFmtId="0" fontId="4" fillId="34" borderId="11" xfId="0" applyFont="1" applyFill="1" applyBorder="1" applyAlignment="1">
      <alignment wrapText="1"/>
    </xf>
    <xf numFmtId="3" fontId="4" fillId="34" borderId="11" xfId="0" applyNumberFormat="1" applyFont="1" applyFill="1" applyBorder="1" applyAlignment="1">
      <alignment horizontal="left" wrapText="1"/>
    </xf>
    <xf numFmtId="3" fontId="3" fillId="34" borderId="11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4" fillId="35" borderId="11" xfId="0" applyFont="1" applyFill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32" borderId="11" xfId="0" applyFont="1" applyFill="1" applyBorder="1" applyAlignment="1">
      <alignment horizontal="left" wrapText="1"/>
    </xf>
    <xf numFmtId="3" fontId="3" fillId="32" borderId="10" xfId="0" applyNumberFormat="1" applyFont="1" applyFill="1" applyBorder="1" applyAlignment="1">
      <alignment horizontal="left" wrapText="1"/>
    </xf>
    <xf numFmtId="0" fontId="3" fillId="3" borderId="11" xfId="0" applyFont="1" applyFill="1" applyBorder="1" applyAlignment="1">
      <alignment wrapText="1"/>
    </xf>
    <xf numFmtId="3" fontId="5" fillId="3" borderId="11" xfId="0" applyNumberFormat="1" applyFont="1" applyFill="1" applyBorder="1" applyAlignment="1">
      <alignment horizontal="left" wrapText="1"/>
    </xf>
    <xf numFmtId="0" fontId="4" fillId="34" borderId="10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" fillId="32" borderId="17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B119" sqref="B119"/>
    </sheetView>
  </sheetViews>
  <sheetFormatPr defaultColWidth="9.140625" defaultRowHeight="15"/>
  <cols>
    <col min="1" max="1" width="51.140625" style="0" customWidth="1"/>
    <col min="2" max="3" width="11.00390625" style="0" customWidth="1"/>
    <col min="4" max="4" width="9.28125" style="0" hidden="1" customWidth="1"/>
    <col min="5" max="5" width="8.8515625" style="0" customWidth="1"/>
    <col min="6" max="6" width="8.7109375" style="0" customWidth="1"/>
    <col min="7" max="7" width="11.8515625" style="0" customWidth="1"/>
    <col min="8" max="8" width="11.57421875" style="0" customWidth="1"/>
    <col min="9" max="9" width="8.8515625" style="0" customWidth="1"/>
  </cols>
  <sheetData>
    <row r="1" spans="1:9" ht="49.5" customHeight="1">
      <c r="A1" s="31" t="s">
        <v>131</v>
      </c>
      <c r="B1" s="32"/>
      <c r="C1" s="32"/>
      <c r="D1" s="32"/>
      <c r="E1" s="32"/>
      <c r="F1" s="32"/>
      <c r="G1" s="32"/>
      <c r="H1" s="32"/>
      <c r="I1" s="32"/>
    </row>
    <row r="2" spans="1:9" ht="15">
      <c r="A2" s="37" t="s">
        <v>109</v>
      </c>
      <c r="B2" s="33" t="s">
        <v>110</v>
      </c>
      <c r="C2" s="33" t="s">
        <v>111</v>
      </c>
      <c r="D2" s="4"/>
      <c r="E2" s="33" t="s">
        <v>112</v>
      </c>
      <c r="F2" s="33" t="s">
        <v>113</v>
      </c>
      <c r="G2" s="35" t="s">
        <v>114</v>
      </c>
      <c r="H2" s="35" t="s">
        <v>115</v>
      </c>
      <c r="I2" s="33" t="s">
        <v>116</v>
      </c>
    </row>
    <row r="3" spans="1:9" ht="26.25" customHeight="1">
      <c r="A3" s="38"/>
      <c r="B3" s="39"/>
      <c r="C3" s="39"/>
      <c r="D3" s="5"/>
      <c r="E3" s="34"/>
      <c r="F3" s="34"/>
      <c r="G3" s="36"/>
      <c r="H3" s="36"/>
      <c r="I3" s="34"/>
    </row>
    <row r="4" spans="1:10" ht="15">
      <c r="A4" s="6" t="s">
        <v>132</v>
      </c>
      <c r="B4" s="7">
        <f aca="true" t="shared" si="0" ref="B4:B45">E4+F4+G4+H4+I4</f>
        <v>68000</v>
      </c>
      <c r="C4" s="8">
        <f>SUM(E4,F4)</f>
        <v>48000</v>
      </c>
      <c r="D4" s="9">
        <v>48000</v>
      </c>
      <c r="E4" s="8">
        <v>0</v>
      </c>
      <c r="F4" s="8">
        <v>48000</v>
      </c>
      <c r="G4" s="8">
        <f>ROUND(E4*0.34,0)</f>
        <v>0</v>
      </c>
      <c r="H4" s="8">
        <f aca="true" t="shared" si="1" ref="H4:H45">ROUND(E4*0.01,0)</f>
        <v>0</v>
      </c>
      <c r="I4" s="8">
        <v>20000</v>
      </c>
      <c r="J4" s="1"/>
    </row>
    <row r="5" spans="1:10" ht="15">
      <c r="A5" s="6" t="s">
        <v>0</v>
      </c>
      <c r="B5" s="7">
        <v>55154</v>
      </c>
      <c r="C5" s="8">
        <f>SUM(E5,F5)</f>
        <v>40855</v>
      </c>
      <c r="D5" s="9">
        <v>40885</v>
      </c>
      <c r="E5" s="8">
        <v>40855</v>
      </c>
      <c r="F5" s="8">
        <v>0</v>
      </c>
      <c r="G5" s="8">
        <f aca="true" t="shared" si="2" ref="G5:G33">ROUND(E5*0.34,0)</f>
        <v>13891</v>
      </c>
      <c r="H5" s="8">
        <v>408</v>
      </c>
      <c r="I5" s="8">
        <v>0</v>
      </c>
      <c r="J5" s="1"/>
    </row>
    <row r="6" spans="1:10" ht="15">
      <c r="A6" s="6" t="s">
        <v>1</v>
      </c>
      <c r="B6" s="7">
        <f t="shared" si="0"/>
        <v>158375</v>
      </c>
      <c r="C6" s="8">
        <f>SUM(E6,F6)</f>
        <v>117315</v>
      </c>
      <c r="D6" s="9">
        <v>117315</v>
      </c>
      <c r="E6" s="8">
        <f>D6-F6</f>
        <v>117315</v>
      </c>
      <c r="F6" s="8">
        <v>0</v>
      </c>
      <c r="G6" s="8">
        <f t="shared" si="2"/>
        <v>39887</v>
      </c>
      <c r="H6" s="8">
        <f t="shared" si="1"/>
        <v>1173</v>
      </c>
      <c r="I6" s="8">
        <v>0</v>
      </c>
      <c r="J6" s="1"/>
    </row>
    <row r="7" spans="1:10" ht="15">
      <c r="A7" s="6" t="s">
        <v>2</v>
      </c>
      <c r="B7" s="7">
        <f t="shared" si="0"/>
        <v>287857</v>
      </c>
      <c r="C7" s="8">
        <v>206190</v>
      </c>
      <c r="D7" s="9">
        <v>206190</v>
      </c>
      <c r="E7" s="8">
        <f>D7-F7</f>
        <v>176190</v>
      </c>
      <c r="F7" s="8">
        <v>30000</v>
      </c>
      <c r="G7" s="8">
        <f t="shared" si="2"/>
        <v>59905</v>
      </c>
      <c r="H7" s="8">
        <f t="shared" si="1"/>
        <v>1762</v>
      </c>
      <c r="I7" s="8">
        <v>20000</v>
      </c>
      <c r="J7" s="1"/>
    </row>
    <row r="8" spans="1:10" ht="15">
      <c r="A8" s="6" t="s">
        <v>3</v>
      </c>
      <c r="B8" s="7">
        <f t="shared" si="0"/>
        <v>86387</v>
      </c>
      <c r="C8" s="8">
        <f>SUM(E8,F8)</f>
        <v>63990</v>
      </c>
      <c r="D8" s="9">
        <v>63990</v>
      </c>
      <c r="E8" s="8">
        <f>D8-F8</f>
        <v>63990</v>
      </c>
      <c r="F8" s="8">
        <v>0</v>
      </c>
      <c r="G8" s="8">
        <f t="shared" si="2"/>
        <v>21757</v>
      </c>
      <c r="H8" s="8">
        <f t="shared" si="1"/>
        <v>640</v>
      </c>
      <c r="I8" s="8">
        <v>0</v>
      </c>
      <c r="J8" s="1"/>
    </row>
    <row r="9" spans="1:10" ht="15">
      <c r="A9" s="6" t="s">
        <v>4</v>
      </c>
      <c r="B9" s="7">
        <f t="shared" si="0"/>
        <v>37500</v>
      </c>
      <c r="C9" s="8">
        <f>SUM(E9,F9)</f>
        <v>37500</v>
      </c>
      <c r="D9" s="9">
        <v>37500</v>
      </c>
      <c r="E9" s="8">
        <v>0</v>
      </c>
      <c r="F9" s="8">
        <v>37500</v>
      </c>
      <c r="G9" s="8">
        <f t="shared" si="2"/>
        <v>0</v>
      </c>
      <c r="H9" s="8">
        <f t="shared" si="1"/>
        <v>0</v>
      </c>
      <c r="I9" s="8">
        <v>0</v>
      </c>
      <c r="J9" s="1"/>
    </row>
    <row r="10" spans="1:10" ht="15">
      <c r="A10" s="6" t="s">
        <v>5</v>
      </c>
      <c r="B10" s="7">
        <f t="shared" si="0"/>
        <v>81985</v>
      </c>
      <c r="C10" s="8">
        <f>SUM(E10,F10)</f>
        <v>71100</v>
      </c>
      <c r="D10" s="9">
        <v>71100</v>
      </c>
      <c r="E10" s="8">
        <f>D10-F10</f>
        <v>31100</v>
      </c>
      <c r="F10" s="8">
        <v>40000</v>
      </c>
      <c r="G10" s="8">
        <f t="shared" si="2"/>
        <v>10574</v>
      </c>
      <c r="H10" s="8">
        <f t="shared" si="1"/>
        <v>311</v>
      </c>
      <c r="I10" s="8">
        <v>0</v>
      </c>
      <c r="J10" s="1"/>
    </row>
    <row r="11" spans="1:10" ht="15">
      <c r="A11" s="6" t="s">
        <v>6</v>
      </c>
      <c r="B11" s="7">
        <v>84983</v>
      </c>
      <c r="C11" s="8">
        <f>SUM(E11,F11)</f>
        <v>60435</v>
      </c>
      <c r="D11" s="9">
        <v>60435</v>
      </c>
      <c r="E11" s="8">
        <v>0</v>
      </c>
      <c r="F11" s="8">
        <v>60435</v>
      </c>
      <c r="G11" s="8">
        <v>20548</v>
      </c>
      <c r="H11" s="8">
        <f t="shared" si="1"/>
        <v>0</v>
      </c>
      <c r="I11" s="8">
        <v>4000</v>
      </c>
      <c r="J11" s="1"/>
    </row>
    <row r="12" spans="1:10" ht="15">
      <c r="A12" s="6" t="s">
        <v>7</v>
      </c>
      <c r="B12" s="7">
        <f t="shared" si="0"/>
        <v>20787</v>
      </c>
      <c r="C12" s="8">
        <f>SUM(E12,F12)</f>
        <v>20787</v>
      </c>
      <c r="D12" s="9">
        <v>20787</v>
      </c>
      <c r="E12" s="8">
        <v>0</v>
      </c>
      <c r="F12" s="8">
        <v>20787</v>
      </c>
      <c r="G12" s="8">
        <f t="shared" si="2"/>
        <v>0</v>
      </c>
      <c r="H12" s="8">
        <f t="shared" si="1"/>
        <v>0</v>
      </c>
      <c r="I12" s="8">
        <v>0</v>
      </c>
      <c r="J12" s="1"/>
    </row>
    <row r="13" spans="1:10" ht="15">
      <c r="A13" s="6" t="s">
        <v>8</v>
      </c>
      <c r="B13" s="7">
        <f t="shared" si="0"/>
        <v>32400</v>
      </c>
      <c r="C13" s="8">
        <v>24000</v>
      </c>
      <c r="D13" s="9">
        <v>24000</v>
      </c>
      <c r="E13" s="8">
        <v>24000</v>
      </c>
      <c r="F13" s="8">
        <v>0</v>
      </c>
      <c r="G13" s="8">
        <f t="shared" si="2"/>
        <v>8160</v>
      </c>
      <c r="H13" s="8">
        <f t="shared" si="1"/>
        <v>240</v>
      </c>
      <c r="I13" s="8">
        <v>0</v>
      </c>
      <c r="J13" s="1"/>
    </row>
    <row r="14" spans="1:10" ht="15">
      <c r="A14" s="6" t="s">
        <v>9</v>
      </c>
      <c r="B14" s="7">
        <f t="shared" si="0"/>
        <v>188550</v>
      </c>
      <c r="C14" s="8">
        <f aca="true" t="shared" si="3" ref="C14:C45">SUM(E14,F14)</f>
        <v>171925</v>
      </c>
      <c r="D14" s="9">
        <v>171925</v>
      </c>
      <c r="E14" s="8">
        <v>47500</v>
      </c>
      <c r="F14" s="8">
        <v>124425</v>
      </c>
      <c r="G14" s="8">
        <f t="shared" si="2"/>
        <v>16150</v>
      </c>
      <c r="H14" s="8">
        <f t="shared" si="1"/>
        <v>475</v>
      </c>
      <c r="I14" s="8">
        <v>0</v>
      </c>
      <c r="J14" s="1"/>
    </row>
    <row r="15" spans="1:10" ht="15">
      <c r="A15" s="6" t="s">
        <v>10</v>
      </c>
      <c r="B15" s="7">
        <f t="shared" si="0"/>
        <v>80500</v>
      </c>
      <c r="C15" s="8">
        <f t="shared" si="3"/>
        <v>70000</v>
      </c>
      <c r="D15" s="9">
        <v>70000</v>
      </c>
      <c r="E15" s="8">
        <v>30000</v>
      </c>
      <c r="F15" s="8">
        <v>40000</v>
      </c>
      <c r="G15" s="8">
        <f t="shared" si="2"/>
        <v>10200</v>
      </c>
      <c r="H15" s="8">
        <f t="shared" si="1"/>
        <v>300</v>
      </c>
      <c r="I15" s="8">
        <v>0</v>
      </c>
      <c r="J15" s="1"/>
    </row>
    <row r="16" spans="1:10" ht="15">
      <c r="A16" s="6" t="s">
        <v>11</v>
      </c>
      <c r="B16" s="7">
        <f t="shared" si="0"/>
        <v>38800</v>
      </c>
      <c r="C16" s="8">
        <f t="shared" si="3"/>
        <v>38800</v>
      </c>
      <c r="D16" s="9">
        <v>38880</v>
      </c>
      <c r="E16" s="8">
        <v>0</v>
      </c>
      <c r="F16" s="8">
        <v>38800</v>
      </c>
      <c r="G16" s="8">
        <f t="shared" si="2"/>
        <v>0</v>
      </c>
      <c r="H16" s="8">
        <f t="shared" si="1"/>
        <v>0</v>
      </c>
      <c r="I16" s="8">
        <v>0</v>
      </c>
      <c r="J16" s="1"/>
    </row>
    <row r="17" spans="1:10" ht="15">
      <c r="A17" s="6" t="s">
        <v>12</v>
      </c>
      <c r="B17" s="7">
        <f t="shared" si="0"/>
        <v>255163</v>
      </c>
      <c r="C17" s="8">
        <f t="shared" si="3"/>
        <v>174195</v>
      </c>
      <c r="D17" s="9">
        <v>174195</v>
      </c>
      <c r="E17" s="8">
        <f>D17-F17</f>
        <v>174195</v>
      </c>
      <c r="F17" s="8">
        <v>0</v>
      </c>
      <c r="G17" s="8">
        <f t="shared" si="2"/>
        <v>59226</v>
      </c>
      <c r="H17" s="8">
        <f t="shared" si="1"/>
        <v>1742</v>
      </c>
      <c r="I17" s="8">
        <v>20000</v>
      </c>
      <c r="J17" s="1"/>
    </row>
    <row r="18" spans="1:10" ht="15">
      <c r="A18" s="6" t="s">
        <v>13</v>
      </c>
      <c r="B18" s="7">
        <f t="shared" si="0"/>
        <v>207010</v>
      </c>
      <c r="C18" s="8">
        <f t="shared" si="3"/>
        <v>142230</v>
      </c>
      <c r="D18" s="9">
        <v>142230</v>
      </c>
      <c r="E18" s="8">
        <v>142230</v>
      </c>
      <c r="F18" s="8">
        <v>0</v>
      </c>
      <c r="G18" s="8">
        <f t="shared" si="2"/>
        <v>48358</v>
      </c>
      <c r="H18" s="8">
        <f t="shared" si="1"/>
        <v>1422</v>
      </c>
      <c r="I18" s="8">
        <v>15000</v>
      </c>
      <c r="J18" s="1"/>
    </row>
    <row r="19" spans="1:10" ht="15">
      <c r="A19" s="6" t="s">
        <v>14</v>
      </c>
      <c r="B19" s="7">
        <f t="shared" si="0"/>
        <v>135000</v>
      </c>
      <c r="C19" s="8">
        <f t="shared" si="3"/>
        <v>97600</v>
      </c>
      <c r="D19" s="9">
        <v>97600</v>
      </c>
      <c r="E19" s="8">
        <v>97600</v>
      </c>
      <c r="F19" s="8">
        <v>0</v>
      </c>
      <c r="G19" s="8">
        <f t="shared" si="2"/>
        <v>33184</v>
      </c>
      <c r="H19" s="8">
        <f t="shared" si="1"/>
        <v>976</v>
      </c>
      <c r="I19" s="8">
        <v>3240</v>
      </c>
      <c r="J19" s="1"/>
    </row>
    <row r="20" spans="1:10" ht="15">
      <c r="A20" s="10" t="s">
        <v>15</v>
      </c>
      <c r="B20" s="7">
        <f t="shared" si="0"/>
        <v>93832</v>
      </c>
      <c r="C20" s="8">
        <f t="shared" si="3"/>
        <v>85320</v>
      </c>
      <c r="D20" s="11">
        <v>85320</v>
      </c>
      <c r="E20" s="12">
        <f>D20-F20</f>
        <v>24320</v>
      </c>
      <c r="F20" s="8">
        <v>61000</v>
      </c>
      <c r="G20" s="8">
        <f t="shared" si="2"/>
        <v>8269</v>
      </c>
      <c r="H20" s="8">
        <f t="shared" si="1"/>
        <v>243</v>
      </c>
      <c r="I20" s="8">
        <v>0</v>
      </c>
      <c r="J20" s="1"/>
    </row>
    <row r="21" spans="1:10" ht="15">
      <c r="A21" s="6" t="s">
        <v>16</v>
      </c>
      <c r="B21" s="7">
        <f t="shared" si="0"/>
        <v>94500</v>
      </c>
      <c r="C21" s="8">
        <f t="shared" si="3"/>
        <v>70000</v>
      </c>
      <c r="D21" s="9">
        <v>70000</v>
      </c>
      <c r="E21" s="8">
        <v>70000</v>
      </c>
      <c r="F21" s="8">
        <v>0</v>
      </c>
      <c r="G21" s="8">
        <f t="shared" si="2"/>
        <v>23800</v>
      </c>
      <c r="H21" s="8">
        <f t="shared" si="1"/>
        <v>700</v>
      </c>
      <c r="I21" s="8">
        <v>0</v>
      </c>
      <c r="J21" s="1"/>
    </row>
    <row r="22" spans="1:10" ht="15">
      <c r="A22" s="6" t="s">
        <v>17</v>
      </c>
      <c r="B22" s="7">
        <v>33595</v>
      </c>
      <c r="C22" s="8">
        <f t="shared" si="3"/>
        <v>24885</v>
      </c>
      <c r="D22" s="9">
        <v>24885</v>
      </c>
      <c r="E22" s="8">
        <f>D22-F22</f>
        <v>24885</v>
      </c>
      <c r="F22" s="8">
        <v>0</v>
      </c>
      <c r="G22" s="8">
        <f t="shared" si="2"/>
        <v>8461</v>
      </c>
      <c r="H22" s="8">
        <f t="shared" si="1"/>
        <v>249</v>
      </c>
      <c r="I22" s="8">
        <v>2000</v>
      </c>
      <c r="J22" s="1"/>
    </row>
    <row r="23" spans="1:10" ht="15">
      <c r="A23" s="6" t="s">
        <v>18</v>
      </c>
      <c r="B23" s="7">
        <f t="shared" si="0"/>
        <v>105583</v>
      </c>
      <c r="C23" s="8">
        <f t="shared" si="3"/>
        <v>78210</v>
      </c>
      <c r="D23" s="9">
        <v>78210</v>
      </c>
      <c r="E23" s="8">
        <f>D23-F23</f>
        <v>78210</v>
      </c>
      <c r="F23" s="8">
        <v>0</v>
      </c>
      <c r="G23" s="8">
        <f t="shared" si="2"/>
        <v>26591</v>
      </c>
      <c r="H23" s="8">
        <f t="shared" si="1"/>
        <v>782</v>
      </c>
      <c r="I23" s="8">
        <v>0</v>
      </c>
      <c r="J23" s="1"/>
    </row>
    <row r="24" spans="1:10" ht="15">
      <c r="A24" s="6" t="s">
        <v>19</v>
      </c>
      <c r="B24" s="7">
        <f t="shared" si="0"/>
        <v>145830</v>
      </c>
      <c r="C24" s="8">
        <f t="shared" si="3"/>
        <v>105800</v>
      </c>
      <c r="D24" s="9">
        <v>105800</v>
      </c>
      <c r="E24" s="8">
        <v>105800</v>
      </c>
      <c r="F24" s="8">
        <v>0</v>
      </c>
      <c r="G24" s="8">
        <f t="shared" si="2"/>
        <v>35972</v>
      </c>
      <c r="H24" s="8">
        <f t="shared" si="1"/>
        <v>1058</v>
      </c>
      <c r="I24" s="8">
        <v>3000</v>
      </c>
      <c r="J24" s="1"/>
    </row>
    <row r="25" spans="1:10" ht="15">
      <c r="A25" s="6" t="s">
        <v>20</v>
      </c>
      <c r="B25" s="7">
        <f t="shared" si="0"/>
        <v>254360</v>
      </c>
      <c r="C25" s="8">
        <f t="shared" si="3"/>
        <v>188415</v>
      </c>
      <c r="D25" s="9">
        <v>188415</v>
      </c>
      <c r="E25" s="8">
        <f>D25-F25</f>
        <v>188415</v>
      </c>
      <c r="F25" s="8">
        <v>0</v>
      </c>
      <c r="G25" s="8">
        <f t="shared" si="2"/>
        <v>64061</v>
      </c>
      <c r="H25" s="8">
        <f t="shared" si="1"/>
        <v>1884</v>
      </c>
      <c r="I25" s="8">
        <v>0</v>
      </c>
      <c r="J25" s="1"/>
    </row>
    <row r="26" spans="1:10" ht="15">
      <c r="A26" s="6" t="s">
        <v>21</v>
      </c>
      <c r="B26" s="7">
        <f t="shared" si="0"/>
        <v>151500</v>
      </c>
      <c r="C26" s="8">
        <f t="shared" si="3"/>
        <v>110000</v>
      </c>
      <c r="D26" s="9">
        <v>110000</v>
      </c>
      <c r="E26" s="8">
        <v>110000</v>
      </c>
      <c r="F26" s="8">
        <v>0</v>
      </c>
      <c r="G26" s="8">
        <f t="shared" si="2"/>
        <v>37400</v>
      </c>
      <c r="H26" s="8">
        <f t="shared" si="1"/>
        <v>1100</v>
      </c>
      <c r="I26" s="8">
        <v>3000</v>
      </c>
      <c r="J26" s="1"/>
    </row>
    <row r="27" spans="1:10" ht="15">
      <c r="A27" s="6" t="s">
        <v>22</v>
      </c>
      <c r="B27" s="7">
        <f t="shared" si="0"/>
        <v>186880</v>
      </c>
      <c r="C27" s="8">
        <f t="shared" si="3"/>
        <v>118800</v>
      </c>
      <c r="D27" s="9">
        <v>118800</v>
      </c>
      <c r="E27" s="8">
        <v>118800</v>
      </c>
      <c r="F27" s="8">
        <v>0</v>
      </c>
      <c r="G27" s="8">
        <f t="shared" si="2"/>
        <v>40392</v>
      </c>
      <c r="H27" s="8">
        <f t="shared" si="1"/>
        <v>1188</v>
      </c>
      <c r="I27" s="8">
        <v>26500</v>
      </c>
      <c r="J27" s="1"/>
    </row>
    <row r="28" spans="1:10" ht="15">
      <c r="A28" s="6" t="s">
        <v>23</v>
      </c>
      <c r="B28" s="7">
        <f t="shared" si="0"/>
        <v>86387</v>
      </c>
      <c r="C28" s="8">
        <f t="shared" si="3"/>
        <v>63990</v>
      </c>
      <c r="D28" s="9">
        <v>63990</v>
      </c>
      <c r="E28" s="8">
        <f>D28-F28</f>
        <v>63990</v>
      </c>
      <c r="F28" s="8">
        <v>0</v>
      </c>
      <c r="G28" s="8">
        <f t="shared" si="2"/>
        <v>21757</v>
      </c>
      <c r="H28" s="8">
        <f t="shared" si="1"/>
        <v>640</v>
      </c>
      <c r="I28" s="8">
        <v>0</v>
      </c>
      <c r="J28" s="1"/>
    </row>
    <row r="29" spans="1:10" ht="15">
      <c r="A29" s="6" t="s">
        <v>24</v>
      </c>
      <c r="B29" s="7">
        <f t="shared" si="0"/>
        <v>211960</v>
      </c>
      <c r="C29" s="8">
        <f t="shared" si="3"/>
        <v>149600</v>
      </c>
      <c r="D29" s="9">
        <v>149600</v>
      </c>
      <c r="E29" s="8">
        <v>149600</v>
      </c>
      <c r="F29" s="8">
        <v>0</v>
      </c>
      <c r="G29" s="8">
        <f t="shared" si="2"/>
        <v>50864</v>
      </c>
      <c r="H29" s="8">
        <f t="shared" si="1"/>
        <v>1496</v>
      </c>
      <c r="I29" s="8">
        <v>10000</v>
      </c>
      <c r="J29" s="1"/>
    </row>
    <row r="30" spans="1:10" ht="15">
      <c r="A30" s="6" t="s">
        <v>25</v>
      </c>
      <c r="B30" s="7">
        <f t="shared" si="0"/>
        <v>76520</v>
      </c>
      <c r="C30" s="8">
        <f t="shared" si="3"/>
        <v>55200</v>
      </c>
      <c r="D30" s="9">
        <v>55200</v>
      </c>
      <c r="E30" s="8">
        <v>55200</v>
      </c>
      <c r="F30" s="8">
        <v>0</v>
      </c>
      <c r="G30" s="8">
        <f t="shared" si="2"/>
        <v>18768</v>
      </c>
      <c r="H30" s="8">
        <f t="shared" si="1"/>
        <v>552</v>
      </c>
      <c r="I30" s="8">
        <v>2000</v>
      </c>
      <c r="J30" s="1"/>
    </row>
    <row r="31" spans="1:10" ht="15">
      <c r="A31" s="6" t="s">
        <v>26</v>
      </c>
      <c r="B31" s="7">
        <f t="shared" si="0"/>
        <v>105600</v>
      </c>
      <c r="C31" s="8">
        <f t="shared" si="3"/>
        <v>66000</v>
      </c>
      <c r="D31" s="9">
        <v>66000</v>
      </c>
      <c r="E31" s="8">
        <v>56000</v>
      </c>
      <c r="F31" s="8">
        <v>10000</v>
      </c>
      <c r="G31" s="8">
        <f t="shared" si="2"/>
        <v>19040</v>
      </c>
      <c r="H31" s="8">
        <f t="shared" si="1"/>
        <v>560</v>
      </c>
      <c r="I31" s="8">
        <v>20000</v>
      </c>
      <c r="J31" s="1"/>
    </row>
    <row r="32" spans="1:10" ht="15">
      <c r="A32" s="6" t="s">
        <v>27</v>
      </c>
      <c r="B32" s="7">
        <f t="shared" si="0"/>
        <v>189670</v>
      </c>
      <c r="C32" s="8">
        <f t="shared" si="3"/>
        <v>138645</v>
      </c>
      <c r="D32" s="9">
        <v>138645</v>
      </c>
      <c r="E32" s="8">
        <f>D32-F32</f>
        <v>88645</v>
      </c>
      <c r="F32" s="8">
        <v>50000</v>
      </c>
      <c r="G32" s="8">
        <f t="shared" si="2"/>
        <v>30139</v>
      </c>
      <c r="H32" s="8">
        <f t="shared" si="1"/>
        <v>886</v>
      </c>
      <c r="I32" s="8">
        <v>20000</v>
      </c>
      <c r="J32" s="1"/>
    </row>
    <row r="33" spans="1:10" ht="15">
      <c r="A33" s="6" t="s">
        <v>28</v>
      </c>
      <c r="B33" s="7">
        <f t="shared" si="0"/>
        <v>83600</v>
      </c>
      <c r="C33" s="8">
        <f t="shared" si="3"/>
        <v>71000</v>
      </c>
      <c r="D33" s="9">
        <v>71000</v>
      </c>
      <c r="E33" s="8">
        <v>36000</v>
      </c>
      <c r="F33" s="8">
        <v>35000</v>
      </c>
      <c r="G33" s="8">
        <f t="shared" si="2"/>
        <v>12240</v>
      </c>
      <c r="H33" s="8">
        <f t="shared" si="1"/>
        <v>360</v>
      </c>
      <c r="I33" s="8">
        <v>0</v>
      </c>
      <c r="J33" s="1"/>
    </row>
    <row r="34" spans="1:10" ht="15">
      <c r="A34" s="6" t="s">
        <v>29</v>
      </c>
      <c r="B34" s="7">
        <f t="shared" si="0"/>
        <v>263959</v>
      </c>
      <c r="C34" s="8">
        <f t="shared" si="3"/>
        <v>195525</v>
      </c>
      <c r="D34" s="9">
        <v>195525</v>
      </c>
      <c r="E34" s="8">
        <f>D34-F34</f>
        <v>195525</v>
      </c>
      <c r="F34" s="8">
        <v>0</v>
      </c>
      <c r="G34" s="8">
        <f>ROUND(E34*0.34,0)</f>
        <v>66479</v>
      </c>
      <c r="H34" s="8">
        <f t="shared" si="1"/>
        <v>1955</v>
      </c>
      <c r="I34" s="8">
        <v>0</v>
      </c>
      <c r="J34" s="1"/>
    </row>
    <row r="35" spans="1:10" ht="15">
      <c r="A35" s="6" t="s">
        <v>30</v>
      </c>
      <c r="B35" s="7">
        <f t="shared" si="0"/>
        <v>21440</v>
      </c>
      <c r="C35" s="8">
        <f t="shared" si="3"/>
        <v>16000</v>
      </c>
      <c r="D35" s="9">
        <v>16000</v>
      </c>
      <c r="E35" s="8">
        <v>0</v>
      </c>
      <c r="F35" s="8">
        <v>16000</v>
      </c>
      <c r="G35" s="8">
        <v>5440</v>
      </c>
      <c r="H35" s="8">
        <f t="shared" si="1"/>
        <v>0</v>
      </c>
      <c r="I35" s="8">
        <v>0</v>
      </c>
      <c r="J35" s="1"/>
    </row>
    <row r="36" spans="1:10" ht="15">
      <c r="A36" s="13" t="s">
        <v>31</v>
      </c>
      <c r="B36" s="14">
        <f t="shared" si="0"/>
        <v>27847</v>
      </c>
      <c r="C36" s="15">
        <f t="shared" si="3"/>
        <v>18775</v>
      </c>
      <c r="D36" s="16">
        <v>18775</v>
      </c>
      <c r="E36" s="8">
        <f>D36-F36</f>
        <v>18775</v>
      </c>
      <c r="F36" s="8">
        <v>0</v>
      </c>
      <c r="G36" s="8">
        <f aca="true" t="shared" si="4" ref="G36:G41">ROUND(E36*0.34,0)</f>
        <v>6384</v>
      </c>
      <c r="H36" s="8">
        <f t="shared" si="1"/>
        <v>188</v>
      </c>
      <c r="I36" s="8">
        <v>2500</v>
      </c>
      <c r="J36" s="1"/>
    </row>
    <row r="37" spans="1:10" ht="15">
      <c r="A37" s="6" t="s">
        <v>32</v>
      </c>
      <c r="B37" s="7">
        <f t="shared" si="0"/>
        <v>31995</v>
      </c>
      <c r="C37" s="8">
        <f t="shared" si="3"/>
        <v>31995</v>
      </c>
      <c r="D37" s="9">
        <v>31995</v>
      </c>
      <c r="E37" s="8">
        <v>0</v>
      </c>
      <c r="F37" s="8">
        <v>31995</v>
      </c>
      <c r="G37" s="8">
        <f t="shared" si="4"/>
        <v>0</v>
      </c>
      <c r="H37" s="8">
        <f t="shared" si="1"/>
        <v>0</v>
      </c>
      <c r="I37" s="8">
        <v>0</v>
      </c>
      <c r="J37" s="1"/>
    </row>
    <row r="38" spans="1:10" ht="15">
      <c r="A38" s="6" t="s">
        <v>33</v>
      </c>
      <c r="B38" s="7">
        <f t="shared" si="0"/>
        <v>74655</v>
      </c>
      <c r="C38" s="8">
        <f t="shared" si="3"/>
        <v>74655</v>
      </c>
      <c r="D38" s="9">
        <v>74655</v>
      </c>
      <c r="E38" s="8">
        <v>0</v>
      </c>
      <c r="F38" s="8">
        <v>74655</v>
      </c>
      <c r="G38" s="8">
        <f t="shared" si="4"/>
        <v>0</v>
      </c>
      <c r="H38" s="8">
        <f t="shared" si="1"/>
        <v>0</v>
      </c>
      <c r="I38" s="8">
        <v>0</v>
      </c>
      <c r="J38" s="1"/>
    </row>
    <row r="39" spans="1:10" ht="15">
      <c r="A39" s="6" t="s">
        <v>34</v>
      </c>
      <c r="B39" s="7">
        <f t="shared" si="0"/>
        <v>79550</v>
      </c>
      <c r="C39" s="8">
        <f t="shared" si="3"/>
        <v>71000</v>
      </c>
      <c r="D39" s="9">
        <v>71100</v>
      </c>
      <c r="E39" s="8">
        <v>13000</v>
      </c>
      <c r="F39" s="8">
        <v>58000</v>
      </c>
      <c r="G39" s="8">
        <f t="shared" si="4"/>
        <v>4420</v>
      </c>
      <c r="H39" s="8">
        <f t="shared" si="1"/>
        <v>130</v>
      </c>
      <c r="I39" s="8">
        <v>4000</v>
      </c>
      <c r="J39" s="1"/>
    </row>
    <row r="40" spans="1:10" ht="15">
      <c r="A40" s="6" t="s">
        <v>35</v>
      </c>
      <c r="B40" s="7">
        <v>590570</v>
      </c>
      <c r="C40" s="8">
        <f t="shared" si="3"/>
        <v>426400</v>
      </c>
      <c r="D40" s="9">
        <v>426400</v>
      </c>
      <c r="E40" s="8">
        <v>372000</v>
      </c>
      <c r="F40" s="8">
        <v>54400</v>
      </c>
      <c r="G40" s="8">
        <f t="shared" si="4"/>
        <v>126480</v>
      </c>
      <c r="H40" s="8">
        <f t="shared" si="1"/>
        <v>3720</v>
      </c>
      <c r="I40" s="8">
        <v>33970</v>
      </c>
      <c r="J40" s="1"/>
    </row>
    <row r="41" spans="1:10" ht="15">
      <c r="A41" s="6" t="s">
        <v>36</v>
      </c>
      <c r="B41" s="7">
        <f t="shared" si="0"/>
        <v>195268</v>
      </c>
      <c r="C41" s="8">
        <f t="shared" si="3"/>
        <v>149310</v>
      </c>
      <c r="D41" s="17">
        <v>149310</v>
      </c>
      <c r="E41" s="8">
        <f>D41-F41</f>
        <v>131310</v>
      </c>
      <c r="F41" s="8">
        <v>18000</v>
      </c>
      <c r="G41" s="8">
        <f t="shared" si="4"/>
        <v>44645</v>
      </c>
      <c r="H41" s="8">
        <f t="shared" si="1"/>
        <v>1313</v>
      </c>
      <c r="I41" s="8">
        <v>0</v>
      </c>
      <c r="J41" s="1"/>
    </row>
    <row r="42" spans="1:10" ht="15">
      <c r="A42" s="6" t="s">
        <v>37</v>
      </c>
      <c r="B42" s="7">
        <f t="shared" si="0"/>
        <v>55890</v>
      </c>
      <c r="C42" s="8">
        <f t="shared" si="3"/>
        <v>41400</v>
      </c>
      <c r="D42" s="9">
        <v>41400</v>
      </c>
      <c r="E42" s="8">
        <v>41400</v>
      </c>
      <c r="F42" s="8">
        <v>0</v>
      </c>
      <c r="G42" s="8">
        <v>14076</v>
      </c>
      <c r="H42" s="8">
        <f t="shared" si="1"/>
        <v>414</v>
      </c>
      <c r="I42" s="8">
        <v>0</v>
      </c>
      <c r="J42" s="1"/>
    </row>
    <row r="43" spans="1:10" ht="15">
      <c r="A43" s="6" t="s">
        <v>38</v>
      </c>
      <c r="B43" s="7">
        <f t="shared" si="0"/>
        <v>384743</v>
      </c>
      <c r="C43" s="8">
        <f t="shared" si="3"/>
        <v>270180</v>
      </c>
      <c r="D43" s="9">
        <v>270180</v>
      </c>
      <c r="E43" s="8">
        <f>D43-F43</f>
        <v>270180</v>
      </c>
      <c r="F43" s="8">
        <v>0</v>
      </c>
      <c r="G43" s="8">
        <f>ROUND(E43*0.34,0)</f>
        <v>91861</v>
      </c>
      <c r="H43" s="8">
        <f t="shared" si="1"/>
        <v>2702</v>
      </c>
      <c r="I43" s="8">
        <v>20000</v>
      </c>
      <c r="J43" s="1"/>
    </row>
    <row r="44" spans="1:10" ht="15">
      <c r="A44" s="6" t="s">
        <v>39</v>
      </c>
      <c r="B44" s="7">
        <f t="shared" si="0"/>
        <v>168000</v>
      </c>
      <c r="C44" s="8">
        <f t="shared" si="3"/>
        <v>143000</v>
      </c>
      <c r="D44" s="9">
        <v>143000</v>
      </c>
      <c r="E44" s="8">
        <v>0</v>
      </c>
      <c r="F44" s="8">
        <v>143000</v>
      </c>
      <c r="G44" s="8">
        <v>0</v>
      </c>
      <c r="H44" s="8">
        <f t="shared" si="1"/>
        <v>0</v>
      </c>
      <c r="I44" s="8">
        <v>25000</v>
      </c>
      <c r="J44" s="1"/>
    </row>
    <row r="45" spans="1:10" ht="15">
      <c r="A45" s="13" t="s">
        <v>40</v>
      </c>
      <c r="B45" s="14">
        <f t="shared" si="0"/>
        <v>25347</v>
      </c>
      <c r="C45" s="15">
        <f t="shared" si="3"/>
        <v>18775</v>
      </c>
      <c r="D45" s="16">
        <v>18775</v>
      </c>
      <c r="E45" s="8">
        <f>D45-F45</f>
        <v>18775</v>
      </c>
      <c r="F45" s="8">
        <v>0</v>
      </c>
      <c r="G45" s="8">
        <f>ROUND(E45*0.34,0)</f>
        <v>6384</v>
      </c>
      <c r="H45" s="8">
        <f t="shared" si="1"/>
        <v>188</v>
      </c>
      <c r="I45" s="8">
        <v>0</v>
      </c>
      <c r="J45" s="1"/>
    </row>
    <row r="46" spans="1:10" ht="15">
      <c r="A46" s="28" t="s">
        <v>117</v>
      </c>
      <c r="B46" s="29"/>
      <c r="C46" s="29"/>
      <c r="D46" s="29"/>
      <c r="E46" s="29"/>
      <c r="F46" s="29"/>
      <c r="G46" s="29"/>
      <c r="H46" s="29"/>
      <c r="I46" s="30"/>
      <c r="J46" s="1"/>
    </row>
    <row r="47" spans="1:10" ht="15">
      <c r="A47" s="6" t="s">
        <v>41</v>
      </c>
      <c r="B47" s="7">
        <f>E47+F47+G47+H47+I47</f>
        <v>15000</v>
      </c>
      <c r="C47" s="8">
        <f>SUM(E47,F47)</f>
        <v>15000</v>
      </c>
      <c r="D47" s="9">
        <v>15000</v>
      </c>
      <c r="E47" s="8">
        <v>0</v>
      </c>
      <c r="F47" s="8">
        <v>15000</v>
      </c>
      <c r="G47" s="8">
        <v>0</v>
      </c>
      <c r="H47" s="8">
        <f>ROUND(E47*0.01,0)</f>
        <v>0</v>
      </c>
      <c r="I47" s="8">
        <v>0</v>
      </c>
      <c r="J47" s="1"/>
    </row>
    <row r="48" spans="1:10" ht="15">
      <c r="A48" s="6" t="s">
        <v>42</v>
      </c>
      <c r="B48" s="7">
        <f>E48+F48+G48+H48+I48</f>
        <v>39394</v>
      </c>
      <c r="C48" s="8">
        <f>SUM(E48,F48)</f>
        <v>28440</v>
      </c>
      <c r="D48" s="9">
        <v>28440</v>
      </c>
      <c r="E48" s="8">
        <f>D48-F48</f>
        <v>28440</v>
      </c>
      <c r="F48" s="8">
        <v>0</v>
      </c>
      <c r="G48" s="8">
        <f>ROUND(E48*0.34,0)</f>
        <v>9670</v>
      </c>
      <c r="H48" s="8">
        <f>ROUND(E48*0.01,0)</f>
        <v>284</v>
      </c>
      <c r="I48" s="8">
        <v>1000</v>
      </c>
      <c r="J48" s="1"/>
    </row>
    <row r="49" spans="1:10" ht="15">
      <c r="A49" s="28" t="s">
        <v>118</v>
      </c>
      <c r="B49" s="29"/>
      <c r="C49" s="29"/>
      <c r="D49" s="29"/>
      <c r="E49" s="29"/>
      <c r="F49" s="29"/>
      <c r="G49" s="29"/>
      <c r="H49" s="29"/>
      <c r="I49" s="30"/>
      <c r="J49" s="1"/>
    </row>
    <row r="50" spans="1:10" ht="15">
      <c r="A50" s="13" t="s">
        <v>43</v>
      </c>
      <c r="B50" s="14">
        <f aca="true" t="shared" si="5" ref="B50:B59">E50+F50+G50+H50+I50</f>
        <v>15208</v>
      </c>
      <c r="C50" s="15">
        <f aca="true" t="shared" si="6" ref="C50:C59">SUM(E50,F50)</f>
        <v>11265</v>
      </c>
      <c r="D50" s="16">
        <v>11265</v>
      </c>
      <c r="E50" s="8">
        <f aca="true" t="shared" si="7" ref="E50:E59">D50-F50</f>
        <v>11265</v>
      </c>
      <c r="F50" s="8">
        <v>0</v>
      </c>
      <c r="G50" s="8">
        <f aca="true" t="shared" si="8" ref="G50:G59">ROUND(E50*0.34,0)</f>
        <v>3830</v>
      </c>
      <c r="H50" s="8">
        <f>ROUND(E50*0.01,0)</f>
        <v>113</v>
      </c>
      <c r="I50" s="8">
        <v>0</v>
      </c>
      <c r="J50" s="1"/>
    </row>
    <row r="51" spans="1:10" ht="15">
      <c r="A51" s="13" t="s">
        <v>44</v>
      </c>
      <c r="B51" s="14">
        <f t="shared" si="5"/>
        <v>5070</v>
      </c>
      <c r="C51" s="15">
        <f t="shared" si="6"/>
        <v>3755</v>
      </c>
      <c r="D51" s="16">
        <v>3755</v>
      </c>
      <c r="E51" s="8">
        <f t="shared" si="7"/>
        <v>3755</v>
      </c>
      <c r="F51" s="8">
        <v>0</v>
      </c>
      <c r="G51" s="8">
        <f t="shared" si="8"/>
        <v>1277</v>
      </c>
      <c r="H51" s="8">
        <f>ROUND(E51*0.01,0)</f>
        <v>38</v>
      </c>
      <c r="I51" s="8">
        <v>0</v>
      </c>
      <c r="J51" s="1"/>
    </row>
    <row r="52" spans="1:10" ht="15">
      <c r="A52" s="13" t="s">
        <v>45</v>
      </c>
      <c r="B52" s="14">
        <f t="shared" si="5"/>
        <v>11138</v>
      </c>
      <c r="C52" s="15">
        <f t="shared" si="6"/>
        <v>7510</v>
      </c>
      <c r="D52" s="16">
        <v>7510</v>
      </c>
      <c r="E52" s="8">
        <f t="shared" si="7"/>
        <v>7510</v>
      </c>
      <c r="F52" s="8">
        <v>0</v>
      </c>
      <c r="G52" s="8">
        <f t="shared" si="8"/>
        <v>2553</v>
      </c>
      <c r="H52" s="8">
        <f>ROUND(E52*0.01,0)</f>
        <v>75</v>
      </c>
      <c r="I52" s="8">
        <v>1000</v>
      </c>
      <c r="J52" s="1"/>
    </row>
    <row r="53" spans="1:10" ht="15">
      <c r="A53" s="13" t="s">
        <v>46</v>
      </c>
      <c r="B53" s="14">
        <f t="shared" si="5"/>
        <v>20277</v>
      </c>
      <c r="C53" s="15">
        <f t="shared" si="6"/>
        <v>15020</v>
      </c>
      <c r="D53" s="16">
        <v>15020</v>
      </c>
      <c r="E53" s="8">
        <f t="shared" si="7"/>
        <v>15020</v>
      </c>
      <c r="F53" s="8">
        <v>0</v>
      </c>
      <c r="G53" s="8">
        <f t="shared" si="8"/>
        <v>5107</v>
      </c>
      <c r="H53" s="8">
        <f>ROUND(E53*0.01,0)</f>
        <v>150</v>
      </c>
      <c r="I53" s="8">
        <v>0</v>
      </c>
      <c r="J53" s="1"/>
    </row>
    <row r="54" spans="1:10" ht="15">
      <c r="A54" s="6" t="s">
        <v>47</v>
      </c>
      <c r="B54" s="7">
        <f t="shared" si="5"/>
        <v>62390</v>
      </c>
      <c r="C54" s="8">
        <f t="shared" si="6"/>
        <v>46215</v>
      </c>
      <c r="D54" s="9">
        <v>46215</v>
      </c>
      <c r="E54" s="8">
        <f t="shared" si="7"/>
        <v>46215</v>
      </c>
      <c r="F54" s="8">
        <v>0</v>
      </c>
      <c r="G54" s="8">
        <f t="shared" si="8"/>
        <v>15713</v>
      </c>
      <c r="H54" s="8">
        <f>ROUND(E54*0.01,0)</f>
        <v>462</v>
      </c>
      <c r="I54" s="8">
        <v>0</v>
      </c>
      <c r="J54" s="1"/>
    </row>
    <row r="55" spans="1:10" ht="15">
      <c r="A55" s="13" t="s">
        <v>48</v>
      </c>
      <c r="B55" s="7">
        <f t="shared" si="5"/>
        <v>11265</v>
      </c>
      <c r="C55" s="8">
        <f t="shared" si="6"/>
        <v>11265</v>
      </c>
      <c r="D55" s="16">
        <v>11265</v>
      </c>
      <c r="E55" s="8">
        <f t="shared" si="7"/>
        <v>0</v>
      </c>
      <c r="F55" s="8">
        <v>11265</v>
      </c>
      <c r="G55" s="8">
        <f t="shared" si="8"/>
        <v>0</v>
      </c>
      <c r="H55" s="8">
        <v>0</v>
      </c>
      <c r="I55" s="8">
        <v>0</v>
      </c>
      <c r="J55" s="1"/>
    </row>
    <row r="56" spans="1:10" ht="15">
      <c r="A56" s="13" t="s">
        <v>49</v>
      </c>
      <c r="B56" s="7">
        <f t="shared" si="5"/>
        <v>11265</v>
      </c>
      <c r="C56" s="8">
        <f t="shared" si="6"/>
        <v>11265</v>
      </c>
      <c r="D56" s="16">
        <v>11265</v>
      </c>
      <c r="E56" s="8">
        <f t="shared" si="7"/>
        <v>0</v>
      </c>
      <c r="F56" s="8">
        <v>11265</v>
      </c>
      <c r="G56" s="8">
        <f t="shared" si="8"/>
        <v>0</v>
      </c>
      <c r="H56" s="8">
        <v>0</v>
      </c>
      <c r="I56" s="8">
        <v>0</v>
      </c>
      <c r="J56" s="1"/>
    </row>
    <row r="57" spans="1:10" ht="15">
      <c r="A57" s="13" t="s">
        <v>50</v>
      </c>
      <c r="B57" s="7">
        <f t="shared" si="5"/>
        <v>5070</v>
      </c>
      <c r="C57" s="8">
        <f t="shared" si="6"/>
        <v>3755</v>
      </c>
      <c r="D57" s="16">
        <v>3755</v>
      </c>
      <c r="E57" s="8">
        <f t="shared" si="7"/>
        <v>3755</v>
      </c>
      <c r="F57" s="8">
        <v>0</v>
      </c>
      <c r="G57" s="8">
        <f t="shared" si="8"/>
        <v>1277</v>
      </c>
      <c r="H57" s="8">
        <f>ROUND(E57*0.01,0)</f>
        <v>38</v>
      </c>
      <c r="I57" s="8">
        <v>0</v>
      </c>
      <c r="J57" s="1"/>
    </row>
    <row r="58" spans="1:10" ht="15">
      <c r="A58" s="13" t="s">
        <v>51</v>
      </c>
      <c r="B58" s="7">
        <f t="shared" si="5"/>
        <v>10063</v>
      </c>
      <c r="C58" s="8">
        <f t="shared" si="6"/>
        <v>7510</v>
      </c>
      <c r="D58" s="16">
        <v>7510</v>
      </c>
      <c r="E58" s="8">
        <f t="shared" si="7"/>
        <v>7510</v>
      </c>
      <c r="F58" s="8">
        <v>0</v>
      </c>
      <c r="G58" s="8">
        <f t="shared" si="8"/>
        <v>2553</v>
      </c>
      <c r="H58" s="8">
        <v>0</v>
      </c>
      <c r="I58" s="8">
        <v>0</v>
      </c>
      <c r="J58" s="1"/>
    </row>
    <row r="59" spans="1:10" ht="15">
      <c r="A59" s="13" t="s">
        <v>52</v>
      </c>
      <c r="B59" s="7">
        <f t="shared" si="5"/>
        <v>11265</v>
      </c>
      <c r="C59" s="8">
        <f t="shared" si="6"/>
        <v>11265</v>
      </c>
      <c r="D59" s="16">
        <v>11265</v>
      </c>
      <c r="E59" s="8">
        <f t="shared" si="7"/>
        <v>0</v>
      </c>
      <c r="F59" s="8">
        <v>11265</v>
      </c>
      <c r="G59" s="8">
        <f t="shared" si="8"/>
        <v>0</v>
      </c>
      <c r="H59" s="8">
        <v>0</v>
      </c>
      <c r="I59" s="8">
        <v>0</v>
      </c>
      <c r="J59" s="1"/>
    </row>
    <row r="60" spans="1:10" ht="15">
      <c r="A60" s="18" t="s">
        <v>119</v>
      </c>
      <c r="B60" s="19"/>
      <c r="C60" s="19"/>
      <c r="D60" s="19"/>
      <c r="E60" s="20"/>
      <c r="F60" s="20"/>
      <c r="G60" s="20"/>
      <c r="H60" s="20"/>
      <c r="I60" s="20"/>
      <c r="J60" s="1"/>
    </row>
    <row r="61" spans="1:10" ht="15">
      <c r="A61" s="13" t="s">
        <v>53</v>
      </c>
      <c r="B61" s="14">
        <v>16665</v>
      </c>
      <c r="C61" s="15">
        <f>SUM(E61,F61)</f>
        <v>15265</v>
      </c>
      <c r="D61" s="16">
        <v>15265</v>
      </c>
      <c r="E61" s="8">
        <v>4000</v>
      </c>
      <c r="F61" s="8">
        <v>11265</v>
      </c>
      <c r="G61" s="8">
        <f>ROUND(E61*0.34,0)</f>
        <v>1360</v>
      </c>
      <c r="H61" s="8">
        <v>40</v>
      </c>
      <c r="I61" s="8">
        <v>0</v>
      </c>
      <c r="J61" s="1"/>
    </row>
    <row r="62" spans="1:10" ht="15">
      <c r="A62" s="13" t="s">
        <v>54</v>
      </c>
      <c r="B62" s="14">
        <f>E62+F62+G62+H62+I62</f>
        <v>22470</v>
      </c>
      <c r="C62" s="15">
        <f>SUM(E62,F62)</f>
        <v>20020</v>
      </c>
      <c r="D62" s="16">
        <v>20020</v>
      </c>
      <c r="E62" s="8">
        <v>5000</v>
      </c>
      <c r="F62" s="8">
        <v>15020</v>
      </c>
      <c r="G62" s="8">
        <f>ROUND(E62*0.34,0)</f>
        <v>1700</v>
      </c>
      <c r="H62" s="8">
        <f>ROUND(E62*0.01,0)</f>
        <v>50</v>
      </c>
      <c r="I62" s="8">
        <v>700</v>
      </c>
      <c r="J62" s="1"/>
    </row>
    <row r="63" spans="1:10" ht="15">
      <c r="A63" s="6" t="s">
        <v>55</v>
      </c>
      <c r="B63" s="7">
        <f>E63+F63+G63+H63+I63</f>
        <v>81788</v>
      </c>
      <c r="C63" s="8">
        <f>SUM(E63,F63)</f>
        <v>56880</v>
      </c>
      <c r="D63" s="9">
        <v>56880</v>
      </c>
      <c r="E63" s="8">
        <f>D63-F63</f>
        <v>56880</v>
      </c>
      <c r="F63" s="8">
        <v>0</v>
      </c>
      <c r="G63" s="8">
        <f aca="true" t="shared" si="9" ref="G63:G73">ROUND(E63*0.34,0)</f>
        <v>19339</v>
      </c>
      <c r="H63" s="8">
        <f>ROUND(E63*0.01,0)</f>
        <v>569</v>
      </c>
      <c r="I63" s="8">
        <v>5000</v>
      </c>
      <c r="J63" s="1"/>
    </row>
    <row r="64" spans="1:10" ht="15">
      <c r="A64" s="13" t="s">
        <v>56</v>
      </c>
      <c r="B64" s="14">
        <f>E64+F64+G64+H64+I64</f>
        <v>5070</v>
      </c>
      <c r="C64" s="15">
        <f>SUM(E64,F64)</f>
        <v>3755</v>
      </c>
      <c r="D64" s="16">
        <v>3755</v>
      </c>
      <c r="E64" s="8">
        <f>D64-F64</f>
        <v>3755</v>
      </c>
      <c r="F64" s="8">
        <v>0</v>
      </c>
      <c r="G64" s="8">
        <f t="shared" si="9"/>
        <v>1277</v>
      </c>
      <c r="H64" s="8">
        <f>ROUND(E64*0.01,0)</f>
        <v>38</v>
      </c>
      <c r="I64" s="8">
        <v>0</v>
      </c>
      <c r="J64" s="1"/>
    </row>
    <row r="65" spans="1:10" ht="15">
      <c r="A65" s="13" t="s">
        <v>57</v>
      </c>
      <c r="B65" s="14">
        <f>E65+F65+G65+H65+I65</f>
        <v>5070</v>
      </c>
      <c r="C65" s="15">
        <f>SUM(E65,F65)</f>
        <v>3755</v>
      </c>
      <c r="D65" s="16">
        <v>3755</v>
      </c>
      <c r="E65" s="8">
        <f>D65-F65</f>
        <v>3755</v>
      </c>
      <c r="F65" s="8">
        <v>0</v>
      </c>
      <c r="G65" s="8">
        <f t="shared" si="9"/>
        <v>1277</v>
      </c>
      <c r="H65" s="8">
        <f>ROUND(E65*0.01,0)</f>
        <v>38</v>
      </c>
      <c r="I65" s="8">
        <v>0</v>
      </c>
      <c r="J65" s="1"/>
    </row>
    <row r="66" spans="1:10" ht="15">
      <c r="A66" s="28" t="s">
        <v>120</v>
      </c>
      <c r="B66" s="29"/>
      <c r="C66" s="29"/>
      <c r="D66" s="29"/>
      <c r="E66" s="29"/>
      <c r="F66" s="29"/>
      <c r="G66" s="29"/>
      <c r="H66" s="29"/>
      <c r="I66" s="30"/>
      <c r="J66" s="1"/>
    </row>
    <row r="67" spans="1:10" ht="15">
      <c r="A67" s="6" t="s">
        <v>58</v>
      </c>
      <c r="B67" s="7">
        <f aca="true" t="shared" si="10" ref="B67:B74">E67+F67+G67+H67+I67</f>
        <v>38394</v>
      </c>
      <c r="C67" s="8">
        <f aca="true" t="shared" si="11" ref="C67:C74">SUM(E67,F67)</f>
        <v>28440</v>
      </c>
      <c r="D67" s="9">
        <v>28440</v>
      </c>
      <c r="E67" s="8">
        <f>D67-F67</f>
        <v>28440</v>
      </c>
      <c r="F67" s="8">
        <v>0</v>
      </c>
      <c r="G67" s="8">
        <f t="shared" si="9"/>
        <v>9670</v>
      </c>
      <c r="H67" s="8">
        <f>ROUND(E67*0.01,0)</f>
        <v>284</v>
      </c>
      <c r="I67" s="8">
        <v>0</v>
      </c>
      <c r="J67" s="1"/>
    </row>
    <row r="68" spans="1:10" ht="15">
      <c r="A68" s="6" t="s">
        <v>59</v>
      </c>
      <c r="B68" s="7">
        <f t="shared" si="10"/>
        <v>52792</v>
      </c>
      <c r="C68" s="8">
        <f t="shared" si="11"/>
        <v>39105</v>
      </c>
      <c r="D68" s="9">
        <v>39105</v>
      </c>
      <c r="E68" s="8">
        <f>D68-F68</f>
        <v>39105</v>
      </c>
      <c r="F68" s="8">
        <v>0</v>
      </c>
      <c r="G68" s="8">
        <f t="shared" si="9"/>
        <v>13296</v>
      </c>
      <c r="H68" s="8">
        <f>ROUND(E68*0.01,0)</f>
        <v>391</v>
      </c>
      <c r="I68" s="8">
        <v>0</v>
      </c>
      <c r="J68" s="1"/>
    </row>
    <row r="69" spans="1:10" ht="15">
      <c r="A69" s="6" t="s">
        <v>60</v>
      </c>
      <c r="B69" s="7">
        <f t="shared" si="10"/>
        <v>42743</v>
      </c>
      <c r="C69" s="8">
        <f t="shared" si="11"/>
        <v>35550</v>
      </c>
      <c r="D69" s="9">
        <v>35550</v>
      </c>
      <c r="E69" s="8">
        <f>D69-F69</f>
        <v>20550</v>
      </c>
      <c r="F69" s="8">
        <v>15000</v>
      </c>
      <c r="G69" s="8">
        <f t="shared" si="9"/>
        <v>6987</v>
      </c>
      <c r="H69" s="8">
        <f aca="true" t="shared" si="12" ref="H69:H125">ROUND(E69*0.01,0)</f>
        <v>206</v>
      </c>
      <c r="I69" s="8">
        <v>0</v>
      </c>
      <c r="J69" s="1"/>
    </row>
    <row r="70" spans="1:10" ht="15">
      <c r="A70" s="6" t="s">
        <v>61</v>
      </c>
      <c r="B70" s="7">
        <f t="shared" si="10"/>
        <v>43193</v>
      </c>
      <c r="C70" s="8">
        <f t="shared" si="11"/>
        <v>31995</v>
      </c>
      <c r="D70" s="9">
        <v>31995</v>
      </c>
      <c r="E70" s="8">
        <f>D70-F70</f>
        <v>31995</v>
      </c>
      <c r="F70" s="8">
        <v>0</v>
      </c>
      <c r="G70" s="8">
        <f t="shared" si="9"/>
        <v>10878</v>
      </c>
      <c r="H70" s="8">
        <f t="shared" si="12"/>
        <v>320</v>
      </c>
      <c r="I70" s="8">
        <v>0</v>
      </c>
      <c r="J70" s="1"/>
    </row>
    <row r="71" spans="1:10" ht="15">
      <c r="A71" s="13" t="s">
        <v>62</v>
      </c>
      <c r="B71" s="14">
        <f t="shared" si="10"/>
        <v>20277</v>
      </c>
      <c r="C71" s="15">
        <f t="shared" si="11"/>
        <v>15020</v>
      </c>
      <c r="D71" s="16">
        <v>15020</v>
      </c>
      <c r="E71" s="8">
        <f>D71-F71</f>
        <v>15020</v>
      </c>
      <c r="F71" s="8">
        <v>0</v>
      </c>
      <c r="G71" s="8">
        <f t="shared" si="9"/>
        <v>5107</v>
      </c>
      <c r="H71" s="8">
        <f t="shared" si="12"/>
        <v>150</v>
      </c>
      <c r="I71" s="8">
        <v>0</v>
      </c>
      <c r="J71" s="1"/>
    </row>
    <row r="72" spans="1:10" ht="15">
      <c r="A72" s="6" t="s">
        <v>63</v>
      </c>
      <c r="B72" s="7">
        <f t="shared" si="10"/>
        <v>67545</v>
      </c>
      <c r="C72" s="8">
        <f t="shared" si="11"/>
        <v>67545</v>
      </c>
      <c r="D72" s="9">
        <v>67545</v>
      </c>
      <c r="E72" s="8">
        <v>0</v>
      </c>
      <c r="F72" s="8">
        <v>67545</v>
      </c>
      <c r="G72" s="8">
        <f t="shared" si="9"/>
        <v>0</v>
      </c>
      <c r="H72" s="8">
        <f t="shared" si="12"/>
        <v>0</v>
      </c>
      <c r="I72" s="8">
        <v>0</v>
      </c>
      <c r="J72" s="1"/>
    </row>
    <row r="73" spans="1:10" ht="15">
      <c r="A73" s="13" t="s">
        <v>64</v>
      </c>
      <c r="B73" s="7">
        <f t="shared" si="10"/>
        <v>5070</v>
      </c>
      <c r="C73" s="8">
        <f t="shared" si="11"/>
        <v>3755</v>
      </c>
      <c r="D73" s="16">
        <v>3755</v>
      </c>
      <c r="E73" s="8">
        <f>D73-F73</f>
        <v>3755</v>
      </c>
      <c r="F73" s="8">
        <v>0</v>
      </c>
      <c r="G73" s="8">
        <f t="shared" si="9"/>
        <v>1277</v>
      </c>
      <c r="H73" s="8">
        <f t="shared" si="12"/>
        <v>38</v>
      </c>
      <c r="I73" s="8">
        <v>0</v>
      </c>
      <c r="J73" s="1"/>
    </row>
    <row r="74" spans="1:10" ht="15">
      <c r="A74" s="21" t="s">
        <v>65</v>
      </c>
      <c r="B74" s="7">
        <f t="shared" si="10"/>
        <v>52740</v>
      </c>
      <c r="C74" s="8">
        <f t="shared" si="11"/>
        <v>36000</v>
      </c>
      <c r="D74" s="9">
        <v>36000</v>
      </c>
      <c r="E74" s="8">
        <v>0</v>
      </c>
      <c r="F74" s="8">
        <v>36000</v>
      </c>
      <c r="G74" s="8">
        <v>12240</v>
      </c>
      <c r="H74" s="8">
        <f t="shared" si="12"/>
        <v>0</v>
      </c>
      <c r="I74" s="8">
        <v>4500</v>
      </c>
      <c r="J74" s="1"/>
    </row>
    <row r="75" spans="1:10" ht="15">
      <c r="A75" s="28" t="s">
        <v>121</v>
      </c>
      <c r="B75" s="29"/>
      <c r="C75" s="29"/>
      <c r="D75" s="29"/>
      <c r="E75" s="29"/>
      <c r="F75" s="29"/>
      <c r="G75" s="29"/>
      <c r="H75" s="29"/>
      <c r="I75" s="30"/>
      <c r="J75" s="1"/>
    </row>
    <row r="76" spans="1:10" ht="15">
      <c r="A76" s="13" t="s">
        <v>66</v>
      </c>
      <c r="B76" s="14">
        <f>E76+F76+G76+H76+I76</f>
        <v>21277</v>
      </c>
      <c r="C76" s="15">
        <f aca="true" t="shared" si="13" ref="C76:C81">SUM(E76,F76)</f>
        <v>15020</v>
      </c>
      <c r="D76" s="16">
        <v>15020</v>
      </c>
      <c r="E76" s="8">
        <f>D76-F76</f>
        <v>15020</v>
      </c>
      <c r="F76" s="8">
        <v>0</v>
      </c>
      <c r="G76" s="8">
        <f aca="true" t="shared" si="14" ref="G76:G81">ROUND(E76*0.34,0)</f>
        <v>5107</v>
      </c>
      <c r="H76" s="8">
        <f t="shared" si="12"/>
        <v>150</v>
      </c>
      <c r="I76" s="8">
        <v>1000</v>
      </c>
      <c r="J76" s="1"/>
    </row>
    <row r="77" spans="1:10" ht="15">
      <c r="A77" s="6" t="s">
        <v>67</v>
      </c>
      <c r="B77" s="7">
        <f>E77+F77+G77+H77+I77</f>
        <v>57591</v>
      </c>
      <c r="C77" s="8">
        <f t="shared" si="13"/>
        <v>42660</v>
      </c>
      <c r="D77" s="9">
        <v>42660</v>
      </c>
      <c r="E77" s="8">
        <f>D77-F77</f>
        <v>42660</v>
      </c>
      <c r="F77" s="8">
        <v>0</v>
      </c>
      <c r="G77" s="8">
        <f t="shared" si="14"/>
        <v>14504</v>
      </c>
      <c r="H77" s="8">
        <f t="shared" si="12"/>
        <v>427</v>
      </c>
      <c r="I77" s="8">
        <v>0</v>
      </c>
      <c r="J77" s="1"/>
    </row>
    <row r="78" spans="1:10" ht="15">
      <c r="A78" s="13" t="s">
        <v>68</v>
      </c>
      <c r="B78" s="14">
        <f>E78+F78+G78+H78+I78</f>
        <v>8510</v>
      </c>
      <c r="C78" s="15">
        <f t="shared" si="13"/>
        <v>7510</v>
      </c>
      <c r="D78" s="16">
        <v>7510</v>
      </c>
      <c r="E78" s="8">
        <v>0</v>
      </c>
      <c r="F78" s="8">
        <v>7510</v>
      </c>
      <c r="G78" s="8">
        <f t="shared" si="14"/>
        <v>0</v>
      </c>
      <c r="H78" s="8">
        <v>0</v>
      </c>
      <c r="I78" s="8">
        <v>1000</v>
      </c>
      <c r="J78" s="1"/>
    </row>
    <row r="79" spans="1:10" ht="15">
      <c r="A79" s="6" t="s">
        <v>69</v>
      </c>
      <c r="B79" s="7">
        <f>E79+F79+G79+H79+I79</f>
        <v>94887</v>
      </c>
      <c r="C79" s="8">
        <f t="shared" si="13"/>
        <v>63990</v>
      </c>
      <c r="D79" s="9">
        <v>63990</v>
      </c>
      <c r="E79" s="8">
        <f>D79-F79</f>
        <v>63990</v>
      </c>
      <c r="F79" s="8">
        <v>0</v>
      </c>
      <c r="G79" s="8">
        <f t="shared" si="14"/>
        <v>21757</v>
      </c>
      <c r="H79" s="8">
        <f t="shared" si="12"/>
        <v>640</v>
      </c>
      <c r="I79" s="8">
        <v>8500</v>
      </c>
      <c r="J79" s="1"/>
    </row>
    <row r="80" spans="1:10" ht="15">
      <c r="A80" s="6" t="s">
        <v>70</v>
      </c>
      <c r="B80" s="7">
        <f>E80+F80+G80+H80+I80</f>
        <v>25600</v>
      </c>
      <c r="C80" s="8">
        <f t="shared" si="13"/>
        <v>21600</v>
      </c>
      <c r="D80" s="9">
        <v>21600</v>
      </c>
      <c r="E80" s="8">
        <v>0</v>
      </c>
      <c r="F80" s="8">
        <v>21600</v>
      </c>
      <c r="G80" s="8">
        <f t="shared" si="14"/>
        <v>0</v>
      </c>
      <c r="H80" s="8">
        <f t="shared" si="12"/>
        <v>0</v>
      </c>
      <c r="I80" s="8">
        <v>4000</v>
      </c>
      <c r="J80" s="1"/>
    </row>
    <row r="81" spans="1:10" ht="15">
      <c r="A81" s="13" t="s">
        <v>71</v>
      </c>
      <c r="B81" s="14">
        <v>15208</v>
      </c>
      <c r="C81" s="15">
        <f t="shared" si="13"/>
        <v>11265</v>
      </c>
      <c r="D81" s="16">
        <v>11265</v>
      </c>
      <c r="E81" s="8">
        <f>D81-F81</f>
        <v>11265</v>
      </c>
      <c r="F81" s="8">
        <v>0</v>
      </c>
      <c r="G81" s="8">
        <f t="shared" si="14"/>
        <v>3830</v>
      </c>
      <c r="H81" s="8">
        <v>113</v>
      </c>
      <c r="I81" s="8">
        <v>0</v>
      </c>
      <c r="J81" s="1"/>
    </row>
    <row r="82" spans="1:10" ht="15">
      <c r="A82" s="28" t="s">
        <v>122</v>
      </c>
      <c r="B82" s="29"/>
      <c r="C82" s="29"/>
      <c r="D82" s="29"/>
      <c r="E82" s="29"/>
      <c r="F82" s="29"/>
      <c r="G82" s="29"/>
      <c r="H82" s="29"/>
      <c r="I82" s="30"/>
      <c r="J82" s="1"/>
    </row>
    <row r="83" spans="1:10" ht="15">
      <c r="A83" s="6" t="s">
        <v>72</v>
      </c>
      <c r="B83" s="7">
        <f>E83+F83+G83+H83+I83</f>
        <v>42820</v>
      </c>
      <c r="C83" s="8">
        <f>SUM(E83,F83)</f>
        <v>31955</v>
      </c>
      <c r="D83" s="9">
        <v>31955</v>
      </c>
      <c r="E83" s="8">
        <v>0</v>
      </c>
      <c r="F83" s="8">
        <v>31955</v>
      </c>
      <c r="G83" s="8">
        <v>10865</v>
      </c>
      <c r="H83" s="8">
        <v>0</v>
      </c>
      <c r="I83" s="8">
        <v>0</v>
      </c>
      <c r="J83" s="1"/>
    </row>
    <row r="84" spans="1:10" ht="15">
      <c r="A84" s="13" t="s">
        <v>73</v>
      </c>
      <c r="B84" s="14">
        <f>E84+F84+G84+H84+I84</f>
        <v>5071</v>
      </c>
      <c r="C84" s="15">
        <f>SUM(E84,F84)</f>
        <v>3756</v>
      </c>
      <c r="D84" s="16">
        <v>3755</v>
      </c>
      <c r="E84" s="8">
        <v>3756</v>
      </c>
      <c r="F84" s="8">
        <v>0</v>
      </c>
      <c r="G84" s="8">
        <v>1277</v>
      </c>
      <c r="H84" s="8">
        <f t="shared" si="12"/>
        <v>38</v>
      </c>
      <c r="I84" s="8">
        <v>0</v>
      </c>
      <c r="J84" s="1"/>
    </row>
    <row r="85" spans="1:10" ht="15">
      <c r="A85" s="13" t="s">
        <v>74</v>
      </c>
      <c r="B85" s="7">
        <f>E85+F85+G85+H85+I85</f>
        <v>26847</v>
      </c>
      <c r="C85" s="8">
        <f>SUM(E85,F85)</f>
        <v>18775</v>
      </c>
      <c r="D85" s="16">
        <v>18775</v>
      </c>
      <c r="E85" s="8">
        <f>D85-F85</f>
        <v>18775</v>
      </c>
      <c r="F85" s="8">
        <v>0</v>
      </c>
      <c r="G85" s="8">
        <f>ROUND(E85*0.34,0)</f>
        <v>6384</v>
      </c>
      <c r="H85" s="8">
        <f t="shared" si="12"/>
        <v>188</v>
      </c>
      <c r="I85" s="8">
        <v>1500</v>
      </c>
      <c r="J85" s="1"/>
    </row>
    <row r="86" spans="1:10" ht="15">
      <c r="A86" s="28" t="s">
        <v>123</v>
      </c>
      <c r="B86" s="29"/>
      <c r="C86" s="29"/>
      <c r="D86" s="29"/>
      <c r="E86" s="29"/>
      <c r="F86" s="29"/>
      <c r="G86" s="29"/>
      <c r="H86" s="29"/>
      <c r="I86" s="30"/>
      <c r="J86" s="1"/>
    </row>
    <row r="87" spans="1:10" ht="15">
      <c r="A87" s="13" t="s">
        <v>75</v>
      </c>
      <c r="B87" s="14">
        <f>E87+F87+G87+H87+I87</f>
        <v>25347</v>
      </c>
      <c r="C87" s="15">
        <f>SUM(E87,F87)</f>
        <v>18775</v>
      </c>
      <c r="D87" s="16">
        <v>18775</v>
      </c>
      <c r="E87" s="8">
        <f>D87-F87</f>
        <v>18775</v>
      </c>
      <c r="F87" s="8">
        <v>0</v>
      </c>
      <c r="G87" s="8">
        <f aca="true" t="shared" si="15" ref="G87:G100">ROUND(E87*0.34,0)</f>
        <v>6384</v>
      </c>
      <c r="H87" s="8">
        <f t="shared" si="12"/>
        <v>188</v>
      </c>
      <c r="I87" s="8">
        <v>0</v>
      </c>
      <c r="J87" s="1"/>
    </row>
    <row r="88" spans="1:10" ht="15">
      <c r="A88" s="13" t="s">
        <v>76</v>
      </c>
      <c r="B88" s="14">
        <f>E88+F88+G88+H88+I88</f>
        <v>5070</v>
      </c>
      <c r="C88" s="8">
        <f>SUM(E88,F88)</f>
        <v>3755</v>
      </c>
      <c r="D88" s="16">
        <v>3755</v>
      </c>
      <c r="E88" s="8">
        <f>D88-F88</f>
        <v>3755</v>
      </c>
      <c r="F88" s="8">
        <v>0</v>
      </c>
      <c r="G88" s="8">
        <f t="shared" si="15"/>
        <v>1277</v>
      </c>
      <c r="H88" s="8">
        <f t="shared" si="12"/>
        <v>38</v>
      </c>
      <c r="I88" s="8">
        <v>0</v>
      </c>
      <c r="J88" s="1"/>
    </row>
    <row r="89" spans="1:10" ht="15">
      <c r="A89" s="6" t="s">
        <v>77</v>
      </c>
      <c r="B89" s="7">
        <f>E89+F89+G89+H89+I89</f>
        <v>24000</v>
      </c>
      <c r="C89" s="8">
        <f>SUM(E89,F89)</f>
        <v>24000</v>
      </c>
      <c r="D89" s="9">
        <v>24000</v>
      </c>
      <c r="E89" s="8">
        <v>0</v>
      </c>
      <c r="F89" s="8">
        <v>24000</v>
      </c>
      <c r="G89" s="8">
        <v>0</v>
      </c>
      <c r="H89" s="8">
        <f t="shared" si="12"/>
        <v>0</v>
      </c>
      <c r="I89" s="8">
        <v>0</v>
      </c>
      <c r="J89" s="1"/>
    </row>
    <row r="90" spans="1:10" ht="15">
      <c r="A90" s="13" t="s">
        <v>78</v>
      </c>
      <c r="B90" s="14">
        <f>E90+F90+G90+H90+I90</f>
        <v>15208</v>
      </c>
      <c r="C90" s="15">
        <f>SUM(E90,F90)</f>
        <v>11265</v>
      </c>
      <c r="D90" s="16">
        <v>11265</v>
      </c>
      <c r="E90" s="8">
        <f>D90-F90</f>
        <v>11265</v>
      </c>
      <c r="F90" s="8">
        <v>0</v>
      </c>
      <c r="G90" s="8">
        <f t="shared" si="15"/>
        <v>3830</v>
      </c>
      <c r="H90" s="8">
        <f t="shared" si="12"/>
        <v>113</v>
      </c>
      <c r="I90" s="8">
        <v>0</v>
      </c>
      <c r="J90" s="1"/>
    </row>
    <row r="91" spans="1:10" ht="15">
      <c r="A91" s="28" t="s">
        <v>124</v>
      </c>
      <c r="B91" s="29"/>
      <c r="C91" s="29"/>
      <c r="D91" s="29"/>
      <c r="E91" s="29"/>
      <c r="F91" s="29"/>
      <c r="G91" s="29"/>
      <c r="H91" s="29"/>
      <c r="I91" s="30"/>
      <c r="J91" s="1"/>
    </row>
    <row r="92" spans="1:10" ht="15">
      <c r="A92" s="22" t="s">
        <v>79</v>
      </c>
      <c r="B92" s="7">
        <f>E92+F92+G92+H92+I92</f>
        <v>11150</v>
      </c>
      <c r="C92" s="8">
        <f>SUM(E92,F92)</f>
        <v>7510</v>
      </c>
      <c r="D92" s="16">
        <v>7510</v>
      </c>
      <c r="E92" s="8">
        <f>D92-F92</f>
        <v>7510</v>
      </c>
      <c r="F92" s="8">
        <v>0</v>
      </c>
      <c r="G92" s="8">
        <f t="shared" si="15"/>
        <v>2553</v>
      </c>
      <c r="H92" s="8">
        <f t="shared" si="12"/>
        <v>75</v>
      </c>
      <c r="I92" s="8">
        <v>1012</v>
      </c>
      <c r="J92" s="1"/>
    </row>
    <row r="93" spans="1:10" ht="15">
      <c r="A93" s="28" t="s">
        <v>125</v>
      </c>
      <c r="B93" s="29"/>
      <c r="C93" s="29"/>
      <c r="D93" s="29"/>
      <c r="E93" s="29"/>
      <c r="F93" s="29"/>
      <c r="G93" s="29"/>
      <c r="H93" s="29"/>
      <c r="I93" s="30"/>
      <c r="J93" s="1"/>
    </row>
    <row r="94" spans="1:10" ht="15">
      <c r="A94" s="13" t="s">
        <v>80</v>
      </c>
      <c r="B94" s="14">
        <f>E94+F94+G94+H94+I94</f>
        <v>5070</v>
      </c>
      <c r="C94" s="15">
        <f>SUM(E94,F94)</f>
        <v>3755</v>
      </c>
      <c r="D94" s="16">
        <v>3755</v>
      </c>
      <c r="E94" s="8">
        <f>D94-F94</f>
        <v>3755</v>
      </c>
      <c r="F94" s="8">
        <v>0</v>
      </c>
      <c r="G94" s="8">
        <f t="shared" si="15"/>
        <v>1277</v>
      </c>
      <c r="H94" s="8">
        <f t="shared" si="12"/>
        <v>38</v>
      </c>
      <c r="I94" s="8">
        <v>0</v>
      </c>
      <c r="J94" s="1"/>
    </row>
    <row r="95" spans="1:10" ht="15">
      <c r="A95" s="6" t="s">
        <v>81</v>
      </c>
      <c r="B95" s="7">
        <f>E95+F95+G95+H95+I95</f>
        <v>95985</v>
      </c>
      <c r="C95" s="8">
        <f>SUM(E95,F95)</f>
        <v>71100</v>
      </c>
      <c r="D95" s="9">
        <v>71100</v>
      </c>
      <c r="E95" s="8">
        <f>D95-F95</f>
        <v>71100</v>
      </c>
      <c r="F95" s="8">
        <v>0</v>
      </c>
      <c r="G95" s="8">
        <f t="shared" si="15"/>
        <v>24174</v>
      </c>
      <c r="H95" s="8">
        <f t="shared" si="12"/>
        <v>711</v>
      </c>
      <c r="I95" s="8">
        <v>0</v>
      </c>
      <c r="J95" s="1"/>
    </row>
    <row r="96" spans="1:10" ht="15">
      <c r="A96" s="6" t="s">
        <v>82</v>
      </c>
      <c r="B96" s="7">
        <v>575974</v>
      </c>
      <c r="C96" s="8">
        <v>497700</v>
      </c>
      <c r="D96" s="9">
        <v>497700</v>
      </c>
      <c r="E96" s="8">
        <v>317700</v>
      </c>
      <c r="F96" s="8">
        <v>180000</v>
      </c>
      <c r="G96" s="8">
        <v>75070</v>
      </c>
      <c r="H96" s="8">
        <f t="shared" si="12"/>
        <v>3177</v>
      </c>
      <c r="I96" s="8">
        <v>0</v>
      </c>
      <c r="J96" s="1"/>
    </row>
    <row r="97" spans="1:10" ht="15">
      <c r="A97" s="6" t="s">
        <v>83</v>
      </c>
      <c r="B97" s="7">
        <f>E97+F97+G97+H97+I97</f>
        <v>43193</v>
      </c>
      <c r="C97" s="8">
        <f>SUM(E97,F97)</f>
        <v>31995</v>
      </c>
      <c r="D97" s="9">
        <v>31995</v>
      </c>
      <c r="E97" s="8">
        <f>D97-F97</f>
        <v>31995</v>
      </c>
      <c r="F97" s="8">
        <v>0</v>
      </c>
      <c r="G97" s="8">
        <f t="shared" si="15"/>
        <v>10878</v>
      </c>
      <c r="H97" s="8">
        <f t="shared" si="12"/>
        <v>320</v>
      </c>
      <c r="I97" s="8">
        <v>0</v>
      </c>
      <c r="J97" s="1"/>
    </row>
    <row r="98" spans="1:10" ht="15">
      <c r="A98" s="13" t="s">
        <v>84</v>
      </c>
      <c r="B98" s="14">
        <f>E98+F98+G98+H98+I98</f>
        <v>5070</v>
      </c>
      <c r="C98" s="15">
        <f>SUM(E98,F98)</f>
        <v>3755</v>
      </c>
      <c r="D98" s="16">
        <v>3755</v>
      </c>
      <c r="E98" s="8">
        <f>D98-F98</f>
        <v>3755</v>
      </c>
      <c r="F98" s="8">
        <v>0</v>
      </c>
      <c r="G98" s="8">
        <f t="shared" si="15"/>
        <v>1277</v>
      </c>
      <c r="H98" s="8">
        <f t="shared" si="12"/>
        <v>38</v>
      </c>
      <c r="I98" s="8">
        <v>0</v>
      </c>
      <c r="J98" s="1"/>
    </row>
    <row r="99" spans="1:10" ht="15">
      <c r="A99" s="28" t="s">
        <v>126</v>
      </c>
      <c r="B99" s="29"/>
      <c r="C99" s="29"/>
      <c r="D99" s="29"/>
      <c r="E99" s="29"/>
      <c r="F99" s="29"/>
      <c r="G99" s="29"/>
      <c r="H99" s="29"/>
      <c r="I99" s="30"/>
      <c r="J99" s="1"/>
    </row>
    <row r="100" spans="1:10" ht="15">
      <c r="A100" s="6" t="s">
        <v>85</v>
      </c>
      <c r="B100" s="7">
        <f>E100+F100+G100+H100+I100</f>
        <v>28795</v>
      </c>
      <c r="C100" s="8">
        <f>SUM(E100,F100)</f>
        <v>21330</v>
      </c>
      <c r="D100" s="9">
        <v>21330</v>
      </c>
      <c r="E100" s="8">
        <f>D100-F100</f>
        <v>21330</v>
      </c>
      <c r="F100" s="8">
        <v>0</v>
      </c>
      <c r="G100" s="8">
        <f t="shared" si="15"/>
        <v>7252</v>
      </c>
      <c r="H100" s="8">
        <f t="shared" si="12"/>
        <v>213</v>
      </c>
      <c r="I100" s="8">
        <v>0</v>
      </c>
      <c r="J100" s="1"/>
    </row>
    <row r="101" spans="1:10" ht="15">
      <c r="A101" s="13" t="s">
        <v>86</v>
      </c>
      <c r="B101" s="7">
        <f>E101+F101+G101+H101+I101</f>
        <v>13200</v>
      </c>
      <c r="C101" s="8">
        <f>SUM(E101,F101)</f>
        <v>13200</v>
      </c>
      <c r="D101" s="16">
        <v>13200</v>
      </c>
      <c r="E101" s="8">
        <v>0</v>
      </c>
      <c r="F101" s="8">
        <v>13200</v>
      </c>
      <c r="G101" s="8">
        <v>0</v>
      </c>
      <c r="H101" s="8">
        <v>0</v>
      </c>
      <c r="I101" s="8">
        <v>0</v>
      </c>
      <c r="J101" s="1"/>
    </row>
    <row r="102" spans="1:10" ht="15">
      <c r="A102" s="13" t="s">
        <v>87</v>
      </c>
      <c r="B102" s="7">
        <f>E102+F102+G102+H102+I102</f>
        <v>11265</v>
      </c>
      <c r="C102" s="8">
        <f>SUM(E102,F102)</f>
        <v>11265</v>
      </c>
      <c r="D102" s="16">
        <v>11265</v>
      </c>
      <c r="E102" s="8">
        <v>0</v>
      </c>
      <c r="F102" s="8">
        <v>11265</v>
      </c>
      <c r="G102" s="8">
        <v>0</v>
      </c>
      <c r="H102" s="8">
        <v>0</v>
      </c>
      <c r="I102" s="8">
        <v>0</v>
      </c>
      <c r="J102" s="1"/>
    </row>
    <row r="103" spans="1:10" ht="15">
      <c r="A103" s="13" t="s">
        <v>88</v>
      </c>
      <c r="B103" s="7">
        <f>E103+F103+G103+H103+I103</f>
        <v>3755</v>
      </c>
      <c r="C103" s="8">
        <f>SUM(E103,F103)</f>
        <v>3755</v>
      </c>
      <c r="D103" s="16">
        <v>3755</v>
      </c>
      <c r="E103" s="8">
        <v>0</v>
      </c>
      <c r="F103" s="8">
        <v>3755</v>
      </c>
      <c r="G103" s="8">
        <v>0</v>
      </c>
      <c r="H103" s="8">
        <v>0</v>
      </c>
      <c r="I103" s="8">
        <v>0</v>
      </c>
      <c r="J103" s="1"/>
    </row>
    <row r="104" spans="1:10" ht="15">
      <c r="A104" s="13" t="s">
        <v>89</v>
      </c>
      <c r="B104" s="7">
        <f>E104+F104+G104+H104+I104</f>
        <v>25347</v>
      </c>
      <c r="C104" s="8">
        <f>SUM(E104,F104)</f>
        <v>18775</v>
      </c>
      <c r="D104" s="16">
        <v>18775</v>
      </c>
      <c r="E104" s="8">
        <f>D104-F104</f>
        <v>18775</v>
      </c>
      <c r="F104" s="8">
        <v>0</v>
      </c>
      <c r="G104" s="8">
        <f aca="true" t="shared" si="16" ref="G104:G125">ROUND(E104*0.34,0)</f>
        <v>6384</v>
      </c>
      <c r="H104" s="8">
        <f t="shared" si="12"/>
        <v>188</v>
      </c>
      <c r="I104" s="8">
        <v>0</v>
      </c>
      <c r="J104" s="1"/>
    </row>
    <row r="105" spans="1:10" ht="15">
      <c r="A105" s="28" t="s">
        <v>127</v>
      </c>
      <c r="B105" s="29"/>
      <c r="C105" s="29"/>
      <c r="D105" s="29"/>
      <c r="E105" s="29"/>
      <c r="F105" s="29"/>
      <c r="G105" s="29"/>
      <c r="H105" s="29"/>
      <c r="I105" s="30"/>
      <c r="J105" s="1"/>
    </row>
    <row r="106" spans="1:10" ht="15">
      <c r="A106" s="23" t="s">
        <v>90</v>
      </c>
      <c r="B106" s="24">
        <v>5032</v>
      </c>
      <c r="C106" s="24">
        <v>0</v>
      </c>
      <c r="D106" s="24">
        <v>3755</v>
      </c>
      <c r="E106" s="24">
        <v>0</v>
      </c>
      <c r="F106" s="24">
        <v>0</v>
      </c>
      <c r="G106" s="24">
        <f t="shared" si="16"/>
        <v>0</v>
      </c>
      <c r="H106" s="24">
        <v>0</v>
      </c>
      <c r="I106" s="24">
        <v>5032</v>
      </c>
      <c r="J106" s="1"/>
    </row>
    <row r="107" spans="1:10" ht="15">
      <c r="A107" s="6" t="s">
        <v>91</v>
      </c>
      <c r="B107" s="7">
        <f aca="true" t="shared" si="17" ref="B107:B112">E107+F107+G107+H107+I107</f>
        <v>28795</v>
      </c>
      <c r="C107" s="8">
        <f aca="true" t="shared" si="18" ref="C107:C112">SUM(E107,F107)</f>
        <v>21330</v>
      </c>
      <c r="D107" s="9">
        <v>21330</v>
      </c>
      <c r="E107" s="8">
        <f aca="true" t="shared" si="19" ref="E107:E112">D107-F107</f>
        <v>21330</v>
      </c>
      <c r="F107" s="8">
        <v>0</v>
      </c>
      <c r="G107" s="8">
        <f t="shared" si="16"/>
        <v>7252</v>
      </c>
      <c r="H107" s="8">
        <f t="shared" si="12"/>
        <v>213</v>
      </c>
      <c r="I107" s="8">
        <v>0</v>
      </c>
      <c r="J107" s="1"/>
    </row>
    <row r="108" spans="1:10" ht="15">
      <c r="A108" s="13" t="s">
        <v>92</v>
      </c>
      <c r="B108" s="7">
        <f t="shared" si="17"/>
        <v>5070</v>
      </c>
      <c r="C108" s="8">
        <f t="shared" si="18"/>
        <v>3755</v>
      </c>
      <c r="D108" s="16">
        <v>3755</v>
      </c>
      <c r="E108" s="8">
        <f t="shared" si="19"/>
        <v>3755</v>
      </c>
      <c r="F108" s="8">
        <v>0</v>
      </c>
      <c r="G108" s="8">
        <f t="shared" si="16"/>
        <v>1277</v>
      </c>
      <c r="H108" s="8">
        <f t="shared" si="12"/>
        <v>38</v>
      </c>
      <c r="I108" s="8">
        <v>0</v>
      </c>
      <c r="J108" s="1"/>
    </row>
    <row r="109" spans="1:10" ht="15">
      <c r="A109" s="13" t="s">
        <v>93</v>
      </c>
      <c r="B109" s="7">
        <f t="shared" si="17"/>
        <v>5070</v>
      </c>
      <c r="C109" s="8">
        <f t="shared" si="18"/>
        <v>3755</v>
      </c>
      <c r="D109" s="16">
        <v>3755</v>
      </c>
      <c r="E109" s="8">
        <f t="shared" si="19"/>
        <v>3755</v>
      </c>
      <c r="F109" s="8">
        <v>0</v>
      </c>
      <c r="G109" s="8">
        <f t="shared" si="16"/>
        <v>1277</v>
      </c>
      <c r="H109" s="8">
        <f t="shared" si="12"/>
        <v>38</v>
      </c>
      <c r="I109" s="8">
        <v>0</v>
      </c>
      <c r="J109" s="1"/>
    </row>
    <row r="110" spans="1:10" ht="15">
      <c r="A110" s="13" t="s">
        <v>94</v>
      </c>
      <c r="B110" s="7">
        <f t="shared" si="17"/>
        <v>5070</v>
      </c>
      <c r="C110" s="8">
        <f t="shared" si="18"/>
        <v>3755</v>
      </c>
      <c r="D110" s="16">
        <v>3755</v>
      </c>
      <c r="E110" s="8">
        <f t="shared" si="19"/>
        <v>3755</v>
      </c>
      <c r="F110" s="8">
        <v>0</v>
      </c>
      <c r="G110" s="8">
        <v>1277</v>
      </c>
      <c r="H110" s="8">
        <f t="shared" si="12"/>
        <v>38</v>
      </c>
      <c r="I110" s="8">
        <v>0</v>
      </c>
      <c r="J110" s="1"/>
    </row>
    <row r="111" spans="1:10" ht="15">
      <c r="A111" s="13" t="s">
        <v>95</v>
      </c>
      <c r="B111" s="7">
        <f t="shared" si="17"/>
        <v>5070</v>
      </c>
      <c r="C111" s="8">
        <f t="shared" si="18"/>
        <v>3755</v>
      </c>
      <c r="D111" s="16">
        <v>3755</v>
      </c>
      <c r="E111" s="8">
        <f t="shared" si="19"/>
        <v>3755</v>
      </c>
      <c r="F111" s="8">
        <v>0</v>
      </c>
      <c r="G111" s="8">
        <f t="shared" si="16"/>
        <v>1277</v>
      </c>
      <c r="H111" s="8">
        <f t="shared" si="12"/>
        <v>38</v>
      </c>
      <c r="I111" s="8">
        <v>0</v>
      </c>
      <c r="J111" s="1"/>
    </row>
    <row r="112" spans="1:10" ht="15">
      <c r="A112" s="13" t="s">
        <v>96</v>
      </c>
      <c r="B112" s="7">
        <f t="shared" si="17"/>
        <v>5070</v>
      </c>
      <c r="C112" s="8">
        <f t="shared" si="18"/>
        <v>3755</v>
      </c>
      <c r="D112" s="16">
        <v>3755</v>
      </c>
      <c r="E112" s="8">
        <f t="shared" si="19"/>
        <v>3755</v>
      </c>
      <c r="F112" s="8">
        <v>0</v>
      </c>
      <c r="G112" s="8">
        <f t="shared" si="16"/>
        <v>1277</v>
      </c>
      <c r="H112" s="8">
        <f t="shared" si="12"/>
        <v>38</v>
      </c>
      <c r="I112" s="8">
        <v>0</v>
      </c>
      <c r="J112" s="1"/>
    </row>
    <row r="113" spans="1:10" ht="15">
      <c r="A113" s="18" t="s">
        <v>128</v>
      </c>
      <c r="B113" s="19"/>
      <c r="C113" s="19"/>
      <c r="D113" s="19"/>
      <c r="E113" s="20"/>
      <c r="F113" s="20"/>
      <c r="G113" s="20"/>
      <c r="H113" s="20"/>
      <c r="I113" s="20"/>
      <c r="J113" s="1"/>
    </row>
    <row r="114" spans="1:10" ht="15">
      <c r="A114" s="13" t="s">
        <v>97</v>
      </c>
      <c r="B114" s="14">
        <f aca="true" t="shared" si="20" ref="B114:B125">E114+F114+G114+H114+I114</f>
        <v>15208</v>
      </c>
      <c r="C114" s="15">
        <f aca="true" t="shared" si="21" ref="C114:C125">SUM(E114,F114)</f>
        <v>11265</v>
      </c>
      <c r="D114" s="16">
        <v>11265</v>
      </c>
      <c r="E114" s="8">
        <f>D114-F114</f>
        <v>11265</v>
      </c>
      <c r="F114" s="8">
        <v>0</v>
      </c>
      <c r="G114" s="8">
        <f t="shared" si="16"/>
        <v>3830</v>
      </c>
      <c r="H114" s="8">
        <f t="shared" si="12"/>
        <v>113</v>
      </c>
      <c r="I114" s="8">
        <v>0</v>
      </c>
      <c r="J114" s="1"/>
    </row>
    <row r="115" spans="1:10" ht="15">
      <c r="A115" s="13" t="s">
        <v>98</v>
      </c>
      <c r="B115" s="14">
        <f t="shared" si="20"/>
        <v>5070</v>
      </c>
      <c r="C115" s="8">
        <f t="shared" si="21"/>
        <v>3755</v>
      </c>
      <c r="D115" s="16">
        <v>3755</v>
      </c>
      <c r="E115" s="8">
        <v>3755</v>
      </c>
      <c r="F115" s="8">
        <v>0</v>
      </c>
      <c r="G115" s="8">
        <v>1277</v>
      </c>
      <c r="H115" s="8">
        <f t="shared" si="12"/>
        <v>38</v>
      </c>
      <c r="I115" s="8">
        <v>0</v>
      </c>
      <c r="J115" s="1"/>
    </row>
    <row r="116" spans="1:10" ht="15">
      <c r="A116" s="13" t="s">
        <v>99</v>
      </c>
      <c r="B116" s="14">
        <f t="shared" si="20"/>
        <v>5070</v>
      </c>
      <c r="C116" s="8">
        <f t="shared" si="21"/>
        <v>3755</v>
      </c>
      <c r="D116" s="16">
        <v>3755</v>
      </c>
      <c r="E116" s="8">
        <f>D116-F116</f>
        <v>3755</v>
      </c>
      <c r="F116" s="8">
        <v>0</v>
      </c>
      <c r="G116" s="8">
        <f t="shared" si="16"/>
        <v>1277</v>
      </c>
      <c r="H116" s="8">
        <f t="shared" si="12"/>
        <v>38</v>
      </c>
      <c r="I116" s="8">
        <v>0</v>
      </c>
      <c r="J116" s="1"/>
    </row>
    <row r="117" spans="1:10" ht="15">
      <c r="A117" s="13" t="s">
        <v>100</v>
      </c>
      <c r="B117" s="14">
        <f t="shared" si="20"/>
        <v>5070</v>
      </c>
      <c r="C117" s="8">
        <f t="shared" si="21"/>
        <v>3755</v>
      </c>
      <c r="D117" s="16">
        <v>3755</v>
      </c>
      <c r="E117" s="8">
        <f>D117-F117</f>
        <v>3755</v>
      </c>
      <c r="F117" s="8">
        <v>0</v>
      </c>
      <c r="G117" s="8">
        <f t="shared" si="16"/>
        <v>1277</v>
      </c>
      <c r="H117" s="8">
        <f t="shared" si="12"/>
        <v>38</v>
      </c>
      <c r="I117" s="8">
        <v>0</v>
      </c>
      <c r="J117" s="1"/>
    </row>
    <row r="118" spans="1:10" ht="15">
      <c r="A118" s="10" t="s">
        <v>101</v>
      </c>
      <c r="B118" s="7">
        <f t="shared" si="20"/>
        <v>20250</v>
      </c>
      <c r="C118" s="8">
        <f t="shared" si="21"/>
        <v>15000</v>
      </c>
      <c r="D118" s="11">
        <v>15000</v>
      </c>
      <c r="E118" s="8">
        <v>15000</v>
      </c>
      <c r="F118" s="8">
        <v>0</v>
      </c>
      <c r="G118" s="8">
        <f t="shared" si="16"/>
        <v>5100</v>
      </c>
      <c r="H118" s="8">
        <f t="shared" si="12"/>
        <v>150</v>
      </c>
      <c r="I118" s="8">
        <v>0</v>
      </c>
      <c r="J118" s="1"/>
    </row>
    <row r="119" spans="1:10" ht="15">
      <c r="A119" s="13" t="s">
        <v>102</v>
      </c>
      <c r="B119" s="14">
        <v>9763</v>
      </c>
      <c r="C119" s="15">
        <f t="shared" si="21"/>
        <v>7510</v>
      </c>
      <c r="D119" s="16">
        <v>7510</v>
      </c>
      <c r="E119" s="8">
        <f>D119-F119</f>
        <v>6438</v>
      </c>
      <c r="F119" s="8">
        <v>1072</v>
      </c>
      <c r="G119" s="8">
        <v>2189</v>
      </c>
      <c r="H119" s="8">
        <f t="shared" si="12"/>
        <v>64</v>
      </c>
      <c r="I119" s="8">
        <v>0</v>
      </c>
      <c r="J119" s="1"/>
    </row>
    <row r="120" spans="1:10" ht="15">
      <c r="A120" s="6" t="s">
        <v>103</v>
      </c>
      <c r="B120" s="7">
        <f t="shared" si="20"/>
        <v>27000</v>
      </c>
      <c r="C120" s="8">
        <f t="shared" si="21"/>
        <v>20000</v>
      </c>
      <c r="D120" s="9">
        <v>20000</v>
      </c>
      <c r="E120" s="8">
        <v>20000</v>
      </c>
      <c r="F120" s="8">
        <v>0</v>
      </c>
      <c r="G120" s="8">
        <f t="shared" si="16"/>
        <v>6800</v>
      </c>
      <c r="H120" s="8">
        <f t="shared" si="12"/>
        <v>200</v>
      </c>
      <c r="I120" s="8">
        <v>0</v>
      </c>
      <c r="J120" s="1"/>
    </row>
    <row r="121" spans="1:10" ht="15">
      <c r="A121" s="13" t="s">
        <v>104</v>
      </c>
      <c r="B121" s="14">
        <f t="shared" si="20"/>
        <v>5070</v>
      </c>
      <c r="C121" s="15">
        <f t="shared" si="21"/>
        <v>3755</v>
      </c>
      <c r="D121" s="16">
        <v>3755</v>
      </c>
      <c r="E121" s="8">
        <f>D121-F121</f>
        <v>3755</v>
      </c>
      <c r="F121" s="8">
        <v>0</v>
      </c>
      <c r="G121" s="8">
        <f t="shared" si="16"/>
        <v>1277</v>
      </c>
      <c r="H121" s="8">
        <f t="shared" si="12"/>
        <v>38</v>
      </c>
      <c r="I121" s="8">
        <v>0</v>
      </c>
      <c r="J121" s="1"/>
    </row>
    <row r="122" spans="1:10" ht="15">
      <c r="A122" s="13" t="s">
        <v>130</v>
      </c>
      <c r="B122" s="14">
        <f t="shared" si="20"/>
        <v>8910</v>
      </c>
      <c r="C122" s="15">
        <f t="shared" si="21"/>
        <v>7510</v>
      </c>
      <c r="D122" s="16">
        <v>7510</v>
      </c>
      <c r="E122" s="8">
        <v>4000</v>
      </c>
      <c r="F122" s="8">
        <v>3510</v>
      </c>
      <c r="G122" s="8">
        <v>1360</v>
      </c>
      <c r="H122" s="8">
        <f t="shared" si="12"/>
        <v>40</v>
      </c>
      <c r="I122" s="8">
        <v>0</v>
      </c>
      <c r="J122" s="1"/>
    </row>
    <row r="123" spans="1:10" ht="15">
      <c r="A123" s="13" t="s">
        <v>105</v>
      </c>
      <c r="B123" s="14">
        <f t="shared" si="20"/>
        <v>5070</v>
      </c>
      <c r="C123" s="15">
        <f t="shared" si="21"/>
        <v>3755</v>
      </c>
      <c r="D123" s="16">
        <v>3755</v>
      </c>
      <c r="E123" s="8">
        <f>D123-F123</f>
        <v>3755</v>
      </c>
      <c r="F123" s="8">
        <v>0</v>
      </c>
      <c r="G123" s="8">
        <f t="shared" si="16"/>
        <v>1277</v>
      </c>
      <c r="H123" s="8">
        <f t="shared" si="12"/>
        <v>38</v>
      </c>
      <c r="I123" s="8">
        <v>0</v>
      </c>
      <c r="J123" s="1"/>
    </row>
    <row r="124" spans="1:10" ht="15">
      <c r="A124" s="13" t="s">
        <v>106</v>
      </c>
      <c r="B124" s="14">
        <f t="shared" si="20"/>
        <v>3755</v>
      </c>
      <c r="C124" s="15">
        <f t="shared" si="21"/>
        <v>3755</v>
      </c>
      <c r="D124" s="16">
        <v>3755</v>
      </c>
      <c r="E124" s="8">
        <v>0</v>
      </c>
      <c r="F124" s="8">
        <v>3755</v>
      </c>
      <c r="G124" s="8">
        <v>0</v>
      </c>
      <c r="H124" s="8">
        <v>0</v>
      </c>
      <c r="I124" s="8">
        <v>0</v>
      </c>
      <c r="J124" s="1"/>
    </row>
    <row r="125" spans="1:10" ht="15">
      <c r="A125" s="22" t="s">
        <v>107</v>
      </c>
      <c r="B125" s="14">
        <f t="shared" si="20"/>
        <v>15208</v>
      </c>
      <c r="C125" s="15">
        <f t="shared" si="21"/>
        <v>11265</v>
      </c>
      <c r="D125" s="16">
        <v>11265</v>
      </c>
      <c r="E125" s="8">
        <f>D125-F125</f>
        <v>11265</v>
      </c>
      <c r="F125" s="8">
        <v>0</v>
      </c>
      <c r="G125" s="8">
        <f t="shared" si="16"/>
        <v>3830</v>
      </c>
      <c r="H125" s="8">
        <f t="shared" si="12"/>
        <v>113</v>
      </c>
      <c r="I125" s="8">
        <v>0</v>
      </c>
      <c r="J125" s="1"/>
    </row>
    <row r="126" spans="1:10" ht="15">
      <c r="A126" s="23" t="s">
        <v>108</v>
      </c>
      <c r="B126" s="17">
        <v>36652</v>
      </c>
      <c r="C126" s="17">
        <v>0</v>
      </c>
      <c r="D126" s="17">
        <v>24152</v>
      </c>
      <c r="E126" s="17">
        <v>0</v>
      </c>
      <c r="F126" s="17">
        <v>0</v>
      </c>
      <c r="G126" s="25">
        <v>0</v>
      </c>
      <c r="H126" s="17">
        <v>0</v>
      </c>
      <c r="I126" s="17">
        <v>36652</v>
      </c>
      <c r="J126" s="1"/>
    </row>
    <row r="127" spans="1:10" ht="19.5" customHeight="1">
      <c r="A127" s="26" t="s">
        <v>129</v>
      </c>
      <c r="B127" s="27">
        <v>7638239</v>
      </c>
      <c r="C127" s="27">
        <v>5815164</v>
      </c>
      <c r="D127" s="27">
        <f>SUM(D4:D126)</f>
        <v>5818919</v>
      </c>
      <c r="E127" s="27">
        <v>4303558</v>
      </c>
      <c r="F127" s="27">
        <f>SUM(F4:F126)</f>
        <v>1487244</v>
      </c>
      <c r="G127" s="27">
        <v>1479362</v>
      </c>
      <c r="H127" s="27">
        <f>SUM(H4:H126)</f>
        <v>42969</v>
      </c>
      <c r="I127" s="27">
        <v>325106</v>
      </c>
      <c r="J127" s="1"/>
    </row>
    <row r="128" spans="1:10" ht="15">
      <c r="A128" s="3"/>
      <c r="B128" s="3"/>
      <c r="C128" s="3"/>
      <c r="D128" s="3"/>
      <c r="E128" s="2"/>
      <c r="F128" s="3"/>
      <c r="G128" s="3"/>
      <c r="H128" s="3"/>
      <c r="I128" s="3"/>
      <c r="J128" s="1"/>
    </row>
    <row r="129" spans="1:9" ht="15">
      <c r="A129" s="3"/>
      <c r="B129" s="3"/>
      <c r="C129" s="3"/>
      <c r="D129" s="3"/>
      <c r="E129" s="3"/>
      <c r="F129" s="3"/>
      <c r="G129" s="3"/>
      <c r="H129" s="3"/>
      <c r="I129" s="3"/>
    </row>
  </sheetData>
  <sheetProtection/>
  <mergeCells count="19">
    <mergeCell ref="A75:I75"/>
    <mergeCell ref="F2:F3"/>
    <mergeCell ref="G2:G3"/>
    <mergeCell ref="H2:H3"/>
    <mergeCell ref="I2:I3"/>
    <mergeCell ref="A2:A3"/>
    <mergeCell ref="C2:C3"/>
    <mergeCell ref="B2:B3"/>
    <mergeCell ref="E2:E3"/>
    <mergeCell ref="A99:I99"/>
    <mergeCell ref="A105:I105"/>
    <mergeCell ref="A1:I1"/>
    <mergeCell ref="A82:I82"/>
    <mergeCell ref="A86:I86"/>
    <mergeCell ref="A91:I91"/>
    <mergeCell ref="A93:I93"/>
    <mergeCell ref="A46:I46"/>
    <mergeCell ref="A49:I49"/>
    <mergeCell ref="A66:I66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Frýdová Hana</dc:creator>
  <cp:keywords/>
  <dc:description/>
  <cp:lastModifiedBy>ad núv</cp:lastModifiedBy>
  <cp:lastPrinted>2014-01-14T15:26:28Z</cp:lastPrinted>
  <dcterms:created xsi:type="dcterms:W3CDTF">2014-01-02T14:28:28Z</dcterms:created>
  <dcterms:modified xsi:type="dcterms:W3CDTF">2014-04-10T06:15:45Z</dcterms:modified>
  <cp:category/>
  <cp:version/>
  <cp:contentType/>
  <cp:contentStatus/>
</cp:coreProperties>
</file>