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120" windowWidth="18960" windowHeight="11835" firstSheet="2" activeTab="8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31" r:id="rId5"/>
    <sheet name="Graf č. 5" sheetId="34" r:id="rId6"/>
    <sheet name="Graf č. 6" sheetId="36" r:id="rId7"/>
    <sheet name="Graf č. 7" sheetId="33" r:id="rId8"/>
    <sheet name="Graf č. 8" sheetId="35" r:id="rId9"/>
    <sheet name="Graf č. 9" sheetId="37" r:id="rId10"/>
    <sheet name="Graf č. 10" sheetId="11" r:id="rId11"/>
    <sheet name="Graf č. 11" sheetId="15" r:id="rId12"/>
    <sheet name="Graf č. 12" sheetId="17" r:id="rId13"/>
    <sheet name="Graf č. 13" sheetId="18" r:id="rId14"/>
    <sheet name="Graf č. 14" sheetId="19" r:id="rId15"/>
    <sheet name="Graf č. 15" sheetId="25" r:id="rId16"/>
    <sheet name="Graf č. 16" sheetId="27" r:id="rId17"/>
    <sheet name="Graf č. 17" sheetId="29" r:id="rId18"/>
    <sheet name="Graf č. 18" sheetId="26" r:id="rId19"/>
    <sheet name="Graf č. 19" sheetId="28" r:id="rId20"/>
    <sheet name="Graf č. 20" sheetId="30" r:id="rId21"/>
    <sheet name="Graf č. 21" sheetId="20" r:id="rId22"/>
    <sheet name="Graf č. 22" sheetId="21" r:id="rId23"/>
    <sheet name="Tabulka č. 1" sheetId="8" r:id="rId24"/>
    <sheet name="Tabulka č. 2" sheetId="39" r:id="rId25"/>
    <sheet name="Tabulka č. 3" sheetId="23" r:id="rId26"/>
    <sheet name="Tabulka č. 4" sheetId="22" r:id="rId27"/>
    <sheet name="Tabulka č. 5" sheetId="38" r:id="rId28"/>
    <sheet name="Tabulka č. 6" sheetId="24" r:id="rId29"/>
    <sheet name="Tabulka č. 7" sheetId="46" r:id="rId30"/>
    <sheet name="Tabulka č. 8" sheetId="47" r:id="rId31"/>
    <sheet name="Tabulka č. 9" sheetId="48" r:id="rId32"/>
    <sheet name="Tabulka č. 10" sheetId="49" r:id="rId33"/>
    <sheet name="Tabulka č. 11" sheetId="50" r:id="rId34"/>
    <sheet name="Tabulka č. 12" sheetId="51" r:id="rId35"/>
    <sheet name="KN 2018" sheetId="1" r:id="rId36"/>
    <sheet name="KN 2017 TV tab.1" sheetId="40" r:id="rId37"/>
    <sheet name="KN 2017 TV tab.2" sheetId="41" r:id="rId38"/>
    <sheet name="KN 2017 TV tab.3" sheetId="42" r:id="rId39"/>
    <sheet name="KN 2017 OV tab.4" sheetId="43" r:id="rId40"/>
    <sheet name="KN 2017 OV tab.5" sheetId="44" r:id="rId41"/>
    <sheet name="KN 2017 OV tab.6" sheetId="45" r:id="rId42"/>
  </sheets>
  <calcPr calcId="152511"/>
</workbook>
</file>

<file path=xl/calcChain.xml><?xml version="1.0" encoding="utf-8"?>
<calcChain xmlns="http://schemas.openxmlformats.org/spreadsheetml/2006/main">
  <c r="O14" i="44" l="1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P14" i="44" s="1"/>
  <c r="P12" i="8" l="1"/>
  <c r="O12" i="8"/>
  <c r="O12" i="46" s="1"/>
  <c r="N12" i="8"/>
  <c r="N12" i="46" s="1"/>
  <c r="M12" i="8"/>
  <c r="M12" i="46" s="1"/>
  <c r="L12" i="8"/>
  <c r="L12" i="46" s="1"/>
  <c r="K12" i="8"/>
  <c r="K12" i="46" s="1"/>
  <c r="J12" i="8"/>
  <c r="J12" i="46" s="1"/>
  <c r="I12" i="8"/>
  <c r="I12" i="46" s="1"/>
  <c r="H12" i="8"/>
  <c r="H12" i="46" s="1"/>
  <c r="G12" i="8"/>
  <c r="G12" i="46" s="1"/>
  <c r="F12" i="8"/>
  <c r="F12" i="46" s="1"/>
  <c r="E12" i="8"/>
  <c r="E12" i="46" s="1"/>
  <c r="D12" i="8"/>
  <c r="D12" i="46" s="1"/>
  <c r="C12" i="8"/>
  <c r="C12" i="46" s="1"/>
  <c r="P11" i="8"/>
  <c r="O11" i="8"/>
  <c r="O11" i="46" s="1"/>
  <c r="N11" i="8"/>
  <c r="N11" i="46" s="1"/>
  <c r="M11" i="8"/>
  <c r="M11" i="46" s="1"/>
  <c r="L11" i="8"/>
  <c r="L11" i="46" s="1"/>
  <c r="K11" i="8"/>
  <c r="K11" i="46" s="1"/>
  <c r="J11" i="8"/>
  <c r="J11" i="46" s="1"/>
  <c r="I11" i="8"/>
  <c r="I11" i="46" s="1"/>
  <c r="H11" i="8"/>
  <c r="H11" i="46" s="1"/>
  <c r="G11" i="8"/>
  <c r="G11" i="46" s="1"/>
  <c r="F11" i="8"/>
  <c r="F11" i="46" s="1"/>
  <c r="E11" i="8"/>
  <c r="E11" i="46" s="1"/>
  <c r="D11" i="8"/>
  <c r="D11" i="46" s="1"/>
  <c r="C11" i="8"/>
  <c r="C11" i="46" s="1"/>
  <c r="P10" i="8"/>
  <c r="O10" i="8"/>
  <c r="O10" i="46" s="1"/>
  <c r="N10" i="8"/>
  <c r="N10" i="46" s="1"/>
  <c r="M10" i="8"/>
  <c r="M10" i="46" s="1"/>
  <c r="L10" i="8"/>
  <c r="L10" i="46" s="1"/>
  <c r="K10" i="8"/>
  <c r="K10" i="46" s="1"/>
  <c r="J10" i="8"/>
  <c r="J10" i="46" s="1"/>
  <c r="I10" i="8"/>
  <c r="I10" i="46" s="1"/>
  <c r="H10" i="8"/>
  <c r="H10" i="46" s="1"/>
  <c r="G10" i="8"/>
  <c r="G10" i="46" s="1"/>
  <c r="F10" i="8"/>
  <c r="F10" i="46" s="1"/>
  <c r="E10" i="8"/>
  <c r="E10" i="46" s="1"/>
  <c r="D10" i="8"/>
  <c r="D10" i="46" s="1"/>
  <c r="C10" i="8"/>
  <c r="C10" i="46" s="1"/>
  <c r="P9" i="8"/>
  <c r="O9" i="8"/>
  <c r="O9" i="46" s="1"/>
  <c r="N9" i="8"/>
  <c r="N9" i="46" s="1"/>
  <c r="M9" i="8"/>
  <c r="M9" i="46" s="1"/>
  <c r="L9" i="8"/>
  <c r="L9" i="46" s="1"/>
  <c r="K9" i="8"/>
  <c r="K9" i="46" s="1"/>
  <c r="J9" i="8"/>
  <c r="J9" i="46" s="1"/>
  <c r="I9" i="8"/>
  <c r="I9" i="46" s="1"/>
  <c r="H9" i="8"/>
  <c r="H9" i="46" s="1"/>
  <c r="G9" i="8"/>
  <c r="G9" i="46" s="1"/>
  <c r="F9" i="8"/>
  <c r="F9" i="46" s="1"/>
  <c r="E9" i="8"/>
  <c r="E9" i="46" s="1"/>
  <c r="D9" i="8"/>
  <c r="D9" i="46" s="1"/>
  <c r="C9" i="8"/>
  <c r="C9" i="46" s="1"/>
  <c r="P8" i="8"/>
  <c r="O8" i="8"/>
  <c r="O8" i="46" s="1"/>
  <c r="N8" i="8"/>
  <c r="N8" i="46" s="1"/>
  <c r="M8" i="8"/>
  <c r="M8" i="46" s="1"/>
  <c r="L8" i="8"/>
  <c r="L8" i="46" s="1"/>
  <c r="K8" i="8"/>
  <c r="K8" i="46" s="1"/>
  <c r="J8" i="8"/>
  <c r="J8" i="46" s="1"/>
  <c r="I8" i="8"/>
  <c r="I8" i="46" s="1"/>
  <c r="H8" i="8"/>
  <c r="H8" i="46" s="1"/>
  <c r="G8" i="8"/>
  <c r="G8" i="46" s="1"/>
  <c r="F8" i="8"/>
  <c r="F8" i="46" s="1"/>
  <c r="E8" i="8"/>
  <c r="E8" i="46" s="1"/>
  <c r="D8" i="8"/>
  <c r="D8" i="46" s="1"/>
  <c r="C8" i="8"/>
  <c r="C8" i="46" s="1"/>
  <c r="P7" i="8"/>
  <c r="O7" i="8"/>
  <c r="O7" i="46" s="1"/>
  <c r="N7" i="8"/>
  <c r="N7" i="46" s="1"/>
  <c r="M7" i="8"/>
  <c r="M7" i="46" s="1"/>
  <c r="L7" i="8"/>
  <c r="L7" i="46" s="1"/>
  <c r="K7" i="8"/>
  <c r="K7" i="46" s="1"/>
  <c r="J7" i="8"/>
  <c r="J7" i="46" s="1"/>
  <c r="I7" i="8"/>
  <c r="I7" i="46" s="1"/>
  <c r="H7" i="8"/>
  <c r="H7" i="46" s="1"/>
  <c r="G7" i="8"/>
  <c r="G7" i="46" s="1"/>
  <c r="F7" i="8"/>
  <c r="F7" i="46" s="1"/>
  <c r="E7" i="8"/>
  <c r="E7" i="46" s="1"/>
  <c r="D7" i="8"/>
  <c r="D7" i="46" s="1"/>
  <c r="C7" i="8"/>
  <c r="C7" i="46" s="1"/>
  <c r="P40" i="24" l="1"/>
  <c r="O40" i="24"/>
  <c r="O40" i="51" s="1"/>
  <c r="N40" i="24"/>
  <c r="N40" i="51" s="1"/>
  <c r="M40" i="24"/>
  <c r="M40" i="51" s="1"/>
  <c r="L40" i="24"/>
  <c r="L40" i="51" s="1"/>
  <c r="K40" i="24"/>
  <c r="K40" i="51" s="1"/>
  <c r="J40" i="24"/>
  <c r="J40" i="51" s="1"/>
  <c r="I40" i="24"/>
  <c r="I40" i="51" s="1"/>
  <c r="H40" i="24"/>
  <c r="H40" i="51" s="1"/>
  <c r="G40" i="24"/>
  <c r="G40" i="51" s="1"/>
  <c r="F40" i="24"/>
  <c r="F40" i="51" s="1"/>
  <c r="E40" i="24"/>
  <c r="E40" i="51" s="1"/>
  <c r="D40" i="24"/>
  <c r="D40" i="51" s="1"/>
  <c r="C40" i="24"/>
  <c r="C40" i="51" s="1"/>
  <c r="P39" i="24"/>
  <c r="O39" i="24"/>
  <c r="O39" i="51" s="1"/>
  <c r="N39" i="24"/>
  <c r="N39" i="51" s="1"/>
  <c r="M39" i="24"/>
  <c r="M39" i="51" s="1"/>
  <c r="L39" i="24"/>
  <c r="L39" i="51" s="1"/>
  <c r="K39" i="24"/>
  <c r="K39" i="51" s="1"/>
  <c r="J39" i="24"/>
  <c r="J39" i="51" s="1"/>
  <c r="I39" i="24"/>
  <c r="I39" i="51" s="1"/>
  <c r="H39" i="24"/>
  <c r="H39" i="51" s="1"/>
  <c r="G39" i="24"/>
  <c r="G39" i="51" s="1"/>
  <c r="F39" i="24"/>
  <c r="F39" i="51" s="1"/>
  <c r="E39" i="24"/>
  <c r="E39" i="51" s="1"/>
  <c r="D39" i="24"/>
  <c r="D39" i="51" s="1"/>
  <c r="C39" i="24"/>
  <c r="C39" i="51" s="1"/>
  <c r="P38" i="24"/>
  <c r="O38" i="24"/>
  <c r="O38" i="51" s="1"/>
  <c r="N38" i="24"/>
  <c r="N38" i="51" s="1"/>
  <c r="M38" i="24"/>
  <c r="M38" i="51" s="1"/>
  <c r="L38" i="24"/>
  <c r="L38" i="51" s="1"/>
  <c r="K38" i="24"/>
  <c r="K38" i="51" s="1"/>
  <c r="J38" i="24"/>
  <c r="J38" i="51" s="1"/>
  <c r="I38" i="24"/>
  <c r="I38" i="51" s="1"/>
  <c r="H38" i="24"/>
  <c r="H38" i="51" s="1"/>
  <c r="G38" i="24"/>
  <c r="G38" i="51" s="1"/>
  <c r="F38" i="24"/>
  <c r="F38" i="51" s="1"/>
  <c r="E38" i="24"/>
  <c r="E38" i="51" s="1"/>
  <c r="D38" i="24"/>
  <c r="D38" i="51" s="1"/>
  <c r="C38" i="24"/>
  <c r="C38" i="51" s="1"/>
  <c r="P37" i="24"/>
  <c r="O37" i="24"/>
  <c r="O37" i="51" s="1"/>
  <c r="N37" i="24"/>
  <c r="N37" i="51" s="1"/>
  <c r="M37" i="24"/>
  <c r="M37" i="51" s="1"/>
  <c r="L37" i="24"/>
  <c r="L37" i="51" s="1"/>
  <c r="K37" i="24"/>
  <c r="K37" i="51" s="1"/>
  <c r="J37" i="24"/>
  <c r="J37" i="51" s="1"/>
  <c r="I37" i="24"/>
  <c r="I37" i="51" s="1"/>
  <c r="H37" i="24"/>
  <c r="H37" i="51" s="1"/>
  <c r="G37" i="24"/>
  <c r="G37" i="51" s="1"/>
  <c r="F37" i="24"/>
  <c r="F37" i="51" s="1"/>
  <c r="E37" i="24"/>
  <c r="E37" i="51" s="1"/>
  <c r="D37" i="24"/>
  <c r="D37" i="51" s="1"/>
  <c r="C37" i="24"/>
  <c r="C37" i="51" s="1"/>
  <c r="P36" i="24"/>
  <c r="O36" i="24"/>
  <c r="O36" i="51" s="1"/>
  <c r="N36" i="24"/>
  <c r="N36" i="51" s="1"/>
  <c r="M36" i="24"/>
  <c r="M36" i="51" s="1"/>
  <c r="L36" i="24"/>
  <c r="L36" i="51" s="1"/>
  <c r="K36" i="24"/>
  <c r="K36" i="51" s="1"/>
  <c r="J36" i="24"/>
  <c r="J36" i="51" s="1"/>
  <c r="I36" i="24"/>
  <c r="I36" i="51" s="1"/>
  <c r="H36" i="24"/>
  <c r="H36" i="51" s="1"/>
  <c r="G36" i="24"/>
  <c r="G36" i="51" s="1"/>
  <c r="F36" i="24"/>
  <c r="F36" i="51" s="1"/>
  <c r="E36" i="24"/>
  <c r="E36" i="51" s="1"/>
  <c r="D36" i="24"/>
  <c r="D36" i="51" s="1"/>
  <c r="C36" i="24"/>
  <c r="C36" i="51" s="1"/>
  <c r="P35" i="24"/>
  <c r="O35" i="24"/>
  <c r="O35" i="51" s="1"/>
  <c r="N35" i="24"/>
  <c r="N35" i="51" s="1"/>
  <c r="M35" i="24"/>
  <c r="M35" i="51" s="1"/>
  <c r="L35" i="24"/>
  <c r="L35" i="51" s="1"/>
  <c r="K35" i="24"/>
  <c r="K35" i="51" s="1"/>
  <c r="J35" i="24"/>
  <c r="J35" i="51" s="1"/>
  <c r="I35" i="24"/>
  <c r="I35" i="51" s="1"/>
  <c r="H35" i="24"/>
  <c r="H35" i="51" s="1"/>
  <c r="G35" i="24"/>
  <c r="G35" i="51" s="1"/>
  <c r="F35" i="24"/>
  <c r="F35" i="51" s="1"/>
  <c r="E35" i="24"/>
  <c r="E35" i="51" s="1"/>
  <c r="D35" i="24"/>
  <c r="D35" i="51" s="1"/>
  <c r="C35" i="24"/>
  <c r="C35" i="51" s="1"/>
  <c r="B40" i="24"/>
  <c r="B40" i="51" s="1"/>
  <c r="B39" i="24"/>
  <c r="B39" i="51" s="1"/>
  <c r="B38" i="24"/>
  <c r="B38" i="51" s="1"/>
  <c r="B37" i="24"/>
  <c r="B37" i="51" s="1"/>
  <c r="B36" i="24"/>
  <c r="B36" i="51" s="1"/>
  <c r="B35" i="24"/>
  <c r="B35" i="51" s="1"/>
  <c r="P33" i="24"/>
  <c r="O33" i="24"/>
  <c r="O33" i="51" s="1"/>
  <c r="N33" i="24"/>
  <c r="N33" i="51" s="1"/>
  <c r="M33" i="24"/>
  <c r="M33" i="51" s="1"/>
  <c r="L33" i="24"/>
  <c r="L33" i="51" s="1"/>
  <c r="K33" i="24"/>
  <c r="K33" i="51" s="1"/>
  <c r="J33" i="24"/>
  <c r="J33" i="51" s="1"/>
  <c r="I33" i="24"/>
  <c r="I33" i="51" s="1"/>
  <c r="H33" i="24"/>
  <c r="H33" i="51" s="1"/>
  <c r="G33" i="24"/>
  <c r="G33" i="51" s="1"/>
  <c r="F33" i="24"/>
  <c r="F33" i="51" s="1"/>
  <c r="E33" i="24"/>
  <c r="E33" i="51" s="1"/>
  <c r="D33" i="24"/>
  <c r="D33" i="51" s="1"/>
  <c r="C33" i="24"/>
  <c r="C33" i="51" s="1"/>
  <c r="P32" i="24"/>
  <c r="O32" i="24"/>
  <c r="O32" i="51" s="1"/>
  <c r="N32" i="24"/>
  <c r="N32" i="51" s="1"/>
  <c r="M32" i="24"/>
  <c r="M32" i="51" s="1"/>
  <c r="L32" i="24"/>
  <c r="L32" i="51" s="1"/>
  <c r="K32" i="24"/>
  <c r="K32" i="51" s="1"/>
  <c r="J32" i="24"/>
  <c r="J32" i="51" s="1"/>
  <c r="I32" i="24"/>
  <c r="I32" i="51" s="1"/>
  <c r="H32" i="24"/>
  <c r="H32" i="51" s="1"/>
  <c r="G32" i="24"/>
  <c r="G32" i="51" s="1"/>
  <c r="F32" i="24"/>
  <c r="F32" i="51" s="1"/>
  <c r="E32" i="24"/>
  <c r="E32" i="51" s="1"/>
  <c r="D32" i="24"/>
  <c r="D32" i="51" s="1"/>
  <c r="C32" i="24"/>
  <c r="C32" i="51" s="1"/>
  <c r="P31" i="24"/>
  <c r="O31" i="24"/>
  <c r="O31" i="51" s="1"/>
  <c r="N31" i="24"/>
  <c r="N31" i="51" s="1"/>
  <c r="M31" i="24"/>
  <c r="M31" i="51" s="1"/>
  <c r="L31" i="24"/>
  <c r="L31" i="51" s="1"/>
  <c r="K31" i="24"/>
  <c r="K31" i="51" s="1"/>
  <c r="J31" i="24"/>
  <c r="J31" i="51" s="1"/>
  <c r="I31" i="24"/>
  <c r="I31" i="51" s="1"/>
  <c r="H31" i="24"/>
  <c r="H31" i="51" s="1"/>
  <c r="G31" i="24"/>
  <c r="G31" i="51" s="1"/>
  <c r="F31" i="24"/>
  <c r="F31" i="51" s="1"/>
  <c r="E31" i="24"/>
  <c r="E31" i="51" s="1"/>
  <c r="D31" i="24"/>
  <c r="D31" i="51" s="1"/>
  <c r="C31" i="24"/>
  <c r="C31" i="51" s="1"/>
  <c r="P30" i="24"/>
  <c r="O30" i="24"/>
  <c r="O30" i="51" s="1"/>
  <c r="N30" i="24"/>
  <c r="N30" i="51" s="1"/>
  <c r="M30" i="24"/>
  <c r="M30" i="51" s="1"/>
  <c r="L30" i="24"/>
  <c r="L30" i="51" s="1"/>
  <c r="K30" i="24"/>
  <c r="K30" i="51" s="1"/>
  <c r="J30" i="24"/>
  <c r="J30" i="51" s="1"/>
  <c r="I30" i="24"/>
  <c r="I30" i="51" s="1"/>
  <c r="H30" i="24"/>
  <c r="H30" i="51" s="1"/>
  <c r="G30" i="24"/>
  <c r="G30" i="51" s="1"/>
  <c r="F30" i="24"/>
  <c r="F30" i="51" s="1"/>
  <c r="E30" i="24"/>
  <c r="E30" i="51" s="1"/>
  <c r="D30" i="24"/>
  <c r="D30" i="51" s="1"/>
  <c r="C30" i="24"/>
  <c r="C30" i="51" s="1"/>
  <c r="P29" i="24"/>
  <c r="O29" i="24"/>
  <c r="O29" i="51" s="1"/>
  <c r="N29" i="24"/>
  <c r="N29" i="51" s="1"/>
  <c r="M29" i="24"/>
  <c r="M29" i="51" s="1"/>
  <c r="L29" i="24"/>
  <c r="L29" i="51" s="1"/>
  <c r="K29" i="24"/>
  <c r="K29" i="51" s="1"/>
  <c r="J29" i="24"/>
  <c r="J29" i="51" s="1"/>
  <c r="I29" i="24"/>
  <c r="I29" i="51" s="1"/>
  <c r="H29" i="24"/>
  <c r="H29" i="51" s="1"/>
  <c r="G29" i="24"/>
  <c r="G29" i="51" s="1"/>
  <c r="F29" i="24"/>
  <c r="F29" i="51" s="1"/>
  <c r="E29" i="24"/>
  <c r="E29" i="51" s="1"/>
  <c r="D29" i="24"/>
  <c r="D29" i="51" s="1"/>
  <c r="C29" i="24"/>
  <c r="C29" i="51" s="1"/>
  <c r="P28" i="24"/>
  <c r="O28" i="24"/>
  <c r="O28" i="51" s="1"/>
  <c r="N28" i="24"/>
  <c r="N28" i="51" s="1"/>
  <c r="M28" i="24"/>
  <c r="M28" i="51" s="1"/>
  <c r="L28" i="24"/>
  <c r="L28" i="51" s="1"/>
  <c r="K28" i="24"/>
  <c r="K28" i="51" s="1"/>
  <c r="J28" i="24"/>
  <c r="J28" i="51" s="1"/>
  <c r="I28" i="24"/>
  <c r="I28" i="51" s="1"/>
  <c r="H28" i="24"/>
  <c r="H28" i="51" s="1"/>
  <c r="G28" i="24"/>
  <c r="G28" i="51" s="1"/>
  <c r="F28" i="24"/>
  <c r="F28" i="51" s="1"/>
  <c r="E28" i="24"/>
  <c r="E28" i="51" s="1"/>
  <c r="D28" i="24"/>
  <c r="D28" i="51" s="1"/>
  <c r="C28" i="24"/>
  <c r="C28" i="51" s="1"/>
  <c r="B33" i="24"/>
  <c r="B33" i="51" s="1"/>
  <c r="B32" i="24"/>
  <c r="B32" i="51" s="1"/>
  <c r="B31" i="24"/>
  <c r="B31" i="51" s="1"/>
  <c r="B30" i="24"/>
  <c r="B30" i="51" s="1"/>
  <c r="B29" i="24"/>
  <c r="B29" i="51" s="1"/>
  <c r="B28" i="24"/>
  <c r="B28" i="51" s="1"/>
  <c r="P26" i="24"/>
  <c r="O26" i="24"/>
  <c r="O26" i="51" s="1"/>
  <c r="N26" i="24"/>
  <c r="N26" i="51" s="1"/>
  <c r="M26" i="24"/>
  <c r="M26" i="51" s="1"/>
  <c r="L26" i="24"/>
  <c r="L26" i="51" s="1"/>
  <c r="K26" i="24"/>
  <c r="K26" i="51" s="1"/>
  <c r="J26" i="24"/>
  <c r="J26" i="51" s="1"/>
  <c r="I26" i="24"/>
  <c r="I26" i="51" s="1"/>
  <c r="H26" i="24"/>
  <c r="H26" i="51" s="1"/>
  <c r="G26" i="24"/>
  <c r="G26" i="51" s="1"/>
  <c r="F26" i="24"/>
  <c r="F26" i="51" s="1"/>
  <c r="E26" i="24"/>
  <c r="E26" i="51" s="1"/>
  <c r="D26" i="24"/>
  <c r="D26" i="51" s="1"/>
  <c r="C26" i="24"/>
  <c r="C26" i="51" s="1"/>
  <c r="P25" i="24"/>
  <c r="O25" i="24"/>
  <c r="O25" i="51" s="1"/>
  <c r="N25" i="24"/>
  <c r="N25" i="51" s="1"/>
  <c r="M25" i="24"/>
  <c r="M25" i="51" s="1"/>
  <c r="L25" i="24"/>
  <c r="L25" i="51" s="1"/>
  <c r="K25" i="24"/>
  <c r="K25" i="51" s="1"/>
  <c r="J25" i="24"/>
  <c r="J25" i="51" s="1"/>
  <c r="I25" i="24"/>
  <c r="I25" i="51" s="1"/>
  <c r="H25" i="24"/>
  <c r="H25" i="51" s="1"/>
  <c r="G25" i="24"/>
  <c r="G25" i="51" s="1"/>
  <c r="F25" i="24"/>
  <c r="F25" i="51" s="1"/>
  <c r="E25" i="24"/>
  <c r="E25" i="51" s="1"/>
  <c r="D25" i="24"/>
  <c r="D25" i="51" s="1"/>
  <c r="C25" i="24"/>
  <c r="C25" i="51" s="1"/>
  <c r="P24" i="24"/>
  <c r="O24" i="24"/>
  <c r="O24" i="51" s="1"/>
  <c r="N24" i="24"/>
  <c r="N24" i="51" s="1"/>
  <c r="M24" i="24"/>
  <c r="M24" i="51" s="1"/>
  <c r="L24" i="24"/>
  <c r="L24" i="51" s="1"/>
  <c r="K24" i="24"/>
  <c r="K24" i="51" s="1"/>
  <c r="J24" i="24"/>
  <c r="J24" i="51" s="1"/>
  <c r="I24" i="24"/>
  <c r="I24" i="51" s="1"/>
  <c r="H24" i="24"/>
  <c r="H24" i="51" s="1"/>
  <c r="G24" i="24"/>
  <c r="G24" i="51" s="1"/>
  <c r="F24" i="24"/>
  <c r="F24" i="51" s="1"/>
  <c r="E24" i="24"/>
  <c r="E24" i="51" s="1"/>
  <c r="D24" i="24"/>
  <c r="D24" i="51" s="1"/>
  <c r="C24" i="24"/>
  <c r="C24" i="51" s="1"/>
  <c r="P23" i="24"/>
  <c r="O23" i="24"/>
  <c r="O23" i="51" s="1"/>
  <c r="N23" i="24"/>
  <c r="N23" i="51" s="1"/>
  <c r="M23" i="24"/>
  <c r="M23" i="51" s="1"/>
  <c r="L23" i="24"/>
  <c r="L23" i="51" s="1"/>
  <c r="K23" i="24"/>
  <c r="K23" i="51" s="1"/>
  <c r="J23" i="24"/>
  <c r="J23" i="51" s="1"/>
  <c r="I23" i="24"/>
  <c r="I23" i="51" s="1"/>
  <c r="H23" i="24"/>
  <c r="H23" i="51" s="1"/>
  <c r="G23" i="24"/>
  <c r="G23" i="51" s="1"/>
  <c r="F23" i="24"/>
  <c r="F23" i="51" s="1"/>
  <c r="E23" i="24"/>
  <c r="E23" i="51" s="1"/>
  <c r="D23" i="24"/>
  <c r="D23" i="51" s="1"/>
  <c r="C23" i="24"/>
  <c r="C23" i="51" s="1"/>
  <c r="P22" i="24"/>
  <c r="O22" i="24"/>
  <c r="O22" i="51" s="1"/>
  <c r="N22" i="24"/>
  <c r="N22" i="51" s="1"/>
  <c r="M22" i="24"/>
  <c r="M22" i="51" s="1"/>
  <c r="L22" i="24"/>
  <c r="L22" i="51" s="1"/>
  <c r="K22" i="24"/>
  <c r="K22" i="51" s="1"/>
  <c r="J22" i="24"/>
  <c r="J22" i="51" s="1"/>
  <c r="I22" i="24"/>
  <c r="I22" i="51" s="1"/>
  <c r="H22" i="24"/>
  <c r="H22" i="51" s="1"/>
  <c r="G22" i="24"/>
  <c r="G22" i="51" s="1"/>
  <c r="F22" i="24"/>
  <c r="F22" i="51" s="1"/>
  <c r="E22" i="24"/>
  <c r="E22" i="51" s="1"/>
  <c r="D22" i="24"/>
  <c r="D22" i="51" s="1"/>
  <c r="C22" i="24"/>
  <c r="C22" i="51" s="1"/>
  <c r="P21" i="24"/>
  <c r="O21" i="24"/>
  <c r="O21" i="51" s="1"/>
  <c r="N21" i="24"/>
  <c r="N21" i="51" s="1"/>
  <c r="M21" i="24"/>
  <c r="M21" i="51" s="1"/>
  <c r="L21" i="24"/>
  <c r="L21" i="51" s="1"/>
  <c r="K21" i="24"/>
  <c r="K21" i="51" s="1"/>
  <c r="J21" i="24"/>
  <c r="J21" i="51" s="1"/>
  <c r="I21" i="24"/>
  <c r="I21" i="51" s="1"/>
  <c r="H21" i="24"/>
  <c r="H21" i="51" s="1"/>
  <c r="G21" i="24"/>
  <c r="G21" i="51" s="1"/>
  <c r="F21" i="24"/>
  <c r="F21" i="51" s="1"/>
  <c r="E21" i="24"/>
  <c r="E21" i="51" s="1"/>
  <c r="D21" i="24"/>
  <c r="D21" i="51" s="1"/>
  <c r="C21" i="24"/>
  <c r="C21" i="51" s="1"/>
  <c r="B26" i="24"/>
  <c r="B26" i="51" s="1"/>
  <c r="B25" i="24"/>
  <c r="B25" i="51" s="1"/>
  <c r="B24" i="24"/>
  <c r="B24" i="51" s="1"/>
  <c r="B23" i="24"/>
  <c r="B23" i="51" s="1"/>
  <c r="P24" i="51" l="1"/>
  <c r="P33" i="51"/>
  <c r="P38" i="51"/>
  <c r="P23" i="51"/>
  <c r="P26" i="51"/>
  <c r="P31" i="51"/>
  <c r="P30" i="51"/>
  <c r="P28" i="51"/>
  <c r="P32" i="51"/>
  <c r="P29" i="51"/>
  <c r="P25" i="51"/>
  <c r="P35" i="51"/>
  <c r="P36" i="51"/>
  <c r="P40" i="51"/>
  <c r="P37" i="51"/>
  <c r="P39" i="51"/>
  <c r="B22" i="24"/>
  <c r="B22" i="51" s="1"/>
  <c r="P22" i="51" s="1"/>
  <c r="B21" i="24" l="1"/>
  <c r="B21" i="51" s="1"/>
  <c r="P21" i="51" s="1"/>
  <c r="P19" i="24"/>
  <c r="O19" i="24"/>
  <c r="O19" i="51" s="1"/>
  <c r="N19" i="24"/>
  <c r="N19" i="51" s="1"/>
  <c r="M19" i="24"/>
  <c r="M19" i="51" s="1"/>
  <c r="L19" i="24"/>
  <c r="L19" i="51" s="1"/>
  <c r="K19" i="24"/>
  <c r="K19" i="51" s="1"/>
  <c r="J19" i="24"/>
  <c r="J19" i="51" s="1"/>
  <c r="I19" i="24"/>
  <c r="I19" i="51" s="1"/>
  <c r="H19" i="24"/>
  <c r="H19" i="51" s="1"/>
  <c r="G19" i="24"/>
  <c r="G19" i="51" s="1"/>
  <c r="F19" i="24"/>
  <c r="F19" i="51" s="1"/>
  <c r="E19" i="24"/>
  <c r="E19" i="51" s="1"/>
  <c r="D19" i="24"/>
  <c r="D19" i="51" s="1"/>
  <c r="C19" i="24"/>
  <c r="C19" i="51" s="1"/>
  <c r="P18" i="24"/>
  <c r="O18" i="24"/>
  <c r="O18" i="51" s="1"/>
  <c r="N18" i="24"/>
  <c r="N18" i="51" s="1"/>
  <c r="M18" i="24"/>
  <c r="M18" i="51" s="1"/>
  <c r="L18" i="24"/>
  <c r="L18" i="51" s="1"/>
  <c r="K18" i="24"/>
  <c r="K18" i="51" s="1"/>
  <c r="J18" i="24"/>
  <c r="J18" i="51" s="1"/>
  <c r="I18" i="24"/>
  <c r="I18" i="51" s="1"/>
  <c r="H18" i="24"/>
  <c r="H18" i="51" s="1"/>
  <c r="G18" i="24"/>
  <c r="G18" i="51" s="1"/>
  <c r="F18" i="24"/>
  <c r="F18" i="51" s="1"/>
  <c r="E18" i="24"/>
  <c r="E18" i="51" s="1"/>
  <c r="D18" i="24"/>
  <c r="D18" i="51" s="1"/>
  <c r="C18" i="24"/>
  <c r="C18" i="51" s="1"/>
  <c r="P17" i="24"/>
  <c r="O17" i="24"/>
  <c r="O17" i="51" s="1"/>
  <c r="N17" i="24"/>
  <c r="N17" i="51" s="1"/>
  <c r="M17" i="24"/>
  <c r="M17" i="51" s="1"/>
  <c r="L17" i="24"/>
  <c r="L17" i="51" s="1"/>
  <c r="K17" i="24"/>
  <c r="K17" i="51" s="1"/>
  <c r="J17" i="24"/>
  <c r="J17" i="51" s="1"/>
  <c r="I17" i="24"/>
  <c r="I17" i="51" s="1"/>
  <c r="H17" i="24"/>
  <c r="H17" i="51" s="1"/>
  <c r="G17" i="24"/>
  <c r="G17" i="51" s="1"/>
  <c r="F17" i="24"/>
  <c r="F17" i="51" s="1"/>
  <c r="E17" i="24"/>
  <c r="E17" i="51" s="1"/>
  <c r="D17" i="24"/>
  <c r="D17" i="51" s="1"/>
  <c r="C17" i="24"/>
  <c r="C17" i="51" s="1"/>
  <c r="P16" i="24"/>
  <c r="O16" i="24"/>
  <c r="O16" i="51" s="1"/>
  <c r="N16" i="24"/>
  <c r="N16" i="51" s="1"/>
  <c r="M16" i="24"/>
  <c r="M16" i="51" s="1"/>
  <c r="L16" i="24"/>
  <c r="L16" i="51" s="1"/>
  <c r="K16" i="24"/>
  <c r="K16" i="51" s="1"/>
  <c r="J16" i="24"/>
  <c r="J16" i="51" s="1"/>
  <c r="I16" i="24"/>
  <c r="I16" i="51" s="1"/>
  <c r="H16" i="24"/>
  <c r="H16" i="51" s="1"/>
  <c r="G16" i="24"/>
  <c r="G16" i="51" s="1"/>
  <c r="F16" i="24"/>
  <c r="F16" i="51" s="1"/>
  <c r="E16" i="24"/>
  <c r="E16" i="51" s="1"/>
  <c r="D16" i="24"/>
  <c r="D16" i="51" s="1"/>
  <c r="C16" i="24"/>
  <c r="C16" i="51" s="1"/>
  <c r="P15" i="24"/>
  <c r="O15" i="24"/>
  <c r="O15" i="51" s="1"/>
  <c r="N15" i="24"/>
  <c r="N15" i="51" s="1"/>
  <c r="M15" i="24"/>
  <c r="M15" i="51" s="1"/>
  <c r="L15" i="24"/>
  <c r="L15" i="51" s="1"/>
  <c r="K15" i="24"/>
  <c r="K15" i="51" s="1"/>
  <c r="J15" i="24"/>
  <c r="J15" i="51" s="1"/>
  <c r="I15" i="24"/>
  <c r="I15" i="51" s="1"/>
  <c r="H15" i="24"/>
  <c r="H15" i="51" s="1"/>
  <c r="G15" i="24"/>
  <c r="G15" i="51" s="1"/>
  <c r="F15" i="24"/>
  <c r="F15" i="51" s="1"/>
  <c r="E15" i="24"/>
  <c r="E15" i="51" s="1"/>
  <c r="D15" i="24"/>
  <c r="D15" i="51" s="1"/>
  <c r="C15" i="24"/>
  <c r="C15" i="51" s="1"/>
  <c r="P14" i="24"/>
  <c r="O14" i="24"/>
  <c r="O14" i="51" s="1"/>
  <c r="N14" i="24"/>
  <c r="N14" i="51" s="1"/>
  <c r="M14" i="24"/>
  <c r="M14" i="51" s="1"/>
  <c r="L14" i="24"/>
  <c r="L14" i="51" s="1"/>
  <c r="K14" i="24"/>
  <c r="K14" i="51" s="1"/>
  <c r="J14" i="24"/>
  <c r="J14" i="51" s="1"/>
  <c r="I14" i="24"/>
  <c r="I14" i="51" s="1"/>
  <c r="H14" i="24"/>
  <c r="H14" i="51" s="1"/>
  <c r="G14" i="24"/>
  <c r="G14" i="51" s="1"/>
  <c r="F14" i="24"/>
  <c r="F14" i="51" s="1"/>
  <c r="E14" i="24"/>
  <c r="E14" i="51" s="1"/>
  <c r="D14" i="24"/>
  <c r="D14" i="51" s="1"/>
  <c r="C14" i="24"/>
  <c r="C14" i="51" s="1"/>
  <c r="B19" i="24"/>
  <c r="B19" i="51" s="1"/>
  <c r="B18" i="24"/>
  <c r="B18" i="51" s="1"/>
  <c r="B17" i="24"/>
  <c r="B17" i="51" s="1"/>
  <c r="B16" i="24"/>
  <c r="B16" i="51" s="1"/>
  <c r="B15" i="24"/>
  <c r="B15" i="51" s="1"/>
  <c r="B14" i="24"/>
  <c r="B14" i="51" s="1"/>
  <c r="P17" i="51" l="1"/>
  <c r="P15" i="51"/>
  <c r="P19" i="51"/>
  <c r="P14" i="51"/>
  <c r="P18" i="51"/>
  <c r="P16" i="51"/>
  <c r="P12" i="24"/>
  <c r="O12" i="24"/>
  <c r="O12" i="51" s="1"/>
  <c r="N12" i="24"/>
  <c r="N12" i="51" s="1"/>
  <c r="M12" i="24"/>
  <c r="M12" i="51" s="1"/>
  <c r="L12" i="24"/>
  <c r="L12" i="51" s="1"/>
  <c r="K12" i="24"/>
  <c r="K12" i="51" s="1"/>
  <c r="J12" i="24"/>
  <c r="J12" i="51" s="1"/>
  <c r="I12" i="24"/>
  <c r="I12" i="51" s="1"/>
  <c r="H12" i="24"/>
  <c r="H12" i="51" s="1"/>
  <c r="G12" i="24"/>
  <c r="G12" i="51" s="1"/>
  <c r="F12" i="24"/>
  <c r="F12" i="51" s="1"/>
  <c r="E12" i="24"/>
  <c r="E12" i="51" s="1"/>
  <c r="D12" i="24"/>
  <c r="D12" i="51" s="1"/>
  <c r="C12" i="24"/>
  <c r="C12" i="51" s="1"/>
  <c r="P11" i="24"/>
  <c r="O11" i="24"/>
  <c r="O11" i="51" s="1"/>
  <c r="N11" i="24"/>
  <c r="N11" i="51" s="1"/>
  <c r="M11" i="24"/>
  <c r="M11" i="51" s="1"/>
  <c r="L11" i="24"/>
  <c r="L11" i="51" s="1"/>
  <c r="K11" i="24"/>
  <c r="K11" i="51" s="1"/>
  <c r="J11" i="24"/>
  <c r="J11" i="51" s="1"/>
  <c r="I11" i="24"/>
  <c r="I11" i="51" s="1"/>
  <c r="H11" i="24"/>
  <c r="H11" i="51" s="1"/>
  <c r="G11" i="24"/>
  <c r="G11" i="51" s="1"/>
  <c r="F11" i="24"/>
  <c r="F11" i="51" s="1"/>
  <c r="E11" i="24"/>
  <c r="E11" i="51" s="1"/>
  <c r="D11" i="24"/>
  <c r="D11" i="51" s="1"/>
  <c r="C11" i="24"/>
  <c r="C11" i="51" s="1"/>
  <c r="P10" i="24"/>
  <c r="O10" i="24"/>
  <c r="O10" i="51" s="1"/>
  <c r="N10" i="24"/>
  <c r="N10" i="51" s="1"/>
  <c r="M10" i="24"/>
  <c r="M10" i="51" s="1"/>
  <c r="L10" i="24"/>
  <c r="L10" i="51" s="1"/>
  <c r="K10" i="24"/>
  <c r="K10" i="51" s="1"/>
  <c r="J10" i="24"/>
  <c r="J10" i="51" s="1"/>
  <c r="I10" i="24"/>
  <c r="I10" i="51" s="1"/>
  <c r="H10" i="24"/>
  <c r="H10" i="51" s="1"/>
  <c r="G10" i="24"/>
  <c r="G10" i="51" s="1"/>
  <c r="F10" i="24"/>
  <c r="F10" i="51" s="1"/>
  <c r="E10" i="24"/>
  <c r="E10" i="51" s="1"/>
  <c r="D10" i="24"/>
  <c r="D10" i="51" s="1"/>
  <c r="C10" i="24"/>
  <c r="C10" i="51" s="1"/>
  <c r="P9" i="24"/>
  <c r="O9" i="24"/>
  <c r="O9" i="51" s="1"/>
  <c r="N9" i="24"/>
  <c r="N9" i="51" s="1"/>
  <c r="M9" i="24"/>
  <c r="M9" i="51" s="1"/>
  <c r="L9" i="24"/>
  <c r="L9" i="51" s="1"/>
  <c r="K9" i="24"/>
  <c r="K9" i="51" s="1"/>
  <c r="J9" i="24"/>
  <c r="J9" i="51" s="1"/>
  <c r="I9" i="24"/>
  <c r="I9" i="51" s="1"/>
  <c r="H9" i="24"/>
  <c r="H9" i="51" s="1"/>
  <c r="G9" i="24"/>
  <c r="G9" i="51" s="1"/>
  <c r="F9" i="24"/>
  <c r="F9" i="51" s="1"/>
  <c r="E9" i="24"/>
  <c r="E9" i="51" s="1"/>
  <c r="D9" i="24"/>
  <c r="D9" i="51" s="1"/>
  <c r="C9" i="24"/>
  <c r="C9" i="51" s="1"/>
  <c r="P8" i="24"/>
  <c r="O8" i="24"/>
  <c r="O8" i="51" s="1"/>
  <c r="N8" i="24"/>
  <c r="N8" i="51" s="1"/>
  <c r="M8" i="24"/>
  <c r="M8" i="51" s="1"/>
  <c r="L8" i="24"/>
  <c r="L8" i="51" s="1"/>
  <c r="K8" i="24"/>
  <c r="K8" i="51" s="1"/>
  <c r="J8" i="24"/>
  <c r="J8" i="51" s="1"/>
  <c r="I8" i="24"/>
  <c r="I8" i="51" s="1"/>
  <c r="H8" i="24"/>
  <c r="H8" i="51" s="1"/>
  <c r="G8" i="24"/>
  <c r="G8" i="51" s="1"/>
  <c r="F8" i="24"/>
  <c r="F8" i="51" s="1"/>
  <c r="E8" i="24"/>
  <c r="E8" i="51" s="1"/>
  <c r="D8" i="24"/>
  <c r="D8" i="51" s="1"/>
  <c r="C8" i="24"/>
  <c r="C8" i="51" s="1"/>
  <c r="P7" i="24"/>
  <c r="O7" i="24"/>
  <c r="O7" i="51" s="1"/>
  <c r="N7" i="24"/>
  <c r="N7" i="51" s="1"/>
  <c r="M7" i="24"/>
  <c r="M7" i="51" s="1"/>
  <c r="L7" i="24"/>
  <c r="L7" i="51" s="1"/>
  <c r="K7" i="24"/>
  <c r="K7" i="51" s="1"/>
  <c r="J7" i="24"/>
  <c r="J7" i="51" s="1"/>
  <c r="I7" i="24"/>
  <c r="I7" i="51" s="1"/>
  <c r="H7" i="24"/>
  <c r="H7" i="51" s="1"/>
  <c r="G7" i="24"/>
  <c r="G7" i="51" s="1"/>
  <c r="F7" i="24"/>
  <c r="F7" i="51" s="1"/>
  <c r="E7" i="24"/>
  <c r="E7" i="51" s="1"/>
  <c r="D7" i="24"/>
  <c r="D7" i="51" s="1"/>
  <c r="C7" i="24"/>
  <c r="C7" i="51" s="1"/>
  <c r="B12" i="24"/>
  <c r="B12" i="51" s="1"/>
  <c r="B11" i="24"/>
  <c r="B11" i="51" s="1"/>
  <c r="P11" i="51" s="1"/>
  <c r="B10" i="24"/>
  <c r="B10" i="51" s="1"/>
  <c r="B9" i="24"/>
  <c r="B9" i="51" s="1"/>
  <c r="B8" i="24"/>
  <c r="B8" i="51" s="1"/>
  <c r="B7" i="24"/>
  <c r="B7" i="51" s="1"/>
  <c r="P40" i="38"/>
  <c r="O40" i="38"/>
  <c r="O40" i="50" s="1"/>
  <c r="N40" i="38"/>
  <c r="N40" i="50" s="1"/>
  <c r="M40" i="38"/>
  <c r="M40" i="50" s="1"/>
  <c r="L40" i="38"/>
  <c r="L40" i="50" s="1"/>
  <c r="K40" i="38"/>
  <c r="K40" i="50" s="1"/>
  <c r="J40" i="38"/>
  <c r="J40" i="50" s="1"/>
  <c r="I40" i="38"/>
  <c r="I40" i="50" s="1"/>
  <c r="H40" i="38"/>
  <c r="H40" i="50" s="1"/>
  <c r="G40" i="38"/>
  <c r="G40" i="50" s="1"/>
  <c r="F40" i="38"/>
  <c r="F40" i="50" s="1"/>
  <c r="E40" i="38"/>
  <c r="E40" i="50" s="1"/>
  <c r="D40" i="38"/>
  <c r="D40" i="50" s="1"/>
  <c r="C40" i="38"/>
  <c r="C40" i="50" s="1"/>
  <c r="P39" i="38"/>
  <c r="O39" i="38"/>
  <c r="O39" i="50" s="1"/>
  <c r="N39" i="38"/>
  <c r="N39" i="50" s="1"/>
  <c r="M39" i="38"/>
  <c r="M39" i="50" s="1"/>
  <c r="L39" i="38"/>
  <c r="L39" i="50" s="1"/>
  <c r="K39" i="38"/>
  <c r="K39" i="50" s="1"/>
  <c r="J39" i="38"/>
  <c r="J39" i="50" s="1"/>
  <c r="I39" i="38"/>
  <c r="I39" i="50" s="1"/>
  <c r="H39" i="38"/>
  <c r="H39" i="50" s="1"/>
  <c r="G39" i="38"/>
  <c r="G39" i="50" s="1"/>
  <c r="F39" i="38"/>
  <c r="F39" i="50" s="1"/>
  <c r="E39" i="38"/>
  <c r="E39" i="50" s="1"/>
  <c r="D39" i="38"/>
  <c r="D39" i="50" s="1"/>
  <c r="C39" i="38"/>
  <c r="C39" i="50" s="1"/>
  <c r="P38" i="38"/>
  <c r="O38" i="38"/>
  <c r="O38" i="50" s="1"/>
  <c r="N38" i="38"/>
  <c r="N38" i="50" s="1"/>
  <c r="M38" i="38"/>
  <c r="M38" i="50" s="1"/>
  <c r="L38" i="38"/>
  <c r="L38" i="50" s="1"/>
  <c r="K38" i="38"/>
  <c r="K38" i="50" s="1"/>
  <c r="J38" i="38"/>
  <c r="J38" i="50" s="1"/>
  <c r="I38" i="38"/>
  <c r="I38" i="50" s="1"/>
  <c r="H38" i="38"/>
  <c r="H38" i="50" s="1"/>
  <c r="G38" i="38"/>
  <c r="G38" i="50" s="1"/>
  <c r="F38" i="38"/>
  <c r="F38" i="50" s="1"/>
  <c r="E38" i="38"/>
  <c r="E38" i="50" s="1"/>
  <c r="D38" i="38"/>
  <c r="D38" i="50" s="1"/>
  <c r="C38" i="38"/>
  <c r="C38" i="50" s="1"/>
  <c r="P37" i="38"/>
  <c r="O37" i="38"/>
  <c r="O37" i="50" s="1"/>
  <c r="N37" i="38"/>
  <c r="N37" i="50" s="1"/>
  <c r="M37" i="38"/>
  <c r="M37" i="50" s="1"/>
  <c r="L37" i="38"/>
  <c r="L37" i="50" s="1"/>
  <c r="K37" i="38"/>
  <c r="K37" i="50" s="1"/>
  <c r="J37" i="38"/>
  <c r="J37" i="50" s="1"/>
  <c r="I37" i="38"/>
  <c r="I37" i="50" s="1"/>
  <c r="H37" i="38"/>
  <c r="H37" i="50" s="1"/>
  <c r="G37" i="38"/>
  <c r="G37" i="50" s="1"/>
  <c r="F37" i="38"/>
  <c r="F37" i="50" s="1"/>
  <c r="E37" i="38"/>
  <c r="E37" i="50" s="1"/>
  <c r="D37" i="38"/>
  <c r="D37" i="50" s="1"/>
  <c r="C37" i="38"/>
  <c r="C37" i="50" s="1"/>
  <c r="P36" i="38"/>
  <c r="O36" i="38"/>
  <c r="O36" i="50" s="1"/>
  <c r="N36" i="38"/>
  <c r="N36" i="50" s="1"/>
  <c r="M36" i="38"/>
  <c r="M36" i="50" s="1"/>
  <c r="L36" i="38"/>
  <c r="L36" i="50" s="1"/>
  <c r="K36" i="38"/>
  <c r="K36" i="50" s="1"/>
  <c r="J36" i="38"/>
  <c r="J36" i="50" s="1"/>
  <c r="I36" i="38"/>
  <c r="I36" i="50" s="1"/>
  <c r="H36" i="38"/>
  <c r="H36" i="50" s="1"/>
  <c r="G36" i="38"/>
  <c r="G36" i="50" s="1"/>
  <c r="F36" i="38"/>
  <c r="F36" i="50" s="1"/>
  <c r="E36" i="38"/>
  <c r="E36" i="50" s="1"/>
  <c r="D36" i="38"/>
  <c r="D36" i="50" s="1"/>
  <c r="C36" i="38"/>
  <c r="C36" i="50" s="1"/>
  <c r="P35" i="38"/>
  <c r="O35" i="38"/>
  <c r="O35" i="50" s="1"/>
  <c r="N35" i="38"/>
  <c r="N35" i="50" s="1"/>
  <c r="M35" i="38"/>
  <c r="M35" i="50" s="1"/>
  <c r="L35" i="38"/>
  <c r="L35" i="50" s="1"/>
  <c r="K35" i="38"/>
  <c r="K35" i="50" s="1"/>
  <c r="J35" i="38"/>
  <c r="J35" i="50" s="1"/>
  <c r="I35" i="38"/>
  <c r="I35" i="50" s="1"/>
  <c r="H35" i="38"/>
  <c r="H35" i="50" s="1"/>
  <c r="G35" i="38"/>
  <c r="G35" i="50" s="1"/>
  <c r="F35" i="38"/>
  <c r="F35" i="50" s="1"/>
  <c r="E35" i="38"/>
  <c r="E35" i="50" s="1"/>
  <c r="D35" i="38"/>
  <c r="D35" i="50" s="1"/>
  <c r="C35" i="38"/>
  <c r="C35" i="50" s="1"/>
  <c r="B40" i="38"/>
  <c r="B40" i="50" s="1"/>
  <c r="B39" i="38"/>
  <c r="B39" i="50" s="1"/>
  <c r="B38" i="38"/>
  <c r="B38" i="50" s="1"/>
  <c r="P33" i="38"/>
  <c r="O33" i="38"/>
  <c r="O33" i="50" s="1"/>
  <c r="N33" i="38"/>
  <c r="N33" i="50" s="1"/>
  <c r="M33" i="38"/>
  <c r="M33" i="50" s="1"/>
  <c r="L33" i="38"/>
  <c r="L33" i="50" s="1"/>
  <c r="K33" i="38"/>
  <c r="K33" i="50" s="1"/>
  <c r="J33" i="38"/>
  <c r="J33" i="50" s="1"/>
  <c r="I33" i="38"/>
  <c r="I33" i="50" s="1"/>
  <c r="H33" i="38"/>
  <c r="H33" i="50" s="1"/>
  <c r="G33" i="38"/>
  <c r="G33" i="50" s="1"/>
  <c r="F33" i="38"/>
  <c r="F33" i="50" s="1"/>
  <c r="E33" i="38"/>
  <c r="E33" i="50" s="1"/>
  <c r="D33" i="38"/>
  <c r="D33" i="50" s="1"/>
  <c r="C33" i="38"/>
  <c r="C33" i="50" s="1"/>
  <c r="P32" i="38"/>
  <c r="O32" i="38"/>
  <c r="O32" i="50" s="1"/>
  <c r="N32" i="38"/>
  <c r="N32" i="50" s="1"/>
  <c r="M32" i="38"/>
  <c r="M32" i="50" s="1"/>
  <c r="L32" i="38"/>
  <c r="L32" i="50" s="1"/>
  <c r="K32" i="38"/>
  <c r="K32" i="50" s="1"/>
  <c r="J32" i="38"/>
  <c r="J32" i="50" s="1"/>
  <c r="I32" i="38"/>
  <c r="I32" i="50" s="1"/>
  <c r="H32" i="38"/>
  <c r="H32" i="50" s="1"/>
  <c r="G32" i="38"/>
  <c r="G32" i="50" s="1"/>
  <c r="F32" i="38"/>
  <c r="F32" i="50" s="1"/>
  <c r="E32" i="38"/>
  <c r="E32" i="50" s="1"/>
  <c r="D32" i="38"/>
  <c r="D32" i="50" s="1"/>
  <c r="C32" i="38"/>
  <c r="C32" i="50" s="1"/>
  <c r="P31" i="38"/>
  <c r="O31" i="38"/>
  <c r="O31" i="50" s="1"/>
  <c r="N31" i="38"/>
  <c r="N31" i="50" s="1"/>
  <c r="M31" i="38"/>
  <c r="M31" i="50" s="1"/>
  <c r="L31" i="38"/>
  <c r="L31" i="50" s="1"/>
  <c r="K31" i="38"/>
  <c r="K31" i="50" s="1"/>
  <c r="J31" i="38"/>
  <c r="J31" i="50" s="1"/>
  <c r="I31" i="38"/>
  <c r="I31" i="50" s="1"/>
  <c r="H31" i="38"/>
  <c r="H31" i="50" s="1"/>
  <c r="G31" i="38"/>
  <c r="G31" i="50" s="1"/>
  <c r="F31" i="38"/>
  <c r="F31" i="50" s="1"/>
  <c r="E31" i="38"/>
  <c r="E31" i="50" s="1"/>
  <c r="D31" i="38"/>
  <c r="D31" i="50" s="1"/>
  <c r="C31" i="38"/>
  <c r="C31" i="50" s="1"/>
  <c r="P30" i="38"/>
  <c r="O30" i="38"/>
  <c r="O30" i="50" s="1"/>
  <c r="N30" i="38"/>
  <c r="N30" i="50" s="1"/>
  <c r="M30" i="38"/>
  <c r="M30" i="50" s="1"/>
  <c r="L30" i="38"/>
  <c r="L30" i="50" s="1"/>
  <c r="K30" i="38"/>
  <c r="K30" i="50" s="1"/>
  <c r="J30" i="38"/>
  <c r="J30" i="50" s="1"/>
  <c r="I30" i="38"/>
  <c r="I30" i="50" s="1"/>
  <c r="H30" i="38"/>
  <c r="H30" i="50" s="1"/>
  <c r="G30" i="38"/>
  <c r="G30" i="50" s="1"/>
  <c r="F30" i="38"/>
  <c r="F30" i="50" s="1"/>
  <c r="E30" i="38"/>
  <c r="E30" i="50" s="1"/>
  <c r="D30" i="38"/>
  <c r="D30" i="50" s="1"/>
  <c r="C30" i="38"/>
  <c r="C30" i="50" s="1"/>
  <c r="P29" i="38"/>
  <c r="O29" i="38"/>
  <c r="O29" i="50" s="1"/>
  <c r="N29" i="38"/>
  <c r="N29" i="50" s="1"/>
  <c r="M29" i="38"/>
  <c r="M29" i="50" s="1"/>
  <c r="L29" i="38"/>
  <c r="L29" i="50" s="1"/>
  <c r="K29" i="38"/>
  <c r="K29" i="50" s="1"/>
  <c r="J29" i="38"/>
  <c r="J29" i="50" s="1"/>
  <c r="I29" i="38"/>
  <c r="I29" i="50" s="1"/>
  <c r="H29" i="38"/>
  <c r="H29" i="50" s="1"/>
  <c r="G29" i="38"/>
  <c r="G29" i="50" s="1"/>
  <c r="F29" i="38"/>
  <c r="F29" i="50" s="1"/>
  <c r="E29" i="38"/>
  <c r="E29" i="50" s="1"/>
  <c r="D29" i="38"/>
  <c r="D29" i="50" s="1"/>
  <c r="C29" i="38"/>
  <c r="C29" i="50" s="1"/>
  <c r="P28" i="38"/>
  <c r="O28" i="38"/>
  <c r="O28" i="50" s="1"/>
  <c r="N28" i="38"/>
  <c r="N28" i="50" s="1"/>
  <c r="M28" i="38"/>
  <c r="M28" i="50" s="1"/>
  <c r="L28" i="38"/>
  <c r="L28" i="50" s="1"/>
  <c r="K28" i="38"/>
  <c r="K28" i="50" s="1"/>
  <c r="J28" i="38"/>
  <c r="J28" i="50" s="1"/>
  <c r="I28" i="38"/>
  <c r="I28" i="50" s="1"/>
  <c r="H28" i="38"/>
  <c r="H28" i="50" s="1"/>
  <c r="G28" i="38"/>
  <c r="G28" i="50" s="1"/>
  <c r="F28" i="38"/>
  <c r="F28" i="50" s="1"/>
  <c r="E28" i="38"/>
  <c r="E28" i="50" s="1"/>
  <c r="D28" i="38"/>
  <c r="D28" i="50" s="1"/>
  <c r="C28" i="38"/>
  <c r="C28" i="50" s="1"/>
  <c r="B37" i="38"/>
  <c r="B37" i="50" s="1"/>
  <c r="B36" i="38"/>
  <c r="B36" i="50" s="1"/>
  <c r="B35" i="38"/>
  <c r="B35" i="50" s="1"/>
  <c r="B33" i="38"/>
  <c r="B33" i="50" s="1"/>
  <c r="B32" i="38"/>
  <c r="B32" i="50" s="1"/>
  <c r="B31" i="38"/>
  <c r="B31" i="50" s="1"/>
  <c r="B30" i="38"/>
  <c r="B30" i="50" s="1"/>
  <c r="B29" i="38"/>
  <c r="B29" i="50" s="1"/>
  <c r="B28" i="38"/>
  <c r="B28" i="50" s="1"/>
  <c r="P7" i="51" l="1"/>
  <c r="P37" i="50"/>
  <c r="P8" i="51"/>
  <c r="P30" i="50"/>
  <c r="P10" i="51"/>
  <c r="P9" i="51"/>
  <c r="P38" i="50"/>
  <c r="P12" i="51"/>
  <c r="P35" i="50"/>
  <c r="P39" i="50"/>
  <c r="P36" i="50"/>
  <c r="P40" i="50"/>
  <c r="P31" i="50"/>
  <c r="P28" i="50"/>
  <c r="P32" i="50"/>
  <c r="P29" i="50"/>
  <c r="P33" i="50"/>
  <c r="P26" i="38"/>
  <c r="O26" i="38"/>
  <c r="O26" i="50" s="1"/>
  <c r="N26" i="38"/>
  <c r="N26" i="50" s="1"/>
  <c r="M26" i="38"/>
  <c r="M26" i="50" s="1"/>
  <c r="L26" i="38"/>
  <c r="L26" i="50" s="1"/>
  <c r="K26" i="38"/>
  <c r="K26" i="50" s="1"/>
  <c r="J26" i="38"/>
  <c r="J26" i="50" s="1"/>
  <c r="I26" i="38"/>
  <c r="I26" i="50" s="1"/>
  <c r="H26" i="38"/>
  <c r="H26" i="50" s="1"/>
  <c r="G26" i="38"/>
  <c r="G26" i="50" s="1"/>
  <c r="F26" i="38"/>
  <c r="F26" i="50" s="1"/>
  <c r="E26" i="38"/>
  <c r="E26" i="50" s="1"/>
  <c r="D26" i="38"/>
  <c r="D26" i="50" s="1"/>
  <c r="C26" i="38"/>
  <c r="C26" i="50" s="1"/>
  <c r="P25" i="38"/>
  <c r="O25" i="38"/>
  <c r="O25" i="50" s="1"/>
  <c r="N25" i="38"/>
  <c r="N25" i="50" s="1"/>
  <c r="M25" i="38"/>
  <c r="M25" i="50" s="1"/>
  <c r="L25" i="38"/>
  <c r="L25" i="50" s="1"/>
  <c r="K25" i="38"/>
  <c r="K25" i="50" s="1"/>
  <c r="J25" i="38"/>
  <c r="J25" i="50" s="1"/>
  <c r="I25" i="38"/>
  <c r="I25" i="50" s="1"/>
  <c r="H25" i="38"/>
  <c r="H25" i="50" s="1"/>
  <c r="G25" i="38"/>
  <c r="G25" i="50" s="1"/>
  <c r="F25" i="38"/>
  <c r="F25" i="50" s="1"/>
  <c r="E25" i="38"/>
  <c r="E25" i="50" s="1"/>
  <c r="D25" i="38"/>
  <c r="D25" i="50" s="1"/>
  <c r="C25" i="38"/>
  <c r="C25" i="50" s="1"/>
  <c r="P24" i="38"/>
  <c r="O24" i="38"/>
  <c r="O24" i="50" s="1"/>
  <c r="N24" i="38"/>
  <c r="N24" i="50" s="1"/>
  <c r="M24" i="38"/>
  <c r="M24" i="50" s="1"/>
  <c r="L24" i="38"/>
  <c r="L24" i="50" s="1"/>
  <c r="K24" i="38"/>
  <c r="K24" i="50" s="1"/>
  <c r="J24" i="38"/>
  <c r="J24" i="50" s="1"/>
  <c r="I24" i="38"/>
  <c r="I24" i="50" s="1"/>
  <c r="H24" i="38"/>
  <c r="H24" i="50" s="1"/>
  <c r="G24" i="38"/>
  <c r="G24" i="50" s="1"/>
  <c r="F24" i="38"/>
  <c r="F24" i="50" s="1"/>
  <c r="E24" i="38"/>
  <c r="E24" i="50" s="1"/>
  <c r="D24" i="38"/>
  <c r="D24" i="50" s="1"/>
  <c r="C24" i="38"/>
  <c r="C24" i="50" s="1"/>
  <c r="P23" i="38"/>
  <c r="O23" i="38"/>
  <c r="O23" i="50" s="1"/>
  <c r="N23" i="38"/>
  <c r="N23" i="50" s="1"/>
  <c r="M23" i="38"/>
  <c r="M23" i="50" s="1"/>
  <c r="L23" i="38"/>
  <c r="L23" i="50" s="1"/>
  <c r="K23" i="38"/>
  <c r="K23" i="50" s="1"/>
  <c r="J23" i="38"/>
  <c r="J23" i="50" s="1"/>
  <c r="I23" i="38"/>
  <c r="I23" i="50" s="1"/>
  <c r="H23" i="38"/>
  <c r="H23" i="50" s="1"/>
  <c r="G23" i="38"/>
  <c r="G23" i="50" s="1"/>
  <c r="F23" i="38"/>
  <c r="F23" i="50" s="1"/>
  <c r="E23" i="38"/>
  <c r="E23" i="50" s="1"/>
  <c r="D23" i="38"/>
  <c r="D23" i="50" s="1"/>
  <c r="C23" i="38"/>
  <c r="C23" i="50" s="1"/>
  <c r="B26" i="38"/>
  <c r="B26" i="50" s="1"/>
  <c r="B25" i="38"/>
  <c r="B25" i="50" s="1"/>
  <c r="B24" i="38"/>
  <c r="B24" i="50" s="1"/>
  <c r="B23" i="38"/>
  <c r="B23" i="50" s="1"/>
  <c r="P22" i="38"/>
  <c r="O22" i="38"/>
  <c r="O22" i="50" s="1"/>
  <c r="N22" i="38"/>
  <c r="N22" i="50" s="1"/>
  <c r="M22" i="38"/>
  <c r="M22" i="50" s="1"/>
  <c r="L22" i="38"/>
  <c r="L22" i="50" s="1"/>
  <c r="K22" i="38"/>
  <c r="K22" i="50" s="1"/>
  <c r="J22" i="38"/>
  <c r="J22" i="50" s="1"/>
  <c r="I22" i="38"/>
  <c r="I22" i="50" s="1"/>
  <c r="H22" i="38"/>
  <c r="H22" i="50" s="1"/>
  <c r="G22" i="38"/>
  <c r="G22" i="50" s="1"/>
  <c r="F22" i="38"/>
  <c r="F22" i="50" s="1"/>
  <c r="E22" i="38"/>
  <c r="E22" i="50" s="1"/>
  <c r="D22" i="38"/>
  <c r="D22" i="50" s="1"/>
  <c r="C22" i="38"/>
  <c r="C22" i="50" s="1"/>
  <c r="P21" i="38"/>
  <c r="O21" i="38"/>
  <c r="O21" i="50" s="1"/>
  <c r="N21" i="38"/>
  <c r="N21" i="50" s="1"/>
  <c r="M21" i="38"/>
  <c r="M21" i="50" s="1"/>
  <c r="L21" i="38"/>
  <c r="L21" i="50" s="1"/>
  <c r="K21" i="38"/>
  <c r="K21" i="50" s="1"/>
  <c r="J21" i="38"/>
  <c r="J21" i="50" s="1"/>
  <c r="I21" i="38"/>
  <c r="I21" i="50" s="1"/>
  <c r="H21" i="38"/>
  <c r="H21" i="50" s="1"/>
  <c r="G21" i="38"/>
  <c r="G21" i="50" s="1"/>
  <c r="F21" i="38"/>
  <c r="F21" i="50" s="1"/>
  <c r="E21" i="38"/>
  <c r="E21" i="50" s="1"/>
  <c r="D21" i="38"/>
  <c r="D21" i="50" s="1"/>
  <c r="C21" i="38"/>
  <c r="C21" i="50" s="1"/>
  <c r="B22" i="38"/>
  <c r="B22" i="50" s="1"/>
  <c r="B21" i="38"/>
  <c r="B21" i="50" s="1"/>
  <c r="P19" i="38"/>
  <c r="O19" i="38"/>
  <c r="O19" i="50" s="1"/>
  <c r="N19" i="38"/>
  <c r="N19" i="50" s="1"/>
  <c r="M19" i="38"/>
  <c r="M19" i="50" s="1"/>
  <c r="L19" i="38"/>
  <c r="L19" i="50" s="1"/>
  <c r="K19" i="38"/>
  <c r="K19" i="50" s="1"/>
  <c r="J19" i="38"/>
  <c r="J19" i="50" s="1"/>
  <c r="I19" i="38"/>
  <c r="I19" i="50" s="1"/>
  <c r="H19" i="38"/>
  <c r="H19" i="50" s="1"/>
  <c r="G19" i="38"/>
  <c r="G19" i="50" s="1"/>
  <c r="F19" i="38"/>
  <c r="F19" i="50" s="1"/>
  <c r="E19" i="38"/>
  <c r="E19" i="50" s="1"/>
  <c r="D19" i="38"/>
  <c r="D19" i="50" s="1"/>
  <c r="C19" i="38"/>
  <c r="C19" i="50" s="1"/>
  <c r="P18" i="38"/>
  <c r="O18" i="38"/>
  <c r="O18" i="50" s="1"/>
  <c r="N18" i="38"/>
  <c r="N18" i="50" s="1"/>
  <c r="M18" i="38"/>
  <c r="M18" i="50" s="1"/>
  <c r="L18" i="38"/>
  <c r="L18" i="50" s="1"/>
  <c r="K18" i="38"/>
  <c r="K18" i="50" s="1"/>
  <c r="J18" i="38"/>
  <c r="J18" i="50" s="1"/>
  <c r="I18" i="38"/>
  <c r="I18" i="50" s="1"/>
  <c r="H18" i="38"/>
  <c r="H18" i="50" s="1"/>
  <c r="G18" i="38"/>
  <c r="G18" i="50" s="1"/>
  <c r="F18" i="38"/>
  <c r="F18" i="50" s="1"/>
  <c r="E18" i="38"/>
  <c r="E18" i="50" s="1"/>
  <c r="D18" i="38"/>
  <c r="D18" i="50" s="1"/>
  <c r="C18" i="38"/>
  <c r="C18" i="50" s="1"/>
  <c r="P17" i="38"/>
  <c r="O17" i="38"/>
  <c r="O17" i="50" s="1"/>
  <c r="N17" i="38"/>
  <c r="N17" i="50" s="1"/>
  <c r="M17" i="38"/>
  <c r="M17" i="50" s="1"/>
  <c r="L17" i="38"/>
  <c r="L17" i="50" s="1"/>
  <c r="K17" i="38"/>
  <c r="K17" i="50" s="1"/>
  <c r="J17" i="38"/>
  <c r="J17" i="50" s="1"/>
  <c r="I17" i="38"/>
  <c r="I17" i="50" s="1"/>
  <c r="H17" i="38"/>
  <c r="H17" i="50" s="1"/>
  <c r="G17" i="38"/>
  <c r="G17" i="50" s="1"/>
  <c r="F17" i="38"/>
  <c r="F17" i="50" s="1"/>
  <c r="E17" i="38"/>
  <c r="E17" i="50" s="1"/>
  <c r="D17" i="38"/>
  <c r="D17" i="50" s="1"/>
  <c r="C17" i="38"/>
  <c r="C17" i="50" s="1"/>
  <c r="P16" i="38"/>
  <c r="O16" i="38"/>
  <c r="O16" i="50" s="1"/>
  <c r="N16" i="38"/>
  <c r="N16" i="50" s="1"/>
  <c r="M16" i="38"/>
  <c r="M16" i="50" s="1"/>
  <c r="L16" i="38"/>
  <c r="L16" i="50" s="1"/>
  <c r="K16" i="38"/>
  <c r="K16" i="50" s="1"/>
  <c r="J16" i="38"/>
  <c r="J16" i="50" s="1"/>
  <c r="I16" i="38"/>
  <c r="I16" i="50" s="1"/>
  <c r="H16" i="38"/>
  <c r="H16" i="50" s="1"/>
  <c r="G16" i="38"/>
  <c r="G16" i="50" s="1"/>
  <c r="F16" i="38"/>
  <c r="F16" i="50" s="1"/>
  <c r="E16" i="38"/>
  <c r="E16" i="50" s="1"/>
  <c r="D16" i="38"/>
  <c r="D16" i="50" s="1"/>
  <c r="C16" i="38"/>
  <c r="C16" i="50" s="1"/>
  <c r="P15" i="38"/>
  <c r="O15" i="38"/>
  <c r="O15" i="50" s="1"/>
  <c r="N15" i="38"/>
  <c r="N15" i="50" s="1"/>
  <c r="M15" i="38"/>
  <c r="M15" i="50" s="1"/>
  <c r="L15" i="38"/>
  <c r="L15" i="50" s="1"/>
  <c r="K15" i="38"/>
  <c r="K15" i="50" s="1"/>
  <c r="J15" i="38"/>
  <c r="J15" i="50" s="1"/>
  <c r="I15" i="38"/>
  <c r="I15" i="50" s="1"/>
  <c r="H15" i="38"/>
  <c r="H15" i="50" s="1"/>
  <c r="G15" i="38"/>
  <c r="G15" i="50" s="1"/>
  <c r="F15" i="38"/>
  <c r="F15" i="50" s="1"/>
  <c r="E15" i="38"/>
  <c r="E15" i="50" s="1"/>
  <c r="D15" i="38"/>
  <c r="D15" i="50" s="1"/>
  <c r="C15" i="38"/>
  <c r="C15" i="50" s="1"/>
  <c r="P14" i="38"/>
  <c r="O14" i="38"/>
  <c r="O14" i="50" s="1"/>
  <c r="N14" i="38"/>
  <c r="N14" i="50" s="1"/>
  <c r="M14" i="38"/>
  <c r="M14" i="50" s="1"/>
  <c r="L14" i="38"/>
  <c r="L14" i="50" s="1"/>
  <c r="K14" i="38"/>
  <c r="K14" i="50" s="1"/>
  <c r="J14" i="38"/>
  <c r="J14" i="50" s="1"/>
  <c r="I14" i="38"/>
  <c r="I14" i="50" s="1"/>
  <c r="H14" i="38"/>
  <c r="H14" i="50" s="1"/>
  <c r="G14" i="38"/>
  <c r="G14" i="50" s="1"/>
  <c r="F14" i="38"/>
  <c r="F14" i="50" s="1"/>
  <c r="E14" i="38"/>
  <c r="E14" i="50" s="1"/>
  <c r="D14" i="38"/>
  <c r="D14" i="50" s="1"/>
  <c r="C14" i="38"/>
  <c r="C14" i="50" s="1"/>
  <c r="B19" i="38"/>
  <c r="B19" i="50" s="1"/>
  <c r="B18" i="38"/>
  <c r="B18" i="50" s="1"/>
  <c r="B17" i="38"/>
  <c r="B17" i="50" s="1"/>
  <c r="B16" i="38"/>
  <c r="B16" i="50" s="1"/>
  <c r="B15" i="38"/>
  <c r="B15" i="50" s="1"/>
  <c r="B14" i="38"/>
  <c r="B14" i="50" s="1"/>
  <c r="P12" i="38"/>
  <c r="O12" i="38"/>
  <c r="O12" i="50" s="1"/>
  <c r="N12" i="38"/>
  <c r="N12" i="50" s="1"/>
  <c r="M12" i="38"/>
  <c r="M12" i="50" s="1"/>
  <c r="L12" i="38"/>
  <c r="L12" i="50" s="1"/>
  <c r="K12" i="38"/>
  <c r="K12" i="50" s="1"/>
  <c r="J12" i="38"/>
  <c r="J12" i="50" s="1"/>
  <c r="I12" i="38"/>
  <c r="I12" i="50" s="1"/>
  <c r="H12" i="38"/>
  <c r="H12" i="50" s="1"/>
  <c r="G12" i="38"/>
  <c r="G12" i="50" s="1"/>
  <c r="F12" i="38"/>
  <c r="F12" i="50" s="1"/>
  <c r="E12" i="38"/>
  <c r="E12" i="50" s="1"/>
  <c r="D12" i="38"/>
  <c r="D12" i="50" s="1"/>
  <c r="C12" i="38"/>
  <c r="C12" i="50" s="1"/>
  <c r="P11" i="38"/>
  <c r="O11" i="38"/>
  <c r="O11" i="50" s="1"/>
  <c r="N11" i="38"/>
  <c r="N11" i="50" s="1"/>
  <c r="M11" i="38"/>
  <c r="M11" i="50" s="1"/>
  <c r="L11" i="38"/>
  <c r="L11" i="50" s="1"/>
  <c r="K11" i="38"/>
  <c r="K11" i="50" s="1"/>
  <c r="J11" i="38"/>
  <c r="J11" i="50" s="1"/>
  <c r="I11" i="38"/>
  <c r="I11" i="50" s="1"/>
  <c r="H11" i="38"/>
  <c r="H11" i="50" s="1"/>
  <c r="G11" i="38"/>
  <c r="G11" i="50" s="1"/>
  <c r="F11" i="38"/>
  <c r="F11" i="50" s="1"/>
  <c r="E11" i="38"/>
  <c r="E11" i="50" s="1"/>
  <c r="D11" i="38"/>
  <c r="D11" i="50" s="1"/>
  <c r="C11" i="38"/>
  <c r="C11" i="50" s="1"/>
  <c r="P10" i="38"/>
  <c r="O10" i="38"/>
  <c r="O10" i="50" s="1"/>
  <c r="N10" i="38"/>
  <c r="N10" i="50" s="1"/>
  <c r="M10" i="38"/>
  <c r="M10" i="50" s="1"/>
  <c r="L10" i="38"/>
  <c r="L10" i="50" s="1"/>
  <c r="K10" i="38"/>
  <c r="K10" i="50" s="1"/>
  <c r="J10" i="38"/>
  <c r="J10" i="50" s="1"/>
  <c r="I10" i="38"/>
  <c r="I10" i="50" s="1"/>
  <c r="H10" i="38"/>
  <c r="H10" i="50" s="1"/>
  <c r="G10" i="38"/>
  <c r="G10" i="50" s="1"/>
  <c r="F10" i="38"/>
  <c r="F10" i="50" s="1"/>
  <c r="E10" i="38"/>
  <c r="E10" i="50" s="1"/>
  <c r="D10" i="38"/>
  <c r="D10" i="50" s="1"/>
  <c r="C10" i="38"/>
  <c r="C10" i="50" s="1"/>
  <c r="P9" i="38"/>
  <c r="O9" i="38"/>
  <c r="O9" i="50" s="1"/>
  <c r="N9" i="38"/>
  <c r="N9" i="50" s="1"/>
  <c r="M9" i="38"/>
  <c r="M9" i="50" s="1"/>
  <c r="L9" i="38"/>
  <c r="L9" i="50" s="1"/>
  <c r="K9" i="38"/>
  <c r="K9" i="50" s="1"/>
  <c r="J9" i="38"/>
  <c r="J9" i="50" s="1"/>
  <c r="I9" i="38"/>
  <c r="I9" i="50" s="1"/>
  <c r="H9" i="38"/>
  <c r="H9" i="50" s="1"/>
  <c r="G9" i="38"/>
  <c r="G9" i="50" s="1"/>
  <c r="F9" i="38"/>
  <c r="F9" i="50" s="1"/>
  <c r="E9" i="38"/>
  <c r="E9" i="50" s="1"/>
  <c r="D9" i="38"/>
  <c r="D9" i="50" s="1"/>
  <c r="C9" i="38"/>
  <c r="C9" i="50" s="1"/>
  <c r="P8" i="38"/>
  <c r="O8" i="38"/>
  <c r="O8" i="50" s="1"/>
  <c r="N8" i="38"/>
  <c r="N8" i="50" s="1"/>
  <c r="M8" i="38"/>
  <c r="M8" i="50" s="1"/>
  <c r="L8" i="38"/>
  <c r="L8" i="50" s="1"/>
  <c r="K8" i="38"/>
  <c r="K8" i="50" s="1"/>
  <c r="J8" i="38"/>
  <c r="J8" i="50" s="1"/>
  <c r="I8" i="38"/>
  <c r="I8" i="50" s="1"/>
  <c r="H8" i="38"/>
  <c r="H8" i="50" s="1"/>
  <c r="G8" i="38"/>
  <c r="G8" i="50" s="1"/>
  <c r="F8" i="38"/>
  <c r="F8" i="50" s="1"/>
  <c r="E8" i="38"/>
  <c r="E8" i="50" s="1"/>
  <c r="D8" i="38"/>
  <c r="D8" i="50" s="1"/>
  <c r="C8" i="38"/>
  <c r="C8" i="50" s="1"/>
  <c r="P7" i="38"/>
  <c r="O7" i="38"/>
  <c r="O7" i="50" s="1"/>
  <c r="N7" i="38"/>
  <c r="N7" i="50" s="1"/>
  <c r="M7" i="38"/>
  <c r="M7" i="50" s="1"/>
  <c r="L7" i="38"/>
  <c r="L7" i="50" s="1"/>
  <c r="K7" i="38"/>
  <c r="K7" i="50" s="1"/>
  <c r="J7" i="38"/>
  <c r="J7" i="50" s="1"/>
  <c r="I7" i="38"/>
  <c r="I7" i="50" s="1"/>
  <c r="H7" i="38"/>
  <c r="H7" i="50" s="1"/>
  <c r="G7" i="38"/>
  <c r="G7" i="50" s="1"/>
  <c r="F7" i="38"/>
  <c r="F7" i="50" s="1"/>
  <c r="E7" i="38"/>
  <c r="E7" i="50" s="1"/>
  <c r="D7" i="38"/>
  <c r="D7" i="50" s="1"/>
  <c r="C7" i="38"/>
  <c r="C7" i="50" s="1"/>
  <c r="B12" i="38"/>
  <c r="B12" i="50" s="1"/>
  <c r="B11" i="38"/>
  <c r="B11" i="50" s="1"/>
  <c r="B10" i="38"/>
  <c r="B10" i="50" s="1"/>
  <c r="B9" i="38"/>
  <c r="B9" i="50" s="1"/>
  <c r="B8" i="38"/>
  <c r="B8" i="50" s="1"/>
  <c r="B7" i="38"/>
  <c r="B7" i="50" s="1"/>
  <c r="P10" i="50" l="1"/>
  <c r="P21" i="50"/>
  <c r="P25" i="50"/>
  <c r="P7" i="50"/>
  <c r="P8" i="50"/>
  <c r="P17" i="50"/>
  <c r="P9" i="50"/>
  <c r="P14" i="50"/>
  <c r="P18" i="50"/>
  <c r="P15" i="50"/>
  <c r="P19" i="50"/>
  <c r="P11" i="50"/>
  <c r="P12" i="50"/>
  <c r="P16" i="50"/>
  <c r="P24" i="50"/>
  <c r="P22" i="50"/>
  <c r="P26" i="50"/>
  <c r="P23" i="50"/>
  <c r="P40" i="22"/>
  <c r="O40" i="22"/>
  <c r="O40" i="49" s="1"/>
  <c r="N40" i="22"/>
  <c r="N40" i="49" s="1"/>
  <c r="M40" i="22"/>
  <c r="M40" i="49" s="1"/>
  <c r="L40" i="22"/>
  <c r="L40" i="49" s="1"/>
  <c r="K40" i="22"/>
  <c r="K40" i="49" s="1"/>
  <c r="J40" i="22"/>
  <c r="J40" i="49" s="1"/>
  <c r="I40" i="22"/>
  <c r="I40" i="49" s="1"/>
  <c r="H40" i="22"/>
  <c r="H40" i="49" s="1"/>
  <c r="G40" i="22"/>
  <c r="G40" i="49" s="1"/>
  <c r="F40" i="22"/>
  <c r="F40" i="49" s="1"/>
  <c r="E40" i="22"/>
  <c r="E40" i="49" s="1"/>
  <c r="D40" i="22"/>
  <c r="D40" i="49" s="1"/>
  <c r="C40" i="22"/>
  <c r="C40" i="49" s="1"/>
  <c r="P39" i="22"/>
  <c r="O39" i="22"/>
  <c r="O39" i="49" s="1"/>
  <c r="N39" i="22"/>
  <c r="N39" i="49" s="1"/>
  <c r="M39" i="22"/>
  <c r="M39" i="49" s="1"/>
  <c r="L39" i="22"/>
  <c r="L39" i="49" s="1"/>
  <c r="K39" i="22"/>
  <c r="K39" i="49" s="1"/>
  <c r="J39" i="22"/>
  <c r="J39" i="49" s="1"/>
  <c r="I39" i="22"/>
  <c r="I39" i="49" s="1"/>
  <c r="H39" i="22"/>
  <c r="H39" i="49" s="1"/>
  <c r="G39" i="22"/>
  <c r="G39" i="49" s="1"/>
  <c r="F39" i="22"/>
  <c r="F39" i="49" s="1"/>
  <c r="E39" i="22"/>
  <c r="E39" i="49" s="1"/>
  <c r="D39" i="22"/>
  <c r="D39" i="49" s="1"/>
  <c r="C39" i="22"/>
  <c r="C39" i="49" s="1"/>
  <c r="P38" i="22"/>
  <c r="O38" i="22"/>
  <c r="O38" i="49" s="1"/>
  <c r="N38" i="22"/>
  <c r="N38" i="49" s="1"/>
  <c r="M38" i="22"/>
  <c r="M38" i="49" s="1"/>
  <c r="L38" i="22"/>
  <c r="L38" i="49" s="1"/>
  <c r="K38" i="22"/>
  <c r="K38" i="49" s="1"/>
  <c r="J38" i="22"/>
  <c r="J38" i="49" s="1"/>
  <c r="I38" i="22"/>
  <c r="I38" i="49" s="1"/>
  <c r="H38" i="22"/>
  <c r="H38" i="49" s="1"/>
  <c r="G38" i="22"/>
  <c r="G38" i="49" s="1"/>
  <c r="F38" i="22"/>
  <c r="F38" i="49" s="1"/>
  <c r="E38" i="22"/>
  <c r="E38" i="49" s="1"/>
  <c r="D38" i="22"/>
  <c r="D38" i="49" s="1"/>
  <c r="C38" i="22"/>
  <c r="C38" i="49" s="1"/>
  <c r="P37" i="22"/>
  <c r="O37" i="22"/>
  <c r="O37" i="49" s="1"/>
  <c r="N37" i="22"/>
  <c r="N37" i="49" s="1"/>
  <c r="M37" i="22"/>
  <c r="M37" i="49" s="1"/>
  <c r="L37" i="22"/>
  <c r="L37" i="49" s="1"/>
  <c r="K37" i="22"/>
  <c r="K37" i="49" s="1"/>
  <c r="J37" i="22"/>
  <c r="J37" i="49" s="1"/>
  <c r="I37" i="22"/>
  <c r="I37" i="49" s="1"/>
  <c r="H37" i="22"/>
  <c r="H37" i="49" s="1"/>
  <c r="G37" i="22"/>
  <c r="G37" i="49" s="1"/>
  <c r="F37" i="22"/>
  <c r="F37" i="49" s="1"/>
  <c r="E37" i="22"/>
  <c r="E37" i="49" s="1"/>
  <c r="D37" i="22"/>
  <c r="D37" i="49" s="1"/>
  <c r="C37" i="22"/>
  <c r="C37" i="49" s="1"/>
  <c r="P36" i="22"/>
  <c r="O36" i="22"/>
  <c r="O36" i="49" s="1"/>
  <c r="N36" i="22"/>
  <c r="N36" i="49" s="1"/>
  <c r="M36" i="22"/>
  <c r="M36" i="49" s="1"/>
  <c r="L36" i="22"/>
  <c r="L36" i="49" s="1"/>
  <c r="K36" i="22"/>
  <c r="K36" i="49" s="1"/>
  <c r="J36" i="22"/>
  <c r="J36" i="49" s="1"/>
  <c r="I36" i="22"/>
  <c r="I36" i="49" s="1"/>
  <c r="H36" i="22"/>
  <c r="H36" i="49" s="1"/>
  <c r="G36" i="22"/>
  <c r="G36" i="49" s="1"/>
  <c r="F36" i="22"/>
  <c r="F36" i="49" s="1"/>
  <c r="E36" i="22"/>
  <c r="E36" i="49" s="1"/>
  <c r="D36" i="22"/>
  <c r="D36" i="49" s="1"/>
  <c r="C36" i="22"/>
  <c r="C36" i="49" s="1"/>
  <c r="P35" i="22"/>
  <c r="O35" i="22"/>
  <c r="O35" i="49" s="1"/>
  <c r="N35" i="22"/>
  <c r="N35" i="49" s="1"/>
  <c r="M35" i="22"/>
  <c r="M35" i="49" s="1"/>
  <c r="L35" i="22"/>
  <c r="L35" i="49" s="1"/>
  <c r="K35" i="22"/>
  <c r="K35" i="49" s="1"/>
  <c r="J35" i="22"/>
  <c r="J35" i="49" s="1"/>
  <c r="I35" i="22"/>
  <c r="I35" i="49" s="1"/>
  <c r="H35" i="22"/>
  <c r="H35" i="49" s="1"/>
  <c r="G35" i="22"/>
  <c r="G35" i="49" s="1"/>
  <c r="F35" i="22"/>
  <c r="F35" i="49" s="1"/>
  <c r="E35" i="22"/>
  <c r="E35" i="49" s="1"/>
  <c r="D35" i="22"/>
  <c r="D35" i="49" s="1"/>
  <c r="C35" i="22"/>
  <c r="C35" i="49" s="1"/>
  <c r="B40" i="22"/>
  <c r="B40" i="49" s="1"/>
  <c r="B39" i="22"/>
  <c r="B39" i="49" s="1"/>
  <c r="B38" i="22"/>
  <c r="B38" i="49" s="1"/>
  <c r="B37" i="22"/>
  <c r="B37" i="49" s="1"/>
  <c r="B36" i="22"/>
  <c r="B36" i="49" s="1"/>
  <c r="B35" i="22"/>
  <c r="B35" i="49" s="1"/>
  <c r="P33" i="22"/>
  <c r="O33" i="22"/>
  <c r="O33" i="49" s="1"/>
  <c r="N33" i="22"/>
  <c r="N33" i="49" s="1"/>
  <c r="M33" i="22"/>
  <c r="M33" i="49" s="1"/>
  <c r="L33" i="22"/>
  <c r="L33" i="49" s="1"/>
  <c r="K33" i="22"/>
  <c r="K33" i="49" s="1"/>
  <c r="J33" i="22"/>
  <c r="J33" i="49" s="1"/>
  <c r="I33" i="22"/>
  <c r="I33" i="49" s="1"/>
  <c r="H33" i="22"/>
  <c r="H33" i="49" s="1"/>
  <c r="G33" i="22"/>
  <c r="G33" i="49" s="1"/>
  <c r="F33" i="22"/>
  <c r="F33" i="49" s="1"/>
  <c r="E33" i="22"/>
  <c r="E33" i="49" s="1"/>
  <c r="D33" i="22"/>
  <c r="D33" i="49" s="1"/>
  <c r="C33" i="22"/>
  <c r="C33" i="49" s="1"/>
  <c r="P32" i="22"/>
  <c r="O32" i="22"/>
  <c r="O32" i="49" s="1"/>
  <c r="N32" i="22"/>
  <c r="N32" i="49" s="1"/>
  <c r="M32" i="22"/>
  <c r="M32" i="49" s="1"/>
  <c r="L32" i="22"/>
  <c r="L32" i="49" s="1"/>
  <c r="K32" i="22"/>
  <c r="K32" i="49" s="1"/>
  <c r="J32" i="22"/>
  <c r="J32" i="49" s="1"/>
  <c r="I32" i="22"/>
  <c r="I32" i="49" s="1"/>
  <c r="H32" i="22"/>
  <c r="H32" i="49" s="1"/>
  <c r="G32" i="22"/>
  <c r="G32" i="49" s="1"/>
  <c r="F32" i="22"/>
  <c r="F32" i="49" s="1"/>
  <c r="E32" i="22"/>
  <c r="E32" i="49" s="1"/>
  <c r="D32" i="22"/>
  <c r="D32" i="49" s="1"/>
  <c r="C32" i="22"/>
  <c r="C32" i="49" s="1"/>
  <c r="P31" i="22"/>
  <c r="O31" i="22"/>
  <c r="O31" i="49" s="1"/>
  <c r="N31" i="22"/>
  <c r="N31" i="49" s="1"/>
  <c r="M31" i="22"/>
  <c r="M31" i="49" s="1"/>
  <c r="L31" i="22"/>
  <c r="L31" i="49" s="1"/>
  <c r="K31" i="22"/>
  <c r="K31" i="49" s="1"/>
  <c r="J31" i="22"/>
  <c r="J31" i="49" s="1"/>
  <c r="I31" i="22"/>
  <c r="I31" i="49" s="1"/>
  <c r="H31" i="22"/>
  <c r="H31" i="49" s="1"/>
  <c r="G31" i="22"/>
  <c r="G31" i="49" s="1"/>
  <c r="F31" i="22"/>
  <c r="F31" i="49" s="1"/>
  <c r="E31" i="22"/>
  <c r="E31" i="49" s="1"/>
  <c r="D31" i="22"/>
  <c r="D31" i="49" s="1"/>
  <c r="C31" i="22"/>
  <c r="C31" i="49" s="1"/>
  <c r="P30" i="22"/>
  <c r="O30" i="22"/>
  <c r="O30" i="49" s="1"/>
  <c r="N30" i="22"/>
  <c r="N30" i="49" s="1"/>
  <c r="M30" i="22"/>
  <c r="M30" i="49" s="1"/>
  <c r="L30" i="22"/>
  <c r="L30" i="49" s="1"/>
  <c r="K30" i="22"/>
  <c r="K30" i="49" s="1"/>
  <c r="J30" i="22"/>
  <c r="J30" i="49" s="1"/>
  <c r="I30" i="22"/>
  <c r="I30" i="49" s="1"/>
  <c r="H30" i="22"/>
  <c r="H30" i="49" s="1"/>
  <c r="G30" i="22"/>
  <c r="G30" i="49" s="1"/>
  <c r="F30" i="22"/>
  <c r="F30" i="49" s="1"/>
  <c r="E30" i="22"/>
  <c r="E30" i="49" s="1"/>
  <c r="D30" i="22"/>
  <c r="D30" i="49" s="1"/>
  <c r="C30" i="22"/>
  <c r="C30" i="49" s="1"/>
  <c r="P29" i="22"/>
  <c r="O29" i="22"/>
  <c r="O29" i="49" s="1"/>
  <c r="N29" i="22"/>
  <c r="N29" i="49" s="1"/>
  <c r="M29" i="22"/>
  <c r="M29" i="49" s="1"/>
  <c r="L29" i="22"/>
  <c r="L29" i="49" s="1"/>
  <c r="K29" i="22"/>
  <c r="K29" i="49" s="1"/>
  <c r="J29" i="22"/>
  <c r="J29" i="49" s="1"/>
  <c r="I29" i="22"/>
  <c r="I29" i="49" s="1"/>
  <c r="H29" i="22"/>
  <c r="H29" i="49" s="1"/>
  <c r="G29" i="22"/>
  <c r="G29" i="49" s="1"/>
  <c r="F29" i="22"/>
  <c r="F29" i="49" s="1"/>
  <c r="E29" i="22"/>
  <c r="E29" i="49" s="1"/>
  <c r="D29" i="22"/>
  <c r="D29" i="49" s="1"/>
  <c r="C29" i="22"/>
  <c r="C29" i="49" s="1"/>
  <c r="P28" i="22"/>
  <c r="O28" i="22"/>
  <c r="O28" i="49" s="1"/>
  <c r="N28" i="22"/>
  <c r="N28" i="49" s="1"/>
  <c r="M28" i="22"/>
  <c r="M28" i="49" s="1"/>
  <c r="L28" i="22"/>
  <c r="L28" i="49" s="1"/>
  <c r="K28" i="22"/>
  <c r="K28" i="49" s="1"/>
  <c r="J28" i="22"/>
  <c r="J28" i="49" s="1"/>
  <c r="I28" i="22"/>
  <c r="I28" i="49" s="1"/>
  <c r="H28" i="22"/>
  <c r="H28" i="49" s="1"/>
  <c r="G28" i="22"/>
  <c r="G28" i="49" s="1"/>
  <c r="F28" i="22"/>
  <c r="F28" i="49" s="1"/>
  <c r="E28" i="22"/>
  <c r="E28" i="49" s="1"/>
  <c r="D28" i="22"/>
  <c r="D28" i="49" s="1"/>
  <c r="C28" i="22"/>
  <c r="C28" i="49" s="1"/>
  <c r="B33" i="22"/>
  <c r="B33" i="49" s="1"/>
  <c r="B32" i="22"/>
  <c r="B32" i="49" s="1"/>
  <c r="B31" i="22"/>
  <c r="B31" i="49" s="1"/>
  <c r="B30" i="22"/>
  <c r="B30" i="49" s="1"/>
  <c r="B29" i="22"/>
  <c r="B29" i="49" s="1"/>
  <c r="B28" i="22"/>
  <c r="B28" i="49" s="1"/>
  <c r="P30" i="49" l="1"/>
  <c r="P28" i="49"/>
  <c r="P32" i="49"/>
  <c r="P31" i="49"/>
  <c r="P29" i="49"/>
  <c r="P33" i="49"/>
  <c r="P37" i="49"/>
  <c r="P35" i="49"/>
  <c r="P38" i="49"/>
  <c r="P39" i="49"/>
  <c r="P36" i="49"/>
  <c r="P40" i="49"/>
  <c r="P26" i="22"/>
  <c r="O26" i="22"/>
  <c r="O26" i="49" s="1"/>
  <c r="N26" i="22"/>
  <c r="N26" i="49" s="1"/>
  <c r="M26" i="22"/>
  <c r="M26" i="49" s="1"/>
  <c r="L26" i="22"/>
  <c r="L26" i="49" s="1"/>
  <c r="K26" i="22"/>
  <c r="K26" i="49" s="1"/>
  <c r="J26" i="22"/>
  <c r="J26" i="49" s="1"/>
  <c r="I26" i="22"/>
  <c r="I26" i="49" s="1"/>
  <c r="H26" i="22"/>
  <c r="H26" i="49" s="1"/>
  <c r="G26" i="22"/>
  <c r="G26" i="49" s="1"/>
  <c r="F26" i="22"/>
  <c r="F26" i="49" s="1"/>
  <c r="E26" i="22"/>
  <c r="E26" i="49" s="1"/>
  <c r="D26" i="22"/>
  <c r="D26" i="49" s="1"/>
  <c r="C26" i="22"/>
  <c r="C26" i="49" s="1"/>
  <c r="P25" i="22"/>
  <c r="O25" i="22"/>
  <c r="O25" i="49" s="1"/>
  <c r="N25" i="22"/>
  <c r="N25" i="49" s="1"/>
  <c r="M25" i="22"/>
  <c r="M25" i="49" s="1"/>
  <c r="L25" i="22"/>
  <c r="L25" i="49" s="1"/>
  <c r="K25" i="22"/>
  <c r="K25" i="49" s="1"/>
  <c r="J25" i="22"/>
  <c r="J25" i="49" s="1"/>
  <c r="I25" i="22"/>
  <c r="I25" i="49" s="1"/>
  <c r="H25" i="22"/>
  <c r="H25" i="49" s="1"/>
  <c r="G25" i="22"/>
  <c r="G25" i="49" s="1"/>
  <c r="F25" i="22"/>
  <c r="F25" i="49" s="1"/>
  <c r="E25" i="22"/>
  <c r="E25" i="49" s="1"/>
  <c r="D25" i="22"/>
  <c r="D25" i="49" s="1"/>
  <c r="C25" i="22"/>
  <c r="C25" i="49" s="1"/>
  <c r="P24" i="22"/>
  <c r="O24" i="22"/>
  <c r="O24" i="49" s="1"/>
  <c r="N24" i="22"/>
  <c r="N24" i="49" s="1"/>
  <c r="M24" i="22"/>
  <c r="M24" i="49" s="1"/>
  <c r="L24" i="22"/>
  <c r="L24" i="49" s="1"/>
  <c r="K24" i="22"/>
  <c r="K24" i="49" s="1"/>
  <c r="J24" i="22"/>
  <c r="J24" i="49" s="1"/>
  <c r="I24" i="22"/>
  <c r="I24" i="49" s="1"/>
  <c r="H24" i="22"/>
  <c r="H24" i="49" s="1"/>
  <c r="G24" i="22"/>
  <c r="G24" i="49" s="1"/>
  <c r="F24" i="22"/>
  <c r="F24" i="49" s="1"/>
  <c r="E24" i="22"/>
  <c r="E24" i="49" s="1"/>
  <c r="D24" i="22"/>
  <c r="D24" i="49" s="1"/>
  <c r="C24" i="22"/>
  <c r="C24" i="49" s="1"/>
  <c r="P23" i="22"/>
  <c r="O23" i="22"/>
  <c r="O23" i="49" s="1"/>
  <c r="N23" i="22"/>
  <c r="N23" i="49" s="1"/>
  <c r="M23" i="22"/>
  <c r="M23" i="49" s="1"/>
  <c r="L23" i="22"/>
  <c r="L23" i="49" s="1"/>
  <c r="K23" i="22"/>
  <c r="K23" i="49" s="1"/>
  <c r="J23" i="22"/>
  <c r="J23" i="49" s="1"/>
  <c r="I23" i="22"/>
  <c r="I23" i="49" s="1"/>
  <c r="H23" i="22"/>
  <c r="H23" i="49" s="1"/>
  <c r="G23" i="22"/>
  <c r="G23" i="49" s="1"/>
  <c r="F23" i="22"/>
  <c r="F23" i="49" s="1"/>
  <c r="E23" i="22"/>
  <c r="E23" i="49" s="1"/>
  <c r="D23" i="22"/>
  <c r="D23" i="49" s="1"/>
  <c r="C23" i="22"/>
  <c r="C23" i="49" s="1"/>
  <c r="P22" i="22"/>
  <c r="O22" i="22"/>
  <c r="O22" i="49" s="1"/>
  <c r="N22" i="22"/>
  <c r="N22" i="49" s="1"/>
  <c r="M22" i="22"/>
  <c r="M22" i="49" s="1"/>
  <c r="L22" i="22"/>
  <c r="L22" i="49" s="1"/>
  <c r="K22" i="22"/>
  <c r="K22" i="49" s="1"/>
  <c r="J22" i="22"/>
  <c r="J22" i="49" s="1"/>
  <c r="I22" i="22"/>
  <c r="I22" i="49" s="1"/>
  <c r="H22" i="22"/>
  <c r="H22" i="49" s="1"/>
  <c r="G22" i="22"/>
  <c r="G22" i="49" s="1"/>
  <c r="F22" i="22"/>
  <c r="F22" i="49" s="1"/>
  <c r="E22" i="22"/>
  <c r="E22" i="49" s="1"/>
  <c r="D22" i="22"/>
  <c r="D22" i="49" s="1"/>
  <c r="C22" i="22"/>
  <c r="C22" i="49" s="1"/>
  <c r="P21" i="22"/>
  <c r="O21" i="22"/>
  <c r="O21" i="49" s="1"/>
  <c r="N21" i="22"/>
  <c r="N21" i="49" s="1"/>
  <c r="M21" i="22"/>
  <c r="M21" i="49" s="1"/>
  <c r="L21" i="22"/>
  <c r="L21" i="49" s="1"/>
  <c r="K21" i="22"/>
  <c r="K21" i="49" s="1"/>
  <c r="J21" i="22"/>
  <c r="J21" i="49" s="1"/>
  <c r="I21" i="22"/>
  <c r="I21" i="49" s="1"/>
  <c r="H21" i="22"/>
  <c r="H21" i="49" s="1"/>
  <c r="G21" i="22"/>
  <c r="G21" i="49" s="1"/>
  <c r="F21" i="22"/>
  <c r="F21" i="49" s="1"/>
  <c r="E21" i="22"/>
  <c r="E21" i="49" s="1"/>
  <c r="D21" i="22"/>
  <c r="D21" i="49" s="1"/>
  <c r="C21" i="22"/>
  <c r="C21" i="49" s="1"/>
  <c r="B26" i="22"/>
  <c r="B26" i="49" s="1"/>
  <c r="B25" i="22"/>
  <c r="B25" i="49" s="1"/>
  <c r="B24" i="22"/>
  <c r="B24" i="49" s="1"/>
  <c r="B23" i="22"/>
  <c r="B23" i="49" s="1"/>
  <c r="B22" i="22"/>
  <c r="B22" i="49" s="1"/>
  <c r="B21" i="22"/>
  <c r="B21" i="49" s="1"/>
  <c r="P19" i="22"/>
  <c r="O19" i="22"/>
  <c r="O19" i="49" s="1"/>
  <c r="N19" i="22"/>
  <c r="N19" i="49" s="1"/>
  <c r="M19" i="22"/>
  <c r="M19" i="49" s="1"/>
  <c r="L19" i="22"/>
  <c r="L19" i="49" s="1"/>
  <c r="K19" i="22"/>
  <c r="K19" i="49" s="1"/>
  <c r="J19" i="22"/>
  <c r="J19" i="49" s="1"/>
  <c r="I19" i="22"/>
  <c r="I19" i="49" s="1"/>
  <c r="H19" i="22"/>
  <c r="H19" i="49" s="1"/>
  <c r="G19" i="22"/>
  <c r="G19" i="49" s="1"/>
  <c r="F19" i="22"/>
  <c r="F19" i="49" s="1"/>
  <c r="E19" i="22"/>
  <c r="E19" i="49" s="1"/>
  <c r="D19" i="22"/>
  <c r="D19" i="49" s="1"/>
  <c r="C19" i="22"/>
  <c r="C19" i="49" s="1"/>
  <c r="P18" i="22"/>
  <c r="O18" i="22"/>
  <c r="O18" i="49" s="1"/>
  <c r="N18" i="22"/>
  <c r="N18" i="49" s="1"/>
  <c r="M18" i="22"/>
  <c r="M18" i="49" s="1"/>
  <c r="L18" i="22"/>
  <c r="L18" i="49" s="1"/>
  <c r="K18" i="22"/>
  <c r="K18" i="49" s="1"/>
  <c r="J18" i="22"/>
  <c r="J18" i="49" s="1"/>
  <c r="I18" i="22"/>
  <c r="I18" i="49" s="1"/>
  <c r="H18" i="22"/>
  <c r="H18" i="49" s="1"/>
  <c r="G18" i="22"/>
  <c r="G18" i="49" s="1"/>
  <c r="F18" i="22"/>
  <c r="F18" i="49" s="1"/>
  <c r="E18" i="22"/>
  <c r="E18" i="49" s="1"/>
  <c r="D18" i="22"/>
  <c r="D18" i="49" s="1"/>
  <c r="C18" i="22"/>
  <c r="C18" i="49" s="1"/>
  <c r="P17" i="22"/>
  <c r="O17" i="22"/>
  <c r="O17" i="49" s="1"/>
  <c r="N17" i="22"/>
  <c r="N17" i="49" s="1"/>
  <c r="M17" i="22"/>
  <c r="M17" i="49" s="1"/>
  <c r="L17" i="22"/>
  <c r="L17" i="49" s="1"/>
  <c r="K17" i="22"/>
  <c r="K17" i="49" s="1"/>
  <c r="J17" i="22"/>
  <c r="J17" i="49" s="1"/>
  <c r="I17" i="22"/>
  <c r="I17" i="49" s="1"/>
  <c r="H17" i="22"/>
  <c r="H17" i="49" s="1"/>
  <c r="G17" i="22"/>
  <c r="G17" i="49" s="1"/>
  <c r="F17" i="22"/>
  <c r="F17" i="49" s="1"/>
  <c r="E17" i="22"/>
  <c r="E17" i="49" s="1"/>
  <c r="D17" i="22"/>
  <c r="D17" i="49" s="1"/>
  <c r="C17" i="22"/>
  <c r="C17" i="49" s="1"/>
  <c r="P16" i="22"/>
  <c r="O16" i="22"/>
  <c r="O16" i="49" s="1"/>
  <c r="N16" i="22"/>
  <c r="N16" i="49" s="1"/>
  <c r="M16" i="22"/>
  <c r="M16" i="49" s="1"/>
  <c r="L16" i="22"/>
  <c r="L16" i="49" s="1"/>
  <c r="K16" i="22"/>
  <c r="K16" i="49" s="1"/>
  <c r="J16" i="22"/>
  <c r="J16" i="49" s="1"/>
  <c r="I16" i="22"/>
  <c r="I16" i="49" s="1"/>
  <c r="H16" i="22"/>
  <c r="H16" i="49" s="1"/>
  <c r="G16" i="22"/>
  <c r="G16" i="49" s="1"/>
  <c r="F16" i="22"/>
  <c r="F16" i="49" s="1"/>
  <c r="E16" i="22"/>
  <c r="E16" i="49" s="1"/>
  <c r="D16" i="22"/>
  <c r="D16" i="49" s="1"/>
  <c r="C16" i="22"/>
  <c r="C16" i="49" s="1"/>
  <c r="P15" i="22"/>
  <c r="O15" i="22"/>
  <c r="O15" i="49" s="1"/>
  <c r="N15" i="22"/>
  <c r="N15" i="49" s="1"/>
  <c r="M15" i="22"/>
  <c r="M15" i="49" s="1"/>
  <c r="L15" i="22"/>
  <c r="L15" i="49" s="1"/>
  <c r="K15" i="22"/>
  <c r="K15" i="49" s="1"/>
  <c r="J15" i="22"/>
  <c r="J15" i="49" s="1"/>
  <c r="I15" i="22"/>
  <c r="I15" i="49" s="1"/>
  <c r="H15" i="22"/>
  <c r="H15" i="49" s="1"/>
  <c r="G15" i="22"/>
  <c r="G15" i="49" s="1"/>
  <c r="F15" i="22"/>
  <c r="F15" i="49" s="1"/>
  <c r="E15" i="22"/>
  <c r="E15" i="49" s="1"/>
  <c r="D15" i="22"/>
  <c r="D15" i="49" s="1"/>
  <c r="C15" i="22"/>
  <c r="C15" i="49" s="1"/>
  <c r="P14" i="22"/>
  <c r="O14" i="22"/>
  <c r="O14" i="49" s="1"/>
  <c r="N14" i="22"/>
  <c r="N14" i="49" s="1"/>
  <c r="M14" i="22"/>
  <c r="M14" i="49" s="1"/>
  <c r="L14" i="22"/>
  <c r="L14" i="49" s="1"/>
  <c r="K14" i="22"/>
  <c r="K14" i="49" s="1"/>
  <c r="J14" i="22"/>
  <c r="J14" i="49" s="1"/>
  <c r="I14" i="22"/>
  <c r="I14" i="49" s="1"/>
  <c r="H14" i="22"/>
  <c r="H14" i="49" s="1"/>
  <c r="G14" i="22"/>
  <c r="G14" i="49" s="1"/>
  <c r="F14" i="22"/>
  <c r="F14" i="49" s="1"/>
  <c r="E14" i="22"/>
  <c r="E14" i="49" s="1"/>
  <c r="D14" i="22"/>
  <c r="D14" i="49" s="1"/>
  <c r="C14" i="22"/>
  <c r="C14" i="49" s="1"/>
  <c r="B19" i="22"/>
  <c r="B19" i="49" s="1"/>
  <c r="B18" i="22"/>
  <c r="B18" i="49" s="1"/>
  <c r="B17" i="22"/>
  <c r="B17" i="49" s="1"/>
  <c r="B16" i="22"/>
  <c r="B16" i="49" s="1"/>
  <c r="B15" i="22"/>
  <c r="B15" i="49" s="1"/>
  <c r="B14" i="22"/>
  <c r="B14" i="49" s="1"/>
  <c r="P12" i="22"/>
  <c r="O12" i="22"/>
  <c r="O12" i="49" s="1"/>
  <c r="N12" i="22"/>
  <c r="N12" i="49" s="1"/>
  <c r="M12" i="22"/>
  <c r="M12" i="49" s="1"/>
  <c r="L12" i="22"/>
  <c r="L12" i="49" s="1"/>
  <c r="K12" i="22"/>
  <c r="K12" i="49" s="1"/>
  <c r="J12" i="22"/>
  <c r="J12" i="49" s="1"/>
  <c r="I12" i="22"/>
  <c r="I12" i="49" s="1"/>
  <c r="H12" i="22"/>
  <c r="H12" i="49" s="1"/>
  <c r="G12" i="22"/>
  <c r="G12" i="49" s="1"/>
  <c r="F12" i="22"/>
  <c r="F12" i="49" s="1"/>
  <c r="E12" i="22"/>
  <c r="E12" i="49" s="1"/>
  <c r="D12" i="22"/>
  <c r="D12" i="49" s="1"/>
  <c r="C12" i="22"/>
  <c r="C12" i="49" s="1"/>
  <c r="P11" i="22"/>
  <c r="O11" i="22"/>
  <c r="O11" i="49" s="1"/>
  <c r="N11" i="22"/>
  <c r="N11" i="49" s="1"/>
  <c r="M11" i="22"/>
  <c r="M11" i="49" s="1"/>
  <c r="L11" i="22"/>
  <c r="L11" i="49" s="1"/>
  <c r="K11" i="22"/>
  <c r="K11" i="49" s="1"/>
  <c r="J11" i="22"/>
  <c r="J11" i="49" s="1"/>
  <c r="I11" i="22"/>
  <c r="I11" i="49" s="1"/>
  <c r="H11" i="22"/>
  <c r="H11" i="49" s="1"/>
  <c r="G11" i="22"/>
  <c r="G11" i="49" s="1"/>
  <c r="F11" i="22"/>
  <c r="F11" i="49" s="1"/>
  <c r="E11" i="22"/>
  <c r="E11" i="49" s="1"/>
  <c r="D11" i="22"/>
  <c r="D11" i="49" s="1"/>
  <c r="C11" i="22"/>
  <c r="C11" i="49" s="1"/>
  <c r="P10" i="22"/>
  <c r="O10" i="22"/>
  <c r="O10" i="49" s="1"/>
  <c r="N10" i="22"/>
  <c r="N10" i="49" s="1"/>
  <c r="M10" i="22"/>
  <c r="M10" i="49" s="1"/>
  <c r="L10" i="22"/>
  <c r="L10" i="49" s="1"/>
  <c r="K10" i="22"/>
  <c r="K10" i="49" s="1"/>
  <c r="J10" i="22"/>
  <c r="J10" i="49" s="1"/>
  <c r="I10" i="22"/>
  <c r="I10" i="49" s="1"/>
  <c r="H10" i="22"/>
  <c r="H10" i="49" s="1"/>
  <c r="G10" i="22"/>
  <c r="G10" i="49" s="1"/>
  <c r="F10" i="22"/>
  <c r="F10" i="49" s="1"/>
  <c r="E10" i="22"/>
  <c r="E10" i="49" s="1"/>
  <c r="D10" i="22"/>
  <c r="D10" i="49" s="1"/>
  <c r="C10" i="22"/>
  <c r="C10" i="49" s="1"/>
  <c r="P9" i="22"/>
  <c r="O9" i="22"/>
  <c r="O9" i="49" s="1"/>
  <c r="N9" i="22"/>
  <c r="N9" i="49" s="1"/>
  <c r="M9" i="22"/>
  <c r="M9" i="49" s="1"/>
  <c r="L9" i="22"/>
  <c r="L9" i="49" s="1"/>
  <c r="K9" i="22"/>
  <c r="K9" i="49" s="1"/>
  <c r="J9" i="22"/>
  <c r="J9" i="49" s="1"/>
  <c r="I9" i="22"/>
  <c r="I9" i="49" s="1"/>
  <c r="H9" i="22"/>
  <c r="H9" i="49" s="1"/>
  <c r="G9" i="22"/>
  <c r="G9" i="49" s="1"/>
  <c r="F9" i="22"/>
  <c r="F9" i="49" s="1"/>
  <c r="E9" i="22"/>
  <c r="E9" i="49" s="1"/>
  <c r="D9" i="22"/>
  <c r="D9" i="49" s="1"/>
  <c r="C9" i="22"/>
  <c r="C9" i="49" s="1"/>
  <c r="P8" i="22"/>
  <c r="O8" i="22"/>
  <c r="O8" i="49" s="1"/>
  <c r="N8" i="22"/>
  <c r="N8" i="49" s="1"/>
  <c r="M8" i="22"/>
  <c r="M8" i="49" s="1"/>
  <c r="L8" i="22"/>
  <c r="L8" i="49" s="1"/>
  <c r="K8" i="22"/>
  <c r="K8" i="49" s="1"/>
  <c r="J8" i="22"/>
  <c r="J8" i="49" s="1"/>
  <c r="I8" i="22"/>
  <c r="I8" i="49" s="1"/>
  <c r="H8" i="22"/>
  <c r="H8" i="49" s="1"/>
  <c r="G8" i="22"/>
  <c r="G8" i="49" s="1"/>
  <c r="F8" i="22"/>
  <c r="F8" i="49" s="1"/>
  <c r="E8" i="22"/>
  <c r="E8" i="49" s="1"/>
  <c r="D8" i="22"/>
  <c r="D8" i="49" s="1"/>
  <c r="C8" i="22"/>
  <c r="C8" i="49" s="1"/>
  <c r="P7" i="22"/>
  <c r="O7" i="22"/>
  <c r="O7" i="49" s="1"/>
  <c r="N7" i="22"/>
  <c r="N7" i="49" s="1"/>
  <c r="M7" i="22"/>
  <c r="M7" i="49" s="1"/>
  <c r="L7" i="22"/>
  <c r="L7" i="49" s="1"/>
  <c r="K7" i="22"/>
  <c r="K7" i="49" s="1"/>
  <c r="J7" i="22"/>
  <c r="J7" i="49" s="1"/>
  <c r="I7" i="22"/>
  <c r="I7" i="49" s="1"/>
  <c r="H7" i="22"/>
  <c r="H7" i="49" s="1"/>
  <c r="G7" i="22"/>
  <c r="G7" i="49" s="1"/>
  <c r="F7" i="22"/>
  <c r="F7" i="49" s="1"/>
  <c r="E7" i="22"/>
  <c r="E7" i="49" s="1"/>
  <c r="D7" i="22"/>
  <c r="D7" i="49" s="1"/>
  <c r="C7" i="22"/>
  <c r="C7" i="49" s="1"/>
  <c r="B12" i="22"/>
  <c r="B12" i="49" s="1"/>
  <c r="B11" i="22"/>
  <c r="B11" i="49" s="1"/>
  <c r="B10" i="22"/>
  <c r="B10" i="49" s="1"/>
  <c r="B9" i="22"/>
  <c r="B9" i="49" s="1"/>
  <c r="B8" i="22"/>
  <c r="B8" i="49" s="1"/>
  <c r="B7" i="22"/>
  <c r="B7" i="49" s="1"/>
  <c r="P40" i="23"/>
  <c r="O40" i="23"/>
  <c r="O40" i="48" s="1"/>
  <c r="N40" i="23"/>
  <c r="N40" i="48" s="1"/>
  <c r="M40" i="23"/>
  <c r="M40" i="48" s="1"/>
  <c r="L40" i="23"/>
  <c r="L40" i="48" s="1"/>
  <c r="K40" i="23"/>
  <c r="K40" i="48" s="1"/>
  <c r="J40" i="23"/>
  <c r="J40" i="48" s="1"/>
  <c r="I40" i="23"/>
  <c r="I40" i="48" s="1"/>
  <c r="H40" i="23"/>
  <c r="H40" i="48" s="1"/>
  <c r="G40" i="23"/>
  <c r="G40" i="48" s="1"/>
  <c r="F40" i="23"/>
  <c r="F40" i="48" s="1"/>
  <c r="E40" i="23"/>
  <c r="E40" i="48" s="1"/>
  <c r="D40" i="23"/>
  <c r="D40" i="48" s="1"/>
  <c r="C40" i="23"/>
  <c r="C40" i="48" s="1"/>
  <c r="P39" i="23"/>
  <c r="O39" i="23"/>
  <c r="O39" i="48" s="1"/>
  <c r="N39" i="23"/>
  <c r="N39" i="48" s="1"/>
  <c r="M39" i="23"/>
  <c r="M39" i="48" s="1"/>
  <c r="L39" i="23"/>
  <c r="L39" i="48" s="1"/>
  <c r="K39" i="23"/>
  <c r="K39" i="48" s="1"/>
  <c r="J39" i="23"/>
  <c r="J39" i="48" s="1"/>
  <c r="I39" i="23"/>
  <c r="I39" i="48" s="1"/>
  <c r="H39" i="23"/>
  <c r="H39" i="48" s="1"/>
  <c r="G39" i="23"/>
  <c r="G39" i="48" s="1"/>
  <c r="F39" i="23"/>
  <c r="F39" i="48" s="1"/>
  <c r="E39" i="23"/>
  <c r="E39" i="48" s="1"/>
  <c r="D39" i="23"/>
  <c r="D39" i="48" s="1"/>
  <c r="C39" i="23"/>
  <c r="C39" i="48" s="1"/>
  <c r="P38" i="23"/>
  <c r="O38" i="23"/>
  <c r="O38" i="48" s="1"/>
  <c r="N38" i="23"/>
  <c r="N38" i="48" s="1"/>
  <c r="M38" i="23"/>
  <c r="M38" i="48" s="1"/>
  <c r="L38" i="23"/>
  <c r="L38" i="48" s="1"/>
  <c r="K38" i="23"/>
  <c r="K38" i="48" s="1"/>
  <c r="J38" i="23"/>
  <c r="J38" i="48" s="1"/>
  <c r="I38" i="23"/>
  <c r="I38" i="48" s="1"/>
  <c r="H38" i="23"/>
  <c r="H38" i="48" s="1"/>
  <c r="G38" i="23"/>
  <c r="G38" i="48" s="1"/>
  <c r="F38" i="23"/>
  <c r="F38" i="48" s="1"/>
  <c r="E38" i="23"/>
  <c r="E38" i="48" s="1"/>
  <c r="D38" i="23"/>
  <c r="D38" i="48" s="1"/>
  <c r="C38" i="23"/>
  <c r="C38" i="48" s="1"/>
  <c r="P37" i="23"/>
  <c r="O37" i="23"/>
  <c r="O37" i="48" s="1"/>
  <c r="N37" i="23"/>
  <c r="N37" i="48" s="1"/>
  <c r="M37" i="23"/>
  <c r="M37" i="48" s="1"/>
  <c r="L37" i="23"/>
  <c r="L37" i="48" s="1"/>
  <c r="K37" i="23"/>
  <c r="K37" i="48" s="1"/>
  <c r="J37" i="23"/>
  <c r="J37" i="48" s="1"/>
  <c r="I37" i="23"/>
  <c r="I37" i="48" s="1"/>
  <c r="H37" i="23"/>
  <c r="H37" i="48" s="1"/>
  <c r="G37" i="23"/>
  <c r="G37" i="48" s="1"/>
  <c r="F37" i="23"/>
  <c r="F37" i="48" s="1"/>
  <c r="E37" i="23"/>
  <c r="E37" i="48" s="1"/>
  <c r="D37" i="23"/>
  <c r="D37" i="48" s="1"/>
  <c r="C37" i="23"/>
  <c r="C37" i="48" s="1"/>
  <c r="P36" i="23"/>
  <c r="O36" i="23"/>
  <c r="O36" i="48" s="1"/>
  <c r="N36" i="23"/>
  <c r="N36" i="48" s="1"/>
  <c r="M36" i="23"/>
  <c r="M36" i="48" s="1"/>
  <c r="L36" i="23"/>
  <c r="L36" i="48" s="1"/>
  <c r="K36" i="23"/>
  <c r="K36" i="48" s="1"/>
  <c r="J36" i="23"/>
  <c r="J36" i="48" s="1"/>
  <c r="I36" i="23"/>
  <c r="I36" i="48" s="1"/>
  <c r="H36" i="23"/>
  <c r="H36" i="48" s="1"/>
  <c r="G36" i="23"/>
  <c r="G36" i="48" s="1"/>
  <c r="F36" i="23"/>
  <c r="F36" i="48" s="1"/>
  <c r="E36" i="23"/>
  <c r="E36" i="48" s="1"/>
  <c r="D36" i="23"/>
  <c r="D36" i="48" s="1"/>
  <c r="C36" i="23"/>
  <c r="C36" i="48" s="1"/>
  <c r="P35" i="23"/>
  <c r="O35" i="23"/>
  <c r="O35" i="48" s="1"/>
  <c r="N35" i="23"/>
  <c r="N35" i="48" s="1"/>
  <c r="M35" i="23"/>
  <c r="M35" i="48" s="1"/>
  <c r="L35" i="23"/>
  <c r="L35" i="48" s="1"/>
  <c r="K35" i="23"/>
  <c r="K35" i="48" s="1"/>
  <c r="J35" i="23"/>
  <c r="J35" i="48" s="1"/>
  <c r="I35" i="23"/>
  <c r="I35" i="48" s="1"/>
  <c r="H35" i="23"/>
  <c r="H35" i="48" s="1"/>
  <c r="G35" i="23"/>
  <c r="G35" i="48" s="1"/>
  <c r="F35" i="23"/>
  <c r="F35" i="48" s="1"/>
  <c r="E35" i="23"/>
  <c r="E35" i="48" s="1"/>
  <c r="D35" i="23"/>
  <c r="D35" i="48" s="1"/>
  <c r="C35" i="23"/>
  <c r="C35" i="48" s="1"/>
  <c r="B40" i="23"/>
  <c r="B40" i="48" s="1"/>
  <c r="B39" i="23"/>
  <c r="B39" i="48" s="1"/>
  <c r="B38" i="23"/>
  <c r="B38" i="48" s="1"/>
  <c r="B37" i="23"/>
  <c r="B37" i="48" s="1"/>
  <c r="B36" i="23"/>
  <c r="B36" i="48" s="1"/>
  <c r="B35" i="23"/>
  <c r="B35" i="48" s="1"/>
  <c r="P33" i="23"/>
  <c r="O33" i="23"/>
  <c r="O33" i="48" s="1"/>
  <c r="N33" i="23"/>
  <c r="N33" i="48" s="1"/>
  <c r="M33" i="23"/>
  <c r="M33" i="48" s="1"/>
  <c r="L33" i="23"/>
  <c r="L33" i="48" s="1"/>
  <c r="K33" i="23"/>
  <c r="K33" i="48" s="1"/>
  <c r="J33" i="23"/>
  <c r="J33" i="48" s="1"/>
  <c r="I33" i="23"/>
  <c r="I33" i="48" s="1"/>
  <c r="H33" i="23"/>
  <c r="H33" i="48" s="1"/>
  <c r="G33" i="23"/>
  <c r="G33" i="48" s="1"/>
  <c r="F33" i="23"/>
  <c r="F33" i="48" s="1"/>
  <c r="E33" i="23"/>
  <c r="E33" i="48" s="1"/>
  <c r="D33" i="23"/>
  <c r="D33" i="48" s="1"/>
  <c r="C33" i="23"/>
  <c r="C33" i="48" s="1"/>
  <c r="P32" i="23"/>
  <c r="O32" i="23"/>
  <c r="O32" i="48" s="1"/>
  <c r="N32" i="23"/>
  <c r="N32" i="48" s="1"/>
  <c r="M32" i="23"/>
  <c r="M32" i="48" s="1"/>
  <c r="L32" i="23"/>
  <c r="L32" i="48" s="1"/>
  <c r="K32" i="23"/>
  <c r="K32" i="48" s="1"/>
  <c r="J32" i="23"/>
  <c r="J32" i="48" s="1"/>
  <c r="I32" i="23"/>
  <c r="I32" i="48" s="1"/>
  <c r="H32" i="23"/>
  <c r="H32" i="48" s="1"/>
  <c r="G32" i="23"/>
  <c r="G32" i="48" s="1"/>
  <c r="F32" i="23"/>
  <c r="F32" i="48" s="1"/>
  <c r="E32" i="23"/>
  <c r="E32" i="48" s="1"/>
  <c r="D32" i="23"/>
  <c r="D32" i="48" s="1"/>
  <c r="C32" i="23"/>
  <c r="C32" i="48" s="1"/>
  <c r="P31" i="23"/>
  <c r="O31" i="23"/>
  <c r="O31" i="48" s="1"/>
  <c r="N31" i="23"/>
  <c r="N31" i="48" s="1"/>
  <c r="M31" i="23"/>
  <c r="M31" i="48" s="1"/>
  <c r="L31" i="23"/>
  <c r="L31" i="48" s="1"/>
  <c r="K31" i="23"/>
  <c r="K31" i="48" s="1"/>
  <c r="J31" i="23"/>
  <c r="J31" i="48" s="1"/>
  <c r="I31" i="23"/>
  <c r="I31" i="48" s="1"/>
  <c r="H31" i="23"/>
  <c r="H31" i="48" s="1"/>
  <c r="G31" i="23"/>
  <c r="G31" i="48" s="1"/>
  <c r="F31" i="23"/>
  <c r="F31" i="48" s="1"/>
  <c r="E31" i="23"/>
  <c r="E31" i="48" s="1"/>
  <c r="D31" i="23"/>
  <c r="D31" i="48" s="1"/>
  <c r="C31" i="23"/>
  <c r="C31" i="48" s="1"/>
  <c r="P30" i="23"/>
  <c r="O30" i="23"/>
  <c r="O30" i="48" s="1"/>
  <c r="N30" i="23"/>
  <c r="N30" i="48" s="1"/>
  <c r="M30" i="23"/>
  <c r="M30" i="48" s="1"/>
  <c r="L30" i="23"/>
  <c r="L30" i="48" s="1"/>
  <c r="K30" i="23"/>
  <c r="K30" i="48" s="1"/>
  <c r="J30" i="23"/>
  <c r="J30" i="48" s="1"/>
  <c r="I30" i="23"/>
  <c r="I30" i="48" s="1"/>
  <c r="H30" i="23"/>
  <c r="H30" i="48" s="1"/>
  <c r="G30" i="23"/>
  <c r="G30" i="48" s="1"/>
  <c r="F30" i="23"/>
  <c r="F30" i="48" s="1"/>
  <c r="E30" i="23"/>
  <c r="E30" i="48" s="1"/>
  <c r="D30" i="23"/>
  <c r="D30" i="48" s="1"/>
  <c r="C30" i="23"/>
  <c r="C30" i="48" s="1"/>
  <c r="P29" i="23"/>
  <c r="O29" i="23"/>
  <c r="O29" i="48" s="1"/>
  <c r="N29" i="23"/>
  <c r="N29" i="48" s="1"/>
  <c r="M29" i="23"/>
  <c r="M29" i="48" s="1"/>
  <c r="L29" i="23"/>
  <c r="L29" i="48" s="1"/>
  <c r="K29" i="23"/>
  <c r="K29" i="48" s="1"/>
  <c r="J29" i="23"/>
  <c r="J29" i="48" s="1"/>
  <c r="I29" i="23"/>
  <c r="I29" i="48" s="1"/>
  <c r="H29" i="23"/>
  <c r="H29" i="48" s="1"/>
  <c r="G29" i="23"/>
  <c r="G29" i="48" s="1"/>
  <c r="F29" i="23"/>
  <c r="F29" i="48" s="1"/>
  <c r="E29" i="23"/>
  <c r="E29" i="48" s="1"/>
  <c r="D29" i="23"/>
  <c r="D29" i="48" s="1"/>
  <c r="C29" i="23"/>
  <c r="C29" i="48" s="1"/>
  <c r="P28" i="23"/>
  <c r="O28" i="23"/>
  <c r="O28" i="48" s="1"/>
  <c r="N28" i="23"/>
  <c r="N28" i="48" s="1"/>
  <c r="M28" i="23"/>
  <c r="M28" i="48" s="1"/>
  <c r="L28" i="23"/>
  <c r="L28" i="48" s="1"/>
  <c r="K28" i="23"/>
  <c r="K28" i="48" s="1"/>
  <c r="J28" i="23"/>
  <c r="J28" i="48" s="1"/>
  <c r="I28" i="23"/>
  <c r="I28" i="48" s="1"/>
  <c r="H28" i="23"/>
  <c r="H28" i="48" s="1"/>
  <c r="G28" i="23"/>
  <c r="G28" i="48" s="1"/>
  <c r="F28" i="23"/>
  <c r="F28" i="48" s="1"/>
  <c r="E28" i="23"/>
  <c r="E28" i="48" s="1"/>
  <c r="D28" i="23"/>
  <c r="D28" i="48" s="1"/>
  <c r="C28" i="23"/>
  <c r="C28" i="48" s="1"/>
  <c r="B33" i="23"/>
  <c r="B33" i="48" s="1"/>
  <c r="B32" i="23"/>
  <c r="B32" i="48" s="1"/>
  <c r="B31" i="23"/>
  <c r="B31" i="48" s="1"/>
  <c r="B30" i="23"/>
  <c r="B30" i="48" s="1"/>
  <c r="B29" i="23"/>
  <c r="B29" i="48" s="1"/>
  <c r="B28" i="23"/>
  <c r="B28" i="48" s="1"/>
  <c r="P26" i="23"/>
  <c r="O26" i="23"/>
  <c r="O26" i="48" s="1"/>
  <c r="N26" i="23"/>
  <c r="N26" i="48" s="1"/>
  <c r="M26" i="23"/>
  <c r="M26" i="48" s="1"/>
  <c r="L26" i="23"/>
  <c r="L26" i="48" s="1"/>
  <c r="K26" i="23"/>
  <c r="K26" i="48" s="1"/>
  <c r="J26" i="23"/>
  <c r="J26" i="48" s="1"/>
  <c r="I26" i="23"/>
  <c r="I26" i="48" s="1"/>
  <c r="H26" i="23"/>
  <c r="H26" i="48" s="1"/>
  <c r="G26" i="23"/>
  <c r="G26" i="48" s="1"/>
  <c r="F26" i="23"/>
  <c r="F26" i="48" s="1"/>
  <c r="E26" i="23"/>
  <c r="E26" i="48" s="1"/>
  <c r="D26" i="23"/>
  <c r="D26" i="48" s="1"/>
  <c r="C26" i="23"/>
  <c r="C26" i="48" s="1"/>
  <c r="P25" i="23"/>
  <c r="O25" i="23"/>
  <c r="O25" i="48" s="1"/>
  <c r="N25" i="23"/>
  <c r="N25" i="48" s="1"/>
  <c r="M25" i="23"/>
  <c r="M25" i="48" s="1"/>
  <c r="L25" i="23"/>
  <c r="L25" i="48" s="1"/>
  <c r="K25" i="23"/>
  <c r="K25" i="48" s="1"/>
  <c r="J25" i="23"/>
  <c r="J25" i="48" s="1"/>
  <c r="I25" i="23"/>
  <c r="I25" i="48" s="1"/>
  <c r="H25" i="23"/>
  <c r="H25" i="48" s="1"/>
  <c r="G25" i="23"/>
  <c r="G25" i="48" s="1"/>
  <c r="F25" i="23"/>
  <c r="F25" i="48" s="1"/>
  <c r="E25" i="23"/>
  <c r="E25" i="48" s="1"/>
  <c r="D25" i="23"/>
  <c r="D25" i="48" s="1"/>
  <c r="C25" i="23"/>
  <c r="C25" i="48" s="1"/>
  <c r="P24" i="23"/>
  <c r="O24" i="23"/>
  <c r="O24" i="48" s="1"/>
  <c r="N24" i="23"/>
  <c r="N24" i="48" s="1"/>
  <c r="M24" i="23"/>
  <c r="M24" i="48" s="1"/>
  <c r="L24" i="23"/>
  <c r="L24" i="48" s="1"/>
  <c r="K24" i="23"/>
  <c r="K24" i="48" s="1"/>
  <c r="J24" i="23"/>
  <c r="J24" i="48" s="1"/>
  <c r="I24" i="23"/>
  <c r="I24" i="48" s="1"/>
  <c r="H24" i="23"/>
  <c r="H24" i="48" s="1"/>
  <c r="G24" i="23"/>
  <c r="G24" i="48" s="1"/>
  <c r="F24" i="23"/>
  <c r="F24" i="48" s="1"/>
  <c r="E24" i="23"/>
  <c r="E24" i="48" s="1"/>
  <c r="D24" i="23"/>
  <c r="D24" i="48" s="1"/>
  <c r="C24" i="23"/>
  <c r="C24" i="48" s="1"/>
  <c r="P23" i="23"/>
  <c r="O23" i="23"/>
  <c r="O23" i="48" s="1"/>
  <c r="N23" i="23"/>
  <c r="N23" i="48" s="1"/>
  <c r="M23" i="23"/>
  <c r="M23" i="48" s="1"/>
  <c r="L23" i="23"/>
  <c r="L23" i="48" s="1"/>
  <c r="K23" i="23"/>
  <c r="K23" i="48" s="1"/>
  <c r="J23" i="23"/>
  <c r="J23" i="48" s="1"/>
  <c r="I23" i="23"/>
  <c r="I23" i="48" s="1"/>
  <c r="H23" i="23"/>
  <c r="H23" i="48" s="1"/>
  <c r="G23" i="23"/>
  <c r="G23" i="48" s="1"/>
  <c r="F23" i="23"/>
  <c r="F23" i="48" s="1"/>
  <c r="E23" i="23"/>
  <c r="E23" i="48" s="1"/>
  <c r="D23" i="23"/>
  <c r="D23" i="48" s="1"/>
  <c r="C23" i="23"/>
  <c r="C23" i="48" s="1"/>
  <c r="P22" i="23"/>
  <c r="O22" i="23"/>
  <c r="O22" i="48" s="1"/>
  <c r="N22" i="23"/>
  <c r="N22" i="48" s="1"/>
  <c r="M22" i="23"/>
  <c r="M22" i="48" s="1"/>
  <c r="L22" i="23"/>
  <c r="L22" i="48" s="1"/>
  <c r="K22" i="23"/>
  <c r="K22" i="48" s="1"/>
  <c r="J22" i="23"/>
  <c r="J22" i="48" s="1"/>
  <c r="I22" i="23"/>
  <c r="I22" i="48" s="1"/>
  <c r="H22" i="23"/>
  <c r="H22" i="48" s="1"/>
  <c r="G22" i="23"/>
  <c r="G22" i="48" s="1"/>
  <c r="F22" i="23"/>
  <c r="F22" i="48" s="1"/>
  <c r="E22" i="23"/>
  <c r="E22" i="48" s="1"/>
  <c r="D22" i="23"/>
  <c r="D22" i="48" s="1"/>
  <c r="C22" i="23"/>
  <c r="C22" i="48" s="1"/>
  <c r="P21" i="23"/>
  <c r="O21" i="23"/>
  <c r="O21" i="48" s="1"/>
  <c r="N21" i="23"/>
  <c r="N21" i="48" s="1"/>
  <c r="M21" i="23"/>
  <c r="M21" i="48" s="1"/>
  <c r="L21" i="23"/>
  <c r="L21" i="48" s="1"/>
  <c r="K21" i="23"/>
  <c r="K21" i="48" s="1"/>
  <c r="J21" i="23"/>
  <c r="J21" i="48" s="1"/>
  <c r="I21" i="23"/>
  <c r="I21" i="48" s="1"/>
  <c r="H21" i="23"/>
  <c r="H21" i="48" s="1"/>
  <c r="G21" i="23"/>
  <c r="G21" i="48" s="1"/>
  <c r="F21" i="23"/>
  <c r="F21" i="48" s="1"/>
  <c r="E21" i="23"/>
  <c r="E21" i="48" s="1"/>
  <c r="D21" i="23"/>
  <c r="D21" i="48" s="1"/>
  <c r="C21" i="23"/>
  <c r="C21" i="48" s="1"/>
  <c r="B26" i="23"/>
  <c r="B26" i="48" s="1"/>
  <c r="B25" i="23"/>
  <c r="B25" i="48" s="1"/>
  <c r="B24" i="23"/>
  <c r="B24" i="48" s="1"/>
  <c r="B23" i="23"/>
  <c r="B23" i="48" s="1"/>
  <c r="B22" i="23"/>
  <c r="B22" i="48" s="1"/>
  <c r="B21" i="23"/>
  <c r="B21" i="48" s="1"/>
  <c r="P19" i="23"/>
  <c r="O19" i="23"/>
  <c r="O19" i="48" s="1"/>
  <c r="N19" i="23"/>
  <c r="N19" i="48" s="1"/>
  <c r="M19" i="23"/>
  <c r="M19" i="48" s="1"/>
  <c r="L19" i="23"/>
  <c r="L19" i="48" s="1"/>
  <c r="K19" i="23"/>
  <c r="K19" i="48" s="1"/>
  <c r="J19" i="23"/>
  <c r="J19" i="48" s="1"/>
  <c r="I19" i="23"/>
  <c r="I19" i="48" s="1"/>
  <c r="H19" i="23"/>
  <c r="H19" i="48" s="1"/>
  <c r="G19" i="23"/>
  <c r="G19" i="48" s="1"/>
  <c r="F19" i="23"/>
  <c r="F19" i="48" s="1"/>
  <c r="E19" i="23"/>
  <c r="E19" i="48" s="1"/>
  <c r="D19" i="23"/>
  <c r="D19" i="48" s="1"/>
  <c r="C19" i="23"/>
  <c r="C19" i="48" s="1"/>
  <c r="P18" i="23"/>
  <c r="O18" i="23"/>
  <c r="O18" i="48" s="1"/>
  <c r="N18" i="23"/>
  <c r="N18" i="48" s="1"/>
  <c r="M18" i="23"/>
  <c r="M18" i="48" s="1"/>
  <c r="L18" i="23"/>
  <c r="L18" i="48" s="1"/>
  <c r="K18" i="23"/>
  <c r="K18" i="48" s="1"/>
  <c r="J18" i="23"/>
  <c r="J18" i="48" s="1"/>
  <c r="I18" i="23"/>
  <c r="I18" i="48" s="1"/>
  <c r="H18" i="23"/>
  <c r="H18" i="48" s="1"/>
  <c r="G18" i="23"/>
  <c r="G18" i="48" s="1"/>
  <c r="F18" i="23"/>
  <c r="F18" i="48" s="1"/>
  <c r="E18" i="23"/>
  <c r="E18" i="48" s="1"/>
  <c r="D18" i="23"/>
  <c r="D18" i="48" s="1"/>
  <c r="C18" i="23"/>
  <c r="C18" i="48" s="1"/>
  <c r="P17" i="23"/>
  <c r="O17" i="23"/>
  <c r="O17" i="48" s="1"/>
  <c r="N17" i="23"/>
  <c r="N17" i="48" s="1"/>
  <c r="M17" i="23"/>
  <c r="M17" i="48" s="1"/>
  <c r="L17" i="23"/>
  <c r="L17" i="48" s="1"/>
  <c r="K17" i="23"/>
  <c r="K17" i="48" s="1"/>
  <c r="J17" i="23"/>
  <c r="J17" i="48" s="1"/>
  <c r="I17" i="23"/>
  <c r="I17" i="48" s="1"/>
  <c r="H17" i="23"/>
  <c r="H17" i="48" s="1"/>
  <c r="G17" i="23"/>
  <c r="G17" i="48" s="1"/>
  <c r="F17" i="23"/>
  <c r="F17" i="48" s="1"/>
  <c r="E17" i="23"/>
  <c r="E17" i="48" s="1"/>
  <c r="D17" i="23"/>
  <c r="D17" i="48" s="1"/>
  <c r="C17" i="23"/>
  <c r="C17" i="48" s="1"/>
  <c r="P16" i="23"/>
  <c r="O16" i="23"/>
  <c r="O16" i="48" s="1"/>
  <c r="N16" i="23"/>
  <c r="N16" i="48" s="1"/>
  <c r="M16" i="23"/>
  <c r="M16" i="48" s="1"/>
  <c r="L16" i="23"/>
  <c r="L16" i="48" s="1"/>
  <c r="K16" i="23"/>
  <c r="K16" i="48" s="1"/>
  <c r="J16" i="23"/>
  <c r="J16" i="48" s="1"/>
  <c r="I16" i="23"/>
  <c r="I16" i="48" s="1"/>
  <c r="H16" i="23"/>
  <c r="H16" i="48" s="1"/>
  <c r="G16" i="23"/>
  <c r="G16" i="48" s="1"/>
  <c r="F16" i="23"/>
  <c r="F16" i="48" s="1"/>
  <c r="E16" i="23"/>
  <c r="E16" i="48" s="1"/>
  <c r="D16" i="23"/>
  <c r="D16" i="48" s="1"/>
  <c r="C16" i="23"/>
  <c r="C16" i="48" s="1"/>
  <c r="P15" i="23"/>
  <c r="O15" i="23"/>
  <c r="O15" i="48" s="1"/>
  <c r="N15" i="23"/>
  <c r="N15" i="48" s="1"/>
  <c r="M15" i="23"/>
  <c r="M15" i="48" s="1"/>
  <c r="L15" i="23"/>
  <c r="L15" i="48" s="1"/>
  <c r="K15" i="23"/>
  <c r="K15" i="48" s="1"/>
  <c r="J15" i="23"/>
  <c r="J15" i="48" s="1"/>
  <c r="I15" i="23"/>
  <c r="I15" i="48" s="1"/>
  <c r="H15" i="23"/>
  <c r="H15" i="48" s="1"/>
  <c r="G15" i="23"/>
  <c r="G15" i="48" s="1"/>
  <c r="F15" i="23"/>
  <c r="F15" i="48" s="1"/>
  <c r="E15" i="23"/>
  <c r="E15" i="48" s="1"/>
  <c r="D15" i="23"/>
  <c r="D15" i="48" s="1"/>
  <c r="C15" i="23"/>
  <c r="C15" i="48" s="1"/>
  <c r="P14" i="23"/>
  <c r="O14" i="23"/>
  <c r="O14" i="48" s="1"/>
  <c r="N14" i="23"/>
  <c r="N14" i="48" s="1"/>
  <c r="M14" i="23"/>
  <c r="M14" i="48" s="1"/>
  <c r="L14" i="23"/>
  <c r="L14" i="48" s="1"/>
  <c r="K14" i="23"/>
  <c r="K14" i="48" s="1"/>
  <c r="J14" i="23"/>
  <c r="J14" i="48" s="1"/>
  <c r="I14" i="23"/>
  <c r="I14" i="48" s="1"/>
  <c r="H14" i="23"/>
  <c r="H14" i="48" s="1"/>
  <c r="G14" i="23"/>
  <c r="G14" i="48" s="1"/>
  <c r="F14" i="23"/>
  <c r="F14" i="48" s="1"/>
  <c r="E14" i="23"/>
  <c r="E14" i="48" s="1"/>
  <c r="D14" i="23"/>
  <c r="D14" i="48" s="1"/>
  <c r="C14" i="23"/>
  <c r="C14" i="48" s="1"/>
  <c r="B19" i="23"/>
  <c r="B19" i="48" s="1"/>
  <c r="B18" i="23"/>
  <c r="B18" i="48" s="1"/>
  <c r="B17" i="23"/>
  <c r="B17" i="48" s="1"/>
  <c r="B16" i="23"/>
  <c r="B16" i="48" s="1"/>
  <c r="B15" i="23"/>
  <c r="B15" i="48" s="1"/>
  <c r="B14" i="23"/>
  <c r="B14" i="48" s="1"/>
  <c r="P12" i="23"/>
  <c r="O12" i="23"/>
  <c r="O12" i="48" s="1"/>
  <c r="N12" i="23"/>
  <c r="N12" i="48" s="1"/>
  <c r="M12" i="23"/>
  <c r="M12" i="48" s="1"/>
  <c r="L12" i="23"/>
  <c r="L12" i="48" s="1"/>
  <c r="K12" i="23"/>
  <c r="K12" i="48" s="1"/>
  <c r="J12" i="23"/>
  <c r="J12" i="48" s="1"/>
  <c r="I12" i="23"/>
  <c r="I12" i="48" s="1"/>
  <c r="H12" i="23"/>
  <c r="H12" i="48" s="1"/>
  <c r="G12" i="23"/>
  <c r="G12" i="48" s="1"/>
  <c r="F12" i="23"/>
  <c r="F12" i="48" s="1"/>
  <c r="E12" i="23"/>
  <c r="E12" i="48" s="1"/>
  <c r="D12" i="23"/>
  <c r="D12" i="48" s="1"/>
  <c r="C12" i="23"/>
  <c r="C12" i="48" s="1"/>
  <c r="P11" i="23"/>
  <c r="O11" i="23"/>
  <c r="O11" i="48" s="1"/>
  <c r="N11" i="23"/>
  <c r="N11" i="48" s="1"/>
  <c r="M11" i="23"/>
  <c r="M11" i="48" s="1"/>
  <c r="L11" i="23"/>
  <c r="L11" i="48" s="1"/>
  <c r="K11" i="23"/>
  <c r="K11" i="48" s="1"/>
  <c r="J11" i="23"/>
  <c r="J11" i="48" s="1"/>
  <c r="I11" i="23"/>
  <c r="I11" i="48" s="1"/>
  <c r="H11" i="23"/>
  <c r="H11" i="48" s="1"/>
  <c r="G11" i="23"/>
  <c r="G11" i="48" s="1"/>
  <c r="F11" i="23"/>
  <c r="F11" i="48" s="1"/>
  <c r="E11" i="23"/>
  <c r="E11" i="48" s="1"/>
  <c r="D11" i="23"/>
  <c r="D11" i="48" s="1"/>
  <c r="C11" i="23"/>
  <c r="C11" i="48" s="1"/>
  <c r="P10" i="23"/>
  <c r="O10" i="23"/>
  <c r="O10" i="48" s="1"/>
  <c r="N10" i="23"/>
  <c r="N10" i="48" s="1"/>
  <c r="M10" i="23"/>
  <c r="M10" i="48" s="1"/>
  <c r="L10" i="23"/>
  <c r="L10" i="48" s="1"/>
  <c r="K10" i="23"/>
  <c r="K10" i="48" s="1"/>
  <c r="J10" i="23"/>
  <c r="J10" i="48" s="1"/>
  <c r="I10" i="23"/>
  <c r="I10" i="48" s="1"/>
  <c r="H10" i="23"/>
  <c r="H10" i="48" s="1"/>
  <c r="G10" i="23"/>
  <c r="G10" i="48" s="1"/>
  <c r="F10" i="23"/>
  <c r="F10" i="48" s="1"/>
  <c r="E10" i="23"/>
  <c r="E10" i="48" s="1"/>
  <c r="D10" i="23"/>
  <c r="D10" i="48" s="1"/>
  <c r="C10" i="23"/>
  <c r="C10" i="48" s="1"/>
  <c r="P9" i="23"/>
  <c r="O9" i="23"/>
  <c r="O9" i="48" s="1"/>
  <c r="N9" i="23"/>
  <c r="N9" i="48" s="1"/>
  <c r="M9" i="23"/>
  <c r="M9" i="48" s="1"/>
  <c r="L9" i="23"/>
  <c r="L9" i="48" s="1"/>
  <c r="K9" i="23"/>
  <c r="K9" i="48" s="1"/>
  <c r="J9" i="23"/>
  <c r="J9" i="48" s="1"/>
  <c r="I9" i="23"/>
  <c r="I9" i="48" s="1"/>
  <c r="H9" i="23"/>
  <c r="H9" i="48" s="1"/>
  <c r="G9" i="23"/>
  <c r="G9" i="48" s="1"/>
  <c r="F9" i="23"/>
  <c r="F9" i="48" s="1"/>
  <c r="E9" i="23"/>
  <c r="E9" i="48" s="1"/>
  <c r="D9" i="23"/>
  <c r="D9" i="48" s="1"/>
  <c r="C9" i="23"/>
  <c r="C9" i="48" s="1"/>
  <c r="P8" i="23"/>
  <c r="O8" i="23"/>
  <c r="O8" i="48" s="1"/>
  <c r="N8" i="23"/>
  <c r="N8" i="48" s="1"/>
  <c r="M8" i="23"/>
  <c r="M8" i="48" s="1"/>
  <c r="L8" i="23"/>
  <c r="L8" i="48" s="1"/>
  <c r="K8" i="23"/>
  <c r="K8" i="48" s="1"/>
  <c r="J8" i="23"/>
  <c r="J8" i="48" s="1"/>
  <c r="I8" i="23"/>
  <c r="I8" i="48" s="1"/>
  <c r="H8" i="23"/>
  <c r="H8" i="48" s="1"/>
  <c r="G8" i="23"/>
  <c r="G8" i="48" s="1"/>
  <c r="F8" i="23"/>
  <c r="F8" i="48" s="1"/>
  <c r="E8" i="23"/>
  <c r="E8" i="48" s="1"/>
  <c r="D8" i="23"/>
  <c r="D8" i="48" s="1"/>
  <c r="C8" i="23"/>
  <c r="C8" i="48" s="1"/>
  <c r="P7" i="23"/>
  <c r="O7" i="23"/>
  <c r="O7" i="48" s="1"/>
  <c r="N7" i="23"/>
  <c r="N7" i="48" s="1"/>
  <c r="M7" i="23"/>
  <c r="M7" i="48" s="1"/>
  <c r="L7" i="23"/>
  <c r="L7" i="48" s="1"/>
  <c r="K7" i="23"/>
  <c r="K7" i="48" s="1"/>
  <c r="J7" i="23"/>
  <c r="J7" i="48" s="1"/>
  <c r="I7" i="23"/>
  <c r="I7" i="48" s="1"/>
  <c r="H7" i="23"/>
  <c r="H7" i="48" s="1"/>
  <c r="G7" i="23"/>
  <c r="G7" i="48" s="1"/>
  <c r="F7" i="23"/>
  <c r="F7" i="48" s="1"/>
  <c r="E7" i="23"/>
  <c r="E7" i="48" s="1"/>
  <c r="D7" i="23"/>
  <c r="D7" i="48" s="1"/>
  <c r="C7" i="23"/>
  <c r="C7" i="48" s="1"/>
  <c r="B12" i="23"/>
  <c r="B12" i="48" s="1"/>
  <c r="B11" i="23"/>
  <c r="B11" i="48" s="1"/>
  <c r="B10" i="23"/>
  <c r="B10" i="48" s="1"/>
  <c r="B9" i="23"/>
  <c r="B9" i="48" s="1"/>
  <c r="B8" i="23"/>
  <c r="B8" i="48" s="1"/>
  <c r="B7" i="23"/>
  <c r="B7" i="48" s="1"/>
  <c r="P40" i="39"/>
  <c r="O40" i="39"/>
  <c r="O40" i="47" s="1"/>
  <c r="N40" i="39"/>
  <c r="N40" i="47" s="1"/>
  <c r="M40" i="39"/>
  <c r="M40" i="47" s="1"/>
  <c r="L40" i="39"/>
  <c r="L40" i="47" s="1"/>
  <c r="K40" i="39"/>
  <c r="K40" i="47" s="1"/>
  <c r="J40" i="39"/>
  <c r="J40" i="47" s="1"/>
  <c r="I40" i="39"/>
  <c r="I40" i="47" s="1"/>
  <c r="H40" i="39"/>
  <c r="H40" i="47" s="1"/>
  <c r="G40" i="39"/>
  <c r="G40" i="47" s="1"/>
  <c r="F40" i="39"/>
  <c r="F40" i="47" s="1"/>
  <c r="E40" i="39"/>
  <c r="E40" i="47" s="1"/>
  <c r="D40" i="39"/>
  <c r="D40" i="47" s="1"/>
  <c r="C40" i="39"/>
  <c r="C40" i="47" s="1"/>
  <c r="P39" i="39"/>
  <c r="O39" i="39"/>
  <c r="O39" i="47" s="1"/>
  <c r="N39" i="39"/>
  <c r="N39" i="47" s="1"/>
  <c r="M39" i="39"/>
  <c r="M39" i="47" s="1"/>
  <c r="L39" i="39"/>
  <c r="L39" i="47" s="1"/>
  <c r="K39" i="39"/>
  <c r="K39" i="47" s="1"/>
  <c r="J39" i="39"/>
  <c r="J39" i="47" s="1"/>
  <c r="I39" i="39"/>
  <c r="I39" i="47" s="1"/>
  <c r="H39" i="39"/>
  <c r="H39" i="47" s="1"/>
  <c r="G39" i="39"/>
  <c r="G39" i="47" s="1"/>
  <c r="F39" i="39"/>
  <c r="F39" i="47" s="1"/>
  <c r="E39" i="39"/>
  <c r="E39" i="47" s="1"/>
  <c r="D39" i="39"/>
  <c r="D39" i="47" s="1"/>
  <c r="C39" i="39"/>
  <c r="C39" i="47" s="1"/>
  <c r="P38" i="39"/>
  <c r="O38" i="39"/>
  <c r="O38" i="47" s="1"/>
  <c r="N38" i="39"/>
  <c r="N38" i="47" s="1"/>
  <c r="M38" i="39"/>
  <c r="M38" i="47" s="1"/>
  <c r="L38" i="39"/>
  <c r="L38" i="47" s="1"/>
  <c r="K38" i="39"/>
  <c r="K38" i="47" s="1"/>
  <c r="J38" i="39"/>
  <c r="J38" i="47" s="1"/>
  <c r="I38" i="39"/>
  <c r="I38" i="47" s="1"/>
  <c r="H38" i="39"/>
  <c r="H38" i="47" s="1"/>
  <c r="G38" i="39"/>
  <c r="G38" i="47" s="1"/>
  <c r="F38" i="39"/>
  <c r="F38" i="47" s="1"/>
  <c r="E38" i="39"/>
  <c r="E38" i="47" s="1"/>
  <c r="D38" i="39"/>
  <c r="D38" i="47" s="1"/>
  <c r="C38" i="39"/>
  <c r="C38" i="47" s="1"/>
  <c r="P37" i="39"/>
  <c r="O37" i="39"/>
  <c r="O37" i="47" s="1"/>
  <c r="N37" i="39"/>
  <c r="N37" i="47" s="1"/>
  <c r="M37" i="39"/>
  <c r="M37" i="47" s="1"/>
  <c r="L37" i="39"/>
  <c r="L37" i="47" s="1"/>
  <c r="K37" i="39"/>
  <c r="K37" i="47" s="1"/>
  <c r="J37" i="39"/>
  <c r="J37" i="47" s="1"/>
  <c r="I37" i="39"/>
  <c r="I37" i="47" s="1"/>
  <c r="H37" i="39"/>
  <c r="H37" i="47" s="1"/>
  <c r="G37" i="39"/>
  <c r="G37" i="47" s="1"/>
  <c r="F37" i="39"/>
  <c r="F37" i="47" s="1"/>
  <c r="E37" i="39"/>
  <c r="E37" i="47" s="1"/>
  <c r="D37" i="39"/>
  <c r="D37" i="47" s="1"/>
  <c r="C37" i="39"/>
  <c r="C37" i="47" s="1"/>
  <c r="P36" i="39"/>
  <c r="O36" i="39"/>
  <c r="O36" i="47" s="1"/>
  <c r="N36" i="39"/>
  <c r="N36" i="47" s="1"/>
  <c r="M36" i="39"/>
  <c r="M36" i="47" s="1"/>
  <c r="L36" i="39"/>
  <c r="L36" i="47" s="1"/>
  <c r="K36" i="39"/>
  <c r="K36" i="47" s="1"/>
  <c r="J36" i="39"/>
  <c r="J36" i="47" s="1"/>
  <c r="I36" i="39"/>
  <c r="I36" i="47" s="1"/>
  <c r="H36" i="39"/>
  <c r="H36" i="47" s="1"/>
  <c r="G36" i="39"/>
  <c r="G36" i="47" s="1"/>
  <c r="F36" i="39"/>
  <c r="F36" i="47" s="1"/>
  <c r="E36" i="39"/>
  <c r="E36" i="47" s="1"/>
  <c r="D36" i="39"/>
  <c r="D36" i="47" s="1"/>
  <c r="C36" i="39"/>
  <c r="C36" i="47" s="1"/>
  <c r="P35" i="39"/>
  <c r="O35" i="39"/>
  <c r="O35" i="47" s="1"/>
  <c r="N35" i="39"/>
  <c r="N35" i="47" s="1"/>
  <c r="M35" i="39"/>
  <c r="M35" i="47" s="1"/>
  <c r="L35" i="39"/>
  <c r="L35" i="47" s="1"/>
  <c r="K35" i="39"/>
  <c r="K35" i="47" s="1"/>
  <c r="J35" i="39"/>
  <c r="J35" i="47" s="1"/>
  <c r="I35" i="39"/>
  <c r="I35" i="47" s="1"/>
  <c r="H35" i="39"/>
  <c r="H35" i="47" s="1"/>
  <c r="G35" i="39"/>
  <c r="G35" i="47" s="1"/>
  <c r="F35" i="39"/>
  <c r="F35" i="47" s="1"/>
  <c r="E35" i="39"/>
  <c r="E35" i="47" s="1"/>
  <c r="D35" i="39"/>
  <c r="D35" i="47" s="1"/>
  <c r="C35" i="39"/>
  <c r="C35" i="47" s="1"/>
  <c r="B40" i="39"/>
  <c r="B40" i="47" s="1"/>
  <c r="B39" i="39"/>
  <c r="B39" i="47" s="1"/>
  <c r="B38" i="39"/>
  <c r="B38" i="47" s="1"/>
  <c r="B37" i="39"/>
  <c r="B37" i="47" s="1"/>
  <c r="B36" i="39"/>
  <c r="B36" i="47" s="1"/>
  <c r="B35" i="39"/>
  <c r="B35" i="47" s="1"/>
  <c r="P33" i="39"/>
  <c r="O33" i="39"/>
  <c r="O33" i="47" s="1"/>
  <c r="N33" i="39"/>
  <c r="N33" i="47" s="1"/>
  <c r="M33" i="39"/>
  <c r="M33" i="47" s="1"/>
  <c r="L33" i="39"/>
  <c r="L33" i="47" s="1"/>
  <c r="K33" i="39"/>
  <c r="K33" i="47" s="1"/>
  <c r="J33" i="39"/>
  <c r="J33" i="47" s="1"/>
  <c r="I33" i="39"/>
  <c r="I33" i="47" s="1"/>
  <c r="H33" i="39"/>
  <c r="H33" i="47" s="1"/>
  <c r="G33" i="39"/>
  <c r="G33" i="47" s="1"/>
  <c r="F33" i="39"/>
  <c r="F33" i="47" s="1"/>
  <c r="E33" i="39"/>
  <c r="E33" i="47" s="1"/>
  <c r="D33" i="39"/>
  <c r="D33" i="47" s="1"/>
  <c r="C33" i="39"/>
  <c r="C33" i="47" s="1"/>
  <c r="P33" i="47" s="1"/>
  <c r="P32" i="39"/>
  <c r="O32" i="39"/>
  <c r="O32" i="47" s="1"/>
  <c r="N32" i="39"/>
  <c r="N32" i="47" s="1"/>
  <c r="M32" i="39"/>
  <c r="M32" i="47" s="1"/>
  <c r="L32" i="39"/>
  <c r="L32" i="47" s="1"/>
  <c r="K32" i="39"/>
  <c r="K32" i="47" s="1"/>
  <c r="J32" i="39"/>
  <c r="J32" i="47" s="1"/>
  <c r="I32" i="39"/>
  <c r="I32" i="47" s="1"/>
  <c r="H32" i="39"/>
  <c r="H32" i="47" s="1"/>
  <c r="G32" i="39"/>
  <c r="G32" i="47" s="1"/>
  <c r="F32" i="39"/>
  <c r="F32" i="47" s="1"/>
  <c r="E32" i="39"/>
  <c r="E32" i="47" s="1"/>
  <c r="D32" i="39"/>
  <c r="D32" i="47" s="1"/>
  <c r="C32" i="39"/>
  <c r="C32" i="47" s="1"/>
  <c r="P31" i="39"/>
  <c r="O31" i="39"/>
  <c r="O31" i="47" s="1"/>
  <c r="N31" i="39"/>
  <c r="N31" i="47" s="1"/>
  <c r="M31" i="39"/>
  <c r="M31" i="47" s="1"/>
  <c r="L31" i="39"/>
  <c r="L31" i="47" s="1"/>
  <c r="K31" i="39"/>
  <c r="K31" i="47" s="1"/>
  <c r="J31" i="39"/>
  <c r="J31" i="47" s="1"/>
  <c r="I31" i="39"/>
  <c r="I31" i="47" s="1"/>
  <c r="H31" i="39"/>
  <c r="H31" i="47" s="1"/>
  <c r="G31" i="39"/>
  <c r="G31" i="47" s="1"/>
  <c r="F31" i="39"/>
  <c r="F31" i="47" s="1"/>
  <c r="E31" i="39"/>
  <c r="E31" i="47" s="1"/>
  <c r="D31" i="39"/>
  <c r="D31" i="47" s="1"/>
  <c r="C31" i="39"/>
  <c r="C31" i="47" s="1"/>
  <c r="P30" i="39"/>
  <c r="O30" i="39"/>
  <c r="O30" i="47" s="1"/>
  <c r="N30" i="39"/>
  <c r="N30" i="47" s="1"/>
  <c r="M30" i="39"/>
  <c r="M30" i="47" s="1"/>
  <c r="L30" i="39"/>
  <c r="L30" i="47" s="1"/>
  <c r="K30" i="39"/>
  <c r="K30" i="47" s="1"/>
  <c r="J30" i="39"/>
  <c r="J30" i="47" s="1"/>
  <c r="I30" i="39"/>
  <c r="I30" i="47" s="1"/>
  <c r="H30" i="39"/>
  <c r="H30" i="47" s="1"/>
  <c r="G30" i="39"/>
  <c r="G30" i="47" s="1"/>
  <c r="F30" i="39"/>
  <c r="F30" i="47" s="1"/>
  <c r="E30" i="39"/>
  <c r="E30" i="47" s="1"/>
  <c r="D30" i="39"/>
  <c r="D30" i="47" s="1"/>
  <c r="C30" i="39"/>
  <c r="C30" i="47" s="1"/>
  <c r="P29" i="39"/>
  <c r="O29" i="39"/>
  <c r="O29" i="47" s="1"/>
  <c r="N29" i="39"/>
  <c r="N29" i="47" s="1"/>
  <c r="M29" i="39"/>
  <c r="M29" i="47" s="1"/>
  <c r="L29" i="39"/>
  <c r="L29" i="47" s="1"/>
  <c r="K29" i="39"/>
  <c r="K29" i="47" s="1"/>
  <c r="J29" i="39"/>
  <c r="J29" i="47" s="1"/>
  <c r="I29" i="39"/>
  <c r="I29" i="47" s="1"/>
  <c r="H29" i="39"/>
  <c r="H29" i="47" s="1"/>
  <c r="G29" i="39"/>
  <c r="G29" i="47" s="1"/>
  <c r="F29" i="39"/>
  <c r="F29" i="47" s="1"/>
  <c r="E29" i="39"/>
  <c r="E29" i="47" s="1"/>
  <c r="D29" i="39"/>
  <c r="D29" i="47" s="1"/>
  <c r="C29" i="39"/>
  <c r="C29" i="47" s="1"/>
  <c r="P28" i="39"/>
  <c r="O28" i="39"/>
  <c r="O28" i="47" s="1"/>
  <c r="N28" i="39"/>
  <c r="N28" i="47" s="1"/>
  <c r="M28" i="39"/>
  <c r="M28" i="47" s="1"/>
  <c r="L28" i="39"/>
  <c r="L28" i="47" s="1"/>
  <c r="K28" i="39"/>
  <c r="K28" i="47" s="1"/>
  <c r="J28" i="39"/>
  <c r="J28" i="47" s="1"/>
  <c r="I28" i="39"/>
  <c r="I28" i="47" s="1"/>
  <c r="H28" i="39"/>
  <c r="H28" i="47" s="1"/>
  <c r="G28" i="39"/>
  <c r="G28" i="47" s="1"/>
  <c r="F28" i="39"/>
  <c r="F28" i="47" s="1"/>
  <c r="E28" i="39"/>
  <c r="E28" i="47" s="1"/>
  <c r="D28" i="39"/>
  <c r="D28" i="47" s="1"/>
  <c r="C28" i="39"/>
  <c r="C28" i="47" s="1"/>
  <c r="B33" i="39"/>
  <c r="B33" i="47" s="1"/>
  <c r="B32" i="39"/>
  <c r="B32" i="47" s="1"/>
  <c r="P32" i="47" s="1"/>
  <c r="B31" i="39"/>
  <c r="B31" i="47" s="1"/>
  <c r="B30" i="39"/>
  <c r="B30" i="47" s="1"/>
  <c r="B29" i="39"/>
  <c r="B29" i="47" s="1"/>
  <c r="B28" i="39"/>
  <c r="B28" i="47" s="1"/>
  <c r="P26" i="39"/>
  <c r="O26" i="39"/>
  <c r="O26" i="47" s="1"/>
  <c r="N26" i="39"/>
  <c r="N26" i="47" s="1"/>
  <c r="M26" i="39"/>
  <c r="M26" i="47" s="1"/>
  <c r="L26" i="39"/>
  <c r="L26" i="47" s="1"/>
  <c r="K26" i="39"/>
  <c r="K26" i="47" s="1"/>
  <c r="J26" i="39"/>
  <c r="J26" i="47" s="1"/>
  <c r="I26" i="39"/>
  <c r="I26" i="47" s="1"/>
  <c r="H26" i="39"/>
  <c r="H26" i="47" s="1"/>
  <c r="G26" i="39"/>
  <c r="G26" i="47" s="1"/>
  <c r="F26" i="39"/>
  <c r="F26" i="47" s="1"/>
  <c r="E26" i="39"/>
  <c r="E26" i="47" s="1"/>
  <c r="D26" i="39"/>
  <c r="D26" i="47" s="1"/>
  <c r="C26" i="39"/>
  <c r="C26" i="47" s="1"/>
  <c r="P25" i="39"/>
  <c r="O25" i="39"/>
  <c r="O25" i="47" s="1"/>
  <c r="N25" i="39"/>
  <c r="N25" i="47" s="1"/>
  <c r="M25" i="39"/>
  <c r="M25" i="47" s="1"/>
  <c r="L25" i="39"/>
  <c r="L25" i="47" s="1"/>
  <c r="K25" i="39"/>
  <c r="K25" i="47" s="1"/>
  <c r="J25" i="39"/>
  <c r="J25" i="47" s="1"/>
  <c r="I25" i="39"/>
  <c r="I25" i="47" s="1"/>
  <c r="H25" i="39"/>
  <c r="H25" i="47" s="1"/>
  <c r="G25" i="39"/>
  <c r="G25" i="47" s="1"/>
  <c r="F25" i="39"/>
  <c r="F25" i="47" s="1"/>
  <c r="E25" i="39"/>
  <c r="E25" i="47" s="1"/>
  <c r="D25" i="39"/>
  <c r="D25" i="47" s="1"/>
  <c r="C25" i="39"/>
  <c r="C25" i="47" s="1"/>
  <c r="P24" i="39"/>
  <c r="O24" i="39"/>
  <c r="O24" i="47" s="1"/>
  <c r="N24" i="39"/>
  <c r="N24" i="47" s="1"/>
  <c r="M24" i="39"/>
  <c r="M24" i="47" s="1"/>
  <c r="L24" i="39"/>
  <c r="L24" i="47" s="1"/>
  <c r="K24" i="39"/>
  <c r="K24" i="47" s="1"/>
  <c r="J24" i="39"/>
  <c r="J24" i="47" s="1"/>
  <c r="I24" i="39"/>
  <c r="I24" i="47" s="1"/>
  <c r="H24" i="39"/>
  <c r="H24" i="47" s="1"/>
  <c r="G24" i="39"/>
  <c r="G24" i="47" s="1"/>
  <c r="F24" i="39"/>
  <c r="F24" i="47" s="1"/>
  <c r="E24" i="39"/>
  <c r="E24" i="47" s="1"/>
  <c r="D24" i="39"/>
  <c r="D24" i="47" s="1"/>
  <c r="C24" i="39"/>
  <c r="C24" i="47" s="1"/>
  <c r="B26" i="39"/>
  <c r="B26" i="47" s="1"/>
  <c r="B25" i="39"/>
  <c r="B25" i="47" s="1"/>
  <c r="B24" i="39"/>
  <c r="B24" i="47" s="1"/>
  <c r="P23" i="39"/>
  <c r="O23" i="39"/>
  <c r="O23" i="47" s="1"/>
  <c r="N23" i="39"/>
  <c r="N23" i="47" s="1"/>
  <c r="M23" i="39"/>
  <c r="M23" i="47" s="1"/>
  <c r="L23" i="39"/>
  <c r="L23" i="47" s="1"/>
  <c r="K23" i="39"/>
  <c r="K23" i="47" s="1"/>
  <c r="J23" i="39"/>
  <c r="J23" i="47" s="1"/>
  <c r="I23" i="39"/>
  <c r="I23" i="47" s="1"/>
  <c r="H23" i="39"/>
  <c r="H23" i="47" s="1"/>
  <c r="G23" i="39"/>
  <c r="G23" i="47" s="1"/>
  <c r="F23" i="39"/>
  <c r="F23" i="47" s="1"/>
  <c r="E23" i="39"/>
  <c r="E23" i="47" s="1"/>
  <c r="D23" i="39"/>
  <c r="D23" i="47" s="1"/>
  <c r="C23" i="39"/>
  <c r="C23" i="47" s="1"/>
  <c r="P22" i="39"/>
  <c r="O22" i="39"/>
  <c r="O22" i="47" s="1"/>
  <c r="N22" i="39"/>
  <c r="N22" i="47" s="1"/>
  <c r="M22" i="39"/>
  <c r="M22" i="47" s="1"/>
  <c r="L22" i="39"/>
  <c r="L22" i="47" s="1"/>
  <c r="K22" i="39"/>
  <c r="K22" i="47" s="1"/>
  <c r="J22" i="39"/>
  <c r="J22" i="47" s="1"/>
  <c r="I22" i="39"/>
  <c r="I22" i="47" s="1"/>
  <c r="H22" i="39"/>
  <c r="H22" i="47" s="1"/>
  <c r="G22" i="39"/>
  <c r="G22" i="47" s="1"/>
  <c r="F22" i="39"/>
  <c r="F22" i="47" s="1"/>
  <c r="E22" i="39"/>
  <c r="E22" i="47" s="1"/>
  <c r="D22" i="39"/>
  <c r="D22" i="47" s="1"/>
  <c r="C22" i="39"/>
  <c r="C22" i="47" s="1"/>
  <c r="P21" i="39"/>
  <c r="O21" i="39"/>
  <c r="O21" i="47" s="1"/>
  <c r="N21" i="39"/>
  <c r="N21" i="47" s="1"/>
  <c r="M21" i="39"/>
  <c r="M21" i="47" s="1"/>
  <c r="L21" i="39"/>
  <c r="L21" i="47" s="1"/>
  <c r="K21" i="39"/>
  <c r="K21" i="47" s="1"/>
  <c r="J21" i="39"/>
  <c r="J21" i="47" s="1"/>
  <c r="I21" i="39"/>
  <c r="I21" i="47" s="1"/>
  <c r="H21" i="39"/>
  <c r="H21" i="47" s="1"/>
  <c r="G21" i="39"/>
  <c r="G21" i="47" s="1"/>
  <c r="F21" i="39"/>
  <c r="F21" i="47" s="1"/>
  <c r="E21" i="39"/>
  <c r="E21" i="47" s="1"/>
  <c r="D21" i="39"/>
  <c r="D21" i="47" s="1"/>
  <c r="C21" i="39"/>
  <c r="C21" i="47" s="1"/>
  <c r="P16" i="48" l="1"/>
  <c r="P29" i="47"/>
  <c r="P24" i="48"/>
  <c r="P11" i="48"/>
  <c r="P17" i="49"/>
  <c r="P7" i="48"/>
  <c r="P28" i="47"/>
  <c r="P8" i="48"/>
  <c r="P17" i="48"/>
  <c r="P22" i="48"/>
  <c r="P26" i="48"/>
  <c r="P31" i="48"/>
  <c r="P10" i="49"/>
  <c r="P35" i="47"/>
  <c r="P39" i="47"/>
  <c r="P36" i="47"/>
  <c r="P14" i="48"/>
  <c r="P18" i="48"/>
  <c r="P10" i="48"/>
  <c r="P15" i="48"/>
  <c r="P19" i="48"/>
  <c r="P21" i="48"/>
  <c r="P25" i="48"/>
  <c r="P29" i="48"/>
  <c r="P33" i="48"/>
  <c r="P37" i="47"/>
  <c r="P12" i="48"/>
  <c r="P30" i="48"/>
  <c r="P21" i="49"/>
  <c r="P25" i="49"/>
  <c r="P38" i="47"/>
  <c r="P40" i="47"/>
  <c r="P9" i="48"/>
  <c r="P23" i="48"/>
  <c r="P28" i="48"/>
  <c r="P32" i="48"/>
  <c r="P24" i="49"/>
  <c r="P23" i="49"/>
  <c r="P22" i="49"/>
  <c r="P26" i="49"/>
  <c r="P19" i="49"/>
  <c r="P16" i="49"/>
  <c r="P15" i="49"/>
  <c r="P14" i="49"/>
  <c r="P18" i="49"/>
  <c r="P7" i="49"/>
  <c r="P9" i="49"/>
  <c r="P11" i="49"/>
  <c r="P8" i="49"/>
  <c r="P12" i="49"/>
  <c r="P35" i="48"/>
  <c r="P39" i="48"/>
  <c r="P36" i="48"/>
  <c r="P26" i="47"/>
  <c r="P25" i="47"/>
  <c r="P24" i="47"/>
  <c r="P30" i="47"/>
  <c r="P31" i="47"/>
  <c r="P40" i="48"/>
  <c r="P38" i="48"/>
  <c r="P37" i="48"/>
  <c r="B23" i="39"/>
  <c r="B23" i="47" s="1"/>
  <c r="P23" i="47" s="1"/>
  <c r="B22" i="39"/>
  <c r="B22" i="47" s="1"/>
  <c r="P22" i="47" s="1"/>
  <c r="B21" i="39"/>
  <c r="B21" i="47" s="1"/>
  <c r="P21" i="47" s="1"/>
  <c r="P19" i="39"/>
  <c r="O19" i="39"/>
  <c r="O19" i="47" s="1"/>
  <c r="N19" i="39"/>
  <c r="N19" i="47" s="1"/>
  <c r="M19" i="39"/>
  <c r="M19" i="47" s="1"/>
  <c r="L19" i="39"/>
  <c r="L19" i="47" s="1"/>
  <c r="K19" i="39"/>
  <c r="K19" i="47" s="1"/>
  <c r="J19" i="39"/>
  <c r="J19" i="47" s="1"/>
  <c r="I19" i="39"/>
  <c r="I19" i="47" s="1"/>
  <c r="H19" i="39"/>
  <c r="H19" i="47" s="1"/>
  <c r="G19" i="39"/>
  <c r="G19" i="47" s="1"/>
  <c r="F19" i="39"/>
  <c r="F19" i="47" s="1"/>
  <c r="E19" i="39"/>
  <c r="E19" i="47" s="1"/>
  <c r="D19" i="39"/>
  <c r="D19" i="47" s="1"/>
  <c r="C19" i="39"/>
  <c r="C19" i="47" s="1"/>
  <c r="P18" i="39"/>
  <c r="O18" i="39"/>
  <c r="O18" i="47" s="1"/>
  <c r="N18" i="39"/>
  <c r="N18" i="47" s="1"/>
  <c r="M18" i="39"/>
  <c r="M18" i="47" s="1"/>
  <c r="L18" i="39"/>
  <c r="L18" i="47" s="1"/>
  <c r="K18" i="39"/>
  <c r="K18" i="47" s="1"/>
  <c r="J18" i="39"/>
  <c r="J18" i="47" s="1"/>
  <c r="I18" i="39"/>
  <c r="I18" i="47" s="1"/>
  <c r="H18" i="39"/>
  <c r="H18" i="47" s="1"/>
  <c r="G18" i="39"/>
  <c r="G18" i="47" s="1"/>
  <c r="F18" i="39"/>
  <c r="F18" i="47" s="1"/>
  <c r="E18" i="39"/>
  <c r="E18" i="47" s="1"/>
  <c r="D18" i="39"/>
  <c r="D18" i="47" s="1"/>
  <c r="C18" i="39"/>
  <c r="C18" i="47" s="1"/>
  <c r="P17" i="39"/>
  <c r="O17" i="39"/>
  <c r="O17" i="47" s="1"/>
  <c r="N17" i="39"/>
  <c r="N17" i="47" s="1"/>
  <c r="M17" i="39"/>
  <c r="M17" i="47" s="1"/>
  <c r="L17" i="39"/>
  <c r="L17" i="47" s="1"/>
  <c r="K17" i="39"/>
  <c r="K17" i="47" s="1"/>
  <c r="J17" i="39"/>
  <c r="J17" i="47" s="1"/>
  <c r="I17" i="39"/>
  <c r="I17" i="47" s="1"/>
  <c r="H17" i="39"/>
  <c r="H17" i="47" s="1"/>
  <c r="G17" i="39"/>
  <c r="G17" i="47" s="1"/>
  <c r="F17" i="39"/>
  <c r="F17" i="47" s="1"/>
  <c r="E17" i="39"/>
  <c r="E17" i="47" s="1"/>
  <c r="D17" i="39"/>
  <c r="D17" i="47" s="1"/>
  <c r="C17" i="39"/>
  <c r="C17" i="47" s="1"/>
  <c r="P16" i="39"/>
  <c r="O16" i="39"/>
  <c r="O16" i="47" s="1"/>
  <c r="N16" i="39"/>
  <c r="N16" i="47" s="1"/>
  <c r="M16" i="39"/>
  <c r="M16" i="47" s="1"/>
  <c r="L16" i="39"/>
  <c r="L16" i="47" s="1"/>
  <c r="K16" i="39"/>
  <c r="K16" i="47" s="1"/>
  <c r="J16" i="39"/>
  <c r="J16" i="47" s="1"/>
  <c r="I16" i="39"/>
  <c r="I16" i="47" s="1"/>
  <c r="H16" i="39"/>
  <c r="H16" i="47" s="1"/>
  <c r="G16" i="39"/>
  <c r="G16" i="47" s="1"/>
  <c r="F16" i="39"/>
  <c r="F16" i="47" s="1"/>
  <c r="E16" i="39"/>
  <c r="E16" i="47" s="1"/>
  <c r="D16" i="39"/>
  <c r="D16" i="47" s="1"/>
  <c r="C16" i="39"/>
  <c r="C16" i="47" s="1"/>
  <c r="P15" i="39"/>
  <c r="O15" i="39"/>
  <c r="O15" i="47" s="1"/>
  <c r="N15" i="39"/>
  <c r="N15" i="47" s="1"/>
  <c r="M15" i="39"/>
  <c r="M15" i="47" s="1"/>
  <c r="L15" i="39"/>
  <c r="L15" i="47" s="1"/>
  <c r="K15" i="39"/>
  <c r="K15" i="47" s="1"/>
  <c r="J15" i="39"/>
  <c r="J15" i="47" s="1"/>
  <c r="I15" i="39"/>
  <c r="I15" i="47" s="1"/>
  <c r="H15" i="39"/>
  <c r="H15" i="47" s="1"/>
  <c r="G15" i="39"/>
  <c r="G15" i="47" s="1"/>
  <c r="F15" i="39"/>
  <c r="F15" i="47" s="1"/>
  <c r="E15" i="39"/>
  <c r="E15" i="47" s="1"/>
  <c r="D15" i="39"/>
  <c r="D15" i="47" s="1"/>
  <c r="C15" i="39"/>
  <c r="C15" i="47" s="1"/>
  <c r="P14" i="39"/>
  <c r="O14" i="39"/>
  <c r="O14" i="47" s="1"/>
  <c r="N14" i="39"/>
  <c r="N14" i="47" s="1"/>
  <c r="M14" i="39"/>
  <c r="M14" i="47" s="1"/>
  <c r="L14" i="39"/>
  <c r="L14" i="47" s="1"/>
  <c r="K14" i="39"/>
  <c r="K14" i="47" s="1"/>
  <c r="J14" i="39"/>
  <c r="J14" i="47" s="1"/>
  <c r="I14" i="39"/>
  <c r="I14" i="47" s="1"/>
  <c r="H14" i="39"/>
  <c r="H14" i="47" s="1"/>
  <c r="G14" i="39"/>
  <c r="G14" i="47" s="1"/>
  <c r="F14" i="39"/>
  <c r="F14" i="47" s="1"/>
  <c r="E14" i="39"/>
  <c r="E14" i="47" s="1"/>
  <c r="D14" i="39"/>
  <c r="D14" i="47" s="1"/>
  <c r="C14" i="39"/>
  <c r="C14" i="47" s="1"/>
  <c r="B19" i="39"/>
  <c r="B19" i="47" s="1"/>
  <c r="B18" i="39"/>
  <c r="B18" i="47" s="1"/>
  <c r="B17" i="39"/>
  <c r="B17" i="47" s="1"/>
  <c r="B16" i="39"/>
  <c r="B16" i="47" s="1"/>
  <c r="B15" i="39"/>
  <c r="B15" i="47" s="1"/>
  <c r="B14" i="39"/>
  <c r="B14" i="47" s="1"/>
  <c r="P12" i="39"/>
  <c r="O12" i="39"/>
  <c r="O12" i="47" s="1"/>
  <c r="N12" i="39"/>
  <c r="N12" i="47" s="1"/>
  <c r="M12" i="39"/>
  <c r="M12" i="47" s="1"/>
  <c r="L12" i="39"/>
  <c r="L12" i="47" s="1"/>
  <c r="K12" i="39"/>
  <c r="K12" i="47" s="1"/>
  <c r="J12" i="39"/>
  <c r="J12" i="47" s="1"/>
  <c r="I12" i="39"/>
  <c r="I12" i="47" s="1"/>
  <c r="H12" i="39"/>
  <c r="H12" i="47" s="1"/>
  <c r="G12" i="39"/>
  <c r="G12" i="47" s="1"/>
  <c r="F12" i="39"/>
  <c r="F12" i="47" s="1"/>
  <c r="E12" i="39"/>
  <c r="E12" i="47" s="1"/>
  <c r="D12" i="39"/>
  <c r="D12" i="47" s="1"/>
  <c r="C12" i="39"/>
  <c r="C12" i="47" s="1"/>
  <c r="P11" i="39"/>
  <c r="O11" i="39"/>
  <c r="O11" i="47" s="1"/>
  <c r="N11" i="39"/>
  <c r="N11" i="47" s="1"/>
  <c r="M11" i="39"/>
  <c r="M11" i="47" s="1"/>
  <c r="L11" i="39"/>
  <c r="L11" i="47" s="1"/>
  <c r="K11" i="39"/>
  <c r="K11" i="47" s="1"/>
  <c r="J11" i="39"/>
  <c r="J11" i="47" s="1"/>
  <c r="I11" i="39"/>
  <c r="I11" i="47" s="1"/>
  <c r="H11" i="39"/>
  <c r="H11" i="47" s="1"/>
  <c r="G11" i="39"/>
  <c r="G11" i="47" s="1"/>
  <c r="F11" i="39"/>
  <c r="F11" i="47" s="1"/>
  <c r="E11" i="39"/>
  <c r="E11" i="47" s="1"/>
  <c r="D11" i="39"/>
  <c r="D11" i="47" s="1"/>
  <c r="C11" i="39"/>
  <c r="C11" i="47" s="1"/>
  <c r="P10" i="39"/>
  <c r="O10" i="39"/>
  <c r="O10" i="47" s="1"/>
  <c r="N10" i="39"/>
  <c r="N10" i="47" s="1"/>
  <c r="M10" i="39"/>
  <c r="M10" i="47" s="1"/>
  <c r="L10" i="39"/>
  <c r="L10" i="47" s="1"/>
  <c r="K10" i="39"/>
  <c r="K10" i="47" s="1"/>
  <c r="J10" i="39"/>
  <c r="J10" i="47" s="1"/>
  <c r="I10" i="39"/>
  <c r="I10" i="47" s="1"/>
  <c r="H10" i="39"/>
  <c r="H10" i="47" s="1"/>
  <c r="G10" i="39"/>
  <c r="G10" i="47" s="1"/>
  <c r="F10" i="39"/>
  <c r="F10" i="47" s="1"/>
  <c r="E10" i="39"/>
  <c r="E10" i="47" s="1"/>
  <c r="D10" i="39"/>
  <c r="D10" i="47" s="1"/>
  <c r="C10" i="39"/>
  <c r="C10" i="47" s="1"/>
  <c r="P9" i="39"/>
  <c r="O9" i="39"/>
  <c r="O9" i="47" s="1"/>
  <c r="N9" i="39"/>
  <c r="N9" i="47" s="1"/>
  <c r="M9" i="39"/>
  <c r="M9" i="47" s="1"/>
  <c r="L9" i="39"/>
  <c r="L9" i="47" s="1"/>
  <c r="K9" i="39"/>
  <c r="K9" i="47" s="1"/>
  <c r="J9" i="39"/>
  <c r="J9" i="47" s="1"/>
  <c r="I9" i="39"/>
  <c r="I9" i="47" s="1"/>
  <c r="H9" i="39"/>
  <c r="H9" i="47" s="1"/>
  <c r="G9" i="39"/>
  <c r="G9" i="47" s="1"/>
  <c r="F9" i="39"/>
  <c r="F9" i="47" s="1"/>
  <c r="E9" i="39"/>
  <c r="E9" i="47" s="1"/>
  <c r="D9" i="39"/>
  <c r="D9" i="47" s="1"/>
  <c r="C9" i="39"/>
  <c r="C9" i="47" s="1"/>
  <c r="P8" i="39"/>
  <c r="O8" i="39"/>
  <c r="O8" i="47" s="1"/>
  <c r="N8" i="39"/>
  <c r="N8" i="47" s="1"/>
  <c r="M8" i="39"/>
  <c r="M8" i="47" s="1"/>
  <c r="L8" i="39"/>
  <c r="L8" i="47" s="1"/>
  <c r="K8" i="39"/>
  <c r="K8" i="47" s="1"/>
  <c r="J8" i="39"/>
  <c r="J8" i="47" s="1"/>
  <c r="I8" i="39"/>
  <c r="I8" i="47" s="1"/>
  <c r="H8" i="39"/>
  <c r="H8" i="47" s="1"/>
  <c r="G8" i="39"/>
  <c r="G8" i="47" s="1"/>
  <c r="F8" i="39"/>
  <c r="F8" i="47" s="1"/>
  <c r="E8" i="39"/>
  <c r="E8" i="47" s="1"/>
  <c r="D8" i="39"/>
  <c r="D8" i="47" s="1"/>
  <c r="C8" i="39"/>
  <c r="C8" i="47" s="1"/>
  <c r="P7" i="39"/>
  <c r="O7" i="39"/>
  <c r="O7" i="47" s="1"/>
  <c r="N7" i="39"/>
  <c r="N7" i="47" s="1"/>
  <c r="M7" i="39"/>
  <c r="M7" i="47" s="1"/>
  <c r="L7" i="39"/>
  <c r="L7" i="47" s="1"/>
  <c r="K7" i="39"/>
  <c r="K7" i="47" s="1"/>
  <c r="J7" i="39"/>
  <c r="J7" i="47" s="1"/>
  <c r="I7" i="39"/>
  <c r="I7" i="47" s="1"/>
  <c r="H7" i="39"/>
  <c r="H7" i="47" s="1"/>
  <c r="G7" i="39"/>
  <c r="G7" i="47" s="1"/>
  <c r="F7" i="39"/>
  <c r="F7" i="47" s="1"/>
  <c r="E7" i="39"/>
  <c r="E7" i="47" s="1"/>
  <c r="D7" i="39"/>
  <c r="D7" i="47" s="1"/>
  <c r="C7" i="39"/>
  <c r="C7" i="47" s="1"/>
  <c r="B12" i="39"/>
  <c r="B12" i="47" s="1"/>
  <c r="B11" i="39"/>
  <c r="B11" i="47" s="1"/>
  <c r="B10" i="39"/>
  <c r="B10" i="47" s="1"/>
  <c r="B9" i="39"/>
  <c r="B9" i="47" s="1"/>
  <c r="B8" i="39"/>
  <c r="B8" i="47" s="1"/>
  <c r="B7" i="39"/>
  <c r="B7" i="47" s="1"/>
  <c r="P40" i="8"/>
  <c r="O40" i="8"/>
  <c r="O40" i="46" s="1"/>
  <c r="N40" i="8"/>
  <c r="N40" i="46" s="1"/>
  <c r="M40" i="8"/>
  <c r="M40" i="46" s="1"/>
  <c r="L40" i="8"/>
  <c r="L40" i="46" s="1"/>
  <c r="K40" i="8"/>
  <c r="K40" i="46" s="1"/>
  <c r="J40" i="8"/>
  <c r="J40" i="46" s="1"/>
  <c r="I40" i="8"/>
  <c r="I40" i="46" s="1"/>
  <c r="H40" i="8"/>
  <c r="H40" i="46" s="1"/>
  <c r="G40" i="8"/>
  <c r="G40" i="46" s="1"/>
  <c r="F40" i="8"/>
  <c r="F40" i="46" s="1"/>
  <c r="E40" i="8"/>
  <c r="E40" i="46" s="1"/>
  <c r="D40" i="8"/>
  <c r="D40" i="46" s="1"/>
  <c r="C40" i="8"/>
  <c r="C40" i="46" s="1"/>
  <c r="P39" i="8"/>
  <c r="O39" i="8"/>
  <c r="O39" i="46" s="1"/>
  <c r="N39" i="8"/>
  <c r="N39" i="46" s="1"/>
  <c r="M39" i="8"/>
  <c r="M39" i="46" s="1"/>
  <c r="L39" i="8"/>
  <c r="L39" i="46" s="1"/>
  <c r="K39" i="8"/>
  <c r="K39" i="46" s="1"/>
  <c r="J39" i="8"/>
  <c r="J39" i="46" s="1"/>
  <c r="I39" i="8"/>
  <c r="I39" i="46" s="1"/>
  <c r="H39" i="8"/>
  <c r="H39" i="46" s="1"/>
  <c r="G39" i="8"/>
  <c r="G39" i="46" s="1"/>
  <c r="F39" i="8"/>
  <c r="F39" i="46" s="1"/>
  <c r="E39" i="8"/>
  <c r="E39" i="46" s="1"/>
  <c r="D39" i="8"/>
  <c r="D39" i="46" s="1"/>
  <c r="C39" i="8"/>
  <c r="C39" i="46" s="1"/>
  <c r="P38" i="8"/>
  <c r="O38" i="8"/>
  <c r="O38" i="46" s="1"/>
  <c r="N38" i="8"/>
  <c r="N38" i="46" s="1"/>
  <c r="M38" i="8"/>
  <c r="M38" i="46" s="1"/>
  <c r="L38" i="8"/>
  <c r="L38" i="46" s="1"/>
  <c r="K38" i="8"/>
  <c r="K38" i="46" s="1"/>
  <c r="J38" i="8"/>
  <c r="J38" i="46" s="1"/>
  <c r="I38" i="8"/>
  <c r="I38" i="46" s="1"/>
  <c r="H38" i="8"/>
  <c r="H38" i="46" s="1"/>
  <c r="G38" i="8"/>
  <c r="G38" i="46" s="1"/>
  <c r="F38" i="8"/>
  <c r="F38" i="46" s="1"/>
  <c r="E38" i="8"/>
  <c r="E38" i="46" s="1"/>
  <c r="D38" i="8"/>
  <c r="D38" i="46" s="1"/>
  <c r="C38" i="8"/>
  <c r="C38" i="46" s="1"/>
  <c r="P37" i="8"/>
  <c r="O37" i="8"/>
  <c r="O37" i="46" s="1"/>
  <c r="N37" i="8"/>
  <c r="N37" i="46" s="1"/>
  <c r="M37" i="8"/>
  <c r="M37" i="46" s="1"/>
  <c r="L37" i="8"/>
  <c r="L37" i="46" s="1"/>
  <c r="K37" i="8"/>
  <c r="K37" i="46" s="1"/>
  <c r="J37" i="8"/>
  <c r="J37" i="46" s="1"/>
  <c r="I37" i="8"/>
  <c r="I37" i="46" s="1"/>
  <c r="H37" i="8"/>
  <c r="H37" i="46" s="1"/>
  <c r="G37" i="8"/>
  <c r="G37" i="46" s="1"/>
  <c r="F37" i="8"/>
  <c r="F37" i="46" s="1"/>
  <c r="E37" i="8"/>
  <c r="E37" i="46" s="1"/>
  <c r="D37" i="8"/>
  <c r="D37" i="46" s="1"/>
  <c r="C37" i="8"/>
  <c r="C37" i="46" s="1"/>
  <c r="P36" i="8"/>
  <c r="O36" i="8"/>
  <c r="O36" i="46" s="1"/>
  <c r="N36" i="8"/>
  <c r="N36" i="46" s="1"/>
  <c r="M36" i="8"/>
  <c r="M36" i="46" s="1"/>
  <c r="L36" i="8"/>
  <c r="L36" i="46" s="1"/>
  <c r="K36" i="8"/>
  <c r="K36" i="46" s="1"/>
  <c r="J36" i="8"/>
  <c r="J36" i="46" s="1"/>
  <c r="I36" i="8"/>
  <c r="I36" i="46" s="1"/>
  <c r="H36" i="8"/>
  <c r="H36" i="46" s="1"/>
  <c r="G36" i="8"/>
  <c r="G36" i="46" s="1"/>
  <c r="F36" i="8"/>
  <c r="F36" i="46" s="1"/>
  <c r="E36" i="8"/>
  <c r="E36" i="46" s="1"/>
  <c r="D36" i="8"/>
  <c r="D36" i="46" s="1"/>
  <c r="C36" i="8"/>
  <c r="C36" i="46" s="1"/>
  <c r="P35" i="8"/>
  <c r="O35" i="8"/>
  <c r="O35" i="46" s="1"/>
  <c r="N35" i="8"/>
  <c r="N35" i="46" s="1"/>
  <c r="M35" i="8"/>
  <c r="M35" i="46" s="1"/>
  <c r="L35" i="8"/>
  <c r="L35" i="46" s="1"/>
  <c r="K35" i="8"/>
  <c r="K35" i="46" s="1"/>
  <c r="J35" i="8"/>
  <c r="J35" i="46" s="1"/>
  <c r="I35" i="8"/>
  <c r="I35" i="46" s="1"/>
  <c r="H35" i="8"/>
  <c r="H35" i="46" s="1"/>
  <c r="G35" i="8"/>
  <c r="G35" i="46" s="1"/>
  <c r="F35" i="8"/>
  <c r="F35" i="46" s="1"/>
  <c r="E35" i="8"/>
  <c r="E35" i="46" s="1"/>
  <c r="D35" i="8"/>
  <c r="D35" i="46" s="1"/>
  <c r="C35" i="8"/>
  <c r="C35" i="46" s="1"/>
  <c r="B40" i="8"/>
  <c r="B40" i="46" s="1"/>
  <c r="B39" i="8"/>
  <c r="B39" i="46" s="1"/>
  <c r="B38" i="8"/>
  <c r="B38" i="46" s="1"/>
  <c r="B37" i="8"/>
  <c r="B37" i="46" s="1"/>
  <c r="B36" i="8"/>
  <c r="B36" i="46" s="1"/>
  <c r="B35" i="8"/>
  <c r="B35" i="46" s="1"/>
  <c r="P33" i="8"/>
  <c r="O33" i="8"/>
  <c r="O33" i="46" s="1"/>
  <c r="N33" i="8"/>
  <c r="N33" i="46" s="1"/>
  <c r="M33" i="8"/>
  <c r="M33" i="46" s="1"/>
  <c r="L33" i="8"/>
  <c r="L33" i="46" s="1"/>
  <c r="K33" i="8"/>
  <c r="K33" i="46" s="1"/>
  <c r="J33" i="8"/>
  <c r="J33" i="46" s="1"/>
  <c r="I33" i="8"/>
  <c r="I33" i="46" s="1"/>
  <c r="H33" i="8"/>
  <c r="H33" i="46" s="1"/>
  <c r="G33" i="8"/>
  <c r="G33" i="46" s="1"/>
  <c r="F33" i="8"/>
  <c r="F33" i="46" s="1"/>
  <c r="E33" i="8"/>
  <c r="E33" i="46" s="1"/>
  <c r="D33" i="8"/>
  <c r="D33" i="46" s="1"/>
  <c r="C33" i="8"/>
  <c r="C33" i="46" s="1"/>
  <c r="P32" i="8"/>
  <c r="O32" i="8"/>
  <c r="O32" i="46" s="1"/>
  <c r="N32" i="8"/>
  <c r="N32" i="46" s="1"/>
  <c r="M32" i="8"/>
  <c r="M32" i="46" s="1"/>
  <c r="L32" i="8"/>
  <c r="L32" i="46" s="1"/>
  <c r="K32" i="8"/>
  <c r="K32" i="46" s="1"/>
  <c r="J32" i="8"/>
  <c r="J32" i="46" s="1"/>
  <c r="I32" i="8"/>
  <c r="I32" i="46" s="1"/>
  <c r="H32" i="8"/>
  <c r="H32" i="46" s="1"/>
  <c r="G32" i="8"/>
  <c r="G32" i="46" s="1"/>
  <c r="F32" i="8"/>
  <c r="F32" i="46" s="1"/>
  <c r="E32" i="8"/>
  <c r="E32" i="46" s="1"/>
  <c r="D32" i="8"/>
  <c r="D32" i="46" s="1"/>
  <c r="C32" i="8"/>
  <c r="C32" i="46" s="1"/>
  <c r="P31" i="8"/>
  <c r="O31" i="8"/>
  <c r="O31" i="46" s="1"/>
  <c r="N31" i="8"/>
  <c r="N31" i="46" s="1"/>
  <c r="M31" i="8"/>
  <c r="M31" i="46" s="1"/>
  <c r="L31" i="8"/>
  <c r="L31" i="46" s="1"/>
  <c r="K31" i="8"/>
  <c r="K31" i="46" s="1"/>
  <c r="J31" i="8"/>
  <c r="J31" i="46" s="1"/>
  <c r="I31" i="8"/>
  <c r="I31" i="46" s="1"/>
  <c r="H31" i="8"/>
  <c r="H31" i="46" s="1"/>
  <c r="G31" i="8"/>
  <c r="G31" i="46" s="1"/>
  <c r="F31" i="8"/>
  <c r="F31" i="46" s="1"/>
  <c r="E31" i="8"/>
  <c r="E31" i="46" s="1"/>
  <c r="D31" i="8"/>
  <c r="D31" i="46" s="1"/>
  <c r="C31" i="8"/>
  <c r="C31" i="46" s="1"/>
  <c r="P30" i="8"/>
  <c r="O30" i="8"/>
  <c r="O30" i="46" s="1"/>
  <c r="N30" i="8"/>
  <c r="N30" i="46" s="1"/>
  <c r="M30" i="8"/>
  <c r="M30" i="46" s="1"/>
  <c r="L30" i="8"/>
  <c r="L30" i="46" s="1"/>
  <c r="K30" i="8"/>
  <c r="K30" i="46" s="1"/>
  <c r="J30" i="8"/>
  <c r="J30" i="46" s="1"/>
  <c r="I30" i="8"/>
  <c r="I30" i="46" s="1"/>
  <c r="H30" i="8"/>
  <c r="H30" i="46" s="1"/>
  <c r="G30" i="8"/>
  <c r="G30" i="46" s="1"/>
  <c r="F30" i="8"/>
  <c r="F30" i="46" s="1"/>
  <c r="E30" i="8"/>
  <c r="E30" i="46" s="1"/>
  <c r="D30" i="8"/>
  <c r="D30" i="46" s="1"/>
  <c r="C30" i="8"/>
  <c r="C30" i="46" s="1"/>
  <c r="P29" i="8"/>
  <c r="O29" i="8"/>
  <c r="O29" i="46" s="1"/>
  <c r="N29" i="8"/>
  <c r="N29" i="46" s="1"/>
  <c r="M29" i="8"/>
  <c r="M29" i="46" s="1"/>
  <c r="L29" i="8"/>
  <c r="L29" i="46" s="1"/>
  <c r="K29" i="8"/>
  <c r="K29" i="46" s="1"/>
  <c r="J29" i="8"/>
  <c r="J29" i="46" s="1"/>
  <c r="I29" i="8"/>
  <c r="I29" i="46" s="1"/>
  <c r="H29" i="8"/>
  <c r="H29" i="46" s="1"/>
  <c r="G29" i="8"/>
  <c r="G29" i="46" s="1"/>
  <c r="F29" i="8"/>
  <c r="F29" i="46" s="1"/>
  <c r="E29" i="8"/>
  <c r="E29" i="46" s="1"/>
  <c r="D29" i="8"/>
  <c r="D29" i="46" s="1"/>
  <c r="C29" i="8"/>
  <c r="C29" i="46" s="1"/>
  <c r="P28" i="8"/>
  <c r="O28" i="8"/>
  <c r="O28" i="46" s="1"/>
  <c r="N28" i="8"/>
  <c r="N28" i="46" s="1"/>
  <c r="M28" i="8"/>
  <c r="M28" i="46" s="1"/>
  <c r="L28" i="8"/>
  <c r="L28" i="46" s="1"/>
  <c r="K28" i="8"/>
  <c r="K28" i="46" s="1"/>
  <c r="J28" i="8"/>
  <c r="J28" i="46" s="1"/>
  <c r="I28" i="8"/>
  <c r="I28" i="46" s="1"/>
  <c r="H28" i="8"/>
  <c r="H28" i="46" s="1"/>
  <c r="G28" i="8"/>
  <c r="G28" i="46" s="1"/>
  <c r="F28" i="8"/>
  <c r="F28" i="46" s="1"/>
  <c r="E28" i="8"/>
  <c r="E28" i="46" s="1"/>
  <c r="D28" i="8"/>
  <c r="D28" i="46" s="1"/>
  <c r="C28" i="8"/>
  <c r="C28" i="46" s="1"/>
  <c r="B33" i="8"/>
  <c r="B33" i="46" s="1"/>
  <c r="B32" i="8"/>
  <c r="B32" i="46" s="1"/>
  <c r="B31" i="8"/>
  <c r="B31" i="46" s="1"/>
  <c r="B30" i="8"/>
  <c r="B30" i="46" s="1"/>
  <c r="B29" i="8"/>
  <c r="B29" i="46" s="1"/>
  <c r="B28" i="8"/>
  <c r="B28" i="46" s="1"/>
  <c r="P26" i="8"/>
  <c r="O26" i="8"/>
  <c r="O26" i="46" s="1"/>
  <c r="N26" i="8"/>
  <c r="N26" i="46" s="1"/>
  <c r="M26" i="8"/>
  <c r="M26" i="46" s="1"/>
  <c r="L26" i="8"/>
  <c r="L26" i="46" s="1"/>
  <c r="K26" i="8"/>
  <c r="K26" i="46" s="1"/>
  <c r="J26" i="8"/>
  <c r="J26" i="46" s="1"/>
  <c r="I26" i="8"/>
  <c r="I26" i="46" s="1"/>
  <c r="H26" i="8"/>
  <c r="H26" i="46" s="1"/>
  <c r="G26" i="8"/>
  <c r="G26" i="46" s="1"/>
  <c r="F26" i="8"/>
  <c r="F26" i="46" s="1"/>
  <c r="E26" i="8"/>
  <c r="E26" i="46" s="1"/>
  <c r="D26" i="8"/>
  <c r="D26" i="46" s="1"/>
  <c r="C26" i="8"/>
  <c r="C26" i="46" s="1"/>
  <c r="P25" i="8"/>
  <c r="O25" i="8"/>
  <c r="O25" i="46" s="1"/>
  <c r="N25" i="8"/>
  <c r="N25" i="46" s="1"/>
  <c r="M25" i="8"/>
  <c r="M25" i="46" s="1"/>
  <c r="L25" i="8"/>
  <c r="L25" i="46" s="1"/>
  <c r="K25" i="8"/>
  <c r="K25" i="46" s="1"/>
  <c r="J25" i="8"/>
  <c r="J25" i="46" s="1"/>
  <c r="I25" i="8"/>
  <c r="I25" i="46" s="1"/>
  <c r="H25" i="8"/>
  <c r="H25" i="46" s="1"/>
  <c r="G25" i="8"/>
  <c r="G25" i="46" s="1"/>
  <c r="F25" i="8"/>
  <c r="F25" i="46" s="1"/>
  <c r="E25" i="8"/>
  <c r="E25" i="46" s="1"/>
  <c r="D25" i="8"/>
  <c r="D25" i="46" s="1"/>
  <c r="C25" i="8"/>
  <c r="C25" i="46" s="1"/>
  <c r="P24" i="8"/>
  <c r="O24" i="8"/>
  <c r="O24" i="46" s="1"/>
  <c r="N24" i="8"/>
  <c r="N24" i="46" s="1"/>
  <c r="M24" i="8"/>
  <c r="M24" i="46" s="1"/>
  <c r="L24" i="8"/>
  <c r="L24" i="46" s="1"/>
  <c r="K24" i="8"/>
  <c r="K24" i="46" s="1"/>
  <c r="J24" i="8"/>
  <c r="J24" i="46" s="1"/>
  <c r="I24" i="8"/>
  <c r="I24" i="46" s="1"/>
  <c r="H24" i="8"/>
  <c r="H24" i="46" s="1"/>
  <c r="G24" i="8"/>
  <c r="G24" i="46" s="1"/>
  <c r="F24" i="8"/>
  <c r="F24" i="46" s="1"/>
  <c r="E24" i="8"/>
  <c r="E24" i="46" s="1"/>
  <c r="D24" i="8"/>
  <c r="D24" i="46" s="1"/>
  <c r="C24" i="8"/>
  <c r="C24" i="46" s="1"/>
  <c r="P23" i="8"/>
  <c r="O23" i="8"/>
  <c r="O23" i="46" s="1"/>
  <c r="N23" i="8"/>
  <c r="N23" i="46" s="1"/>
  <c r="M23" i="8"/>
  <c r="M23" i="46" s="1"/>
  <c r="L23" i="8"/>
  <c r="L23" i="46" s="1"/>
  <c r="K23" i="8"/>
  <c r="K23" i="46" s="1"/>
  <c r="J23" i="8"/>
  <c r="J23" i="46" s="1"/>
  <c r="I23" i="8"/>
  <c r="I23" i="46" s="1"/>
  <c r="H23" i="8"/>
  <c r="H23" i="46" s="1"/>
  <c r="G23" i="8"/>
  <c r="G23" i="46" s="1"/>
  <c r="F23" i="8"/>
  <c r="F23" i="46" s="1"/>
  <c r="E23" i="8"/>
  <c r="E23" i="46" s="1"/>
  <c r="D23" i="8"/>
  <c r="D23" i="46" s="1"/>
  <c r="C23" i="8"/>
  <c r="C23" i="46" s="1"/>
  <c r="P22" i="8"/>
  <c r="O22" i="8"/>
  <c r="O22" i="46" s="1"/>
  <c r="N22" i="8"/>
  <c r="N22" i="46" s="1"/>
  <c r="M22" i="8"/>
  <c r="M22" i="46" s="1"/>
  <c r="L22" i="8"/>
  <c r="L22" i="46" s="1"/>
  <c r="K22" i="8"/>
  <c r="K22" i="46" s="1"/>
  <c r="J22" i="8"/>
  <c r="J22" i="46" s="1"/>
  <c r="I22" i="8"/>
  <c r="I22" i="46" s="1"/>
  <c r="H22" i="8"/>
  <c r="H22" i="46" s="1"/>
  <c r="G22" i="8"/>
  <c r="G22" i="46" s="1"/>
  <c r="F22" i="8"/>
  <c r="F22" i="46" s="1"/>
  <c r="E22" i="8"/>
  <c r="E22" i="46" s="1"/>
  <c r="D22" i="8"/>
  <c r="D22" i="46" s="1"/>
  <c r="C22" i="8"/>
  <c r="C22" i="46" s="1"/>
  <c r="P21" i="8"/>
  <c r="O21" i="8"/>
  <c r="O21" i="46" s="1"/>
  <c r="N21" i="8"/>
  <c r="N21" i="46" s="1"/>
  <c r="M21" i="8"/>
  <c r="M21" i="46" s="1"/>
  <c r="L21" i="8"/>
  <c r="L21" i="46" s="1"/>
  <c r="K21" i="8"/>
  <c r="K21" i="46" s="1"/>
  <c r="J21" i="8"/>
  <c r="J21" i="46" s="1"/>
  <c r="I21" i="8"/>
  <c r="I21" i="46" s="1"/>
  <c r="H21" i="8"/>
  <c r="H21" i="46" s="1"/>
  <c r="G21" i="8"/>
  <c r="G21" i="46" s="1"/>
  <c r="F21" i="8"/>
  <c r="F21" i="46" s="1"/>
  <c r="E21" i="8"/>
  <c r="E21" i="46" s="1"/>
  <c r="D21" i="8"/>
  <c r="D21" i="46" s="1"/>
  <c r="C21" i="8"/>
  <c r="C21" i="46" s="1"/>
  <c r="B26" i="8"/>
  <c r="B26" i="46" s="1"/>
  <c r="B25" i="8"/>
  <c r="B25" i="46" s="1"/>
  <c r="B24" i="8"/>
  <c r="B24" i="46" s="1"/>
  <c r="B23" i="8"/>
  <c r="B23" i="46" s="1"/>
  <c r="B22" i="8"/>
  <c r="B22" i="46" s="1"/>
  <c r="B21" i="8"/>
  <c r="B21" i="46" s="1"/>
  <c r="P19" i="8"/>
  <c r="O19" i="8"/>
  <c r="O19" i="46" s="1"/>
  <c r="N19" i="8"/>
  <c r="N19" i="46" s="1"/>
  <c r="M19" i="8"/>
  <c r="M19" i="46" s="1"/>
  <c r="L19" i="8"/>
  <c r="L19" i="46" s="1"/>
  <c r="K19" i="8"/>
  <c r="K19" i="46" s="1"/>
  <c r="J19" i="8"/>
  <c r="J19" i="46" s="1"/>
  <c r="I19" i="8"/>
  <c r="I19" i="46" s="1"/>
  <c r="H19" i="8"/>
  <c r="H19" i="46" s="1"/>
  <c r="G19" i="8"/>
  <c r="G19" i="46" s="1"/>
  <c r="F19" i="8"/>
  <c r="F19" i="46" s="1"/>
  <c r="E19" i="8"/>
  <c r="E19" i="46" s="1"/>
  <c r="D19" i="8"/>
  <c r="D19" i="46" s="1"/>
  <c r="C19" i="8"/>
  <c r="C19" i="46" s="1"/>
  <c r="P18" i="8"/>
  <c r="O18" i="8"/>
  <c r="O18" i="46" s="1"/>
  <c r="N18" i="8"/>
  <c r="N18" i="46" s="1"/>
  <c r="M18" i="8"/>
  <c r="M18" i="46" s="1"/>
  <c r="L18" i="8"/>
  <c r="L18" i="46" s="1"/>
  <c r="K18" i="8"/>
  <c r="K18" i="46" s="1"/>
  <c r="J18" i="8"/>
  <c r="J18" i="46" s="1"/>
  <c r="I18" i="8"/>
  <c r="I18" i="46" s="1"/>
  <c r="H18" i="8"/>
  <c r="H18" i="46" s="1"/>
  <c r="G18" i="8"/>
  <c r="G18" i="46" s="1"/>
  <c r="F18" i="8"/>
  <c r="F18" i="46" s="1"/>
  <c r="E18" i="8"/>
  <c r="E18" i="46" s="1"/>
  <c r="D18" i="8"/>
  <c r="D18" i="46" s="1"/>
  <c r="C18" i="8"/>
  <c r="C18" i="46" s="1"/>
  <c r="P17" i="8"/>
  <c r="O17" i="8"/>
  <c r="O17" i="46" s="1"/>
  <c r="N17" i="8"/>
  <c r="N17" i="46" s="1"/>
  <c r="M17" i="8"/>
  <c r="M17" i="46" s="1"/>
  <c r="L17" i="8"/>
  <c r="L17" i="46" s="1"/>
  <c r="K17" i="8"/>
  <c r="K17" i="46" s="1"/>
  <c r="J17" i="8"/>
  <c r="J17" i="46" s="1"/>
  <c r="I17" i="8"/>
  <c r="I17" i="46" s="1"/>
  <c r="H17" i="8"/>
  <c r="H17" i="46" s="1"/>
  <c r="G17" i="8"/>
  <c r="G17" i="46" s="1"/>
  <c r="F17" i="8"/>
  <c r="F17" i="46" s="1"/>
  <c r="E17" i="8"/>
  <c r="E17" i="46" s="1"/>
  <c r="D17" i="8"/>
  <c r="D17" i="46" s="1"/>
  <c r="C17" i="8"/>
  <c r="C17" i="46" s="1"/>
  <c r="P16" i="8"/>
  <c r="O16" i="8"/>
  <c r="O16" i="46" s="1"/>
  <c r="N16" i="8"/>
  <c r="N16" i="46" s="1"/>
  <c r="M16" i="8"/>
  <c r="M16" i="46" s="1"/>
  <c r="L16" i="8"/>
  <c r="L16" i="46" s="1"/>
  <c r="K16" i="8"/>
  <c r="K16" i="46" s="1"/>
  <c r="J16" i="8"/>
  <c r="J16" i="46" s="1"/>
  <c r="I16" i="8"/>
  <c r="I16" i="46" s="1"/>
  <c r="H16" i="8"/>
  <c r="H16" i="46" s="1"/>
  <c r="G16" i="8"/>
  <c r="G16" i="46" s="1"/>
  <c r="F16" i="8"/>
  <c r="F16" i="46" s="1"/>
  <c r="E16" i="8"/>
  <c r="E16" i="46" s="1"/>
  <c r="D16" i="8"/>
  <c r="D16" i="46" s="1"/>
  <c r="C16" i="8"/>
  <c r="C16" i="46" s="1"/>
  <c r="P15" i="8"/>
  <c r="O15" i="8"/>
  <c r="O15" i="46" s="1"/>
  <c r="N15" i="8"/>
  <c r="N15" i="46" s="1"/>
  <c r="M15" i="8"/>
  <c r="M15" i="46" s="1"/>
  <c r="L15" i="8"/>
  <c r="L15" i="46" s="1"/>
  <c r="K15" i="8"/>
  <c r="K15" i="46" s="1"/>
  <c r="J15" i="8"/>
  <c r="J15" i="46" s="1"/>
  <c r="I15" i="8"/>
  <c r="I15" i="46" s="1"/>
  <c r="H15" i="8"/>
  <c r="H15" i="46" s="1"/>
  <c r="G15" i="8"/>
  <c r="G15" i="46" s="1"/>
  <c r="F15" i="8"/>
  <c r="F15" i="46" s="1"/>
  <c r="E15" i="8"/>
  <c r="E15" i="46" s="1"/>
  <c r="D15" i="8"/>
  <c r="D15" i="46" s="1"/>
  <c r="C15" i="8"/>
  <c r="C15" i="46" s="1"/>
  <c r="P14" i="8"/>
  <c r="O14" i="8"/>
  <c r="O14" i="46" s="1"/>
  <c r="N14" i="8"/>
  <c r="N14" i="46" s="1"/>
  <c r="M14" i="8"/>
  <c r="M14" i="46" s="1"/>
  <c r="L14" i="8"/>
  <c r="L14" i="46" s="1"/>
  <c r="K14" i="8"/>
  <c r="K14" i="46" s="1"/>
  <c r="J14" i="8"/>
  <c r="J14" i="46" s="1"/>
  <c r="I14" i="8"/>
  <c r="I14" i="46" s="1"/>
  <c r="H14" i="8"/>
  <c r="H14" i="46" s="1"/>
  <c r="G14" i="8"/>
  <c r="G14" i="46" s="1"/>
  <c r="F14" i="8"/>
  <c r="F14" i="46" s="1"/>
  <c r="E14" i="8"/>
  <c r="E14" i="46" s="1"/>
  <c r="D14" i="8"/>
  <c r="D14" i="46" s="1"/>
  <c r="C14" i="8"/>
  <c r="C14" i="46" s="1"/>
  <c r="B19" i="8"/>
  <c r="B19" i="46" s="1"/>
  <c r="B18" i="8"/>
  <c r="B18" i="46" s="1"/>
  <c r="B17" i="8"/>
  <c r="B17" i="46" s="1"/>
  <c r="B16" i="8"/>
  <c r="B16" i="46" s="1"/>
  <c r="B15" i="8"/>
  <c r="B15" i="46" s="1"/>
  <c r="B14" i="8"/>
  <c r="B14" i="46" s="1"/>
  <c r="B12" i="8"/>
  <c r="B12" i="46" s="1"/>
  <c r="P12" i="46" s="1"/>
  <c r="B11" i="8"/>
  <c r="B11" i="46" s="1"/>
  <c r="P11" i="46" s="1"/>
  <c r="B10" i="8"/>
  <c r="B10" i="46" s="1"/>
  <c r="P10" i="46" s="1"/>
  <c r="B9" i="8"/>
  <c r="B9" i="46" s="1"/>
  <c r="P9" i="46" s="1"/>
  <c r="B8" i="8"/>
  <c r="B8" i="46" s="1"/>
  <c r="P8" i="46" s="1"/>
  <c r="B7" i="8"/>
  <c r="B7" i="46" s="1"/>
  <c r="P7" i="46" s="1"/>
  <c r="A1" i="45"/>
  <c r="A1" i="44"/>
  <c r="A1" i="43"/>
  <c r="A1" i="42"/>
  <c r="A1" i="41"/>
  <c r="DJ1" i="1"/>
  <c r="CT1" i="1"/>
  <c r="CD1" i="1"/>
  <c r="BN1" i="1"/>
  <c r="AX1" i="1"/>
  <c r="AH1" i="1"/>
  <c r="R1" i="1"/>
  <c r="A4" i="51"/>
  <c r="A4" i="50"/>
  <c r="A4" i="49"/>
  <c r="A4" i="48"/>
  <c r="A4" i="47"/>
  <c r="A1" i="51"/>
  <c r="A1" i="50"/>
  <c r="A1" i="49"/>
  <c r="A1" i="48"/>
  <c r="A1" i="47"/>
  <c r="A1" i="24"/>
  <c r="A1" i="38"/>
  <c r="A1" i="22"/>
  <c r="A1" i="23"/>
  <c r="A1" i="39"/>
  <c r="P30" i="46" l="1"/>
  <c r="P9" i="47"/>
  <c r="P17" i="47"/>
  <c r="P18" i="46"/>
  <c r="P29" i="46"/>
  <c r="P33" i="46"/>
  <c r="P12" i="47"/>
  <c r="P8" i="47"/>
  <c r="P10" i="47"/>
  <c r="P14" i="47"/>
  <c r="P18" i="47"/>
  <c r="P28" i="46"/>
  <c r="P32" i="46"/>
  <c r="P15" i="47"/>
  <c r="P19" i="47"/>
  <c r="P14" i="46"/>
  <c r="P23" i="46"/>
  <c r="P31" i="46"/>
  <c r="P37" i="46"/>
  <c r="P7" i="47"/>
  <c r="P11" i="47"/>
  <c r="P16" i="47"/>
  <c r="P36" i="46"/>
  <c r="P40" i="46"/>
  <c r="P35" i="46"/>
  <c r="P39" i="46"/>
  <c r="P38" i="46"/>
  <c r="P21" i="46"/>
  <c r="P22" i="46"/>
  <c r="P26" i="46"/>
  <c r="P25" i="46"/>
  <c r="P24" i="46"/>
  <c r="P15" i="46"/>
  <c r="P19" i="46"/>
  <c r="P17" i="46"/>
  <c r="P16" i="46"/>
  <c r="A34" i="51"/>
  <c r="A27" i="51"/>
  <c r="A20" i="51"/>
  <c r="A13" i="51"/>
  <c r="A6" i="51"/>
  <c r="A34" i="50"/>
  <c r="A27" i="50"/>
  <c r="A20" i="50"/>
  <c r="A13" i="50"/>
  <c r="A6" i="50"/>
  <c r="A34" i="49"/>
  <c r="A27" i="49"/>
  <c r="A20" i="49"/>
  <c r="A13" i="49"/>
  <c r="A6" i="49"/>
  <c r="A34" i="48"/>
  <c r="A27" i="48"/>
  <c r="A20" i="48"/>
  <c r="A13" i="48"/>
  <c r="A6" i="48"/>
  <c r="A34" i="47"/>
  <c r="A27" i="47"/>
  <c r="A20" i="47"/>
  <c r="A13" i="47"/>
  <c r="A6" i="47"/>
  <c r="A34" i="46" l="1"/>
  <c r="A27" i="46"/>
  <c r="A20" i="46"/>
  <c r="A13" i="46"/>
  <c r="A6" i="46"/>
  <c r="A34" i="39" l="1"/>
  <c r="A27" i="39"/>
  <c r="A20" i="39"/>
  <c r="A13" i="39"/>
  <c r="A6" i="39"/>
  <c r="A34" i="38"/>
  <c r="A27" i="38"/>
  <c r="A20" i="38"/>
  <c r="A13" i="38"/>
  <c r="A6" i="38"/>
  <c r="A34" i="24"/>
  <c r="A27" i="24"/>
  <c r="A20" i="24"/>
  <c r="A13" i="24"/>
  <c r="A6" i="24"/>
  <c r="A34" i="22"/>
  <c r="A27" i="22"/>
  <c r="A20" i="22"/>
  <c r="A13" i="22"/>
  <c r="A6" i="22"/>
  <c r="A34" i="23"/>
  <c r="A27" i="23"/>
  <c r="A20" i="23"/>
  <c r="A34" i="8"/>
  <c r="A27" i="8"/>
  <c r="A20" i="8"/>
  <c r="A13" i="8"/>
  <c r="A6" i="8"/>
  <c r="A13" i="23"/>
  <c r="A6" i="23"/>
  <c r="CP38" i="1" l="1"/>
  <c r="CN38" i="1"/>
  <c r="CL38" i="1"/>
  <c r="CJ38" i="1"/>
  <c r="CH38" i="1"/>
  <c r="CF38" i="1"/>
  <c r="CD38" i="1"/>
  <c r="CQ38" i="1"/>
  <c r="CO38" i="1"/>
  <c r="CM38" i="1"/>
  <c r="CK38" i="1"/>
  <c r="CI38" i="1"/>
  <c r="CG38" i="1"/>
  <c r="CE38" i="1"/>
  <c r="DV38" i="1"/>
  <c r="DT38" i="1"/>
  <c r="DR38" i="1"/>
  <c r="DP38" i="1"/>
  <c r="DN38" i="1"/>
  <c r="DL38" i="1"/>
  <c r="DJ38" i="1"/>
  <c r="DW38" i="1"/>
  <c r="DU38" i="1"/>
  <c r="DS38" i="1"/>
  <c r="DQ38" i="1"/>
  <c r="DO38" i="1"/>
  <c r="DM38" i="1"/>
  <c r="DK38" i="1"/>
  <c r="DV21" i="1" l="1"/>
  <c r="DT21" i="1"/>
  <c r="DR21" i="1"/>
  <c r="DP21" i="1"/>
  <c r="DN21" i="1"/>
  <c r="DL21" i="1"/>
  <c r="DJ21" i="1"/>
  <c r="DW21" i="1"/>
  <c r="DU21" i="1"/>
  <c r="DS21" i="1"/>
  <c r="DQ21" i="1"/>
  <c r="DO21" i="1"/>
  <c r="DM21" i="1"/>
  <c r="DK21" i="1"/>
  <c r="CP21" i="1"/>
  <c r="CN21" i="1"/>
  <c r="CL21" i="1"/>
  <c r="CJ21" i="1"/>
  <c r="CH21" i="1"/>
  <c r="CF21" i="1"/>
  <c r="CD21" i="1"/>
  <c r="CQ21" i="1"/>
  <c r="CO21" i="1"/>
  <c r="CM21" i="1"/>
  <c r="CK21" i="1"/>
  <c r="CI21" i="1"/>
  <c r="CG21" i="1"/>
  <c r="CE21" i="1"/>
</calcChain>
</file>

<file path=xl/sharedStrings.xml><?xml version="1.0" encoding="utf-8"?>
<sst xmlns="http://schemas.openxmlformats.org/spreadsheetml/2006/main" count="1141" uniqueCount="66">
  <si>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</si>
  <si>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</si>
  <si>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</si>
  <si>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</si>
  <si>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</si>
  <si>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</si>
  <si>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</si>
  <si>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</si>
  <si>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</si>
  <si>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</si>
  <si>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</si>
  <si>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</si>
  <si>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</si>
  <si>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</si>
  <si>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</si>
  <si>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</si>
  <si>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</si>
  <si>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</si>
  <si>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</si>
  <si>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</si>
  <si>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</si>
  <si>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</si>
  <si>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</si>
  <si>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</si>
  <si>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</si>
  <si>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</si>
  <si>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</si>
  <si>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</si>
  <si>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</si>
  <si>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</si>
  <si>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</si>
  <si>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Teorie</t>
  </si>
  <si>
    <t>Praxe</t>
  </si>
  <si>
    <t>teoretická výuka</t>
  </si>
  <si>
    <t>odborná výuka</t>
  </si>
  <si>
    <t>Příloha č. 8e</t>
  </si>
  <si>
    <t>65-51-H/01 Kuchař-číšník</t>
  </si>
  <si>
    <t>69-51-H/01 Kadeřník</t>
  </si>
  <si>
    <t>33-56-H/01 Truhlář</t>
  </si>
  <si>
    <t>36-52-H/01 Instalatér</t>
  </si>
  <si>
    <t>29-54-H/01 Cukrář</t>
  </si>
  <si>
    <t>23-51-H/01 Strojní mechanik</t>
  </si>
  <si>
    <t>66-51-H/01 Prodavač</t>
  </si>
  <si>
    <t>36-67-H/01 Zedník</t>
  </si>
  <si>
    <t>26-51-H/01 Elektrikář</t>
  </si>
  <si>
    <t>23-56-H/01 Obráběč kovů</t>
  </si>
  <si>
    <t>23-55-H/02 Karosář</t>
  </si>
  <si>
    <t>23-68-H/01 Mechanik opravář motorových vozidel</t>
  </si>
  <si>
    <t>41-55-H/01 Opravář zemědělských strojů</t>
  </si>
  <si>
    <t>26-51-H/02 Elektrikář - silnoproud</t>
  </si>
  <si>
    <t>26-52-H/01 Elektromechanik pro zařízení a přístroje</t>
  </si>
  <si>
    <t>MP v Kč/žáka</t>
  </si>
  <si>
    <t>ONIV v Kč/žáka</t>
  </si>
  <si>
    <t>(v Kč/žáka)</t>
  </si>
  <si>
    <t>Střední vzdělání s výučním listem - kategorie oborů H</t>
  </si>
  <si>
    <t>Střední vzdělávání - střední vzdělání s výučním listem (kategorie oborů H)</t>
  </si>
  <si>
    <t>65-51-H/01 Kuchař - číšník</t>
  </si>
  <si>
    <t>Krajské normativy a ukazatele pro stanovení krajských normativů v roce 2018</t>
  </si>
  <si>
    <t>Porovnání krajských normativů a ukazatelů pro stanovení krajských normativů v letech 2017 a 2018</t>
  </si>
  <si>
    <t>změna roku 2018 oproti roku 2017</t>
  </si>
  <si>
    <t>Krajské normativy Střední vzdělávání v roce 2018</t>
  </si>
  <si>
    <t>Krajské normativy a ukazatele pro stanovení krajských normativů v roce 2017</t>
  </si>
  <si>
    <t>stanovených jednotlivými krajskými úřady pro krajské a obecní školství v roce 2018</t>
  </si>
  <si>
    <t>x</t>
  </si>
  <si>
    <t xml:space="preserve"> 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</si>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</sst>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114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4" fontId="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6" xfId="0" applyNumberFormat="1" applyFont="1" applyBorder="1" applyAlignment="1">
      <alignment wrapText="1"/>
    </xf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24" xfId="0" applyFont="1" applyBorder="1" applyAlignment="1"/>
    <xf numFmtId="164" fontId="0" fillId="0" borderId="13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3" fillId="0" borderId="0" xfId="0" applyFont="1" applyFill="1"/>
    <xf numFmtId="0" fontId="0" fillId="0" borderId="1" xfId="0" applyNumberFormat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055979704664576"/>
          <c:w val="0.88068399829909561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formatCode>#,##0</c:formatCode>
                <c:ptCount val="14"/>
                <c:pt idx="0">
                  <c:v>17783.690987124464</c:v>
                </c:pt>
                <c:pt idx="1">
                  <c:v>18219.022857142856</c:v>
                </c:pt>
                <c:pt idx="2">
                  <c:v>17413.747746564961</c:v>
                </c:pt>
                <c:pt idx="3">
                  <c:v>17095.774647887323</c:v>
                </c:pt>
                <c:pt idx="4">
                  <c:v>18534.185932120021</c:v>
                </c:pt>
                <c:pt idx="5">
                  <c:v>16429.08141053548</c:v>
                </c:pt>
                <c:pt idx="6">
                  <c:v>16141.620876324871</c:v>
                </c:pt>
                <c:pt idx="7">
                  <c:v>17779.733333333334</c:v>
                </c:pt>
                <c:pt idx="8">
                  <c:v>18332.656826568265</c:v>
                </c:pt>
                <c:pt idx="9">
                  <c:v>18061.916199626368</c:v>
                </c:pt>
                <c:pt idx="10">
                  <c:v>18125.503637539867</c:v>
                </c:pt>
                <c:pt idx="11">
                  <c:v>17754.077791718944</c:v>
                </c:pt>
                <c:pt idx="12">
                  <c:v>16195</c:v>
                </c:pt>
                <c:pt idx="13">
                  <c:v>16246.815286624204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formatCode>#,##0</c:formatCode>
                <c:ptCount val="14"/>
                <c:pt idx="0">
                  <c:v>18173.684210526317</c:v>
                </c:pt>
                <c:pt idx="1">
                  <c:v>22219.634971428568</c:v>
                </c:pt>
                <c:pt idx="2">
                  <c:v>17413.747746564961</c:v>
                </c:pt>
                <c:pt idx="3">
                  <c:v>18581.359747861323</c:v>
                </c:pt>
                <c:pt idx="4">
                  <c:v>16164.736164736165</c:v>
                </c:pt>
                <c:pt idx="5">
                  <c:v>16429.08141053548</c:v>
                </c:pt>
                <c:pt idx="6">
                  <c:v>17086.418347072587</c:v>
                </c:pt>
                <c:pt idx="7">
                  <c:v>17859.107142857145</c:v>
                </c:pt>
                <c:pt idx="8">
                  <c:v>18332.656826568265</c:v>
                </c:pt>
                <c:pt idx="9">
                  <c:v>18345.893195988072</c:v>
                </c:pt>
                <c:pt idx="10">
                  <c:v>18633.837142652952</c:v>
                </c:pt>
                <c:pt idx="11">
                  <c:v>18416.485900216918</c:v>
                </c:pt>
                <c:pt idx="12">
                  <c:v>15242.35294117647</c:v>
                </c:pt>
                <c:pt idx="13">
                  <c:v>15194.341027550261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formatCode>#,##0</c:formatCode>
                <c:ptCount val="14"/>
                <c:pt idx="0">
                  <c:v>17483.544303797469</c:v>
                </c:pt>
                <c:pt idx="1">
                  <c:v>18127.927742857144</c:v>
                </c:pt>
                <c:pt idx="2">
                  <c:v>17413.747746564961</c:v>
                </c:pt>
                <c:pt idx="3">
                  <c:v>15830.149597238205</c:v>
                </c:pt>
                <c:pt idx="4">
                  <c:v>14718.75</c:v>
                </c:pt>
                <c:pt idx="5">
                  <c:v>16429.08141053548</c:v>
                </c:pt>
                <c:pt idx="6">
                  <c:v>15589.912203389813</c:v>
                </c:pt>
                <c:pt idx="7">
                  <c:v>17859.107142857145</c:v>
                </c:pt>
                <c:pt idx="8">
                  <c:v>18332.656826568265</c:v>
                </c:pt>
                <c:pt idx="9">
                  <c:v>17055.947580645163</c:v>
                </c:pt>
                <c:pt idx="10">
                  <c:v>16606.304493628439</c:v>
                </c:pt>
                <c:pt idx="11">
                  <c:v>17851.135407905804</c:v>
                </c:pt>
                <c:pt idx="12">
                  <c:v>15864.489795918367</c:v>
                </c:pt>
                <c:pt idx="13">
                  <c:v>14851.528384279476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formatCode>#,##0</c:formatCode>
                <c:ptCount val="14"/>
                <c:pt idx="0">
                  <c:v>16843.90243902439</c:v>
                </c:pt>
                <c:pt idx="1">
                  <c:v>24249.159989610387</c:v>
                </c:pt>
                <c:pt idx="2">
                  <c:v>16277.761771201522</c:v>
                </c:pt>
                <c:pt idx="3">
                  <c:v>18188.276773909209</c:v>
                </c:pt>
                <c:pt idx="4">
                  <c:v>14503.464203233256</c:v>
                </c:pt>
                <c:pt idx="5">
                  <c:v>16764.815637494445</c:v>
                </c:pt>
                <c:pt idx="6">
                  <c:v>14774.257516380936</c:v>
                </c:pt>
                <c:pt idx="7">
                  <c:v>17859.107142857145</c:v>
                </c:pt>
                <c:pt idx="8">
                  <c:v>17138.93919793014</c:v>
                </c:pt>
                <c:pt idx="9">
                  <c:v>16625.777923354079</c:v>
                </c:pt>
                <c:pt idx="10">
                  <c:v>16677.856937897111</c:v>
                </c:pt>
                <c:pt idx="11">
                  <c:v>17214.111922141121</c:v>
                </c:pt>
                <c:pt idx="12">
                  <c:v>14949.23076923077</c:v>
                </c:pt>
                <c:pt idx="13">
                  <c:v>15666.794625719769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formatCode>#,##0</c:formatCode>
                <c:ptCount val="14"/>
                <c:pt idx="0">
                  <c:v>14190.410958904109</c:v>
                </c:pt>
                <c:pt idx="1">
                  <c:v>17448.80389057751</c:v>
                </c:pt>
                <c:pt idx="2">
                  <c:v>16607.489066277532</c:v>
                </c:pt>
                <c:pt idx="3">
                  <c:v>17376.505263157895</c:v>
                </c:pt>
                <c:pt idx="4">
                  <c:v>12944.005496392992</c:v>
                </c:pt>
                <c:pt idx="5">
                  <c:v>15359.21855921856</c:v>
                </c:pt>
                <c:pt idx="6">
                  <c:v>17744.12681222325</c:v>
                </c:pt>
                <c:pt idx="7">
                  <c:v>17008.673469387755</c:v>
                </c:pt>
                <c:pt idx="8">
                  <c:v>17138.93919793014</c:v>
                </c:pt>
                <c:pt idx="9">
                  <c:v>17460.033538289546</c:v>
                </c:pt>
                <c:pt idx="10">
                  <c:v>19004.338210955699</c:v>
                </c:pt>
                <c:pt idx="11">
                  <c:v>17110.036275695285</c:v>
                </c:pt>
                <c:pt idx="12">
                  <c:v>15547.2</c:v>
                </c:pt>
                <c:pt idx="13">
                  <c:v>17227.522161249472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76808"/>
        <c:axId val="225306040"/>
      </c:barChart>
      <c:catAx>
        <c:axId val="22197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306040"/>
        <c:crosses val="autoZero"/>
        <c:auto val="1"/>
        <c:lblAlgn val="ctr"/>
        <c:lblOffset val="100"/>
        <c:noMultiLvlLbl val="0"/>
      </c:catAx>
      <c:valAx>
        <c:axId val="225306040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1976808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812894617223123"/>
          <c:h val="6.433381997463108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formatCode>#,##0</c:formatCode>
                <c:ptCount val="14"/>
                <c:pt idx="0">
                  <c:v>34530</c:v>
                </c:pt>
                <c:pt idx="1">
                  <c:v>36984</c:v>
                </c:pt>
                <c:pt idx="2">
                  <c:v>33987</c:v>
                </c:pt>
                <c:pt idx="3">
                  <c:v>34391</c:v>
                </c:pt>
                <c:pt idx="4">
                  <c:v>31400</c:v>
                </c:pt>
                <c:pt idx="5">
                  <c:v>31448</c:v>
                </c:pt>
                <c:pt idx="6">
                  <c:v>33510</c:v>
                </c:pt>
                <c:pt idx="7">
                  <c:v>33337</c:v>
                </c:pt>
                <c:pt idx="8">
                  <c:v>33121</c:v>
                </c:pt>
                <c:pt idx="9">
                  <c:v>33839</c:v>
                </c:pt>
                <c:pt idx="10">
                  <c:v>34664</c:v>
                </c:pt>
                <c:pt idx="11">
                  <c:v>35375</c:v>
                </c:pt>
                <c:pt idx="12">
                  <c:v>32390</c:v>
                </c:pt>
                <c:pt idx="13">
                  <c:v>34010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74768"/>
        <c:axId val="22437516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2018'!$CD$21:$CQ$21</c:f>
              <c:numCache>
                <c:formatCode>#,##0</c:formatCode>
                <c:ptCount val="14"/>
                <c:pt idx="0">
                  <c:v>33784.714285714283</c:v>
                </c:pt>
                <c:pt idx="1">
                  <c:v>33784.714285714283</c:v>
                </c:pt>
                <c:pt idx="2">
                  <c:v>33784.714285714283</c:v>
                </c:pt>
                <c:pt idx="3">
                  <c:v>33784.714285714283</c:v>
                </c:pt>
                <c:pt idx="4">
                  <c:v>33784.714285714283</c:v>
                </c:pt>
                <c:pt idx="5">
                  <c:v>33784.714285714283</c:v>
                </c:pt>
                <c:pt idx="6">
                  <c:v>33784.714285714283</c:v>
                </c:pt>
                <c:pt idx="7">
                  <c:v>33784.714285714283</c:v>
                </c:pt>
                <c:pt idx="8">
                  <c:v>33784.714285714283</c:v>
                </c:pt>
                <c:pt idx="9">
                  <c:v>33784.714285714283</c:v>
                </c:pt>
                <c:pt idx="10">
                  <c:v>33784.714285714283</c:v>
                </c:pt>
                <c:pt idx="11">
                  <c:v>33784.714285714283</c:v>
                </c:pt>
                <c:pt idx="12">
                  <c:v>33784.714285714283</c:v>
                </c:pt>
                <c:pt idx="13">
                  <c:v>33784.714285714283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4768"/>
        <c:axId val="224375160"/>
      </c:lineChart>
      <c:catAx>
        <c:axId val="22437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375160"/>
        <c:crosses val="autoZero"/>
        <c:auto val="1"/>
        <c:lblAlgn val="ctr"/>
        <c:lblOffset val="100"/>
        <c:noMultiLvlLbl val="0"/>
      </c:catAx>
      <c:valAx>
        <c:axId val="224375160"/>
        <c:scaling>
          <c:orientation val="minMax"/>
          <c:max val="4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437476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formatCode>#,##0</c:formatCode>
                <c:ptCount val="14"/>
                <c:pt idx="0">
                  <c:v>22110</c:v>
                </c:pt>
                <c:pt idx="1">
                  <c:v>21821</c:v>
                </c:pt>
                <c:pt idx="2">
                  <c:v>19237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20310</c:v>
                </c:pt>
                <c:pt idx="7">
                  <c:v>18934</c:v>
                </c:pt>
                <c:pt idx="8">
                  <c:v>20961</c:v>
                </c:pt>
                <c:pt idx="9">
                  <c:v>18600</c:v>
                </c:pt>
                <c:pt idx="10">
                  <c:v>21042</c:v>
                </c:pt>
                <c:pt idx="11">
                  <c:v>19364</c:v>
                </c:pt>
                <c:pt idx="12">
                  <c:v>19250</c:v>
                </c:pt>
                <c:pt idx="13">
                  <c:v>19710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09176"/>
        <c:axId val="22691300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2018'!$DJ$21:$DW$21</c:f>
              <c:numCache>
                <c:formatCode>#,##0</c:formatCode>
                <c:ptCount val="14"/>
                <c:pt idx="0">
                  <c:v>19788</c:v>
                </c:pt>
                <c:pt idx="1">
                  <c:v>19788</c:v>
                </c:pt>
                <c:pt idx="2">
                  <c:v>19788</c:v>
                </c:pt>
                <c:pt idx="3">
                  <c:v>19788</c:v>
                </c:pt>
                <c:pt idx="4">
                  <c:v>19788</c:v>
                </c:pt>
                <c:pt idx="5">
                  <c:v>19788</c:v>
                </c:pt>
                <c:pt idx="6">
                  <c:v>19788</c:v>
                </c:pt>
                <c:pt idx="7">
                  <c:v>19788</c:v>
                </c:pt>
                <c:pt idx="8">
                  <c:v>19788</c:v>
                </c:pt>
                <c:pt idx="9">
                  <c:v>19788</c:v>
                </c:pt>
                <c:pt idx="10">
                  <c:v>19788</c:v>
                </c:pt>
                <c:pt idx="11">
                  <c:v>19788</c:v>
                </c:pt>
                <c:pt idx="12">
                  <c:v>19788</c:v>
                </c:pt>
                <c:pt idx="13">
                  <c:v>19788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9176"/>
        <c:axId val="226913008"/>
      </c:lineChart>
      <c:catAx>
        <c:axId val="22530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13008"/>
        <c:crosses val="autoZero"/>
        <c:auto val="1"/>
        <c:lblAlgn val="ctr"/>
        <c:lblOffset val="100"/>
        <c:noMultiLvlLbl val="0"/>
      </c:catAx>
      <c:valAx>
        <c:axId val="226913008"/>
        <c:scaling>
          <c:orientation val="minMax"/>
          <c:max val="2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309176"/>
        <c:crosses val="autoZero"/>
        <c:crossBetween val="between"/>
        <c:majorUnit val="2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0650711214289744"/>
          <c:w val="0.88068399829909561"/>
          <c:h val="0.6136937670025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2018'!$AH$23:$AU$23</c:f>
              <c:numCache>
                <c:formatCode>#,##0</c:formatCode>
                <c:ptCount val="14"/>
                <c:pt idx="0">
                  <c:v>16891.071428571431</c:v>
                </c:pt>
                <c:pt idx="1">
                  <c:v>17414.67142857143</c:v>
                </c:pt>
                <c:pt idx="2">
                  <c:v>18954.503427620788</c:v>
                </c:pt>
                <c:pt idx="3">
                  <c:v>17351.98950590293</c:v>
                </c:pt>
                <c:pt idx="4">
                  <c:v>17054.698457222999</c:v>
                </c:pt>
                <c:pt idx="5">
                  <c:v>15804.539138490041</c:v>
                </c:pt>
                <c:pt idx="6">
                  <c:v>17223.504001949332</c:v>
                </c:pt>
                <c:pt idx="7">
                  <c:v>16965.345622119818</c:v>
                </c:pt>
                <c:pt idx="8">
                  <c:v>18699.516908212561</c:v>
                </c:pt>
                <c:pt idx="9">
                  <c:v>16943.913742551784</c:v>
                </c:pt>
                <c:pt idx="10">
                  <c:v>17462.956026058633</c:v>
                </c:pt>
                <c:pt idx="11">
                  <c:v>17537.511190689347</c:v>
                </c:pt>
                <c:pt idx="12">
                  <c:v>18511.384615384617</c:v>
                </c:pt>
                <c:pt idx="13">
                  <c:v>17420.423183072679</c:v>
                </c:pt>
              </c:numCache>
            </c:numRef>
          </c:val>
        </c:ser>
        <c:ser>
          <c:idx val="1"/>
          <c:order val="1"/>
          <c:tx>
            <c:strRef>
              <c:f>'KN 2018'!$A$24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2018'!$AH$24:$AU$24</c:f>
              <c:numCache>
                <c:formatCode>#,##0</c:formatCode>
                <c:ptCount val="14"/>
                <c:pt idx="0">
                  <c:v>23070.731707317074</c:v>
                </c:pt>
                <c:pt idx="1">
                  <c:v>23667.863788888881</c:v>
                </c:pt>
                <c:pt idx="2">
                  <c:v>29253.312565538585</c:v>
                </c:pt>
                <c:pt idx="3">
                  <c:v>23481.656804733731</c:v>
                </c:pt>
                <c:pt idx="4">
                  <c:v>20494.382022471909</c:v>
                </c:pt>
                <c:pt idx="5">
                  <c:v>19666.858789625359</c:v>
                </c:pt>
                <c:pt idx="6">
                  <c:v>24450.579705212491</c:v>
                </c:pt>
                <c:pt idx="7">
                  <c:v>22204.342581423403</c:v>
                </c:pt>
                <c:pt idx="8">
                  <c:v>26654.322876817139</c:v>
                </c:pt>
                <c:pt idx="9">
                  <c:v>24059.629331184529</c:v>
                </c:pt>
                <c:pt idx="10">
                  <c:v>21595.286730849726</c:v>
                </c:pt>
                <c:pt idx="11">
                  <c:v>22725.522041763343</c:v>
                </c:pt>
                <c:pt idx="12">
                  <c:v>20054</c:v>
                </c:pt>
                <c:pt idx="13">
                  <c:v>19501.544799176107</c:v>
                </c:pt>
              </c:numCache>
            </c:numRef>
          </c:val>
        </c:ser>
        <c:ser>
          <c:idx val="2"/>
          <c:order val="2"/>
          <c:tx>
            <c:strRef>
              <c:f>'KN 2018'!$A$25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2018'!$AH$25:$AU$25</c:f>
              <c:numCache>
                <c:formatCode>#,##0</c:formatCode>
                <c:ptCount val="14"/>
                <c:pt idx="0">
                  <c:v>18730.69306930693</c:v>
                </c:pt>
                <c:pt idx="1">
                  <c:v>15950.884799999996</c:v>
                </c:pt>
                <c:pt idx="2">
                  <c:v>17297.610908318467</c:v>
                </c:pt>
                <c:pt idx="3">
                  <c:v>14665.18847006652</c:v>
                </c:pt>
                <c:pt idx="4">
                  <c:v>18032.624814631734</c:v>
                </c:pt>
                <c:pt idx="5">
                  <c:v>14421.808960270499</c:v>
                </c:pt>
                <c:pt idx="6">
                  <c:v>16701.177012639029</c:v>
                </c:pt>
                <c:pt idx="7">
                  <c:v>16282.529854046883</c:v>
                </c:pt>
                <c:pt idx="8">
                  <c:v>17068.691817736402</c:v>
                </c:pt>
                <c:pt idx="9">
                  <c:v>16090.174241063409</c:v>
                </c:pt>
                <c:pt idx="10">
                  <c:v>15807.003129890456</c:v>
                </c:pt>
                <c:pt idx="11">
                  <c:v>16671.829787234041</c:v>
                </c:pt>
                <c:pt idx="12">
                  <c:v>20054</c:v>
                </c:pt>
                <c:pt idx="13">
                  <c:v>19136.937847397676</c:v>
                </c:pt>
              </c:numCache>
            </c:numRef>
          </c:val>
        </c:ser>
        <c:ser>
          <c:idx val="3"/>
          <c:order val="3"/>
          <c:tx>
            <c:strRef>
              <c:f>'KN 2018'!$A$26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2018'!$AH$26:$AU$26</c:f>
              <c:numCache>
                <c:formatCode>#,##0</c:formatCode>
                <c:ptCount val="14"/>
                <c:pt idx="0">
                  <c:v>19109.090909090908</c:v>
                </c:pt>
                <c:pt idx="1">
                  <c:v>19645.137340259738</c:v>
                </c:pt>
                <c:pt idx="2">
                  <c:v>25904.921065576324</c:v>
                </c:pt>
                <c:pt idx="3">
                  <c:v>19723.658051689861</c:v>
                </c:pt>
                <c:pt idx="4">
                  <c:v>27826.08695652174</c:v>
                </c:pt>
                <c:pt idx="5">
                  <c:v>17242.041435068219</c:v>
                </c:pt>
                <c:pt idx="6">
                  <c:v>27378.763357719625</c:v>
                </c:pt>
                <c:pt idx="7">
                  <c:v>19184.366857738405</c:v>
                </c:pt>
                <c:pt idx="8">
                  <c:v>22062.824572514251</c:v>
                </c:pt>
                <c:pt idx="9">
                  <c:v>26092.047771628313</c:v>
                </c:pt>
                <c:pt idx="10">
                  <c:v>16741.221333333335</c:v>
                </c:pt>
                <c:pt idx="11">
                  <c:v>20071.10655737705</c:v>
                </c:pt>
                <c:pt idx="12">
                  <c:v>22560.75</c:v>
                </c:pt>
                <c:pt idx="13">
                  <c:v>18497.688361188142</c:v>
                </c:pt>
              </c:numCache>
            </c:numRef>
          </c:val>
        </c:ser>
        <c:ser>
          <c:idx val="4"/>
          <c:order val="4"/>
          <c:tx>
            <c:strRef>
              <c:f>'KN 2018'!$A$27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2018'!$AH$27:$AU$27</c:f>
              <c:numCache>
                <c:formatCode>#,##0</c:formatCode>
                <c:ptCount val="14"/>
                <c:pt idx="0">
                  <c:v>20125.531914893618</c:v>
                </c:pt>
                <c:pt idx="1">
                  <c:v>18391.192403647416</c:v>
                </c:pt>
                <c:pt idx="2">
                  <c:v>27171.301103289614</c:v>
                </c:pt>
                <c:pt idx="3">
                  <c:v>18861.216730038024</c:v>
                </c:pt>
                <c:pt idx="4">
                  <c:v>8611.8980169971674</c:v>
                </c:pt>
                <c:pt idx="5">
                  <c:v>15804.539138490041</c:v>
                </c:pt>
                <c:pt idx="6">
                  <c:v>20251.198330091891</c:v>
                </c:pt>
                <c:pt idx="7">
                  <c:v>18189.130434782612</c:v>
                </c:pt>
                <c:pt idx="8">
                  <c:v>18699.516908212561</c:v>
                </c:pt>
                <c:pt idx="9">
                  <c:v>19053.230523796861</c:v>
                </c:pt>
                <c:pt idx="10">
                  <c:v>19112.372648003675</c:v>
                </c:pt>
                <c:pt idx="11">
                  <c:v>18146.734599351552</c:v>
                </c:pt>
                <c:pt idx="12">
                  <c:v>24064.799999999999</c:v>
                </c:pt>
                <c:pt idx="13">
                  <c:v>20854.625550660792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13792"/>
        <c:axId val="226914184"/>
      </c:barChart>
      <c:catAx>
        <c:axId val="2269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14184"/>
        <c:crosses val="autoZero"/>
        <c:auto val="1"/>
        <c:lblAlgn val="ctr"/>
        <c:lblOffset val="100"/>
        <c:noMultiLvlLbl val="0"/>
      </c:catAx>
      <c:valAx>
        <c:axId val="226914184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13792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4988814317722E-2"/>
          <c:y val="0.12158054711246201"/>
          <c:w val="0.98259821991524732"/>
          <c:h val="6.230747752275658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2018'!$AX$23:$BK$23</c:f>
              <c:numCache>
                <c:formatCode>#,##0</c:formatCode>
                <c:ptCount val="14"/>
                <c:pt idx="0">
                  <c:v>7580.5714285714284</c:v>
                </c:pt>
                <c:pt idx="1">
                  <c:v>6234.5714285714284</c:v>
                </c:pt>
                <c:pt idx="2">
                  <c:v>4350.2679861757206</c:v>
                </c:pt>
                <c:pt idx="3">
                  <c:v>5758.2692307692305</c:v>
                </c:pt>
                <c:pt idx="4">
                  <c:v>3740.9075164530655</c:v>
                </c:pt>
                <c:pt idx="5">
                  <c:v>5918.5535465924895</c:v>
                </c:pt>
                <c:pt idx="6">
                  <c:v>5191.7047625683172</c:v>
                </c:pt>
                <c:pt idx="7">
                  <c:v>5205.4274084124836</c:v>
                </c:pt>
                <c:pt idx="8">
                  <c:v>3445.6438356164385</c:v>
                </c:pt>
                <c:pt idx="9">
                  <c:v>4802.0654044750436</c:v>
                </c:pt>
                <c:pt idx="10">
                  <c:v>5832.8482328482332</c:v>
                </c:pt>
                <c:pt idx="11">
                  <c:v>5254.8168249660785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1"/>
          <c:order val="1"/>
          <c:tx>
            <c:strRef>
              <c:f>'KN 2018'!$A$24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2018'!$AX$24:$BK$24</c:f>
              <c:numCache>
                <c:formatCode>#,##0</c:formatCode>
                <c:ptCount val="14"/>
                <c:pt idx="0">
                  <c:v>8163.6923076923076</c:v>
                </c:pt>
                <c:pt idx="1">
                  <c:v>7273.666666666667</c:v>
                </c:pt>
                <c:pt idx="2">
                  <c:v>5075.4858162093142</c:v>
                </c:pt>
                <c:pt idx="3">
                  <c:v>5758.2692307692305</c:v>
                </c:pt>
                <c:pt idx="4">
                  <c:v>5268.292682926829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6084.5247446975654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2"/>
          <c:order val="2"/>
          <c:tx>
            <c:strRef>
              <c:f>'KN 2018'!$A$25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2018'!$AX$25:$BK$25</c:f>
              <c:numCache>
                <c:formatCode>#,##0</c:formatCode>
                <c:ptCount val="14"/>
                <c:pt idx="0">
                  <c:v>7920</c:v>
                </c:pt>
                <c:pt idx="1">
                  <c:v>6234.5714285714284</c:v>
                </c:pt>
                <c:pt idx="2">
                  <c:v>4350.2679861757206</c:v>
                </c:pt>
                <c:pt idx="3">
                  <c:v>5758.2692307692305</c:v>
                </c:pt>
                <c:pt idx="4">
                  <c:v>6118.9801699716718</c:v>
                </c:pt>
                <c:pt idx="5">
                  <c:v>5918.5535465924895</c:v>
                </c:pt>
                <c:pt idx="6">
                  <c:v>5191.7047625683172</c:v>
                </c:pt>
                <c:pt idx="7">
                  <c:v>5205.4274084124836</c:v>
                </c:pt>
                <c:pt idx="8">
                  <c:v>3445.6438356164385</c:v>
                </c:pt>
                <c:pt idx="9">
                  <c:v>4802.0654044750436</c:v>
                </c:pt>
                <c:pt idx="10">
                  <c:v>5832.8482328482332</c:v>
                </c:pt>
                <c:pt idx="11">
                  <c:v>5376.3998149005092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3"/>
          <c:order val="3"/>
          <c:tx>
            <c:strRef>
              <c:f>'KN 2018'!$A$26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2018'!$AX$26:$BK$26</c:f>
              <c:numCache>
                <c:formatCode>#,##0</c:formatCode>
                <c:ptCount val="14"/>
                <c:pt idx="0">
                  <c:v>7920</c:v>
                </c:pt>
                <c:pt idx="1">
                  <c:v>6234.5714285714284</c:v>
                </c:pt>
                <c:pt idx="2">
                  <c:v>4350.2679861757206</c:v>
                </c:pt>
                <c:pt idx="3">
                  <c:v>5758.2692307692305</c:v>
                </c:pt>
                <c:pt idx="4">
                  <c:v>7854.545454545455</c:v>
                </c:pt>
                <c:pt idx="5">
                  <c:v>5918.5535465924895</c:v>
                </c:pt>
                <c:pt idx="6">
                  <c:v>5191.7047625683172</c:v>
                </c:pt>
                <c:pt idx="7">
                  <c:v>5205.4274084124836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5832.8482328482332</c:v>
                </c:pt>
                <c:pt idx="11">
                  <c:v>5376.3998149005092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4"/>
          <c:order val="4"/>
          <c:tx>
            <c:strRef>
              <c:f>'KN 2018'!$A$27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2018'!$AX$27:$BK$27</c:f>
              <c:numCache>
                <c:formatCode>#,##0</c:formatCode>
                <c:ptCount val="14"/>
                <c:pt idx="0">
                  <c:v>7580.5714285714284</c:v>
                </c:pt>
                <c:pt idx="1">
                  <c:v>6234.5714285714284</c:v>
                </c:pt>
                <c:pt idx="2">
                  <c:v>4350.2679861757206</c:v>
                </c:pt>
                <c:pt idx="3">
                  <c:v>5758.2692307692305</c:v>
                </c:pt>
                <c:pt idx="4">
                  <c:v>4218.75</c:v>
                </c:pt>
                <c:pt idx="5">
                  <c:v>4213.3069306930693</c:v>
                </c:pt>
                <c:pt idx="6">
                  <c:v>5191.7047625683172</c:v>
                </c:pt>
                <c:pt idx="7">
                  <c:v>5205.4274084124836</c:v>
                </c:pt>
                <c:pt idx="8">
                  <c:v>3445.6438356164385</c:v>
                </c:pt>
                <c:pt idx="9">
                  <c:v>4802.0654044750436</c:v>
                </c:pt>
                <c:pt idx="10">
                  <c:v>5832.8482328482332</c:v>
                </c:pt>
                <c:pt idx="11">
                  <c:v>5376.3998149005092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14968"/>
        <c:axId val="226915360"/>
      </c:barChart>
      <c:catAx>
        <c:axId val="22691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15360"/>
        <c:crosses val="autoZero"/>
        <c:auto val="1"/>
        <c:lblAlgn val="ctr"/>
        <c:lblOffset val="100"/>
        <c:noMultiLvlLbl val="0"/>
      </c:catAx>
      <c:valAx>
        <c:axId val="226915360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1496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557773574392493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158E-2"/>
          <c:y val="0.21055979704664576"/>
          <c:w val="0.89915699643689795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2018'!$R$23:$AE$23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211</c:v>
                </c:pt>
                <c:pt idx="6">
                  <c:v>0</c:v>
                </c:pt>
                <c:pt idx="7">
                  <c:v>75.400000000000006</c:v>
                </c:pt>
                <c:pt idx="8">
                  <c:v>66</c:v>
                </c:pt>
                <c:pt idx="9">
                  <c:v>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2018'!$R$24:$AE$24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231</c:v>
                </c:pt>
                <c:pt idx="6">
                  <c:v>0</c:v>
                </c:pt>
                <c:pt idx="7">
                  <c:v>96.5</c:v>
                </c:pt>
                <c:pt idx="8">
                  <c:v>105</c:v>
                </c:pt>
                <c:pt idx="9">
                  <c:v>138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2018'!$R$25:$AE$25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205</c:v>
                </c:pt>
                <c:pt idx="6">
                  <c:v>0</c:v>
                </c:pt>
                <c:pt idx="7">
                  <c:v>73.099999999999994</c:v>
                </c:pt>
                <c:pt idx="8">
                  <c:v>62</c:v>
                </c:pt>
                <c:pt idx="9">
                  <c:v>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2018'!$R$26:$AE$26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217</c:v>
                </c:pt>
                <c:pt idx="6">
                  <c:v>0</c:v>
                </c:pt>
                <c:pt idx="7">
                  <c:v>82.9</c:v>
                </c:pt>
                <c:pt idx="8">
                  <c:v>91</c:v>
                </c:pt>
                <c:pt idx="9">
                  <c:v>148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2018'!$R$27:$AE$27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204</c:v>
                </c:pt>
                <c:pt idx="6">
                  <c:v>0</c:v>
                </c:pt>
                <c:pt idx="7">
                  <c:v>79.5</c:v>
                </c:pt>
                <c:pt idx="8">
                  <c:v>66</c:v>
                </c:pt>
                <c:pt idx="9">
                  <c:v>112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16144"/>
        <c:axId val="226916536"/>
      </c:barChart>
      <c:catAx>
        <c:axId val="22691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16536"/>
        <c:crosses val="autoZero"/>
        <c:auto val="1"/>
        <c:lblAlgn val="ctr"/>
        <c:lblOffset val="100"/>
        <c:noMultiLvlLbl val="0"/>
      </c:catAx>
      <c:valAx>
        <c:axId val="226916536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16144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961870408657092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2018'!$AH$28:$AU$28</c:f>
              <c:numCache>
                <c:formatCode>#,##0</c:formatCode>
                <c:ptCount val="14"/>
                <c:pt idx="0">
                  <c:v>19913.684210526317</c:v>
                </c:pt>
                <c:pt idx="1">
                  <c:v>19495.525866666663</c:v>
                </c:pt>
                <c:pt idx="2">
                  <c:v>18320.542818553491</c:v>
                </c:pt>
                <c:pt idx="3">
                  <c:v>17997.278911564626</c:v>
                </c:pt>
                <c:pt idx="4">
                  <c:v>20494.382022471909</c:v>
                </c:pt>
                <c:pt idx="5">
                  <c:v>15738.929889298894</c:v>
                </c:pt>
                <c:pt idx="6">
                  <c:v>19807.089162720404</c:v>
                </c:pt>
                <c:pt idx="7">
                  <c:v>17300.187969924809</c:v>
                </c:pt>
                <c:pt idx="8">
                  <c:v>17068.691817736402</c:v>
                </c:pt>
                <c:pt idx="9">
                  <c:v>16939.107413010588</c:v>
                </c:pt>
                <c:pt idx="10">
                  <c:v>17677.27046728972</c:v>
                </c:pt>
                <c:pt idx="11">
                  <c:v>17397.335701598578</c:v>
                </c:pt>
                <c:pt idx="12">
                  <c:v>21877.090909090908</c:v>
                </c:pt>
                <c:pt idx="13">
                  <c:v>18331.07454017425</c:v>
                </c:pt>
              </c:numCache>
            </c:numRef>
          </c:val>
        </c:ser>
        <c:ser>
          <c:idx val="1"/>
          <c:order val="1"/>
          <c:tx>
            <c:strRef>
              <c:f>'KN 2018'!$A$29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2018'!$AH$29:$AU$29</c:f>
              <c:numCache>
                <c:formatCode>#,##0</c:formatCode>
                <c:ptCount val="14"/>
                <c:pt idx="0">
                  <c:v>18823.880597014922</c:v>
                </c:pt>
                <c:pt idx="1">
                  <c:v>26474.725979296065</c:v>
                </c:pt>
                <c:pt idx="2">
                  <c:v>27628.128534119776</c:v>
                </c:pt>
                <c:pt idx="3">
                  <c:v>23762.874251497007</c:v>
                </c:pt>
                <c:pt idx="4">
                  <c:v>22135.922330097088</c:v>
                </c:pt>
                <c:pt idx="5">
                  <c:v>23024.291497975708</c:v>
                </c:pt>
                <c:pt idx="6">
                  <c:v>23764.087071925755</c:v>
                </c:pt>
                <c:pt idx="7">
                  <c:v>24724.513096037608</c:v>
                </c:pt>
                <c:pt idx="8">
                  <c:v>27259.154929577468</c:v>
                </c:pt>
                <c:pt idx="9">
                  <c:v>25660.38816873165</c:v>
                </c:pt>
                <c:pt idx="10">
                  <c:v>26199.596999999998</c:v>
                </c:pt>
                <c:pt idx="11">
                  <c:v>26688.555858310629</c:v>
                </c:pt>
                <c:pt idx="12">
                  <c:v>23288.516129032258</c:v>
                </c:pt>
                <c:pt idx="13">
                  <c:v>22277.647058823528</c:v>
                </c:pt>
              </c:numCache>
            </c:numRef>
          </c:val>
        </c:ser>
        <c:ser>
          <c:idx val="2"/>
          <c:order val="2"/>
          <c:tx>
            <c:strRef>
              <c:f>'KN 2018'!$A$30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2018'!$AH$30:$AU$30</c:f>
              <c:numCache>
                <c:formatCode>#,##0</c:formatCode>
                <c:ptCount val="14"/>
                <c:pt idx="0">
                  <c:v>20341.935483870966</c:v>
                </c:pt>
                <c:pt idx="1">
                  <c:v>25471.8329031746</c:v>
                </c:pt>
                <c:pt idx="2">
                  <c:v>26485.830297600456</c:v>
                </c:pt>
                <c:pt idx="3">
                  <c:v>26615.694164989938</c:v>
                </c:pt>
                <c:pt idx="4">
                  <c:v>31367.153912295784</c:v>
                </c:pt>
                <c:pt idx="5">
                  <c:v>21326.25</c:v>
                </c:pt>
                <c:pt idx="6">
                  <c:v>32776.939520852095</c:v>
                </c:pt>
                <c:pt idx="7">
                  <c:v>26128.317955997161</c:v>
                </c:pt>
                <c:pt idx="8">
                  <c:v>25244.347826086956</c:v>
                </c:pt>
                <c:pt idx="9">
                  <c:v>25400.255210548701</c:v>
                </c:pt>
                <c:pt idx="10">
                  <c:v>23475.106732348111</c:v>
                </c:pt>
                <c:pt idx="11">
                  <c:v>25325.662572721394</c:v>
                </c:pt>
                <c:pt idx="12">
                  <c:v>26738.666666666668</c:v>
                </c:pt>
                <c:pt idx="13">
                  <c:v>26993.585174625801</c:v>
                </c:pt>
              </c:numCache>
            </c:numRef>
          </c:val>
        </c:ser>
        <c:ser>
          <c:idx val="3"/>
          <c:order val="3"/>
          <c:tx>
            <c:strRef>
              <c:f>'KN 2018'!$A$31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2018'!$AH$31:$AU$31</c:f>
              <c:numCache>
                <c:formatCode>#,##0</c:formatCode>
                <c:ptCount val="14"/>
                <c:pt idx="0">
                  <c:v>20789.010989010989</c:v>
                </c:pt>
                <c:pt idx="1">
                  <c:v>18257.103133747412</c:v>
                </c:pt>
                <c:pt idx="2">
                  <c:v>17989.186023167946</c:v>
                </c:pt>
                <c:pt idx="3">
                  <c:v>17997.278911564626</c:v>
                </c:pt>
                <c:pt idx="4">
                  <c:v>18267.401101652478</c:v>
                </c:pt>
                <c:pt idx="5">
                  <c:v>15738.929889298894</c:v>
                </c:pt>
                <c:pt idx="6">
                  <c:v>16209.540633046188</c:v>
                </c:pt>
                <c:pt idx="7">
                  <c:v>17300.187969924809</c:v>
                </c:pt>
                <c:pt idx="8">
                  <c:v>17068.691817736402</c:v>
                </c:pt>
                <c:pt idx="9">
                  <c:v>15917.192358951575</c:v>
                </c:pt>
                <c:pt idx="10">
                  <c:v>15172.425196850392</c:v>
                </c:pt>
                <c:pt idx="11">
                  <c:v>17289.849955869373</c:v>
                </c:pt>
                <c:pt idx="12">
                  <c:v>18998.526315789473</c:v>
                </c:pt>
                <c:pt idx="13">
                  <c:v>20284.949116229243</c:v>
                </c:pt>
              </c:numCache>
            </c:numRef>
          </c:val>
        </c:ser>
        <c:ser>
          <c:idx val="4"/>
          <c:order val="4"/>
          <c:tx>
            <c:strRef>
              <c:f>'KN 2018'!$A$32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2018'!$AH$32:$AU$32</c:f>
              <c:numCache>
                <c:formatCode>#,##0</c:formatCode>
                <c:ptCount val="14"/>
                <c:pt idx="0">
                  <c:v>20125.531914893618</c:v>
                </c:pt>
                <c:pt idx="1">
                  <c:v>22122.358085714281</c:v>
                </c:pt>
                <c:pt idx="2">
                  <c:v>22524.004669055932</c:v>
                </c:pt>
                <c:pt idx="3">
                  <c:v>20133.942161339422</c:v>
                </c:pt>
                <c:pt idx="4">
                  <c:v>24239.202657807309</c:v>
                </c:pt>
                <c:pt idx="5">
                  <c:v>18404.530744336571</c:v>
                </c:pt>
                <c:pt idx="6">
                  <c:v>18557.170167810571</c:v>
                </c:pt>
                <c:pt idx="7">
                  <c:v>20858.243626062325</c:v>
                </c:pt>
                <c:pt idx="8">
                  <c:v>19964.011461318052</c:v>
                </c:pt>
                <c:pt idx="9">
                  <c:v>20324.238470701683</c:v>
                </c:pt>
                <c:pt idx="10">
                  <c:v>17311.192341166232</c:v>
                </c:pt>
                <c:pt idx="11">
                  <c:v>19737.430730478587</c:v>
                </c:pt>
                <c:pt idx="12">
                  <c:v>22560.75</c:v>
                </c:pt>
                <c:pt idx="13">
                  <c:v>21336.338028169015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3592"/>
        <c:axId val="226903984"/>
      </c:barChart>
      <c:catAx>
        <c:axId val="22690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03984"/>
        <c:crosses val="autoZero"/>
        <c:auto val="1"/>
        <c:lblAlgn val="ctr"/>
        <c:lblOffset val="100"/>
        <c:noMultiLvlLbl val="0"/>
      </c:catAx>
      <c:valAx>
        <c:axId val="226903984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03592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1185410334346503E-2"/>
          <c:w val="0.96770068171008861"/>
          <c:h val="6.230747752275662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2018'!$AX$28:$BK$28</c:f>
              <c:numCache>
                <c:formatCode>#,##0</c:formatCode>
                <c:ptCount val="14"/>
                <c:pt idx="0">
                  <c:v>8163.6923076923076</c:v>
                </c:pt>
                <c:pt idx="1">
                  <c:v>8728.4</c:v>
                </c:pt>
                <c:pt idx="2">
                  <c:v>6449.4868323121073</c:v>
                </c:pt>
                <c:pt idx="3">
                  <c:v>5758.2692307692305</c:v>
                </c:pt>
                <c:pt idx="4">
                  <c:v>3117.782909930716</c:v>
                </c:pt>
                <c:pt idx="5">
                  <c:v>8105.6</c:v>
                </c:pt>
                <c:pt idx="6">
                  <c:v>6073.9021837813862</c:v>
                </c:pt>
                <c:pt idx="7">
                  <c:v>7387.1630295250325</c:v>
                </c:pt>
                <c:pt idx="8">
                  <c:v>8384.4</c:v>
                </c:pt>
                <c:pt idx="9">
                  <c:v>7076.727964489537</c:v>
                </c:pt>
                <c:pt idx="10">
                  <c:v>6996.5087281795504</c:v>
                </c:pt>
                <c:pt idx="11">
                  <c:v>7225.3731343283589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1"/>
          <c:order val="1"/>
          <c:tx>
            <c:strRef>
              <c:f>'KN 2018'!$A$29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2018'!$AX$29:$BK$29</c:f>
              <c:numCache>
                <c:formatCode>#,##0</c:formatCode>
                <c:ptCount val="14"/>
                <c:pt idx="0">
                  <c:v>7920</c:v>
                </c:pt>
                <c:pt idx="1">
                  <c:v>6234.5714285714284</c:v>
                </c:pt>
                <c:pt idx="2">
                  <c:v>4350.2679861757206</c:v>
                </c:pt>
                <c:pt idx="3">
                  <c:v>5758.2692307692305</c:v>
                </c:pt>
                <c:pt idx="4">
                  <c:v>5023.2558139534885</c:v>
                </c:pt>
                <c:pt idx="5">
                  <c:v>5918.5535465924895</c:v>
                </c:pt>
                <c:pt idx="6">
                  <c:v>5191.7047625683172</c:v>
                </c:pt>
                <c:pt idx="7">
                  <c:v>5205.4274084124836</c:v>
                </c:pt>
                <c:pt idx="8">
                  <c:v>6288.3</c:v>
                </c:pt>
                <c:pt idx="9">
                  <c:v>5396.5183752417797</c:v>
                </c:pt>
                <c:pt idx="10">
                  <c:v>5832.8482328482332</c:v>
                </c:pt>
                <c:pt idx="11">
                  <c:v>5376.3998149005092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2"/>
          <c:order val="2"/>
          <c:tx>
            <c:strRef>
              <c:f>'KN 2018'!$A$30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2018'!$AX$30:$BK$30</c:f>
              <c:numCache>
                <c:formatCode>#,##0</c:formatCode>
                <c:ptCount val="14"/>
                <c:pt idx="0">
                  <c:v>8163.6923076923076</c:v>
                </c:pt>
                <c:pt idx="1">
                  <c:v>7273.666666666667</c:v>
                </c:pt>
                <c:pt idx="2">
                  <c:v>5075.4858162093142</c:v>
                </c:pt>
                <c:pt idx="3">
                  <c:v>5758.2692307692305</c:v>
                </c:pt>
                <c:pt idx="4">
                  <c:v>4566.5961945031713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6248.131218069374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3"/>
          <c:order val="3"/>
          <c:tx>
            <c:strRef>
              <c:f>'KN 2018'!$A$31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2018'!$AX$31:$BK$31</c:f>
              <c:numCache>
                <c:formatCode>#,##0</c:formatCode>
                <c:ptCount val="14"/>
                <c:pt idx="0">
                  <c:v>8163.6923076923076</c:v>
                </c:pt>
                <c:pt idx="1">
                  <c:v>8728.4</c:v>
                </c:pt>
                <c:pt idx="2">
                  <c:v>6334.1457861306699</c:v>
                </c:pt>
                <c:pt idx="3">
                  <c:v>5758.2692307692305</c:v>
                </c:pt>
                <c:pt idx="4">
                  <c:v>3840.6827880512092</c:v>
                </c:pt>
                <c:pt idx="5">
                  <c:v>8105.6</c:v>
                </c:pt>
                <c:pt idx="6">
                  <c:v>6073.9021837813862</c:v>
                </c:pt>
                <c:pt idx="7">
                  <c:v>7387.1630295250325</c:v>
                </c:pt>
                <c:pt idx="8">
                  <c:v>8384.4</c:v>
                </c:pt>
                <c:pt idx="9">
                  <c:v>7076.727964489537</c:v>
                </c:pt>
                <c:pt idx="10">
                  <c:v>6996.5087281795504</c:v>
                </c:pt>
                <c:pt idx="11">
                  <c:v>7225.3731343283589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4"/>
          <c:order val="4"/>
          <c:tx>
            <c:strRef>
              <c:f>'KN 2018'!$A$32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2018'!$AX$32:$BK$32</c:f>
              <c:numCache>
                <c:formatCode>#,##0</c:formatCode>
                <c:ptCount val="14"/>
                <c:pt idx="0">
                  <c:v>7920</c:v>
                </c:pt>
                <c:pt idx="1">
                  <c:v>7273.666666666667</c:v>
                </c:pt>
                <c:pt idx="2">
                  <c:v>5648.8727040054218</c:v>
                </c:pt>
                <c:pt idx="3">
                  <c:v>5758.2692307692305</c:v>
                </c:pt>
                <c:pt idx="4">
                  <c:v>3840.6827880512092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6248.131218069374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4768"/>
        <c:axId val="226905160"/>
      </c:barChart>
      <c:catAx>
        <c:axId val="2269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05160"/>
        <c:crosses val="autoZero"/>
        <c:auto val="1"/>
        <c:lblAlgn val="ctr"/>
        <c:lblOffset val="100"/>
        <c:noMultiLvlLbl val="0"/>
      </c:catAx>
      <c:valAx>
        <c:axId val="226905160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0476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88981902960453962"/>
          <c:h val="3.664217504726808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13E-2"/>
          <c:y val="0.21055979704664576"/>
          <c:w val="0.89915699643689795"/>
          <c:h val="0.60964108209878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2018'!$R$28:$AE$28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220</c:v>
                </c:pt>
                <c:pt idx="6">
                  <c:v>0</c:v>
                </c:pt>
                <c:pt idx="7">
                  <c:v>83.9</c:v>
                </c:pt>
                <c:pt idx="8">
                  <c:v>76</c:v>
                </c:pt>
                <c:pt idx="9">
                  <c:v>113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2018'!$R$29:$AE$29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242</c:v>
                </c:pt>
                <c:pt idx="6">
                  <c:v>0</c:v>
                </c:pt>
                <c:pt idx="7">
                  <c:v>101.8</c:v>
                </c:pt>
                <c:pt idx="8">
                  <c:v>101</c:v>
                </c:pt>
                <c:pt idx="9">
                  <c:v>146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2018'!$R$30:$AE$30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238</c:v>
                </c:pt>
                <c:pt idx="6">
                  <c:v>0</c:v>
                </c:pt>
                <c:pt idx="7">
                  <c:v>109.9</c:v>
                </c:pt>
                <c:pt idx="8">
                  <c:v>101</c:v>
                </c:pt>
                <c:pt idx="9">
                  <c:v>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2018'!$R$31:$AE$31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220</c:v>
                </c:pt>
                <c:pt idx="6">
                  <c:v>0</c:v>
                </c:pt>
                <c:pt idx="7">
                  <c:v>83.9</c:v>
                </c:pt>
                <c:pt idx="8">
                  <c:v>76</c:v>
                </c:pt>
                <c:pt idx="9">
                  <c:v>108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2018'!$R$32:$AE$32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226</c:v>
                </c:pt>
                <c:pt idx="6">
                  <c:v>0</c:v>
                </c:pt>
                <c:pt idx="7">
                  <c:v>92</c:v>
                </c:pt>
                <c:pt idx="8">
                  <c:v>85</c:v>
                </c:pt>
                <c:pt idx="9">
                  <c:v>121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5944"/>
        <c:axId val="226906336"/>
      </c:barChart>
      <c:catAx>
        <c:axId val="22690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06336"/>
        <c:crosses val="autoZero"/>
        <c:auto val="1"/>
        <c:lblAlgn val="ctr"/>
        <c:lblOffset val="100"/>
        <c:noMultiLvlLbl val="0"/>
      </c:catAx>
      <c:valAx>
        <c:axId val="226906336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05944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7476278231178549"/>
          <c:w val="0.88068399829909561"/>
          <c:h val="0.64543825638816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2018'!$AH$33:$AU$33</c:f>
              <c:numCache>
                <c:formatCode>#,##0</c:formatCode>
                <c:ptCount val="14"/>
                <c:pt idx="0">
                  <c:v>17805.176470588234</c:v>
                </c:pt>
                <c:pt idx="1">
                  <c:v>18169.037517184264</c:v>
                </c:pt>
                <c:pt idx="2">
                  <c:v>18954.503427620788</c:v>
                </c:pt>
                <c:pt idx="3">
                  <c:v>15495.509566575556</c:v>
                </c:pt>
                <c:pt idx="4">
                  <c:v>44379.562043795617</c:v>
                </c:pt>
                <c:pt idx="5">
                  <c:v>15804.539138490041</c:v>
                </c:pt>
                <c:pt idx="6">
                  <c:v>20497.03720416738</c:v>
                </c:pt>
                <c:pt idx="7">
                  <c:v>17300.187969924809</c:v>
                </c:pt>
                <c:pt idx="8">
                  <c:v>18699.516908212561</c:v>
                </c:pt>
                <c:pt idx="9">
                  <c:v>16943.913742551784</c:v>
                </c:pt>
                <c:pt idx="10">
                  <c:v>17011.008208208208</c:v>
                </c:pt>
                <c:pt idx="11">
                  <c:v>17624.291497975708</c:v>
                </c:pt>
                <c:pt idx="12">
                  <c:v>40108</c:v>
                </c:pt>
                <c:pt idx="13">
                  <c:v>17356.553620531624</c:v>
                </c:pt>
              </c:numCache>
            </c:numRef>
          </c:val>
        </c:ser>
        <c:ser>
          <c:idx val="1"/>
          <c:order val="1"/>
          <c:tx>
            <c:strRef>
              <c:f>'KN 2018'!$A$34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2018'!$AH$34:$AU$34</c:f>
              <c:numCache>
                <c:formatCode>#,##0</c:formatCode>
                <c:ptCount val="14"/>
                <c:pt idx="0">
                  <c:v>24892.105263157897</c:v>
                </c:pt>
                <c:pt idx="1">
                  <c:v>25770.201046790888</c:v>
                </c:pt>
                <c:pt idx="2">
                  <c:v>22524.004669055932</c:v>
                </c:pt>
                <c:pt idx="3">
                  <c:v>20820.566631689402</c:v>
                </c:pt>
                <c:pt idx="4">
                  <c:v>24532.616005379961</c:v>
                </c:pt>
                <c:pt idx="5">
                  <c:v>20617.522658610273</c:v>
                </c:pt>
                <c:pt idx="6">
                  <c:v>25473.632199551565</c:v>
                </c:pt>
                <c:pt idx="7">
                  <c:v>23359.644670050762</c:v>
                </c:pt>
                <c:pt idx="8">
                  <c:v>24395.798319327732</c:v>
                </c:pt>
                <c:pt idx="9">
                  <c:v>20324.238470701683</c:v>
                </c:pt>
                <c:pt idx="10">
                  <c:v>22877.055625261401</c:v>
                </c:pt>
                <c:pt idx="11">
                  <c:v>23831.386861313866</c:v>
                </c:pt>
                <c:pt idx="12">
                  <c:v>27767.076923076922</c:v>
                </c:pt>
                <c:pt idx="13">
                  <c:v>28304.194889917562</c:v>
                </c:pt>
              </c:numCache>
            </c:numRef>
          </c:val>
        </c:ser>
        <c:ser>
          <c:idx val="2"/>
          <c:order val="2"/>
          <c:tx>
            <c:strRef>
              <c:f>'KN 2018'!$A$35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2018'!$AH$35:$AU$35</c:f>
              <c:numCache>
                <c:formatCode>#,##0</c:formatCode>
                <c:ptCount val="14"/>
                <c:pt idx="0">
                  <c:v>19403.076923076922</c:v>
                </c:pt>
                <c:pt idx="1">
                  <c:v>19880.376473273707</c:v>
                </c:pt>
                <c:pt idx="2">
                  <c:v>19358.256394732856</c:v>
                </c:pt>
                <c:pt idx="3">
                  <c:v>24633.147113594041</c:v>
                </c:pt>
                <c:pt idx="4">
                  <c:v>42124.711316397224</c:v>
                </c:pt>
                <c:pt idx="5">
                  <c:v>19376.490630323682</c:v>
                </c:pt>
                <c:pt idx="6">
                  <c:v>22040.375338309535</c:v>
                </c:pt>
                <c:pt idx="7">
                  <c:v>19315.215110178386</c:v>
                </c:pt>
                <c:pt idx="8">
                  <c:v>19109.818979703785</c:v>
                </c:pt>
                <c:pt idx="9">
                  <c:v>18296.277383444827</c:v>
                </c:pt>
                <c:pt idx="10">
                  <c:v>18397.716701902747</c:v>
                </c:pt>
                <c:pt idx="11">
                  <c:v>19472.564612326041</c:v>
                </c:pt>
                <c:pt idx="12">
                  <c:v>28877.759999999998</c:v>
                </c:pt>
                <c:pt idx="13">
                  <c:v>21063.403781979978</c:v>
                </c:pt>
              </c:numCache>
            </c:numRef>
          </c:val>
        </c:ser>
        <c:ser>
          <c:idx val="3"/>
          <c:order val="3"/>
          <c:tx>
            <c:strRef>
              <c:f>'KN 2018'!$A$36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2018'!$AH$36:$AU$36</c:f>
              <c:numCache>
                <c:formatCode>#,##0</c:formatCode>
                <c:ptCount val="14"/>
                <c:pt idx="0">
                  <c:v>24892.105263157897</c:v>
                </c:pt>
                <c:pt idx="1">
                  <c:v>26546.82970285714</c:v>
                </c:pt>
                <c:pt idx="2">
                  <c:v>20330.973552811112</c:v>
                </c:pt>
                <c:pt idx="3">
                  <c:v>20133.942161339422</c:v>
                </c:pt>
                <c:pt idx="4">
                  <c:v>20368.509212730318</c:v>
                </c:pt>
                <c:pt idx="5">
                  <c:v>16867.029164607018</c:v>
                </c:pt>
                <c:pt idx="6">
                  <c:v>20373.811979414382</c:v>
                </c:pt>
                <c:pt idx="7">
                  <c:v>20858.243626062325</c:v>
                </c:pt>
                <c:pt idx="8">
                  <c:v>19964.011461318052</c:v>
                </c:pt>
                <c:pt idx="9">
                  <c:v>20153.898076274047</c:v>
                </c:pt>
                <c:pt idx="10">
                  <c:v>18244.975010309277</c:v>
                </c:pt>
                <c:pt idx="11">
                  <c:v>21269.706840390878</c:v>
                </c:pt>
                <c:pt idx="12">
                  <c:v>0</c:v>
                </c:pt>
                <c:pt idx="13">
                  <c:v>19234.128999492128</c:v>
                </c:pt>
              </c:numCache>
            </c:numRef>
          </c:val>
        </c:ser>
        <c:ser>
          <c:idx val="4"/>
          <c:order val="4"/>
          <c:tx>
            <c:strRef>
              <c:f>'KN 2018'!$A$37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2018'!$AH$37:$AU$37</c:f>
              <c:numCache>
                <c:formatCode>#,##0</c:formatCode>
                <c:ptCount val="14"/>
                <c:pt idx="0">
                  <c:v>19403.076923076922</c:v>
                </c:pt>
                <c:pt idx="1">
                  <c:v>18257.103133747412</c:v>
                </c:pt>
                <c:pt idx="2">
                  <c:v>20698.40078569324</c:v>
                </c:pt>
                <c:pt idx="3">
                  <c:v>17997.278911564626</c:v>
                </c:pt>
                <c:pt idx="4">
                  <c:v>0</c:v>
                </c:pt>
                <c:pt idx="5">
                  <c:v>15738.929889298894</c:v>
                </c:pt>
                <c:pt idx="6">
                  <c:v>0</c:v>
                </c:pt>
                <c:pt idx="7">
                  <c:v>17300.187969924809</c:v>
                </c:pt>
                <c:pt idx="8">
                  <c:v>20432.375366568915</c:v>
                </c:pt>
                <c:pt idx="9">
                  <c:v>20328.851063829788</c:v>
                </c:pt>
                <c:pt idx="10">
                  <c:v>16068.418785006463</c:v>
                </c:pt>
                <c:pt idx="11">
                  <c:v>17744.021739130436</c:v>
                </c:pt>
                <c:pt idx="12">
                  <c:v>36097.199999999997</c:v>
                </c:pt>
                <c:pt idx="13">
                  <c:v>18832.573424883023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64120"/>
        <c:axId val="227564512"/>
      </c:barChart>
      <c:catAx>
        <c:axId val="22756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564512"/>
        <c:crosses val="autoZero"/>
        <c:auto val="1"/>
        <c:lblAlgn val="ctr"/>
        <c:lblOffset val="100"/>
        <c:noMultiLvlLbl val="0"/>
      </c:catAx>
      <c:valAx>
        <c:axId val="227564512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564120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9.9290780141844004E-2"/>
          <c:w val="0.99451628322995822"/>
          <c:h val="6.230747752275665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1943490574316509"/>
          <c:w val="0.88823707092479354"/>
          <c:h val="0.625851821713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2018'!$AX$33:$BK$33</c:f>
              <c:numCache>
                <c:formatCode>#,##0</c:formatCode>
                <c:ptCount val="14"/>
                <c:pt idx="0">
                  <c:v>7580.5714285714284</c:v>
                </c:pt>
                <c:pt idx="1">
                  <c:v>4760.9454545454546</c:v>
                </c:pt>
                <c:pt idx="2">
                  <c:v>3045.4369608008597</c:v>
                </c:pt>
                <c:pt idx="3">
                  <c:v>5758.2692307692305</c:v>
                </c:pt>
                <c:pt idx="4">
                  <c:v>10800</c:v>
                </c:pt>
                <c:pt idx="5">
                  <c:v>4213.3069306930693</c:v>
                </c:pt>
                <c:pt idx="6">
                  <c:v>5191.7047625683172</c:v>
                </c:pt>
                <c:pt idx="7">
                  <c:v>3635.2495262160455</c:v>
                </c:pt>
                <c:pt idx="8">
                  <c:v>3445.6438356164385</c:v>
                </c:pt>
                <c:pt idx="9">
                  <c:v>3641.109298531811</c:v>
                </c:pt>
                <c:pt idx="10">
                  <c:v>4018.8445010345376</c:v>
                </c:pt>
                <c:pt idx="11">
                  <c:v>3790.050562714076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1"/>
          <c:order val="1"/>
          <c:tx>
            <c:strRef>
              <c:f>'KN 2018'!$A$34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2018'!$AX$34:$BK$34</c:f>
              <c:numCache>
                <c:formatCode>#,##0</c:formatCode>
                <c:ptCount val="14"/>
                <c:pt idx="0">
                  <c:v>7920</c:v>
                </c:pt>
                <c:pt idx="1">
                  <c:v>7273.666666666667</c:v>
                </c:pt>
                <c:pt idx="2">
                  <c:v>5650.3746643095983</c:v>
                </c:pt>
                <c:pt idx="3">
                  <c:v>5758.2692307692305</c:v>
                </c:pt>
                <c:pt idx="4">
                  <c:v>2261.780104712042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6084.5247446975654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2"/>
          <c:order val="2"/>
          <c:tx>
            <c:strRef>
              <c:f>'KN 2018'!$A$35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2018'!$AX$35:$BK$35</c:f>
              <c:numCache>
                <c:formatCode>#,##0</c:formatCode>
                <c:ptCount val="14"/>
                <c:pt idx="0">
                  <c:v>7920</c:v>
                </c:pt>
                <c:pt idx="1">
                  <c:v>7273.666666666667</c:v>
                </c:pt>
                <c:pt idx="2">
                  <c:v>5075.4858162093142</c:v>
                </c:pt>
                <c:pt idx="3">
                  <c:v>5758.2692307692305</c:v>
                </c:pt>
                <c:pt idx="4">
                  <c:v>5307.1253071253068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6248.131218069374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ser>
          <c:idx val="3"/>
          <c:order val="3"/>
          <c:tx>
            <c:strRef>
              <c:f>'KN 2018'!$A$36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2018'!$AX$36:$BK$36</c:f>
              <c:numCache>
                <c:formatCode>#,##0</c:formatCode>
                <c:ptCount val="14"/>
                <c:pt idx="0">
                  <c:v>7920</c:v>
                </c:pt>
                <c:pt idx="1">
                  <c:v>7273.666666666667</c:v>
                </c:pt>
                <c:pt idx="2">
                  <c:v>5101.0703582497354</c:v>
                </c:pt>
                <c:pt idx="3">
                  <c:v>5758.2692307692305</c:v>
                </c:pt>
                <c:pt idx="4">
                  <c:v>6171.4285714285716</c:v>
                </c:pt>
                <c:pt idx="5">
                  <c:v>6841.5434083601285</c:v>
                </c:pt>
                <c:pt idx="6">
                  <c:v>6073.9021837813862</c:v>
                </c:pt>
                <c:pt idx="7">
                  <c:v>6189.4057542350101</c:v>
                </c:pt>
                <c:pt idx="8">
                  <c:v>8384.4</c:v>
                </c:pt>
                <c:pt idx="9">
                  <c:v>5396.5183752417797</c:v>
                </c:pt>
                <c:pt idx="10">
                  <c:v>6230.0518134715021</c:v>
                </c:pt>
                <c:pt idx="11">
                  <c:v>6248.131218069374</c:v>
                </c:pt>
                <c:pt idx="12">
                  <c:v>0</c:v>
                </c:pt>
                <c:pt idx="13">
                  <c:v>4371.9038817005548</c:v>
                </c:pt>
              </c:numCache>
            </c:numRef>
          </c:val>
        </c:ser>
        <c:ser>
          <c:idx val="4"/>
          <c:order val="4"/>
          <c:tx>
            <c:strRef>
              <c:f>'KN 2018'!$A$37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2018'!$AX$37:$BK$37</c:f>
              <c:numCache>
                <c:formatCode>#,##0</c:formatCode>
                <c:ptCount val="14"/>
                <c:pt idx="0">
                  <c:v>8163.6923076923076</c:v>
                </c:pt>
                <c:pt idx="1">
                  <c:v>8728.4</c:v>
                </c:pt>
                <c:pt idx="2">
                  <c:v>6090.8739216017193</c:v>
                </c:pt>
                <c:pt idx="3">
                  <c:v>5758.2692307692305</c:v>
                </c:pt>
                <c:pt idx="4">
                  <c:v>0</c:v>
                </c:pt>
                <c:pt idx="5">
                  <c:v>8105.6</c:v>
                </c:pt>
                <c:pt idx="6">
                  <c:v>0</c:v>
                </c:pt>
                <c:pt idx="7">
                  <c:v>7387.1630295250325</c:v>
                </c:pt>
                <c:pt idx="8">
                  <c:v>8384.4</c:v>
                </c:pt>
                <c:pt idx="9">
                  <c:v>7076.727964489537</c:v>
                </c:pt>
                <c:pt idx="10">
                  <c:v>6996.5087281795504</c:v>
                </c:pt>
                <c:pt idx="11">
                  <c:v>7225.3731343283589</c:v>
                </c:pt>
                <c:pt idx="12">
                  <c:v>4714.2857142857147</c:v>
                </c:pt>
                <c:pt idx="13">
                  <c:v>4371.9038817005548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65296"/>
        <c:axId val="227565688"/>
      </c:barChart>
      <c:catAx>
        <c:axId val="22756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565688"/>
        <c:crosses val="autoZero"/>
        <c:auto val="1"/>
        <c:lblAlgn val="ctr"/>
        <c:lblOffset val="100"/>
        <c:noMultiLvlLbl val="0"/>
      </c:catAx>
      <c:valAx>
        <c:axId val="22756568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56529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24E-4"/>
          <c:y val="0.10942249240121604"/>
          <c:w val="0.99534444786580445"/>
          <c:h val="5.690559956601169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4156.2439869155287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3176.4705882352941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3228.6995515695066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2700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2872.3404255319147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06824"/>
        <c:axId val="225307216"/>
      </c:barChart>
      <c:catAx>
        <c:axId val="22530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307216"/>
        <c:crosses val="autoZero"/>
        <c:auto val="1"/>
        <c:lblAlgn val="ctr"/>
        <c:lblOffset val="100"/>
        <c:noMultiLvlLbl val="0"/>
      </c:catAx>
      <c:valAx>
        <c:axId val="22530721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306824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0942249240121607"/>
          <c:w val="0.9840879778295869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55E-2"/>
          <c:y val="0.1943490574316509"/>
          <c:w val="0.89915699643689795"/>
          <c:h val="0.6258518217137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2018'!$R$33:$AE$33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204</c:v>
                </c:pt>
                <c:pt idx="6">
                  <c:v>0</c:v>
                </c:pt>
                <c:pt idx="7">
                  <c:v>71.2</c:v>
                </c:pt>
                <c:pt idx="8">
                  <c:v>66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2018'!$R$34:$AE$34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235</c:v>
                </c:pt>
                <c:pt idx="6">
                  <c:v>0</c:v>
                </c:pt>
                <c:pt idx="7">
                  <c:v>100.5</c:v>
                </c:pt>
                <c:pt idx="8">
                  <c:v>98</c:v>
                </c:pt>
                <c:pt idx="9">
                  <c:v>121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2018'!$R$35:$AE$35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230</c:v>
                </c:pt>
                <c:pt idx="6">
                  <c:v>0</c:v>
                </c:pt>
                <c:pt idx="7">
                  <c:v>86.7</c:v>
                </c:pt>
                <c:pt idx="8">
                  <c:v>82</c:v>
                </c:pt>
                <c:pt idx="9">
                  <c:v>111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2018'!$R$36:$AE$36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220</c:v>
                </c:pt>
                <c:pt idx="6">
                  <c:v>0</c:v>
                </c:pt>
                <c:pt idx="7">
                  <c:v>92</c:v>
                </c:pt>
                <c:pt idx="8">
                  <c:v>85</c:v>
                </c:pt>
                <c:pt idx="9">
                  <c:v>120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2018'!$R$37:$AE$37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220</c:v>
                </c:pt>
                <c:pt idx="6">
                  <c:v>0</c:v>
                </c:pt>
                <c:pt idx="7">
                  <c:v>83.9</c:v>
                </c:pt>
                <c:pt idx="8">
                  <c:v>86</c:v>
                </c:pt>
                <c:pt idx="9">
                  <c:v>129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66864"/>
        <c:axId val="227567256"/>
      </c:barChart>
      <c:catAx>
        <c:axId val="22756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567256"/>
        <c:crosses val="autoZero"/>
        <c:auto val="1"/>
        <c:lblAlgn val="ctr"/>
        <c:lblOffset val="100"/>
        <c:noMultiLvlLbl val="0"/>
      </c:catAx>
      <c:valAx>
        <c:axId val="227567256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566864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0.10536980749746697"/>
          <c:w val="0.99451628322995822"/>
          <c:h val="6.230747752275653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2018'!$CD$23:$CQ$23</c:f>
              <c:numCache>
                <c:formatCode>#,##0</c:formatCode>
                <c:ptCount val="14"/>
                <c:pt idx="0">
                  <c:v>31530</c:v>
                </c:pt>
                <c:pt idx="1">
                  <c:v>33398</c:v>
                </c:pt>
                <c:pt idx="2">
                  <c:v>31975</c:v>
                </c:pt>
                <c:pt idx="3">
                  <c:v>33070</c:v>
                </c:pt>
                <c:pt idx="4">
                  <c:v>30400</c:v>
                </c:pt>
                <c:pt idx="5">
                  <c:v>28435</c:v>
                </c:pt>
                <c:pt idx="6">
                  <c:v>31550</c:v>
                </c:pt>
                <c:pt idx="7">
                  <c:v>30679</c:v>
                </c:pt>
                <c:pt idx="8">
                  <c:v>29031</c:v>
                </c:pt>
                <c:pt idx="9">
                  <c:v>29858</c:v>
                </c:pt>
                <c:pt idx="10">
                  <c:v>31079</c:v>
                </c:pt>
                <c:pt idx="11">
                  <c:v>32649</c:v>
                </c:pt>
                <c:pt idx="12">
                  <c:v>30081</c:v>
                </c:pt>
                <c:pt idx="13">
                  <c:v>31560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67648"/>
        <c:axId val="22787904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2018'!$CD$38:$CQ$38</c:f>
              <c:numCache>
                <c:formatCode>#,##0</c:formatCode>
                <c:ptCount val="14"/>
                <c:pt idx="0">
                  <c:v>31092.5</c:v>
                </c:pt>
                <c:pt idx="1">
                  <c:v>31092.5</c:v>
                </c:pt>
                <c:pt idx="2">
                  <c:v>31092.5</c:v>
                </c:pt>
                <c:pt idx="3">
                  <c:v>31092.5</c:v>
                </c:pt>
                <c:pt idx="4">
                  <c:v>31092.5</c:v>
                </c:pt>
                <c:pt idx="5">
                  <c:v>31092.5</c:v>
                </c:pt>
                <c:pt idx="6">
                  <c:v>31092.5</c:v>
                </c:pt>
                <c:pt idx="7">
                  <c:v>31092.5</c:v>
                </c:pt>
                <c:pt idx="8">
                  <c:v>31092.5</c:v>
                </c:pt>
                <c:pt idx="9">
                  <c:v>31092.5</c:v>
                </c:pt>
                <c:pt idx="10">
                  <c:v>31092.5</c:v>
                </c:pt>
                <c:pt idx="11">
                  <c:v>31092.5</c:v>
                </c:pt>
                <c:pt idx="12">
                  <c:v>31092.5</c:v>
                </c:pt>
                <c:pt idx="13">
                  <c:v>31092.5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67648"/>
        <c:axId val="227879040"/>
      </c:lineChart>
      <c:catAx>
        <c:axId val="2275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879040"/>
        <c:crosses val="autoZero"/>
        <c:auto val="1"/>
        <c:lblAlgn val="ctr"/>
        <c:lblOffset val="100"/>
        <c:noMultiLvlLbl val="0"/>
      </c:catAx>
      <c:valAx>
        <c:axId val="227879040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56764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2018'!$DJ$23:$DW$23</c:f>
              <c:numCache>
                <c:formatCode>#,##0</c:formatCode>
                <c:ptCount val="14"/>
                <c:pt idx="0">
                  <c:v>22110</c:v>
                </c:pt>
                <c:pt idx="1">
                  <c:v>21821</c:v>
                </c:pt>
                <c:pt idx="2">
                  <c:v>19237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20710</c:v>
                </c:pt>
                <c:pt idx="7">
                  <c:v>19182</c:v>
                </c:pt>
                <c:pt idx="8">
                  <c:v>20961</c:v>
                </c:pt>
                <c:pt idx="9">
                  <c:v>18600</c:v>
                </c:pt>
                <c:pt idx="10">
                  <c:v>21042</c:v>
                </c:pt>
                <c:pt idx="11">
                  <c:v>19364</c:v>
                </c:pt>
                <c:pt idx="12">
                  <c:v>19250</c:v>
                </c:pt>
                <c:pt idx="13">
                  <c:v>19710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79824"/>
        <c:axId val="22788021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2018'!$DJ$38:$DW$38</c:f>
              <c:numCache>
                <c:formatCode>#,##0</c:formatCode>
                <c:ptCount val="14"/>
                <c:pt idx="0">
                  <c:v>19834.285714285714</c:v>
                </c:pt>
                <c:pt idx="1">
                  <c:v>19834.285714285714</c:v>
                </c:pt>
                <c:pt idx="2">
                  <c:v>19834.285714285714</c:v>
                </c:pt>
                <c:pt idx="3">
                  <c:v>19834.285714285714</c:v>
                </c:pt>
                <c:pt idx="4">
                  <c:v>19834.285714285714</c:v>
                </c:pt>
                <c:pt idx="5">
                  <c:v>19834.285714285714</c:v>
                </c:pt>
                <c:pt idx="6">
                  <c:v>19834.285714285714</c:v>
                </c:pt>
                <c:pt idx="7">
                  <c:v>19834.285714285714</c:v>
                </c:pt>
                <c:pt idx="8">
                  <c:v>19834.285714285714</c:v>
                </c:pt>
                <c:pt idx="9">
                  <c:v>19834.285714285714</c:v>
                </c:pt>
                <c:pt idx="10">
                  <c:v>19834.285714285714</c:v>
                </c:pt>
                <c:pt idx="11">
                  <c:v>19834.285714285714</c:v>
                </c:pt>
                <c:pt idx="12">
                  <c:v>19834.285714285714</c:v>
                </c:pt>
                <c:pt idx="13">
                  <c:v>19834.285714285714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79824"/>
        <c:axId val="227880216"/>
      </c:lineChart>
      <c:catAx>
        <c:axId val="22787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880216"/>
        <c:crosses val="autoZero"/>
        <c:auto val="1"/>
        <c:lblAlgn val="ctr"/>
        <c:lblOffset val="100"/>
        <c:noMultiLvlLbl val="0"/>
      </c:catAx>
      <c:valAx>
        <c:axId val="227880216"/>
        <c:scaling>
          <c:orientation val="minMax"/>
          <c:max val="2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879824"/>
        <c:crosses val="autoZero"/>
        <c:crossBetween val="between"/>
        <c:majorUnit val="2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74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358</c:v>
                </c:pt>
                <c:pt idx="6">
                  <c:v>700</c:v>
                </c:pt>
                <c:pt idx="7">
                  <c:v>722.7</c:v>
                </c:pt>
                <c:pt idx="8">
                  <c:v>671</c:v>
                </c:pt>
                <c:pt idx="9">
                  <c:v>587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formatCode>#,##0</c:formatCode>
                <c:ptCount val="14"/>
                <c:pt idx="0">
                  <c:v>3090</c:v>
                </c:pt>
                <c:pt idx="1">
                  <c:v>2438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358</c:v>
                </c:pt>
                <c:pt idx="6">
                  <c:v>700</c:v>
                </c:pt>
                <c:pt idx="7">
                  <c:v>722.9</c:v>
                </c:pt>
                <c:pt idx="8">
                  <c:v>671</c:v>
                </c:pt>
                <c:pt idx="9">
                  <c:v>589</c:v>
                </c:pt>
                <c:pt idx="10">
                  <c:v>418</c:v>
                </c:pt>
                <c:pt idx="11">
                  <c:v>713</c:v>
                </c:pt>
                <c:pt idx="12">
                  <c:v>2463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358</c:v>
                </c:pt>
                <c:pt idx="6">
                  <c:v>700</c:v>
                </c:pt>
                <c:pt idx="7">
                  <c:v>722.9</c:v>
                </c:pt>
                <c:pt idx="8">
                  <c:v>671</c:v>
                </c:pt>
                <c:pt idx="9">
                  <c:v>583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formatCode>#,##0</c:formatCode>
                <c:ptCount val="14"/>
                <c:pt idx="0">
                  <c:v>3600</c:v>
                </c:pt>
                <c:pt idx="1">
                  <c:v>5263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360</c:v>
                </c:pt>
                <c:pt idx="6">
                  <c:v>700</c:v>
                </c:pt>
                <c:pt idx="7">
                  <c:v>722.9</c:v>
                </c:pt>
                <c:pt idx="8">
                  <c:v>667</c:v>
                </c:pt>
                <c:pt idx="9">
                  <c:v>581</c:v>
                </c:pt>
                <c:pt idx="10">
                  <c:v>418</c:v>
                </c:pt>
                <c:pt idx="11">
                  <c:v>713</c:v>
                </c:pt>
                <c:pt idx="12">
                  <c:v>2955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354</c:v>
                </c:pt>
                <c:pt idx="6">
                  <c:v>700</c:v>
                </c:pt>
                <c:pt idx="7">
                  <c:v>720</c:v>
                </c:pt>
                <c:pt idx="8">
                  <c:v>667</c:v>
                </c:pt>
                <c:pt idx="9">
                  <c:v>584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08000"/>
        <c:axId val="225308392"/>
      </c:barChart>
      <c:catAx>
        <c:axId val="2253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308392"/>
        <c:crosses val="autoZero"/>
        <c:auto val="1"/>
        <c:lblAlgn val="ctr"/>
        <c:lblOffset val="100"/>
        <c:noMultiLvlLbl val="0"/>
      </c:catAx>
      <c:valAx>
        <c:axId val="225308392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308000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110846200090907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2018'!$AH$11:$AU$11</c:f>
              <c:numCache>
                <c:formatCode>#,##0</c:formatCode>
                <c:ptCount val="14"/>
                <c:pt idx="0">
                  <c:v>19007.339449541283</c:v>
                </c:pt>
                <c:pt idx="1">
                  <c:v>19007.524799999999</c:v>
                </c:pt>
                <c:pt idx="2">
                  <c:v>18161.625701322493</c:v>
                </c:pt>
                <c:pt idx="3">
                  <c:v>18673.846153846152</c:v>
                </c:pt>
                <c:pt idx="4">
                  <c:v>18416.422287390029</c:v>
                </c:pt>
                <c:pt idx="5">
                  <c:v>17927.600950118765</c:v>
                </c:pt>
                <c:pt idx="6">
                  <c:v>16934.360929501254</c:v>
                </c:pt>
                <c:pt idx="7">
                  <c:v>18763.789868667918</c:v>
                </c:pt>
                <c:pt idx="8">
                  <c:v>18332.656826568265</c:v>
                </c:pt>
                <c:pt idx="9">
                  <c:v>18345.893195988072</c:v>
                </c:pt>
                <c:pt idx="10">
                  <c:v>20221.45950698492</c:v>
                </c:pt>
                <c:pt idx="11">
                  <c:v>19401.279707495429</c:v>
                </c:pt>
                <c:pt idx="12">
                  <c:v>13402.758620689656</c:v>
                </c:pt>
                <c:pt idx="13">
                  <c:v>18325.999101930847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2018'!$AH$12:$AU$12</c:f>
              <c:numCache>
                <c:formatCode>#,##0</c:formatCode>
                <c:ptCount val="14"/>
                <c:pt idx="0">
                  <c:v>18334.513274336281</c:v>
                </c:pt>
                <c:pt idx="1">
                  <c:v>20068.069714285713</c:v>
                </c:pt>
                <c:pt idx="2">
                  <c:v>18436.67556279273</c:v>
                </c:pt>
                <c:pt idx="3">
                  <c:v>17340</c:v>
                </c:pt>
                <c:pt idx="4">
                  <c:v>22767.371601208459</c:v>
                </c:pt>
                <c:pt idx="5">
                  <c:v>17398.616874135547</c:v>
                </c:pt>
                <c:pt idx="6">
                  <c:v>16184.153175768173</c:v>
                </c:pt>
                <c:pt idx="7">
                  <c:v>18816.745061147692</c:v>
                </c:pt>
                <c:pt idx="8">
                  <c:v>19416.316560820713</c:v>
                </c:pt>
                <c:pt idx="9">
                  <c:v>19489.704823614109</c:v>
                </c:pt>
                <c:pt idx="10">
                  <c:v>20817.379790940766</c:v>
                </c:pt>
                <c:pt idx="11">
                  <c:v>19744.18604651163</c:v>
                </c:pt>
                <c:pt idx="12">
                  <c:v>15547.2</c:v>
                </c:pt>
                <c:pt idx="13">
                  <c:v>18162.883845126838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2018'!$AH$13:$AU$13</c:f>
              <c:numCache>
                <c:formatCode>#,##0</c:formatCode>
                <c:ptCount val="14"/>
                <c:pt idx="0">
                  <c:v>19453.521126760563</c:v>
                </c:pt>
                <c:pt idx="1">
                  <c:v>18373.254942857144</c:v>
                </c:pt>
                <c:pt idx="2">
                  <c:v>18023.111732312856</c:v>
                </c:pt>
                <c:pt idx="3">
                  <c:v>19429.943502824859</c:v>
                </c:pt>
                <c:pt idx="4">
                  <c:v>25069.86027944112</c:v>
                </c:pt>
                <c:pt idx="5">
                  <c:v>16429.08141053548</c:v>
                </c:pt>
                <c:pt idx="6">
                  <c:v>20457.012462857128</c:v>
                </c:pt>
                <c:pt idx="7">
                  <c:v>18763.789868667918</c:v>
                </c:pt>
                <c:pt idx="8">
                  <c:v>18332.656826568265</c:v>
                </c:pt>
                <c:pt idx="9">
                  <c:v>17485.596176204624</c:v>
                </c:pt>
                <c:pt idx="10">
                  <c:v>18274.317296304558</c:v>
                </c:pt>
                <c:pt idx="11">
                  <c:v>19156.137184115523</c:v>
                </c:pt>
                <c:pt idx="12">
                  <c:v>15547.2</c:v>
                </c:pt>
                <c:pt idx="13">
                  <c:v>20114.342040413998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2018'!$AH$14:$AU$14</c:f>
              <c:numCache>
                <c:formatCode>#,##0</c:formatCode>
                <c:ptCount val="14"/>
                <c:pt idx="0">
                  <c:v>20212.682926829268</c:v>
                </c:pt>
                <c:pt idx="1">
                  <c:v>19007.524799999999</c:v>
                </c:pt>
                <c:pt idx="2">
                  <c:v>17862.835060615987</c:v>
                </c:pt>
                <c:pt idx="3">
                  <c:v>18673.846153846152</c:v>
                </c:pt>
                <c:pt idx="4">
                  <c:v>14240.362811791383</c:v>
                </c:pt>
                <c:pt idx="5">
                  <c:v>17927.600950118765</c:v>
                </c:pt>
                <c:pt idx="6">
                  <c:v>16644.0872190476</c:v>
                </c:pt>
                <c:pt idx="7">
                  <c:v>18763.789868667918</c:v>
                </c:pt>
                <c:pt idx="8">
                  <c:v>18332.656826568265</c:v>
                </c:pt>
                <c:pt idx="9">
                  <c:v>19205.789150073309</c:v>
                </c:pt>
                <c:pt idx="10">
                  <c:v>18341.243929874621</c:v>
                </c:pt>
                <c:pt idx="11">
                  <c:v>17672.772689425477</c:v>
                </c:pt>
                <c:pt idx="12">
                  <c:v>13637.894736842105</c:v>
                </c:pt>
                <c:pt idx="13">
                  <c:v>17322.580645161292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2018'!$AH$15:$AU$15</c:f>
              <c:numCache>
                <c:formatCode>#,##0</c:formatCode>
                <c:ptCount val="14"/>
                <c:pt idx="0">
                  <c:v>20212.682926829268</c:v>
                </c:pt>
                <c:pt idx="1">
                  <c:v>21255.84954285714</c:v>
                </c:pt>
                <c:pt idx="2">
                  <c:v>20612.373551218756</c:v>
                </c:pt>
                <c:pt idx="3">
                  <c:v>21789.440337909185</c:v>
                </c:pt>
                <c:pt idx="4">
                  <c:v>18380.487804878048</c:v>
                </c:pt>
                <c:pt idx="5">
                  <c:v>21023.732590529249</c:v>
                </c:pt>
                <c:pt idx="6">
                  <c:v>19098.303398734162</c:v>
                </c:pt>
                <c:pt idx="7">
                  <c:v>22361.319172722189</c:v>
                </c:pt>
                <c:pt idx="8">
                  <c:v>21495.511087074097</c:v>
                </c:pt>
                <c:pt idx="9">
                  <c:v>20350.205472586949</c:v>
                </c:pt>
                <c:pt idx="10">
                  <c:v>19822.23596946898</c:v>
                </c:pt>
                <c:pt idx="11">
                  <c:v>22063.409563409565</c:v>
                </c:pt>
                <c:pt idx="12">
                  <c:v>13402.758620689656</c:v>
                </c:pt>
                <c:pt idx="13">
                  <c:v>21135.163127913002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39232"/>
        <c:axId val="224839624"/>
      </c:barChart>
      <c:catAx>
        <c:axId val="2248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839624"/>
        <c:crosses val="autoZero"/>
        <c:auto val="1"/>
        <c:lblAlgn val="ctr"/>
        <c:lblOffset val="100"/>
        <c:noMultiLvlLbl val="0"/>
      </c:catAx>
      <c:valAx>
        <c:axId val="224839624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839232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9290780141844004E-2"/>
          <c:w val="0.9677006407718588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2018'!$AX$11:$BK$11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3307.5578385164818</c:v>
                </c:pt>
                <c:pt idx="3">
                  <c:v>3629.4545454545455</c:v>
                </c:pt>
                <c:pt idx="4">
                  <c:v>3568.4784404427555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2018'!$AX$12:$BK$12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5023.2558139534885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2018'!$AX$13:$BK$13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4778.7610619469024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2018'!$AX$14:$BK$14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3253.8752277550748</c:v>
                </c:pt>
                <c:pt idx="3">
                  <c:v>3629.4545454545455</c:v>
                </c:pt>
                <c:pt idx="4">
                  <c:v>3840.6827880512092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2018'!$AX$15:$BK$15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3203.3553078788659</c:v>
                </c:pt>
                <c:pt idx="3">
                  <c:v>3629.4545454545455</c:v>
                </c:pt>
                <c:pt idx="4">
                  <c:v>3840.6827880512092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40408"/>
        <c:axId val="224840800"/>
      </c:barChart>
      <c:catAx>
        <c:axId val="22484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840800"/>
        <c:crosses val="autoZero"/>
        <c:auto val="1"/>
        <c:lblAlgn val="ctr"/>
        <c:lblOffset val="100"/>
        <c:noMultiLvlLbl val="0"/>
      </c:catAx>
      <c:valAx>
        <c:axId val="224840800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840408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0942249240121613"/>
          <c:w val="0.9677006407718588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>
        <c:manualLayout>
          <c:xMode val="edge"/>
          <c:yMode val="edge"/>
          <c:x val="0.1596313142421443"/>
          <c:y val="6.0790273556231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82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2018'!$R$11:$AE$11</c:f>
              <c:numCache>
                <c:formatCode>#,##0</c:formatCode>
                <c:ptCount val="14"/>
                <c:pt idx="0">
                  <c:v>1890</c:v>
                </c:pt>
                <c:pt idx="1">
                  <c:v>2041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365</c:v>
                </c:pt>
                <c:pt idx="6">
                  <c:v>700</c:v>
                </c:pt>
                <c:pt idx="7">
                  <c:v>726</c:v>
                </c:pt>
                <c:pt idx="8">
                  <c:v>671</c:v>
                </c:pt>
                <c:pt idx="9">
                  <c:v>589</c:v>
                </c:pt>
                <c:pt idx="10">
                  <c:v>418</c:v>
                </c:pt>
                <c:pt idx="11">
                  <c:v>713</c:v>
                </c:pt>
                <c:pt idx="12">
                  <c:v>1478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2018'!$R$12:$AE$12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362</c:v>
                </c:pt>
                <c:pt idx="6">
                  <c:v>700</c:v>
                </c:pt>
                <c:pt idx="7">
                  <c:v>726.2</c:v>
                </c:pt>
                <c:pt idx="8">
                  <c:v>674</c:v>
                </c:pt>
                <c:pt idx="9">
                  <c:v>594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2018'!$R$13:$AE$13</c:f>
              <c:numCache>
                <c:formatCode>#,##0</c:formatCode>
                <c:ptCount val="14"/>
                <c:pt idx="0">
                  <c:v>1890</c:v>
                </c:pt>
                <c:pt idx="1">
                  <c:v>2438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358</c:v>
                </c:pt>
                <c:pt idx="6">
                  <c:v>700</c:v>
                </c:pt>
                <c:pt idx="7">
                  <c:v>726</c:v>
                </c:pt>
                <c:pt idx="8">
                  <c:v>671</c:v>
                </c:pt>
                <c:pt idx="9">
                  <c:v>585</c:v>
                </c:pt>
                <c:pt idx="10">
                  <c:v>418</c:v>
                </c:pt>
                <c:pt idx="11">
                  <c:v>713</c:v>
                </c:pt>
                <c:pt idx="12">
                  <c:v>1478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2018'!$R$14:$AE$14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365</c:v>
                </c:pt>
                <c:pt idx="6">
                  <c:v>700</c:v>
                </c:pt>
                <c:pt idx="7">
                  <c:v>726</c:v>
                </c:pt>
                <c:pt idx="8">
                  <c:v>671</c:v>
                </c:pt>
                <c:pt idx="9">
                  <c:v>593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2018'!$R$15:$AE$15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378</c:v>
                </c:pt>
                <c:pt idx="6">
                  <c:v>700</c:v>
                </c:pt>
                <c:pt idx="7">
                  <c:v>738.2</c:v>
                </c:pt>
                <c:pt idx="8">
                  <c:v>680</c:v>
                </c:pt>
                <c:pt idx="9">
                  <c:v>598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41976"/>
        <c:axId val="224371632"/>
      </c:barChart>
      <c:catAx>
        <c:axId val="22484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371632"/>
        <c:crosses val="autoZero"/>
        <c:auto val="1"/>
        <c:lblAlgn val="ctr"/>
        <c:lblOffset val="100"/>
        <c:noMultiLvlLbl val="0"/>
      </c:catAx>
      <c:valAx>
        <c:axId val="22437163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841976"/>
        <c:crosses val="autoZero"/>
        <c:crossBetween val="between"/>
        <c:majorUnit val="2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8624368762415341"/>
          <c:w val="0.88068399829909561"/>
          <c:h val="0.63395719152127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2018'!$AH$16:$AU$16</c:f>
              <c:numCache>
                <c:formatCode>#,##0</c:formatCode>
                <c:ptCount val="14"/>
                <c:pt idx="0">
                  <c:v>16122.957198443581</c:v>
                </c:pt>
                <c:pt idx="1">
                  <c:v>20031.499199999998</c:v>
                </c:pt>
                <c:pt idx="2">
                  <c:v>18436.67556279273</c:v>
                </c:pt>
                <c:pt idx="3">
                  <c:v>16164.982373678025</c:v>
                </c:pt>
                <c:pt idx="4">
                  <c:v>42194.848824188128</c:v>
                </c:pt>
                <c:pt idx="5">
                  <c:v>17398.616874135547</c:v>
                </c:pt>
                <c:pt idx="6">
                  <c:v>20340.042198503383</c:v>
                </c:pt>
                <c:pt idx="7">
                  <c:v>18816.745061147692</c:v>
                </c:pt>
                <c:pt idx="8">
                  <c:v>19416.316560820713</c:v>
                </c:pt>
                <c:pt idx="9">
                  <c:v>18638.086932574472</c:v>
                </c:pt>
                <c:pt idx="10">
                  <c:v>18788.075880758803</c:v>
                </c:pt>
                <c:pt idx="11">
                  <c:v>19001.790510295436</c:v>
                </c:pt>
                <c:pt idx="12">
                  <c:v>15242.35294117647</c:v>
                </c:pt>
                <c:pt idx="13">
                  <c:v>19592.89486317811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2018'!$AH$17:$AU$17</c:f>
              <c:numCache>
                <c:formatCode>#,##0</c:formatCode>
                <c:ptCount val="14"/>
                <c:pt idx="0">
                  <c:v>22892.817679558008</c:v>
                </c:pt>
                <c:pt idx="1">
                  <c:v>22180.016914285712</c:v>
                </c:pt>
                <c:pt idx="2">
                  <c:v>20612.373551218756</c:v>
                </c:pt>
                <c:pt idx="3">
                  <c:v>20043.322000971344</c:v>
                </c:pt>
                <c:pt idx="4">
                  <c:v>18552.437223042838</c:v>
                </c:pt>
                <c:pt idx="5">
                  <c:v>19263.705972434916</c:v>
                </c:pt>
                <c:pt idx="6">
                  <c:v>21449.276274999982</c:v>
                </c:pt>
                <c:pt idx="7">
                  <c:v>22361.319172722189</c:v>
                </c:pt>
                <c:pt idx="8">
                  <c:v>21495.511087074097</c:v>
                </c:pt>
                <c:pt idx="9">
                  <c:v>20350.205472586949</c:v>
                </c:pt>
                <c:pt idx="10">
                  <c:v>21649.128482681135</c:v>
                </c:pt>
                <c:pt idx="11">
                  <c:v>21581.08795119471</c:v>
                </c:pt>
                <c:pt idx="12">
                  <c:v>16195</c:v>
                </c:pt>
                <c:pt idx="13">
                  <c:v>19725.471242145963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2018'!$AH$18:$AU$18</c:f>
              <c:numCache>
                <c:formatCode>#,##0</c:formatCode>
                <c:ptCount val="14"/>
                <c:pt idx="0">
                  <c:v>19731.428571428572</c:v>
                </c:pt>
                <c:pt idx="1">
                  <c:v>19172.092114285708</c:v>
                </c:pt>
                <c:pt idx="2">
                  <c:v>18437.793851717903</c:v>
                </c:pt>
                <c:pt idx="3">
                  <c:v>23745.224395857309</c:v>
                </c:pt>
                <c:pt idx="4">
                  <c:v>42624.434389140275</c:v>
                </c:pt>
                <c:pt idx="5">
                  <c:v>19726.921066387873</c:v>
                </c:pt>
                <c:pt idx="6">
                  <c:v>20213.339965349525</c:v>
                </c:pt>
                <c:pt idx="7">
                  <c:v>18763.789868667918</c:v>
                </c:pt>
                <c:pt idx="8">
                  <c:v>18332.656826568265</c:v>
                </c:pt>
                <c:pt idx="9">
                  <c:v>17769.473131454579</c:v>
                </c:pt>
                <c:pt idx="10">
                  <c:v>19260.675796126732</c:v>
                </c:pt>
                <c:pt idx="11">
                  <c:v>19208.144796380089</c:v>
                </c:pt>
                <c:pt idx="12">
                  <c:v>14395.555555555555</c:v>
                </c:pt>
                <c:pt idx="13">
                  <c:v>18868.238557558947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2018'!$AH$19:$AU$19</c:f>
              <c:numCache>
                <c:formatCode>#,##0</c:formatCode>
                <c:ptCount val="14"/>
                <c:pt idx="0">
                  <c:v>19272.558139534885</c:v>
                </c:pt>
                <c:pt idx="1">
                  <c:v>25507.019451428572</c:v>
                </c:pt>
                <c:pt idx="2">
                  <c:v>22722.576952107098</c:v>
                </c:pt>
                <c:pt idx="3">
                  <c:v>21789.440337909185</c:v>
                </c:pt>
                <c:pt idx="4">
                  <c:v>16754.11293908404</c:v>
                </c:pt>
                <c:pt idx="5">
                  <c:v>19263.705972434916</c:v>
                </c:pt>
                <c:pt idx="6">
                  <c:v>20967.91908749998</c:v>
                </c:pt>
                <c:pt idx="7">
                  <c:v>22361.319172722189</c:v>
                </c:pt>
                <c:pt idx="8">
                  <c:v>21495.511087074097</c:v>
                </c:pt>
                <c:pt idx="9">
                  <c:v>21785.932721712539</c:v>
                </c:pt>
                <c:pt idx="10">
                  <c:v>20918.68242393764</c:v>
                </c:pt>
                <c:pt idx="11">
                  <c:v>23781.512605042015</c:v>
                </c:pt>
                <c:pt idx="12">
                  <c:v>0</c:v>
                </c:pt>
                <c:pt idx="13">
                  <c:v>20457.142857142859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2018'!$AH$20:$AU$20</c:f>
              <c:numCache>
                <c:formatCode>#,##0</c:formatCode>
                <c:ptCount val="14"/>
                <c:pt idx="0">
                  <c:v>19453.521126760563</c:v>
                </c:pt>
                <c:pt idx="1">
                  <c:v>19007.524799999996</c:v>
                </c:pt>
                <c:pt idx="2">
                  <c:v>17744.485888394589</c:v>
                </c:pt>
                <c:pt idx="3">
                  <c:v>18673.846153846152</c:v>
                </c:pt>
                <c:pt idx="4">
                  <c:v>0</c:v>
                </c:pt>
                <c:pt idx="5">
                  <c:v>17927.600950118765</c:v>
                </c:pt>
                <c:pt idx="6">
                  <c:v>0</c:v>
                </c:pt>
                <c:pt idx="7">
                  <c:v>18216.939890710382</c:v>
                </c:pt>
                <c:pt idx="8">
                  <c:v>18332.656826568265</c:v>
                </c:pt>
                <c:pt idx="9">
                  <c:v>17769.473131454579</c:v>
                </c:pt>
                <c:pt idx="10">
                  <c:v>19179.76602059367</c:v>
                </c:pt>
                <c:pt idx="11">
                  <c:v>18824.833702882483</c:v>
                </c:pt>
                <c:pt idx="12">
                  <c:v>13402.758620689656</c:v>
                </c:pt>
                <c:pt idx="13">
                  <c:v>17986.778316438958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41584"/>
        <c:axId val="224838840"/>
      </c:barChart>
      <c:catAx>
        <c:axId val="2248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838840"/>
        <c:crosses val="autoZero"/>
        <c:auto val="1"/>
        <c:lblAlgn val="ctr"/>
        <c:lblOffset val="100"/>
        <c:noMultiLvlLbl val="0"/>
      </c:catAx>
      <c:valAx>
        <c:axId val="224838840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841584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6.466253170867616E-3"/>
          <c:y val="0.10739614994934153"/>
          <c:w val="0.99153676740128083"/>
          <c:h val="6.02811350708820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2018'!$AX$16:$BK$16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10800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2018'!$AX$17:$BK$17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3324.6337785463697</c:v>
                </c:pt>
                <c:pt idx="3">
                  <c:v>3629.4545454545455</c:v>
                </c:pt>
                <c:pt idx="4">
                  <c:v>5046.7289719626169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2018'!$AX$18:$BK$18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3171.3265352139074</c:v>
                </c:pt>
                <c:pt idx="3">
                  <c:v>3629.4545454545455</c:v>
                </c:pt>
                <c:pt idx="4">
                  <c:v>4800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2018'!$AX$19:$BK$19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3847.4</c:v>
                </c:pt>
                <c:pt idx="3">
                  <c:v>3629.4545454545455</c:v>
                </c:pt>
                <c:pt idx="4">
                  <c:v>2958.9041095890411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3729.2248435243137</c:v>
                </c:pt>
                <c:pt idx="12">
                  <c:v>0</c:v>
                </c:pt>
                <c:pt idx="13">
                  <c:v>3335.9661495063465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2018'!$AX$20:$BK$20</c:f>
              <c:numCache>
                <c:formatCode>#,##0</c:formatCode>
                <c:ptCount val="14"/>
                <c:pt idx="0">
                  <c:v>4279.3548387096771</c:v>
                </c:pt>
                <c:pt idx="1">
                  <c:v>4091.4375</c:v>
                </c:pt>
                <c:pt idx="2">
                  <c:v>3231.6087458133206</c:v>
                </c:pt>
                <c:pt idx="3">
                  <c:v>3629.4545454545455</c:v>
                </c:pt>
                <c:pt idx="4">
                  <c:v>0</c:v>
                </c:pt>
                <c:pt idx="5">
                  <c:v>2193.5257731958764</c:v>
                </c:pt>
                <c:pt idx="6">
                  <c:v>0</c:v>
                </c:pt>
                <c:pt idx="7">
                  <c:v>3588.2501579279847</c:v>
                </c:pt>
                <c:pt idx="8">
                  <c:v>4573.3090909090906</c:v>
                </c:pt>
                <c:pt idx="9">
                  <c:v>3675.889328063241</c:v>
                </c:pt>
                <c:pt idx="10">
                  <c:v>4083.1824062095729</c:v>
                </c:pt>
                <c:pt idx="11">
                  <c:v>3729.2248435243141</c:v>
                </c:pt>
                <c:pt idx="12">
                  <c:v>4714.2857142857147</c:v>
                </c:pt>
                <c:pt idx="13">
                  <c:v>3335.9661495063465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72416"/>
        <c:axId val="224372808"/>
      </c:barChart>
      <c:catAx>
        <c:axId val="2243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372808"/>
        <c:crosses val="autoZero"/>
        <c:auto val="1"/>
        <c:lblAlgn val="ctr"/>
        <c:lblOffset val="100"/>
        <c:noMultiLvlLbl val="0"/>
      </c:catAx>
      <c:valAx>
        <c:axId val="22437280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37241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9969794278508514E-3"/>
          <c:y val="0.10942249240121618"/>
          <c:w val="0.9974957990586372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93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2018'!$R$16:$AE$16</c:f>
              <c:numCache>
                <c:formatCode>#,##0</c:formatCode>
                <c:ptCount val="14"/>
                <c:pt idx="0">
                  <c:v>1100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362</c:v>
                </c:pt>
                <c:pt idx="6">
                  <c:v>700</c:v>
                </c:pt>
                <c:pt idx="7">
                  <c:v>726.2</c:v>
                </c:pt>
                <c:pt idx="8">
                  <c:v>674</c:v>
                </c:pt>
                <c:pt idx="9">
                  <c:v>590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2018'!$R$17:$AE$17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370</c:v>
                </c:pt>
                <c:pt idx="6">
                  <c:v>700</c:v>
                </c:pt>
                <c:pt idx="7">
                  <c:v>738.2</c:v>
                </c:pt>
                <c:pt idx="8">
                  <c:v>680</c:v>
                </c:pt>
                <c:pt idx="9">
                  <c:v>598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2018'!$R$18:$AE$18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372</c:v>
                </c:pt>
                <c:pt idx="6">
                  <c:v>700</c:v>
                </c:pt>
                <c:pt idx="7">
                  <c:v>726</c:v>
                </c:pt>
                <c:pt idx="8">
                  <c:v>671</c:v>
                </c:pt>
                <c:pt idx="9">
                  <c:v>586</c:v>
                </c:pt>
                <c:pt idx="10">
                  <c:v>418</c:v>
                </c:pt>
                <c:pt idx="11">
                  <c:v>713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2018'!$R$19:$AE$19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370</c:v>
                </c:pt>
                <c:pt idx="6">
                  <c:v>700</c:v>
                </c:pt>
                <c:pt idx="7">
                  <c:v>738.2</c:v>
                </c:pt>
                <c:pt idx="8">
                  <c:v>680</c:v>
                </c:pt>
                <c:pt idx="9">
                  <c:v>605</c:v>
                </c:pt>
                <c:pt idx="10">
                  <c:v>418</c:v>
                </c:pt>
                <c:pt idx="11">
                  <c:v>713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2018'!$R$20:$AE$20</c:f>
              <c:numCache>
                <c:formatCode>#,##0</c:formatCode>
                <c:ptCount val="14"/>
                <c:pt idx="0">
                  <c:v>3600</c:v>
                </c:pt>
                <c:pt idx="1">
                  <c:v>3281</c:v>
                </c:pt>
                <c:pt idx="2">
                  <c:v>700</c:v>
                </c:pt>
                <c:pt idx="3">
                  <c:v>517</c:v>
                </c:pt>
                <c:pt idx="4">
                  <c:v>0</c:v>
                </c:pt>
                <c:pt idx="5">
                  <c:v>365</c:v>
                </c:pt>
                <c:pt idx="6">
                  <c:v>0</c:v>
                </c:pt>
                <c:pt idx="7">
                  <c:v>724.1</c:v>
                </c:pt>
                <c:pt idx="8">
                  <c:v>671</c:v>
                </c:pt>
                <c:pt idx="9">
                  <c:v>586</c:v>
                </c:pt>
                <c:pt idx="10">
                  <c:v>418</c:v>
                </c:pt>
                <c:pt idx="11">
                  <c:v>713</c:v>
                </c:pt>
                <c:pt idx="12">
                  <c:v>2463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73592"/>
        <c:axId val="224373984"/>
      </c:barChart>
      <c:catAx>
        <c:axId val="22437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373984"/>
        <c:crosses val="autoZero"/>
        <c:auto val="1"/>
        <c:lblAlgn val="ctr"/>
        <c:lblOffset val="100"/>
        <c:noMultiLvlLbl val="0"/>
      </c:catAx>
      <c:valAx>
        <c:axId val="224373984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4373592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3.4867373421897736E-3"/>
          <c:y val="0.12158054711246201"/>
          <c:w val="0.99153676740128083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4</xdr:row>
      <xdr:rowOff>95250</xdr:rowOff>
    </xdr:from>
    <xdr:to>
      <xdr:col>7</xdr:col>
      <xdr:colOff>419100</xdr:colOff>
      <xdr:row>5</xdr:row>
      <xdr:rowOff>123826</xdr:rowOff>
    </xdr:to>
    <xdr:sp macro="" textlink="">
      <xdr:nvSpPr>
        <xdr:cNvPr id="3" name="TextovéPole 2"/>
        <xdr:cNvSpPr txBox="1"/>
      </xdr:nvSpPr>
      <xdr:spPr>
        <a:xfrm>
          <a:off x="3095625" y="857250"/>
          <a:ext cx="159067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0.44693</cdr:x>
      <cdr:y>0.17021</cdr:y>
    </cdr:from>
    <cdr:to>
      <cdr:x>0.46146</cdr:x>
      <cdr:y>0.22644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3695721" y="1181054"/>
          <a:ext cx="352419" cy="12386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5</xdr:row>
      <xdr:rowOff>28575</xdr:rowOff>
    </xdr:from>
    <xdr:to>
      <xdr:col>13</xdr:col>
      <xdr:colOff>238125</xdr:colOff>
      <xdr:row>6</xdr:row>
      <xdr:rowOff>47624</xdr:rowOff>
    </xdr:to>
    <xdr:sp macro="" textlink="">
      <xdr:nvSpPr>
        <xdr:cNvPr id="3" name="TextovéPole 2"/>
        <xdr:cNvSpPr txBox="1"/>
      </xdr:nvSpPr>
      <xdr:spPr>
        <a:xfrm>
          <a:off x="6581775" y="981075"/>
          <a:ext cx="15811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0.84134</cdr:x>
      <cdr:y>0.18997</cdr:y>
    </cdr:from>
    <cdr:to>
      <cdr:x>0.86592</cdr:x>
      <cdr:y>0.25988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058038" y="1304921"/>
          <a:ext cx="438130" cy="20954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123824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2</xdr:row>
      <xdr:rowOff>142874</xdr:rowOff>
    </xdr:from>
    <xdr:to>
      <xdr:col>13</xdr:col>
      <xdr:colOff>514350</xdr:colOff>
      <xdr:row>4</xdr:row>
      <xdr:rowOff>0</xdr:rowOff>
    </xdr:to>
    <xdr:sp macro="" textlink="">
      <xdr:nvSpPr>
        <xdr:cNvPr id="3" name="TextovéPole 2"/>
        <xdr:cNvSpPr txBox="1"/>
      </xdr:nvSpPr>
      <xdr:spPr>
        <a:xfrm>
          <a:off x="6838950" y="523874"/>
          <a:ext cx="160020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0.85811</cdr:x>
      <cdr:y>0.11854</cdr:y>
    </cdr:from>
    <cdr:to>
      <cdr:x>0.88045</cdr:x>
      <cdr:y>0.19605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67569" y="890611"/>
          <a:ext cx="485790" cy="19044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5</xdr:row>
      <xdr:rowOff>19049</xdr:rowOff>
    </xdr:from>
    <xdr:to>
      <xdr:col>13</xdr:col>
      <xdr:colOff>514350</xdr:colOff>
      <xdr:row>6</xdr:row>
      <xdr:rowOff>47624</xdr:rowOff>
    </xdr:to>
    <xdr:sp macro="" textlink="">
      <xdr:nvSpPr>
        <xdr:cNvPr id="3" name="TextovéPole 2"/>
        <xdr:cNvSpPr txBox="1"/>
      </xdr:nvSpPr>
      <xdr:spPr>
        <a:xfrm>
          <a:off x="6800850" y="971549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0.84581</cdr:x>
      <cdr:y>0.19301</cdr:y>
    </cdr:from>
    <cdr:to>
      <cdr:x>0.87039</cdr:x>
      <cdr:y>0.25988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05641" y="1314421"/>
          <a:ext cx="419076" cy="20959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zoomScale="80" zoomScaleNormal="80" workbookViewId="0">
      <selection activeCell="A2" sqref="A2"/>
    </sheetView>
  </sheetViews>
  <sheetFormatPr defaultRowHeight="15" x14ac:dyDescent="0.25"/>
  <cols>
    <col min="1" max="1" width="89.85546875" customWidth="1"/>
  </cols>
  <sheetData>
    <row r="1" spans="1:1" x14ac:dyDescent="0.25">
      <c r="A1" s="59"/>
    </row>
    <row r="2" spans="1:1" x14ac:dyDescent="0.25">
      <c r="A2" s="59" t="s">
        <v>65</v>
      </c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ht="36" x14ac:dyDescent="0.55000000000000004">
      <c r="A14" s="33" t="s">
        <v>29</v>
      </c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ht="18.75" x14ac:dyDescent="0.3">
      <c r="A18" s="34" t="s">
        <v>54</v>
      </c>
    </row>
    <row r="19" spans="1:1" x14ac:dyDescent="0.25">
      <c r="A19" s="32"/>
    </row>
    <row r="20" spans="1:1" ht="18.75" x14ac:dyDescent="0.3">
      <c r="A20" s="34" t="s">
        <v>35</v>
      </c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60" t="s">
        <v>30</v>
      </c>
    </row>
    <row r="25" spans="1:1" x14ac:dyDescent="0.25">
      <c r="A25" s="59"/>
    </row>
    <row r="26" spans="1:1" x14ac:dyDescent="0.25">
      <c r="A26" s="60" t="s">
        <v>56</v>
      </c>
    </row>
    <row r="27" spans="1:1" x14ac:dyDescent="0.25">
      <c r="A27" s="60" t="s">
        <v>47</v>
      </c>
    </row>
    <row r="28" spans="1:1" x14ac:dyDescent="0.25">
      <c r="A28" s="60" t="s">
        <v>37</v>
      </c>
    </row>
    <row r="29" spans="1:1" x14ac:dyDescent="0.25">
      <c r="A29" s="60" t="s">
        <v>48</v>
      </c>
    </row>
    <row r="30" spans="1:1" x14ac:dyDescent="0.25">
      <c r="A30" s="60" t="s">
        <v>40</v>
      </c>
    </row>
    <row r="31" spans="1:1" x14ac:dyDescent="0.25">
      <c r="A31" s="60" t="s">
        <v>41</v>
      </c>
    </row>
    <row r="32" spans="1:1" x14ac:dyDescent="0.25">
      <c r="A32" s="60" t="s">
        <v>38</v>
      </c>
    </row>
    <row r="33" spans="1:1" x14ac:dyDescent="0.25">
      <c r="A33" s="60" t="s">
        <v>39</v>
      </c>
    </row>
    <row r="34" spans="1:1" x14ac:dyDescent="0.25">
      <c r="A34" s="60" t="s">
        <v>45</v>
      </c>
    </row>
    <row r="35" spans="1:1" x14ac:dyDescent="0.25">
      <c r="A35" s="60" t="s">
        <v>44</v>
      </c>
    </row>
    <row r="36" spans="1:1" x14ac:dyDescent="0.25">
      <c r="A36" s="60" t="s">
        <v>42</v>
      </c>
    </row>
    <row r="37" spans="1:1" x14ac:dyDescent="0.25">
      <c r="A37" s="60" t="s">
        <v>49</v>
      </c>
    </row>
    <row r="38" spans="1:1" x14ac:dyDescent="0.25">
      <c r="A38" s="60" t="s">
        <v>43</v>
      </c>
    </row>
    <row r="39" spans="1:1" x14ac:dyDescent="0.25">
      <c r="A39" s="60" t="s">
        <v>50</v>
      </c>
    </row>
    <row r="40" spans="1:1" x14ac:dyDescent="0.25">
      <c r="A40" s="60" t="s">
        <v>46</v>
      </c>
    </row>
    <row r="41" spans="1:1" x14ac:dyDescent="0.25">
      <c r="A41" s="32"/>
    </row>
    <row r="42" spans="1:1" x14ac:dyDescent="0.25">
      <c r="A42" s="64"/>
    </row>
    <row r="44" spans="1:1" x14ac:dyDescent="0.25">
      <c r="A44" s="32"/>
    </row>
    <row r="45" spans="1:1" x14ac:dyDescent="0.25">
      <c r="A45" s="35" t="s">
        <v>24</v>
      </c>
    </row>
    <row r="46" spans="1:1" x14ac:dyDescent="0.25">
      <c r="A46" s="32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4" sqref="R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S20" sqref="S20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R9" sqref="R9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3" sqref="Q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W8" sqref="W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8" sqref="Q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20" sqref="R2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20" sqref="Q2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4" sqref="R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3" sqref="P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O2" sqref="O2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34" sqref="P34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2018'!A6</f>
        <v>65-51-H/01 Kuchař - číšník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f>IF(ISNUMBER('KN 2018'!B6),'KN 2018'!B6,"")</f>
        <v>22063.045825834142</v>
      </c>
      <c r="C7" s="52">
        <f>IF(ISNUMBER('KN 2018'!C6),'KN 2018'!C6,"")</f>
        <v>22310.460357142856</v>
      </c>
      <c r="D7" s="52">
        <f>IF(ISNUMBER('KN 2018'!D6),'KN 2018'!D6,"")</f>
        <v>20585.074281778867</v>
      </c>
      <c r="E7" s="52">
        <f>IF(ISNUMBER('KN 2018'!E6),'KN 2018'!E6,"")</f>
        <v>20725.229193341867</v>
      </c>
      <c r="F7" s="52">
        <f>IF(ISNUMBER('KN 2018'!F6),'KN 2018'!F6,"")</f>
        <v>22690.429919035549</v>
      </c>
      <c r="G7" s="52">
        <f>IF(ISNUMBER('KN 2018'!G6),'KN 2018'!G6,"")</f>
        <v>18622.607183731358</v>
      </c>
      <c r="H7" s="52">
        <f>IF(ISNUMBER('KN 2018'!H6),'KN 2018'!H6,"")</f>
        <v>19950.859392451752</v>
      </c>
      <c r="I7" s="52">
        <f>IF(ISNUMBER('KN 2018'!I6),'KN 2018'!I6,"")</f>
        <v>21367.983491261319</v>
      </c>
      <c r="J7" s="52">
        <f>IF(ISNUMBER('KN 2018'!J6),'KN 2018'!J6,"")</f>
        <v>22905.965917477355</v>
      </c>
      <c r="K7" s="52">
        <f>IF(ISNUMBER('KN 2018'!K6),'KN 2018'!K6,"")</f>
        <v>21737.805527689608</v>
      </c>
      <c r="L7" s="52">
        <f>IF(ISNUMBER('KN 2018'!L6),'KN 2018'!L6,"")</f>
        <v>22208.68604374944</v>
      </c>
      <c r="M7" s="52">
        <f>IF(ISNUMBER('KN 2018'!M6),'KN 2018'!M6,"")</f>
        <v>21483.302635243257</v>
      </c>
      <c r="N7" s="52">
        <f>IF(ISNUMBER('KN 2018'!N6),'KN 2018'!N6,"")</f>
        <v>20909.285714285714</v>
      </c>
      <c r="O7" s="52">
        <f>IF(ISNUMBER('KN 2018'!O6),'KN 2018'!O6,"")</f>
        <v>19582.78143613055</v>
      </c>
      <c r="P7" s="46">
        <f>IF(ISNUMBER('KN 2018'!P6),'KN 2018'!P6,"")</f>
        <v>21224.536922796688</v>
      </c>
    </row>
    <row r="8" spans="1:31" s="39" customFormat="1" x14ac:dyDescent="0.25">
      <c r="A8" s="42" t="s">
        <v>52</v>
      </c>
      <c r="B8" s="38">
        <f>IF(ISNUMBER('KN 2018'!R6),'KN 2018'!R6,"")</f>
        <v>790</v>
      </c>
      <c r="C8" s="38">
        <f>IF(ISNUMBER('KN 2018'!S6),'KN 2018'!S6,"")</f>
        <v>605</v>
      </c>
      <c r="D8" s="38">
        <f>IF(ISNUMBER('KN 2018'!T6),'KN 2018'!T6,"")</f>
        <v>700</v>
      </c>
      <c r="E8" s="38">
        <f>IF(ISNUMBER('KN 2018'!U6),'KN 2018'!U6,"")</f>
        <v>517</v>
      </c>
      <c r="F8" s="38">
        <f>IF(ISNUMBER('KN 2018'!V6),'KN 2018'!V6,"")</f>
        <v>770</v>
      </c>
      <c r="G8" s="38">
        <f>IF(ISNUMBER('KN 2018'!W6),'KN 2018'!W6,"")</f>
        <v>358</v>
      </c>
      <c r="H8" s="38">
        <f>IF(ISNUMBER('KN 2018'!X6),'KN 2018'!X6,"")</f>
        <v>700</v>
      </c>
      <c r="I8" s="38">
        <f>IF(ISNUMBER('KN 2018'!Y6),'KN 2018'!Y6,"")</f>
        <v>722.7</v>
      </c>
      <c r="J8" s="38">
        <f>IF(ISNUMBER('KN 2018'!Z6),'KN 2018'!Z6,"")</f>
        <v>671</v>
      </c>
      <c r="K8" s="38">
        <f>IF(ISNUMBER('KN 2018'!AA6),'KN 2018'!AA6,"")</f>
        <v>587</v>
      </c>
      <c r="L8" s="38">
        <f>IF(ISNUMBER('KN 2018'!AB6),'KN 2018'!AB6,"")</f>
        <v>418</v>
      </c>
      <c r="M8" s="38">
        <f>IF(ISNUMBER('KN 2018'!AC6),'KN 2018'!AC6,"")</f>
        <v>713</v>
      </c>
      <c r="N8" s="38">
        <f>IF(ISNUMBER('KN 2018'!AD6),'KN 2018'!AD6,"")</f>
        <v>542</v>
      </c>
      <c r="O8" s="38">
        <f>IF(ISNUMBER('KN 2018'!AE6),'KN 2018'!AE6,"")</f>
        <v>310</v>
      </c>
      <c r="P8" s="47">
        <f>IF(ISNUMBER('KN 2018'!AF6),'KN 2018'!AF6,"")</f>
        <v>600.26428571428573</v>
      </c>
    </row>
    <row r="9" spans="1:31" x14ac:dyDescent="0.25">
      <c r="A9" s="43" t="s">
        <v>25</v>
      </c>
      <c r="B9" s="37">
        <f>IF(ISNUMBER('KN 2018'!BN6),'KN 2018'!BN6,"")</f>
        <v>23.3</v>
      </c>
      <c r="C9" s="37">
        <f>IF(ISNUMBER('KN 2018'!BO6),'KN 2018'!BO6,"")</f>
        <v>24.359594006766553</v>
      </c>
      <c r="D9" s="37">
        <f>IF(ISNUMBER('KN 2018'!BP6),'KN 2018'!BP6,"")</f>
        <v>23.420805557520001</v>
      </c>
      <c r="E9" s="37">
        <f>IF(ISNUMBER('KN 2018'!BQ6),'KN 2018'!BQ6,"")</f>
        <v>24.14</v>
      </c>
      <c r="F9" s="37">
        <f>IF(ISNUMBER('KN 2018'!BR6),'KN 2018'!BR6,"")</f>
        <v>20.329999999999998</v>
      </c>
      <c r="G9" s="37">
        <f>IF(ISNUMBER('KN 2018'!BS6),'KN 2018'!BS6,"")</f>
        <v>22.97</v>
      </c>
      <c r="H9" s="37">
        <f>IF(ISNUMBER('KN 2018'!BT6),'KN 2018'!BT6,"")</f>
        <v>24.911996328063605</v>
      </c>
      <c r="I9" s="37">
        <f>IF(ISNUMBER('KN 2018'!BU6),'KN 2018'!BU6,"")</f>
        <v>22.5</v>
      </c>
      <c r="J9" s="37">
        <f>IF(ISNUMBER('KN 2018'!BV6),'KN 2018'!BV6,"")</f>
        <v>21.68</v>
      </c>
      <c r="K9" s="37">
        <f>IF(ISNUMBER('KN 2018'!BW6),'KN 2018'!BW6,"")</f>
        <v>22.481999999999999</v>
      </c>
      <c r="L9" s="37">
        <f>IF(ISNUMBER('KN 2018'!BX6),'KN 2018'!BX6,"")</f>
        <v>22.949320930232556</v>
      </c>
      <c r="M9" s="37">
        <f>IF(ISNUMBER('KN 2018'!BY6),'KN 2018'!BY6,"")</f>
        <v>23.91</v>
      </c>
      <c r="N9" s="37">
        <f>IF(ISNUMBER('KN 2018'!BZ6),'KN 2018'!BZ6,"")</f>
        <v>24</v>
      </c>
      <c r="O9" s="37">
        <f>IF(ISNUMBER('KN 2018'!CA6),'KN 2018'!CA6,"")</f>
        <v>25.12</v>
      </c>
      <c r="P9" s="48">
        <f>IF(ISNUMBER('KN 2018'!CB6),'KN 2018'!CB6,"")</f>
        <v>23.29097977304162</v>
      </c>
    </row>
    <row r="10" spans="1:31" s="39" customFormat="1" x14ac:dyDescent="0.25">
      <c r="A10" s="42" t="s">
        <v>26</v>
      </c>
      <c r="B10" s="3">
        <f>IF(ISNUMBER('KN 2018'!CD6),'KN 2018'!CD6,"")</f>
        <v>34530</v>
      </c>
      <c r="C10" s="3">
        <f>IF(ISNUMBER('KN 2018'!CE6),'KN 2018'!CE6,"")</f>
        <v>36984</v>
      </c>
      <c r="D10" s="3">
        <f>IF(ISNUMBER('KN 2018'!CF6),'KN 2018'!CF6,"")</f>
        <v>33987</v>
      </c>
      <c r="E10" s="3">
        <f>IF(ISNUMBER('KN 2018'!CG6),'KN 2018'!CG6,"")</f>
        <v>34391</v>
      </c>
      <c r="F10" s="3">
        <f>IF(ISNUMBER('KN 2018'!CH6),'KN 2018'!CH6,"")</f>
        <v>31400</v>
      </c>
      <c r="G10" s="3">
        <f>IF(ISNUMBER('KN 2018'!CI6),'KN 2018'!CI6,"")</f>
        <v>31448</v>
      </c>
      <c r="H10" s="3">
        <f>IF(ISNUMBER('KN 2018'!CJ6),'KN 2018'!CJ6,"")</f>
        <v>33510</v>
      </c>
      <c r="I10" s="3">
        <f>IF(ISNUMBER('KN 2018'!CK6),'KN 2018'!CK6,"")</f>
        <v>33337</v>
      </c>
      <c r="J10" s="3">
        <f>IF(ISNUMBER('KN 2018'!CL6),'KN 2018'!CL6,"")</f>
        <v>33121</v>
      </c>
      <c r="K10" s="3">
        <f>IF(ISNUMBER('KN 2018'!CM6),'KN 2018'!CM6,"")</f>
        <v>33839</v>
      </c>
      <c r="L10" s="3">
        <f>IF(ISNUMBER('KN 2018'!CN6),'KN 2018'!CN6,"")</f>
        <v>34664</v>
      </c>
      <c r="M10" s="3">
        <f>IF(ISNUMBER('KN 2018'!CO6),'KN 2018'!CO6,"")</f>
        <v>35375</v>
      </c>
      <c r="N10" s="3">
        <f>IF(ISNUMBER('KN 2018'!CP6),'KN 2018'!CP6,"")</f>
        <v>32390</v>
      </c>
      <c r="O10" s="3">
        <f>IF(ISNUMBER('KN 2018'!CQ6),'KN 2018'!CQ6,"")</f>
        <v>34010</v>
      </c>
      <c r="P10" s="49">
        <f>IF(ISNUMBER('KN 2018'!CR6),'KN 2018'!CR6,"")</f>
        <v>33784.714285714283</v>
      </c>
    </row>
    <row r="11" spans="1:31" x14ac:dyDescent="0.25">
      <c r="A11" s="43" t="s">
        <v>27</v>
      </c>
      <c r="B11" s="37">
        <f>IF(ISNUMBER('KN 2018'!CT6),'KN 2018'!CT6,"")</f>
        <v>62</v>
      </c>
      <c r="C11" s="37">
        <f>IF(ISNUMBER('KN 2018'!CU6),'KN 2018'!CU6,"")</f>
        <v>64</v>
      </c>
      <c r="D11" s="37">
        <f>IF(ISNUMBER('KN 2018'!CV6),'KN 2018'!CV6,"")</f>
        <v>72.790990595495231</v>
      </c>
      <c r="E11" s="37">
        <f>IF(ISNUMBER('KN 2018'!CW6),'KN 2018'!CW6,"")</f>
        <v>66</v>
      </c>
      <c r="F11" s="37">
        <f>IF(ISNUMBER('KN 2018'!CX6),'KN 2018'!CX6,"")</f>
        <v>51.97</v>
      </c>
      <c r="G11" s="37">
        <f>IF(ISNUMBER('KN 2018'!CY6),'KN 2018'!CY6,"")</f>
        <v>97</v>
      </c>
      <c r="H11" s="37">
        <f>IF(ISNUMBER('KN 2018'!CZ6),'KN 2018'!CZ6,"")</f>
        <v>63.981291527999986</v>
      </c>
      <c r="I11" s="37">
        <f>IF(ISNUMBER('KN 2018'!DA6),'KN 2018'!DA6,"")</f>
        <v>63.32</v>
      </c>
      <c r="J11" s="37">
        <f>IF(ISNUMBER('KN 2018'!DB6),'KN 2018'!DB6,"")</f>
        <v>55</v>
      </c>
      <c r="K11" s="37">
        <f>IF(ISNUMBER('KN 2018'!DC6),'KN 2018'!DC6,"")</f>
        <v>60.72</v>
      </c>
      <c r="L11" s="37">
        <f>IF(ISNUMBER('KN 2018'!DD6),'KN 2018'!DD6,"")</f>
        <v>61.84</v>
      </c>
      <c r="M11" s="37">
        <f>IF(ISNUMBER('KN 2018'!DE6),'KN 2018'!DE6,"")</f>
        <v>62.309999999999995</v>
      </c>
      <c r="N11" s="37">
        <f>IF(ISNUMBER('KN 2018'!DF6),'KN 2018'!DF6,"")</f>
        <v>49</v>
      </c>
      <c r="O11" s="37">
        <f>IF(ISNUMBER('KN 2018'!DG6),'KN 2018'!DG6,"")</f>
        <v>70.900000000000006</v>
      </c>
      <c r="P11" s="48">
        <f>IF(ISNUMBER('KN 2018'!DH6),'KN 2018'!DH6,"")</f>
        <v>64.345163008821089</v>
      </c>
    </row>
    <row r="12" spans="1:31" s="39" customFormat="1" ht="15.75" thickBot="1" x14ac:dyDescent="0.3">
      <c r="A12" s="44" t="s">
        <v>28</v>
      </c>
      <c r="B12" s="40">
        <f>IF(ISNUMBER('KN 2018'!DJ6),'KN 2018'!DJ6,"")</f>
        <v>22110</v>
      </c>
      <c r="C12" s="40">
        <f>IF(ISNUMBER('KN 2018'!DK6),'KN 2018'!DK6,"")</f>
        <v>21821</v>
      </c>
      <c r="D12" s="40">
        <f>IF(ISNUMBER('KN 2018'!DL6),'KN 2018'!DL6,"")</f>
        <v>19237</v>
      </c>
      <c r="E12" s="40">
        <f>IF(ISNUMBER('KN 2018'!DM6),'KN 2018'!DM6,"")</f>
        <v>19962</v>
      </c>
      <c r="F12" s="40">
        <f>IF(ISNUMBER('KN 2018'!DN6),'KN 2018'!DN6,"")</f>
        <v>18000</v>
      </c>
      <c r="G12" s="40">
        <f>IF(ISNUMBER('KN 2018'!DO6),'KN 2018'!DO6,"")</f>
        <v>17731</v>
      </c>
      <c r="H12" s="40">
        <f>IF(ISNUMBER('KN 2018'!DP6),'KN 2018'!DP6,"")</f>
        <v>20310</v>
      </c>
      <c r="I12" s="40">
        <f>IF(ISNUMBER('KN 2018'!DQ6),'KN 2018'!DQ6,"")</f>
        <v>18934</v>
      </c>
      <c r="J12" s="40">
        <f>IF(ISNUMBER('KN 2018'!DR6),'KN 2018'!DR6,"")</f>
        <v>20961</v>
      </c>
      <c r="K12" s="40">
        <f>IF(ISNUMBER('KN 2018'!DS6),'KN 2018'!DS6,"")</f>
        <v>18600</v>
      </c>
      <c r="L12" s="40">
        <f>IF(ISNUMBER('KN 2018'!DT6),'KN 2018'!DT6,"")</f>
        <v>21042</v>
      </c>
      <c r="M12" s="40">
        <f>IF(ISNUMBER('KN 2018'!DU6),'KN 2018'!DU6,"")</f>
        <v>19364</v>
      </c>
      <c r="N12" s="40">
        <f>IF(ISNUMBER('KN 2018'!DV6),'KN 2018'!DV6,"")</f>
        <v>19250</v>
      </c>
      <c r="O12" s="40">
        <f>IF(ISNUMBER('KN 2018'!DW6),'KN 2018'!DW6,"")</f>
        <v>19710</v>
      </c>
      <c r="P12" s="50">
        <f>IF(ISNUMBER('KN 2018'!DX6),'KN 2018'!DX6,"")</f>
        <v>19788</v>
      </c>
    </row>
    <row r="13" spans="1:31" s="41" customFormat="1" ht="19.5" thickBot="1" x14ac:dyDescent="0.35">
      <c r="A13" s="100" t="str">
        <f>'KN 2018'!A7</f>
        <v>23-68-H/01 Mechanik opravář motorových vozidel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f>IF(ISNUMBER('KN 2018'!B7),'KN 2018'!B7,"")</f>
        <v>22453.039049235995</v>
      </c>
      <c r="C14" s="52">
        <f>IF(ISNUMBER('KN 2018'!C7),'KN 2018'!C7,"")</f>
        <v>26311.072471428568</v>
      </c>
      <c r="D14" s="52">
        <f>IF(ISNUMBER('KN 2018'!D7),'KN 2018'!D7,"")</f>
        <v>20585.074281778867</v>
      </c>
      <c r="E14" s="52">
        <f>IF(ISNUMBER('KN 2018'!E7),'KN 2018'!E7,"")</f>
        <v>22210.814293315867</v>
      </c>
      <c r="F14" s="52">
        <f>IF(ISNUMBER('KN 2018'!F7),'KN 2018'!F7,"")</f>
        <v>19341.206752971459</v>
      </c>
      <c r="G14" s="52">
        <f>IF(ISNUMBER('KN 2018'!G7),'KN 2018'!G7,"")</f>
        <v>18622.607183731358</v>
      </c>
      <c r="H14" s="52">
        <f>IF(ISNUMBER('KN 2018'!H7),'KN 2018'!H7,"")</f>
        <v>20895.656863199467</v>
      </c>
      <c r="I14" s="52">
        <f>IF(ISNUMBER('KN 2018'!I7),'KN 2018'!I7,"")</f>
        <v>21447.35730078513</v>
      </c>
      <c r="J14" s="52">
        <f>IF(ISNUMBER('KN 2018'!J7),'KN 2018'!J7,"")</f>
        <v>22905.965917477355</v>
      </c>
      <c r="K14" s="52">
        <f>IF(ISNUMBER('KN 2018'!K7),'KN 2018'!K7,"")</f>
        <v>22021.782524051312</v>
      </c>
      <c r="L14" s="52">
        <f>IF(ISNUMBER('KN 2018'!L7),'KN 2018'!L7,"")</f>
        <v>22717.019548862525</v>
      </c>
      <c r="M14" s="52">
        <f>IF(ISNUMBER('KN 2018'!M7),'KN 2018'!M7,"")</f>
        <v>22145.710743741231</v>
      </c>
      <c r="N14" s="52">
        <f>IF(ISNUMBER('KN 2018'!N7),'KN 2018'!N7,"")</f>
        <v>19956.638655462186</v>
      </c>
      <c r="O14" s="52">
        <f>IF(ISNUMBER('KN 2018'!O7),'KN 2018'!O7,"")</f>
        <v>18530.307177056609</v>
      </c>
      <c r="P14" s="46">
        <f>IF(ISNUMBER('KN 2018'!P7),'KN 2018'!P7,"")</f>
        <v>21438.875197364137</v>
      </c>
    </row>
    <row r="15" spans="1:31" s="39" customFormat="1" x14ac:dyDescent="0.25">
      <c r="A15" s="42" t="s">
        <v>52</v>
      </c>
      <c r="B15" s="38">
        <f>IF(ISNUMBER('KN 2018'!R7),'KN 2018'!R7,"")</f>
        <v>3090</v>
      </c>
      <c r="C15" s="38">
        <f>IF(ISNUMBER('KN 2018'!S7),'KN 2018'!S7,"")</f>
        <v>2438</v>
      </c>
      <c r="D15" s="38">
        <f>IF(ISNUMBER('KN 2018'!T7),'KN 2018'!T7,"")</f>
        <v>700</v>
      </c>
      <c r="E15" s="38">
        <f>IF(ISNUMBER('KN 2018'!U7),'KN 2018'!U7,"")</f>
        <v>517</v>
      </c>
      <c r="F15" s="38">
        <f>IF(ISNUMBER('KN 2018'!V7),'KN 2018'!V7,"")</f>
        <v>770</v>
      </c>
      <c r="G15" s="38">
        <f>IF(ISNUMBER('KN 2018'!W7),'KN 2018'!W7,"")</f>
        <v>358</v>
      </c>
      <c r="H15" s="38">
        <f>IF(ISNUMBER('KN 2018'!X7),'KN 2018'!X7,"")</f>
        <v>700</v>
      </c>
      <c r="I15" s="38">
        <f>IF(ISNUMBER('KN 2018'!Y7),'KN 2018'!Y7,"")</f>
        <v>722.9</v>
      </c>
      <c r="J15" s="38">
        <f>IF(ISNUMBER('KN 2018'!Z7),'KN 2018'!Z7,"")</f>
        <v>671</v>
      </c>
      <c r="K15" s="38">
        <f>IF(ISNUMBER('KN 2018'!AA7),'KN 2018'!AA7,"")</f>
        <v>589</v>
      </c>
      <c r="L15" s="38">
        <f>IF(ISNUMBER('KN 2018'!AB7),'KN 2018'!AB7,"")</f>
        <v>418</v>
      </c>
      <c r="M15" s="38">
        <f>IF(ISNUMBER('KN 2018'!AC7),'KN 2018'!AC7,"")</f>
        <v>713</v>
      </c>
      <c r="N15" s="38">
        <f>IF(ISNUMBER('KN 2018'!AD7),'KN 2018'!AD7,"")</f>
        <v>2463</v>
      </c>
      <c r="O15" s="38">
        <f>IF(ISNUMBER('KN 2018'!AE7),'KN 2018'!AE7,"")</f>
        <v>310</v>
      </c>
      <c r="P15" s="47">
        <f>IF(ISNUMBER('KN 2018'!AF7),'KN 2018'!AF7,"")</f>
        <v>1032.8499999999999</v>
      </c>
    </row>
    <row r="16" spans="1:31" x14ac:dyDescent="0.25">
      <c r="A16" s="43" t="s">
        <v>25</v>
      </c>
      <c r="B16" s="37">
        <f>IF(ISNUMBER('KN 2018'!BN7),'KN 2018'!BN7,"")</f>
        <v>22.8</v>
      </c>
      <c r="C16" s="37">
        <f>IF(ISNUMBER('KN 2018'!BO7),'KN 2018'!BO7,"")</f>
        <v>19.973685462010369</v>
      </c>
      <c r="D16" s="37">
        <f>IF(ISNUMBER('KN 2018'!BP7),'KN 2018'!BP7,"")</f>
        <v>23.420805557520001</v>
      </c>
      <c r="E16" s="37">
        <f>IF(ISNUMBER('KN 2018'!BQ7),'KN 2018'!BQ7,"")</f>
        <v>22.21</v>
      </c>
      <c r="F16" s="37">
        <f>IF(ISNUMBER('KN 2018'!BR7),'KN 2018'!BR7,"")</f>
        <v>23.31</v>
      </c>
      <c r="G16" s="37">
        <f>IF(ISNUMBER('KN 2018'!BS7),'KN 2018'!BS7,"")</f>
        <v>22.97</v>
      </c>
      <c r="H16" s="37">
        <f>IF(ISNUMBER('KN 2018'!BT7),'KN 2018'!BT7,"")</f>
        <v>23.534481705400545</v>
      </c>
      <c r="I16" s="37">
        <f>IF(ISNUMBER('KN 2018'!BU7),'KN 2018'!BU7,"")</f>
        <v>22.4</v>
      </c>
      <c r="J16" s="37">
        <f>IF(ISNUMBER('KN 2018'!BV7),'KN 2018'!BV7,"")</f>
        <v>21.68</v>
      </c>
      <c r="K16" s="37">
        <f>IF(ISNUMBER('KN 2018'!BW7),'KN 2018'!BW7,"")</f>
        <v>22.134</v>
      </c>
      <c r="L16" s="37">
        <f>IF(ISNUMBER('KN 2018'!BX7),'KN 2018'!BX7,"")</f>
        <v>22.323260465116281</v>
      </c>
      <c r="M16" s="37">
        <f>IF(ISNUMBER('KN 2018'!BY7),'KN 2018'!BY7,"")</f>
        <v>23.05</v>
      </c>
      <c r="N16" s="37">
        <f>IF(ISNUMBER('KN 2018'!BZ7),'KN 2018'!BZ7,"")</f>
        <v>25.5</v>
      </c>
      <c r="O16" s="37">
        <f>IF(ISNUMBER('KN 2018'!CA7),'KN 2018'!CA7,"")</f>
        <v>26.86</v>
      </c>
      <c r="P16" s="48">
        <f>IF(ISNUMBER('KN 2018'!CB7),'KN 2018'!CB7,"")</f>
        <v>23.011873799289088</v>
      </c>
    </row>
    <row r="17" spans="1:16" s="39" customFormat="1" x14ac:dyDescent="0.25">
      <c r="A17" s="42" t="s">
        <v>26</v>
      </c>
      <c r="B17" s="3">
        <f>IF(ISNUMBER('KN 2018'!CD7),'KN 2018'!CD7,"")</f>
        <v>34530</v>
      </c>
      <c r="C17" s="3">
        <f>IF(ISNUMBER('KN 2018'!CE7),'KN 2018'!CE7,"")</f>
        <v>36984</v>
      </c>
      <c r="D17" s="3">
        <f>IF(ISNUMBER('KN 2018'!CF7),'KN 2018'!CF7,"")</f>
        <v>33987</v>
      </c>
      <c r="E17" s="3">
        <f>IF(ISNUMBER('KN 2018'!CG7),'KN 2018'!CG7,"")</f>
        <v>34391</v>
      </c>
      <c r="F17" s="3">
        <f>IF(ISNUMBER('KN 2018'!CH7),'KN 2018'!CH7,"")</f>
        <v>31400</v>
      </c>
      <c r="G17" s="3">
        <f>IF(ISNUMBER('KN 2018'!CI7),'KN 2018'!CI7,"")</f>
        <v>31448</v>
      </c>
      <c r="H17" s="3">
        <f>IF(ISNUMBER('KN 2018'!CJ7),'KN 2018'!CJ7,"")</f>
        <v>33510</v>
      </c>
      <c r="I17" s="3">
        <f>IF(ISNUMBER('KN 2018'!CK7),'KN 2018'!CK7,"")</f>
        <v>33337</v>
      </c>
      <c r="J17" s="3">
        <f>IF(ISNUMBER('KN 2018'!CL7),'KN 2018'!CL7,"")</f>
        <v>33121</v>
      </c>
      <c r="K17" s="3">
        <f>IF(ISNUMBER('KN 2018'!CM7),'KN 2018'!CM7,"")</f>
        <v>33839</v>
      </c>
      <c r="L17" s="3">
        <f>IF(ISNUMBER('KN 2018'!CN7),'KN 2018'!CN7,"")</f>
        <v>34664</v>
      </c>
      <c r="M17" s="3">
        <f>IF(ISNUMBER('KN 2018'!CO7),'KN 2018'!CO7,"")</f>
        <v>35375</v>
      </c>
      <c r="N17" s="3">
        <f>IF(ISNUMBER('KN 2018'!CP7),'KN 2018'!CP7,"")</f>
        <v>32390</v>
      </c>
      <c r="O17" s="3">
        <f>IF(ISNUMBER('KN 2018'!CQ7),'KN 2018'!CQ7,"")</f>
        <v>34010</v>
      </c>
      <c r="P17" s="49">
        <f>IF(ISNUMBER('KN 2018'!CR7),'KN 2018'!CR7,"")</f>
        <v>33784.714285714283</v>
      </c>
    </row>
    <row r="18" spans="1:16" x14ac:dyDescent="0.25">
      <c r="A18" s="43" t="s">
        <v>27</v>
      </c>
      <c r="B18" s="37">
        <f>IF(ISNUMBER('KN 2018'!CT7),'KN 2018'!CT7,"")</f>
        <v>62</v>
      </c>
      <c r="C18" s="37">
        <f>IF(ISNUMBER('KN 2018'!CU7),'KN 2018'!CU7,"")</f>
        <v>64</v>
      </c>
      <c r="D18" s="37">
        <f>IF(ISNUMBER('KN 2018'!CV7),'KN 2018'!CV7,"")</f>
        <v>72.790990595495231</v>
      </c>
      <c r="E18" s="37">
        <f>IF(ISNUMBER('KN 2018'!CW7),'KN 2018'!CW7,"")</f>
        <v>66</v>
      </c>
      <c r="F18" s="37">
        <f>IF(ISNUMBER('KN 2018'!CX7),'KN 2018'!CX7,"")</f>
        <v>68</v>
      </c>
      <c r="G18" s="37">
        <f>IF(ISNUMBER('KN 2018'!CY7),'KN 2018'!CY7,"")</f>
        <v>97</v>
      </c>
      <c r="H18" s="37">
        <f>IF(ISNUMBER('KN 2018'!CZ7),'KN 2018'!CZ7,"")</f>
        <v>63.981291527999986</v>
      </c>
      <c r="I18" s="37">
        <f>IF(ISNUMBER('KN 2018'!DA7),'KN 2018'!DA7,"")</f>
        <v>63.32</v>
      </c>
      <c r="J18" s="37">
        <f>IF(ISNUMBER('KN 2018'!DB7),'KN 2018'!DB7,"")</f>
        <v>55</v>
      </c>
      <c r="K18" s="37">
        <f>IF(ISNUMBER('KN 2018'!DC7),'KN 2018'!DC7,"")</f>
        <v>60.72</v>
      </c>
      <c r="L18" s="37">
        <f>IF(ISNUMBER('KN 2018'!DD7),'KN 2018'!DD7,"")</f>
        <v>61.84</v>
      </c>
      <c r="M18" s="37">
        <f>IF(ISNUMBER('KN 2018'!DE7),'KN 2018'!DE7,"")</f>
        <v>62.309999999999995</v>
      </c>
      <c r="N18" s="37">
        <f>IF(ISNUMBER('KN 2018'!DF7),'KN 2018'!DF7,"")</f>
        <v>49</v>
      </c>
      <c r="O18" s="37">
        <f>IF(ISNUMBER('KN 2018'!DG7),'KN 2018'!DG7,"")</f>
        <v>70.900000000000006</v>
      </c>
      <c r="P18" s="48">
        <f>IF(ISNUMBER('KN 2018'!DH7),'KN 2018'!DH7,"")</f>
        <v>65.490163008821085</v>
      </c>
    </row>
    <row r="19" spans="1:16" s="39" customFormat="1" ht="15.75" thickBot="1" x14ac:dyDescent="0.3">
      <c r="A19" s="44" t="s">
        <v>28</v>
      </c>
      <c r="B19" s="40">
        <f>IF(ISNUMBER('KN 2018'!DJ7),'KN 2018'!DJ7,"")</f>
        <v>22110</v>
      </c>
      <c r="C19" s="40">
        <f>IF(ISNUMBER('KN 2018'!DK7),'KN 2018'!DK7,"")</f>
        <v>21821</v>
      </c>
      <c r="D19" s="40">
        <f>IF(ISNUMBER('KN 2018'!DL7),'KN 2018'!DL7,"")</f>
        <v>19237</v>
      </c>
      <c r="E19" s="40">
        <f>IF(ISNUMBER('KN 2018'!DM7),'KN 2018'!DM7,"")</f>
        <v>19962</v>
      </c>
      <c r="F19" s="40">
        <f>IF(ISNUMBER('KN 2018'!DN7),'KN 2018'!DN7,"")</f>
        <v>18000</v>
      </c>
      <c r="G19" s="40">
        <f>IF(ISNUMBER('KN 2018'!DO7),'KN 2018'!DO7,"")</f>
        <v>17731</v>
      </c>
      <c r="H19" s="40">
        <f>IF(ISNUMBER('KN 2018'!DP7),'KN 2018'!DP7,"")</f>
        <v>20310</v>
      </c>
      <c r="I19" s="40">
        <f>IF(ISNUMBER('KN 2018'!DQ7),'KN 2018'!DQ7,"")</f>
        <v>18934</v>
      </c>
      <c r="J19" s="40">
        <f>IF(ISNUMBER('KN 2018'!DR7),'KN 2018'!DR7,"")</f>
        <v>20961</v>
      </c>
      <c r="K19" s="40">
        <f>IF(ISNUMBER('KN 2018'!DS7),'KN 2018'!DS7,"")</f>
        <v>18600</v>
      </c>
      <c r="L19" s="40">
        <f>IF(ISNUMBER('KN 2018'!DT7),'KN 2018'!DT7,"")</f>
        <v>21042</v>
      </c>
      <c r="M19" s="40">
        <f>IF(ISNUMBER('KN 2018'!DU7),'KN 2018'!DU7,"")</f>
        <v>19364</v>
      </c>
      <c r="N19" s="40">
        <f>IF(ISNUMBER('KN 2018'!DV7),'KN 2018'!DV7,"")</f>
        <v>19250</v>
      </c>
      <c r="O19" s="40">
        <f>IF(ISNUMBER('KN 2018'!DW7),'KN 2018'!DW7,"")</f>
        <v>19710</v>
      </c>
      <c r="P19" s="50">
        <f>IF(ISNUMBER('KN 2018'!DX7),'KN 2018'!DX7,"")</f>
        <v>19788</v>
      </c>
    </row>
    <row r="20" spans="1:16" s="41" customFormat="1" ht="19.5" thickBot="1" x14ac:dyDescent="0.35">
      <c r="A20" s="100" t="str">
        <f>'KN 2018'!A8</f>
        <v>69-51-H/01 Kadeřník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f>IF(ISNUMBER('KN 2018'!B8),'KN 2018'!B8,"")</f>
        <v>21762.899142507147</v>
      </c>
      <c r="C21" s="52">
        <f>IF(ISNUMBER('KN 2018'!C8),'KN 2018'!C8,"")</f>
        <v>22219.365242857144</v>
      </c>
      <c r="D21" s="52">
        <f>IF(ISNUMBER('KN 2018'!D8),'KN 2018'!D8,"")</f>
        <v>20585.074281778867</v>
      </c>
      <c r="E21" s="52">
        <f>IF(ISNUMBER('KN 2018'!E8),'KN 2018'!E8,"")</f>
        <v>19459.604142692751</v>
      </c>
      <c r="F21" s="52">
        <f>IF(ISNUMBER('KN 2018'!F8),'KN 2018'!F8,"")</f>
        <v>17947.449551569505</v>
      </c>
      <c r="G21" s="52">
        <f>IF(ISNUMBER('KN 2018'!G8),'KN 2018'!G8,"")</f>
        <v>18622.607183731358</v>
      </c>
      <c r="H21" s="52">
        <f>IF(ISNUMBER('KN 2018'!H8),'KN 2018'!H8,"")</f>
        <v>19399.150719516692</v>
      </c>
      <c r="I21" s="52">
        <f>IF(ISNUMBER('KN 2018'!I8),'KN 2018'!I8,"")</f>
        <v>21447.35730078513</v>
      </c>
      <c r="J21" s="52">
        <f>IF(ISNUMBER('KN 2018'!J8),'KN 2018'!J8,"")</f>
        <v>22905.965917477355</v>
      </c>
      <c r="K21" s="52">
        <f>IF(ISNUMBER('KN 2018'!K8),'KN 2018'!K8,"")</f>
        <v>20731.836908708403</v>
      </c>
      <c r="L21" s="52">
        <f>IF(ISNUMBER('KN 2018'!L8),'KN 2018'!L8,"")</f>
        <v>20689.486899838012</v>
      </c>
      <c r="M21" s="52">
        <f>IF(ISNUMBER('KN 2018'!M8),'KN 2018'!M8,"")</f>
        <v>21580.360251430116</v>
      </c>
      <c r="N21" s="52">
        <f>IF(ISNUMBER('KN 2018'!N8),'KN 2018'!N8,"")</f>
        <v>20578.775510204083</v>
      </c>
      <c r="O21" s="52">
        <f>IF(ISNUMBER('KN 2018'!O8),'KN 2018'!O8,"")</f>
        <v>18187.494533785823</v>
      </c>
      <c r="P21" s="46">
        <f>IF(ISNUMBER('KN 2018'!P8),'KN 2018'!P8,"")</f>
        <v>20436.959113348748</v>
      </c>
    </row>
    <row r="22" spans="1:16" s="39" customFormat="1" x14ac:dyDescent="0.25">
      <c r="A22" s="42" t="s">
        <v>52</v>
      </c>
      <c r="B22" s="38">
        <f>IF(ISNUMBER('KN 2018'!R8),'KN 2018'!R8,"")</f>
        <v>790</v>
      </c>
      <c r="C22" s="38">
        <f>IF(ISNUMBER('KN 2018'!S8),'KN 2018'!S8,"")</f>
        <v>605</v>
      </c>
      <c r="D22" s="38">
        <f>IF(ISNUMBER('KN 2018'!T8),'KN 2018'!T8,"")</f>
        <v>700</v>
      </c>
      <c r="E22" s="38">
        <f>IF(ISNUMBER('KN 2018'!U8),'KN 2018'!U8,"")</f>
        <v>517</v>
      </c>
      <c r="F22" s="38">
        <f>IF(ISNUMBER('KN 2018'!V8),'KN 2018'!V8,"")</f>
        <v>770</v>
      </c>
      <c r="G22" s="38">
        <f>IF(ISNUMBER('KN 2018'!W8),'KN 2018'!W8,"")</f>
        <v>358</v>
      </c>
      <c r="H22" s="38">
        <f>IF(ISNUMBER('KN 2018'!X8),'KN 2018'!X8,"")</f>
        <v>700</v>
      </c>
      <c r="I22" s="38">
        <f>IF(ISNUMBER('KN 2018'!Y8),'KN 2018'!Y8,"")</f>
        <v>722.9</v>
      </c>
      <c r="J22" s="38">
        <f>IF(ISNUMBER('KN 2018'!Z8),'KN 2018'!Z8,"")</f>
        <v>671</v>
      </c>
      <c r="K22" s="38">
        <f>IF(ISNUMBER('KN 2018'!AA8),'KN 2018'!AA8,"")</f>
        <v>583</v>
      </c>
      <c r="L22" s="38">
        <f>IF(ISNUMBER('KN 2018'!AB8),'KN 2018'!AB8,"")</f>
        <v>418</v>
      </c>
      <c r="M22" s="38">
        <f>IF(ISNUMBER('KN 2018'!AC8),'KN 2018'!AC8,"")</f>
        <v>713</v>
      </c>
      <c r="N22" s="38">
        <f>IF(ISNUMBER('KN 2018'!AD8),'KN 2018'!AD8,"")</f>
        <v>542</v>
      </c>
      <c r="O22" s="38">
        <f>IF(ISNUMBER('KN 2018'!AE8),'KN 2018'!AE8,"")</f>
        <v>310</v>
      </c>
      <c r="P22" s="47">
        <f>IF(ISNUMBER('KN 2018'!AF8),'KN 2018'!AF8,"")</f>
        <v>599.99285714285713</v>
      </c>
    </row>
    <row r="23" spans="1:16" x14ac:dyDescent="0.25">
      <c r="A23" s="43" t="s">
        <v>25</v>
      </c>
      <c r="B23" s="37">
        <f>IF(ISNUMBER('KN 2018'!BN8),'KN 2018'!BN8,"")</f>
        <v>23.7</v>
      </c>
      <c r="C23" s="37">
        <f>IF(ISNUMBER('KN 2018'!BO8),'KN 2018'!BO8,"")</f>
        <v>24.482004026901059</v>
      </c>
      <c r="D23" s="37">
        <f>IF(ISNUMBER('KN 2018'!BP8),'KN 2018'!BP8,"")</f>
        <v>23.420805557520001</v>
      </c>
      <c r="E23" s="37">
        <f>IF(ISNUMBER('KN 2018'!BQ8),'KN 2018'!BQ8,"")</f>
        <v>26.07</v>
      </c>
      <c r="F23" s="37">
        <f>IF(ISNUMBER('KN 2018'!BR8),'KN 2018'!BR8,"")</f>
        <v>25.6</v>
      </c>
      <c r="G23" s="37">
        <f>IF(ISNUMBER('KN 2018'!BS8),'KN 2018'!BS8,"")</f>
        <v>22.97</v>
      </c>
      <c r="H23" s="37">
        <f>IF(ISNUMBER('KN 2018'!BT8),'KN 2018'!BT8,"")</f>
        <v>25.793602603648051</v>
      </c>
      <c r="I23" s="37">
        <f>IF(ISNUMBER('KN 2018'!BU8),'KN 2018'!BU8,"")</f>
        <v>22.4</v>
      </c>
      <c r="J23" s="37">
        <f>IF(ISNUMBER('KN 2018'!BV8),'KN 2018'!BV8,"")</f>
        <v>21.68</v>
      </c>
      <c r="K23" s="37">
        <f>IF(ISNUMBER('KN 2018'!BW8),'KN 2018'!BW8,"")</f>
        <v>23.808</v>
      </c>
      <c r="L23" s="37">
        <f>IF(ISNUMBER('KN 2018'!BX8),'KN 2018'!BX8,"")</f>
        <v>25.0488</v>
      </c>
      <c r="M23" s="37">
        <f>IF(ISNUMBER('KN 2018'!BY8),'KN 2018'!BY8,"")</f>
        <v>23.78</v>
      </c>
      <c r="N23" s="37">
        <f>IF(ISNUMBER('KN 2018'!BZ8),'KN 2018'!BZ8,"")</f>
        <v>24.5</v>
      </c>
      <c r="O23" s="37">
        <f>IF(ISNUMBER('KN 2018'!CA8),'KN 2018'!CA8,"")</f>
        <v>27.48</v>
      </c>
      <c r="P23" s="48">
        <f>IF(ISNUMBER('KN 2018'!CB8),'KN 2018'!CB8,"")</f>
        <v>24.338086584862083</v>
      </c>
    </row>
    <row r="24" spans="1:16" s="39" customFormat="1" x14ac:dyDescent="0.25">
      <c r="A24" s="42" t="s">
        <v>26</v>
      </c>
      <c r="B24" s="3">
        <f>IF(ISNUMBER('KN 2018'!CD8),'KN 2018'!CD8,"")</f>
        <v>34530</v>
      </c>
      <c r="C24" s="3">
        <f>IF(ISNUMBER('KN 2018'!CE8),'KN 2018'!CE8,"")</f>
        <v>36984</v>
      </c>
      <c r="D24" s="3">
        <f>IF(ISNUMBER('KN 2018'!CF8),'KN 2018'!CF8,"")</f>
        <v>33987</v>
      </c>
      <c r="E24" s="3">
        <f>IF(ISNUMBER('KN 2018'!CG8),'KN 2018'!CG8,"")</f>
        <v>34391</v>
      </c>
      <c r="F24" s="3">
        <f>IF(ISNUMBER('KN 2018'!CH8),'KN 2018'!CH8,"")</f>
        <v>31400</v>
      </c>
      <c r="G24" s="3">
        <f>IF(ISNUMBER('KN 2018'!CI8),'KN 2018'!CI8,"")</f>
        <v>31448</v>
      </c>
      <c r="H24" s="3">
        <f>IF(ISNUMBER('KN 2018'!CJ8),'KN 2018'!CJ8,"")</f>
        <v>33510</v>
      </c>
      <c r="I24" s="3">
        <f>IF(ISNUMBER('KN 2018'!CK8),'KN 2018'!CK8,"")</f>
        <v>33337</v>
      </c>
      <c r="J24" s="3">
        <f>IF(ISNUMBER('KN 2018'!CL8),'KN 2018'!CL8,"")</f>
        <v>33121</v>
      </c>
      <c r="K24" s="3">
        <f>IF(ISNUMBER('KN 2018'!CM8),'KN 2018'!CM8,"")</f>
        <v>33839</v>
      </c>
      <c r="L24" s="3">
        <f>IF(ISNUMBER('KN 2018'!CN8),'KN 2018'!CN8,"")</f>
        <v>34664</v>
      </c>
      <c r="M24" s="3">
        <f>IF(ISNUMBER('KN 2018'!CO8),'KN 2018'!CO8,"")</f>
        <v>35375</v>
      </c>
      <c r="N24" s="3">
        <f>IF(ISNUMBER('KN 2018'!CP8),'KN 2018'!CP8,"")</f>
        <v>32390</v>
      </c>
      <c r="O24" s="3">
        <f>IF(ISNUMBER('KN 2018'!CQ8),'KN 2018'!CQ8,"")</f>
        <v>34010</v>
      </c>
      <c r="P24" s="49">
        <f>IF(ISNUMBER('KN 2018'!CR8),'KN 2018'!CR8,"")</f>
        <v>33784.714285714283</v>
      </c>
    </row>
    <row r="25" spans="1:16" x14ac:dyDescent="0.25">
      <c r="A25" s="43" t="s">
        <v>27</v>
      </c>
      <c r="B25" s="37">
        <f>IF(ISNUMBER('KN 2018'!CT8),'KN 2018'!CT8,"")</f>
        <v>62</v>
      </c>
      <c r="C25" s="37">
        <f>IF(ISNUMBER('KN 2018'!CU8),'KN 2018'!CU8,"")</f>
        <v>64</v>
      </c>
      <c r="D25" s="37">
        <f>IF(ISNUMBER('KN 2018'!CV8),'KN 2018'!CV8,"")</f>
        <v>72.790990595495231</v>
      </c>
      <c r="E25" s="37">
        <f>IF(ISNUMBER('KN 2018'!CW8),'KN 2018'!CW8,"")</f>
        <v>66</v>
      </c>
      <c r="F25" s="37">
        <f>IF(ISNUMBER('KN 2018'!CX8),'KN 2018'!CX8,"")</f>
        <v>66.900000000000006</v>
      </c>
      <c r="G25" s="37">
        <f>IF(ISNUMBER('KN 2018'!CY8),'KN 2018'!CY8,"")</f>
        <v>97</v>
      </c>
      <c r="H25" s="37">
        <f>IF(ISNUMBER('KN 2018'!CZ8),'KN 2018'!CZ8,"")</f>
        <v>63.981291527999986</v>
      </c>
      <c r="I25" s="37">
        <f>IF(ISNUMBER('KN 2018'!DA8),'KN 2018'!DA8,"")</f>
        <v>63.32</v>
      </c>
      <c r="J25" s="37">
        <f>IF(ISNUMBER('KN 2018'!DB8),'KN 2018'!DB8,"")</f>
        <v>55</v>
      </c>
      <c r="K25" s="37">
        <f>IF(ISNUMBER('KN 2018'!DC8),'KN 2018'!DC8,"")</f>
        <v>60.72</v>
      </c>
      <c r="L25" s="37">
        <f>IF(ISNUMBER('KN 2018'!DD8),'KN 2018'!DD8,"")</f>
        <v>61.84</v>
      </c>
      <c r="M25" s="37">
        <f>IF(ISNUMBER('KN 2018'!DE8),'KN 2018'!DE8,"")</f>
        <v>62.309999999999995</v>
      </c>
      <c r="N25" s="37">
        <f>IF(ISNUMBER('KN 2018'!DF8),'KN 2018'!DF8,"")</f>
        <v>49</v>
      </c>
      <c r="O25" s="37">
        <f>IF(ISNUMBER('KN 2018'!DG8),'KN 2018'!DG8,"")</f>
        <v>70.900000000000006</v>
      </c>
      <c r="P25" s="48">
        <f>IF(ISNUMBER('KN 2018'!DH8),'KN 2018'!DH8,"")</f>
        <v>65.411591580249663</v>
      </c>
    </row>
    <row r="26" spans="1:16" s="39" customFormat="1" ht="15.75" thickBot="1" x14ac:dyDescent="0.3">
      <c r="A26" s="44" t="s">
        <v>28</v>
      </c>
      <c r="B26" s="40">
        <f>IF(ISNUMBER('KN 2018'!DJ8),'KN 2018'!DJ8,"")</f>
        <v>22110</v>
      </c>
      <c r="C26" s="40">
        <f>IF(ISNUMBER('KN 2018'!DK8),'KN 2018'!DK8,"")</f>
        <v>21821</v>
      </c>
      <c r="D26" s="40">
        <f>IF(ISNUMBER('KN 2018'!DL8),'KN 2018'!DL8,"")</f>
        <v>19237</v>
      </c>
      <c r="E26" s="40">
        <f>IF(ISNUMBER('KN 2018'!DM8),'KN 2018'!DM8,"")</f>
        <v>19962</v>
      </c>
      <c r="F26" s="40">
        <f>IF(ISNUMBER('KN 2018'!DN8),'KN 2018'!DN8,"")</f>
        <v>18000</v>
      </c>
      <c r="G26" s="40">
        <f>IF(ISNUMBER('KN 2018'!DO8),'KN 2018'!DO8,"")</f>
        <v>17731</v>
      </c>
      <c r="H26" s="40">
        <f>IF(ISNUMBER('KN 2018'!DP8),'KN 2018'!DP8,"")</f>
        <v>20310</v>
      </c>
      <c r="I26" s="40">
        <f>IF(ISNUMBER('KN 2018'!DQ8),'KN 2018'!DQ8,"")</f>
        <v>18934</v>
      </c>
      <c r="J26" s="40">
        <f>IF(ISNUMBER('KN 2018'!DR8),'KN 2018'!DR8,"")</f>
        <v>20961</v>
      </c>
      <c r="K26" s="40">
        <f>IF(ISNUMBER('KN 2018'!DS8),'KN 2018'!DS8,"")</f>
        <v>18600</v>
      </c>
      <c r="L26" s="40">
        <f>IF(ISNUMBER('KN 2018'!DT8),'KN 2018'!DT8,"")</f>
        <v>21042</v>
      </c>
      <c r="M26" s="40">
        <f>IF(ISNUMBER('KN 2018'!DU8),'KN 2018'!DU8,"")</f>
        <v>19364</v>
      </c>
      <c r="N26" s="40">
        <f>IF(ISNUMBER('KN 2018'!DV8),'KN 2018'!DV8,"")</f>
        <v>19250</v>
      </c>
      <c r="O26" s="40">
        <f>IF(ISNUMBER('KN 2018'!DW8),'KN 2018'!DW8,"")</f>
        <v>19710</v>
      </c>
      <c r="P26" s="50">
        <f>IF(ISNUMBER('KN 2018'!DX8),'KN 2018'!DX8,"")</f>
        <v>19788</v>
      </c>
    </row>
    <row r="27" spans="1:16" s="41" customFormat="1" ht="19.5" thickBot="1" x14ac:dyDescent="0.35">
      <c r="A27" s="100" t="str">
        <f>'KN 2018'!A9</f>
        <v>41-55-H/01 Opravář zemědělských strojů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f>IF(ISNUMBER('KN 2018'!B9),'KN 2018'!B9,"")</f>
        <v>21123.257277734068</v>
      </c>
      <c r="C28" s="52">
        <f>IF(ISNUMBER('KN 2018'!C9),'KN 2018'!C9,"")</f>
        <v>28340.597489610387</v>
      </c>
      <c r="D28" s="52">
        <f>IF(ISNUMBER('KN 2018'!D9),'KN 2018'!D9,"")</f>
        <v>19449.08830641543</v>
      </c>
      <c r="E28" s="52">
        <f>IF(ISNUMBER('KN 2018'!E9),'KN 2018'!E9,"")</f>
        <v>21817.731319363753</v>
      </c>
      <c r="F28" s="52">
        <f>IF(ISNUMBER('KN 2018'!F9),'KN 2018'!F9,"")</f>
        <v>17203.464203233256</v>
      </c>
      <c r="G28" s="52">
        <f>IF(ISNUMBER('KN 2018'!G9),'KN 2018'!G9,"")</f>
        <v>18958.341410690322</v>
      </c>
      <c r="H28" s="52">
        <f>IF(ISNUMBER('KN 2018'!H9),'KN 2018'!H9,"")</f>
        <v>18583.496032507817</v>
      </c>
      <c r="I28" s="52">
        <f>IF(ISNUMBER('KN 2018'!I9),'KN 2018'!I9,"")</f>
        <v>21447.35730078513</v>
      </c>
      <c r="J28" s="52">
        <f>IF(ISNUMBER('KN 2018'!J9),'KN 2018'!J9,"")</f>
        <v>21712.24828883923</v>
      </c>
      <c r="K28" s="52">
        <f>IF(ISNUMBER('KN 2018'!K9),'KN 2018'!K9,"")</f>
        <v>20301.667251417319</v>
      </c>
      <c r="L28" s="52">
        <f>IF(ISNUMBER('KN 2018'!L9),'KN 2018'!L9,"")</f>
        <v>20761.039344106684</v>
      </c>
      <c r="M28" s="52">
        <f>IF(ISNUMBER('KN 2018'!M9),'KN 2018'!M9,"")</f>
        <v>20943.336765665434</v>
      </c>
      <c r="N28" s="52">
        <f>IF(ISNUMBER('KN 2018'!N9),'KN 2018'!N9,"")</f>
        <v>19663.516483516483</v>
      </c>
      <c r="O28" s="52">
        <f>IF(ISNUMBER('KN 2018'!O9),'KN 2018'!O9,"")</f>
        <v>19002.760775226117</v>
      </c>
      <c r="P28" s="46">
        <f>IF(ISNUMBER('KN 2018'!P9),'KN 2018'!P9,"")</f>
        <v>20664.850160650818</v>
      </c>
    </row>
    <row r="29" spans="1:16" s="39" customFormat="1" x14ac:dyDescent="0.25">
      <c r="A29" s="42" t="s">
        <v>52</v>
      </c>
      <c r="B29" s="38">
        <f>IF(ISNUMBER('KN 2018'!R9),'KN 2018'!R9,"")</f>
        <v>3600</v>
      </c>
      <c r="C29" s="38">
        <f>IF(ISNUMBER('KN 2018'!S9),'KN 2018'!S9,"")</f>
        <v>5263</v>
      </c>
      <c r="D29" s="38">
        <f>IF(ISNUMBER('KN 2018'!T9),'KN 2018'!T9,"")</f>
        <v>700</v>
      </c>
      <c r="E29" s="38">
        <f>IF(ISNUMBER('KN 2018'!U9),'KN 2018'!U9,"")</f>
        <v>517</v>
      </c>
      <c r="F29" s="38">
        <f>IF(ISNUMBER('KN 2018'!V9),'KN 2018'!V9,"")</f>
        <v>770</v>
      </c>
      <c r="G29" s="38">
        <f>IF(ISNUMBER('KN 2018'!W9),'KN 2018'!W9,"")</f>
        <v>360</v>
      </c>
      <c r="H29" s="38">
        <f>IF(ISNUMBER('KN 2018'!X9),'KN 2018'!X9,"")</f>
        <v>700</v>
      </c>
      <c r="I29" s="38">
        <f>IF(ISNUMBER('KN 2018'!Y9),'KN 2018'!Y9,"")</f>
        <v>722.9</v>
      </c>
      <c r="J29" s="38">
        <f>IF(ISNUMBER('KN 2018'!Z9),'KN 2018'!Z9,"")</f>
        <v>667</v>
      </c>
      <c r="K29" s="38">
        <f>IF(ISNUMBER('KN 2018'!AA9),'KN 2018'!AA9,"")</f>
        <v>581</v>
      </c>
      <c r="L29" s="38">
        <f>IF(ISNUMBER('KN 2018'!AB9),'KN 2018'!AB9,"")</f>
        <v>418</v>
      </c>
      <c r="M29" s="38">
        <f>IF(ISNUMBER('KN 2018'!AC9),'KN 2018'!AC9,"")</f>
        <v>713</v>
      </c>
      <c r="N29" s="38">
        <f>IF(ISNUMBER('KN 2018'!AD9),'KN 2018'!AD9,"")</f>
        <v>2955</v>
      </c>
      <c r="O29" s="38">
        <f>IF(ISNUMBER('KN 2018'!AE9),'KN 2018'!AE9,"")</f>
        <v>310</v>
      </c>
      <c r="P29" s="47">
        <f>IF(ISNUMBER('KN 2018'!AF9),'KN 2018'!AF9,"")</f>
        <v>1305.4928571428572</v>
      </c>
    </row>
    <row r="30" spans="1:16" x14ac:dyDescent="0.25">
      <c r="A30" s="43" t="s">
        <v>25</v>
      </c>
      <c r="B30" s="37">
        <f>IF(ISNUMBER('KN 2018'!BN9),'KN 2018'!BN9,"")</f>
        <v>24.6</v>
      </c>
      <c r="C30" s="37">
        <f>IF(ISNUMBER('KN 2018'!BO9),'KN 2018'!BO9,"")</f>
        <v>18.301994798588925</v>
      </c>
      <c r="D30" s="37">
        <f>IF(ISNUMBER('KN 2018'!BP9),'KN 2018'!BP9,"")</f>
        <v>25.055287436480004</v>
      </c>
      <c r="E30" s="37">
        <f>IF(ISNUMBER('KN 2018'!BQ9),'KN 2018'!BQ9,"")</f>
        <v>22.69</v>
      </c>
      <c r="F30" s="37">
        <f>IF(ISNUMBER('KN 2018'!BR9),'KN 2018'!BR9,"")</f>
        <v>25.98</v>
      </c>
      <c r="G30" s="37">
        <f>IF(ISNUMBER('KN 2018'!BS9),'KN 2018'!BS9,"")</f>
        <v>22.51</v>
      </c>
      <c r="H30" s="37">
        <f>IF(ISNUMBER('KN 2018'!BT9),'KN 2018'!BT9,"")</f>
        <v>27.217611413240228</v>
      </c>
      <c r="I30" s="37">
        <f>IF(ISNUMBER('KN 2018'!BU9),'KN 2018'!BU9,"")</f>
        <v>22.4</v>
      </c>
      <c r="J30" s="37">
        <f>IF(ISNUMBER('KN 2018'!BV9),'KN 2018'!BV9,"")</f>
        <v>23.19</v>
      </c>
      <c r="K30" s="37">
        <f>IF(ISNUMBER('KN 2018'!BW9),'KN 2018'!BW9,"")</f>
        <v>24.423999999999999</v>
      </c>
      <c r="L30" s="37">
        <f>IF(ISNUMBER('KN 2018'!BX9),'KN 2018'!BX9,"")</f>
        <v>24.941333982473221</v>
      </c>
      <c r="M30" s="37">
        <f>IF(ISNUMBER('KN 2018'!BY9),'KN 2018'!BY9,"")</f>
        <v>24.66</v>
      </c>
      <c r="N30" s="37">
        <f>IF(ISNUMBER('KN 2018'!BZ9),'KN 2018'!BZ9,"")</f>
        <v>26</v>
      </c>
      <c r="O30" s="37">
        <f>IF(ISNUMBER('KN 2018'!CA9),'KN 2018'!CA9,"")</f>
        <v>26.05</v>
      </c>
      <c r="P30" s="48">
        <f>IF(ISNUMBER('KN 2018'!CB9),'KN 2018'!CB9,"")</f>
        <v>24.144301973627314</v>
      </c>
    </row>
    <row r="31" spans="1:16" s="39" customFormat="1" x14ac:dyDescent="0.25">
      <c r="A31" s="42" t="s">
        <v>26</v>
      </c>
      <c r="B31" s="3">
        <f>IF(ISNUMBER('KN 2018'!CD9),'KN 2018'!CD9,"")</f>
        <v>34530</v>
      </c>
      <c r="C31" s="3">
        <f>IF(ISNUMBER('KN 2018'!CE9),'KN 2018'!CE9,"")</f>
        <v>36984</v>
      </c>
      <c r="D31" s="3">
        <f>IF(ISNUMBER('KN 2018'!CF9),'KN 2018'!CF9,"")</f>
        <v>33987</v>
      </c>
      <c r="E31" s="3">
        <f>IF(ISNUMBER('KN 2018'!CG9),'KN 2018'!CG9,"")</f>
        <v>34391</v>
      </c>
      <c r="F31" s="3">
        <f>IF(ISNUMBER('KN 2018'!CH9),'KN 2018'!CH9,"")</f>
        <v>31400</v>
      </c>
      <c r="G31" s="3">
        <f>IF(ISNUMBER('KN 2018'!CI9),'KN 2018'!CI9,"")</f>
        <v>31448</v>
      </c>
      <c r="H31" s="3">
        <f>IF(ISNUMBER('KN 2018'!CJ9),'KN 2018'!CJ9,"")</f>
        <v>33510</v>
      </c>
      <c r="I31" s="3">
        <f>IF(ISNUMBER('KN 2018'!CK9),'KN 2018'!CK9,"")</f>
        <v>33337</v>
      </c>
      <c r="J31" s="3">
        <f>IF(ISNUMBER('KN 2018'!CL9),'KN 2018'!CL9,"")</f>
        <v>33121</v>
      </c>
      <c r="K31" s="3">
        <f>IF(ISNUMBER('KN 2018'!CM9),'KN 2018'!CM9,"")</f>
        <v>33839</v>
      </c>
      <c r="L31" s="3">
        <f>IF(ISNUMBER('KN 2018'!CN9),'KN 2018'!CN9,"")</f>
        <v>34664</v>
      </c>
      <c r="M31" s="3">
        <f>IF(ISNUMBER('KN 2018'!CO9),'KN 2018'!CO9,"")</f>
        <v>35375</v>
      </c>
      <c r="N31" s="3">
        <f>IF(ISNUMBER('KN 2018'!CP9),'KN 2018'!CP9,"")</f>
        <v>32390</v>
      </c>
      <c r="O31" s="3">
        <f>IF(ISNUMBER('KN 2018'!CQ9),'KN 2018'!CQ9,"")</f>
        <v>34010</v>
      </c>
      <c r="P31" s="49">
        <f>IF(ISNUMBER('KN 2018'!CR9),'KN 2018'!CR9,"")</f>
        <v>33784.714285714283</v>
      </c>
    </row>
    <row r="32" spans="1:16" x14ac:dyDescent="0.25">
      <c r="A32" s="43" t="s">
        <v>27</v>
      </c>
      <c r="B32" s="37">
        <f>IF(ISNUMBER('KN 2018'!CT9),'KN 2018'!CT9,"")</f>
        <v>62</v>
      </c>
      <c r="C32" s="37">
        <f>IF(ISNUMBER('KN 2018'!CU9),'KN 2018'!CU9,"")</f>
        <v>64</v>
      </c>
      <c r="D32" s="37">
        <f>IF(ISNUMBER('KN 2018'!CV9),'KN 2018'!CV9,"")</f>
        <v>72.790990595495231</v>
      </c>
      <c r="E32" s="37">
        <f>IF(ISNUMBER('KN 2018'!CW9),'KN 2018'!CW9,"")</f>
        <v>66</v>
      </c>
      <c r="F32" s="37">
        <f>IF(ISNUMBER('KN 2018'!CX9),'KN 2018'!CX9,"")</f>
        <v>80</v>
      </c>
      <c r="G32" s="37">
        <f>IF(ISNUMBER('KN 2018'!CY9),'KN 2018'!CY9,"")</f>
        <v>97</v>
      </c>
      <c r="H32" s="37">
        <f>IF(ISNUMBER('KN 2018'!CZ9),'KN 2018'!CZ9,"")</f>
        <v>63.981291527999986</v>
      </c>
      <c r="I32" s="37">
        <f>IF(ISNUMBER('KN 2018'!DA9),'KN 2018'!DA9,"")</f>
        <v>63.32</v>
      </c>
      <c r="J32" s="37">
        <f>IF(ISNUMBER('KN 2018'!DB9),'KN 2018'!DB9,"")</f>
        <v>55</v>
      </c>
      <c r="K32" s="37">
        <f>IF(ISNUMBER('KN 2018'!DC9),'KN 2018'!DC9,"")</f>
        <v>60.72</v>
      </c>
      <c r="L32" s="37">
        <f>IF(ISNUMBER('KN 2018'!DD9),'KN 2018'!DD9,"")</f>
        <v>61.84</v>
      </c>
      <c r="M32" s="37">
        <f>IF(ISNUMBER('KN 2018'!DE9),'KN 2018'!DE9,"")</f>
        <v>62.309999999999995</v>
      </c>
      <c r="N32" s="37">
        <f>IF(ISNUMBER('KN 2018'!DF9),'KN 2018'!DF9,"")</f>
        <v>49</v>
      </c>
      <c r="O32" s="37">
        <f>IF(ISNUMBER('KN 2018'!DG9),'KN 2018'!DG9,"")</f>
        <v>70.900000000000006</v>
      </c>
      <c r="P32" s="48">
        <f>IF(ISNUMBER('KN 2018'!DH9),'KN 2018'!DH9,"")</f>
        <v>66.347305865963946</v>
      </c>
    </row>
    <row r="33" spans="1:16" s="39" customFormat="1" ht="15.75" thickBot="1" x14ac:dyDescent="0.3">
      <c r="A33" s="44" t="s">
        <v>28</v>
      </c>
      <c r="B33" s="40">
        <f>IF(ISNUMBER('KN 2018'!DJ9),'KN 2018'!DJ9,"")</f>
        <v>22110</v>
      </c>
      <c r="C33" s="40">
        <f>IF(ISNUMBER('KN 2018'!DK9),'KN 2018'!DK9,"")</f>
        <v>21821</v>
      </c>
      <c r="D33" s="40">
        <f>IF(ISNUMBER('KN 2018'!DL9),'KN 2018'!DL9,"")</f>
        <v>19237</v>
      </c>
      <c r="E33" s="40">
        <f>IF(ISNUMBER('KN 2018'!DM9),'KN 2018'!DM9,"")</f>
        <v>19962</v>
      </c>
      <c r="F33" s="40">
        <f>IF(ISNUMBER('KN 2018'!DN9),'KN 2018'!DN9,"")</f>
        <v>18000</v>
      </c>
      <c r="G33" s="40">
        <f>IF(ISNUMBER('KN 2018'!DO9),'KN 2018'!DO9,"")</f>
        <v>17731</v>
      </c>
      <c r="H33" s="40">
        <f>IF(ISNUMBER('KN 2018'!DP9),'KN 2018'!DP9,"")</f>
        <v>20310</v>
      </c>
      <c r="I33" s="40">
        <f>IF(ISNUMBER('KN 2018'!DQ9),'KN 2018'!DQ9,"")</f>
        <v>18934</v>
      </c>
      <c r="J33" s="40">
        <f>IF(ISNUMBER('KN 2018'!DR9),'KN 2018'!DR9,"")</f>
        <v>20961</v>
      </c>
      <c r="K33" s="40">
        <f>IF(ISNUMBER('KN 2018'!DS9),'KN 2018'!DS9,"")</f>
        <v>18600</v>
      </c>
      <c r="L33" s="40">
        <f>IF(ISNUMBER('KN 2018'!DT9),'KN 2018'!DT9,"")</f>
        <v>21042</v>
      </c>
      <c r="M33" s="40">
        <f>IF(ISNUMBER('KN 2018'!DU9),'KN 2018'!DU9,"")</f>
        <v>19364</v>
      </c>
      <c r="N33" s="40">
        <f>IF(ISNUMBER('KN 2018'!DV9),'KN 2018'!DV9,"")</f>
        <v>19250</v>
      </c>
      <c r="O33" s="40">
        <f>IF(ISNUMBER('KN 2018'!DW9),'KN 2018'!DW9,"")</f>
        <v>19710</v>
      </c>
      <c r="P33" s="50">
        <f>IF(ISNUMBER('KN 2018'!DX9),'KN 2018'!DX9,"")</f>
        <v>19788</v>
      </c>
    </row>
    <row r="34" spans="1:16" s="41" customFormat="1" ht="19.5" thickBot="1" x14ac:dyDescent="0.35">
      <c r="A34" s="100" t="str">
        <f>'KN 2018'!A10</f>
        <v>29-54-H/01 Cukrář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f>IF(ISNUMBER('KN 2018'!B10),'KN 2018'!B10,"")</f>
        <v>18469.765797613785</v>
      </c>
      <c r="C35" s="52">
        <f>IF(ISNUMBER('KN 2018'!C10),'KN 2018'!C10,"")</f>
        <v>21540.24139057751</v>
      </c>
      <c r="D35" s="52">
        <f>IF(ISNUMBER('KN 2018'!D10),'KN 2018'!D10,"")</f>
        <v>19778.815601491438</v>
      </c>
      <c r="E35" s="52">
        <f>IF(ISNUMBER('KN 2018'!E10),'KN 2018'!E10,"")</f>
        <v>21005.959808612439</v>
      </c>
      <c r="F35" s="52">
        <f>IF(ISNUMBER('KN 2018'!F10),'KN 2018'!F10,"")</f>
        <v>15816.345921924907</v>
      </c>
      <c r="G35" s="52">
        <f>IF(ISNUMBER('KN 2018'!G10),'KN 2018'!G10,"")</f>
        <v>17552.744332414437</v>
      </c>
      <c r="H35" s="52">
        <f>IF(ISNUMBER('KN 2018'!H10),'KN 2018'!H10,"")</f>
        <v>21553.36532835013</v>
      </c>
      <c r="I35" s="52">
        <f>IF(ISNUMBER('KN 2018'!I10),'KN 2018'!I10,"")</f>
        <v>20596.92362731574</v>
      </c>
      <c r="J35" s="52">
        <f>IF(ISNUMBER('KN 2018'!J10),'KN 2018'!J10,"")</f>
        <v>21712.24828883923</v>
      </c>
      <c r="K35" s="52">
        <f>IF(ISNUMBER('KN 2018'!K10),'KN 2018'!K10,"")</f>
        <v>21135.922866352787</v>
      </c>
      <c r="L35" s="52">
        <f>IF(ISNUMBER('KN 2018'!L10),'KN 2018'!L10,"")</f>
        <v>23087.520617165272</v>
      </c>
      <c r="M35" s="52">
        <f>IF(ISNUMBER('KN 2018'!M10),'KN 2018'!M10,"")</f>
        <v>20839.261119219598</v>
      </c>
      <c r="N35" s="52">
        <f>IF(ISNUMBER('KN 2018'!N10),'KN 2018'!N10,"")</f>
        <v>20261.485714285714</v>
      </c>
      <c r="O35" s="52">
        <f>IF(ISNUMBER('KN 2018'!O10),'KN 2018'!O10,"")</f>
        <v>20563.48831075582</v>
      </c>
      <c r="P35" s="46">
        <f>IF(ISNUMBER('KN 2018'!P10),'KN 2018'!P10,"")</f>
        <v>20279.577766065628</v>
      </c>
    </row>
    <row r="36" spans="1:16" s="39" customFormat="1" x14ac:dyDescent="0.25">
      <c r="A36" s="42" t="s">
        <v>52</v>
      </c>
      <c r="B36" s="38">
        <f>IF(ISNUMBER('KN 2018'!R10),'KN 2018'!R10,"")</f>
        <v>790</v>
      </c>
      <c r="C36" s="38">
        <f>IF(ISNUMBER('KN 2018'!S10),'KN 2018'!S10,"")</f>
        <v>605</v>
      </c>
      <c r="D36" s="38">
        <f>IF(ISNUMBER('KN 2018'!T10),'KN 2018'!T10,"")</f>
        <v>700</v>
      </c>
      <c r="E36" s="38">
        <f>IF(ISNUMBER('KN 2018'!U10),'KN 2018'!U10,"")</f>
        <v>517</v>
      </c>
      <c r="F36" s="38">
        <f>IF(ISNUMBER('KN 2018'!V10),'KN 2018'!V10,"")</f>
        <v>770</v>
      </c>
      <c r="G36" s="38">
        <f>IF(ISNUMBER('KN 2018'!W10),'KN 2018'!W10,"")</f>
        <v>354</v>
      </c>
      <c r="H36" s="38">
        <f>IF(ISNUMBER('KN 2018'!X10),'KN 2018'!X10,"")</f>
        <v>700</v>
      </c>
      <c r="I36" s="38">
        <f>IF(ISNUMBER('KN 2018'!Y10),'KN 2018'!Y10,"")</f>
        <v>720</v>
      </c>
      <c r="J36" s="38">
        <f>IF(ISNUMBER('KN 2018'!Z10),'KN 2018'!Z10,"")</f>
        <v>667</v>
      </c>
      <c r="K36" s="38">
        <f>IF(ISNUMBER('KN 2018'!AA10),'KN 2018'!AA10,"")</f>
        <v>584</v>
      </c>
      <c r="L36" s="38">
        <f>IF(ISNUMBER('KN 2018'!AB10),'KN 2018'!AB10,"")</f>
        <v>418</v>
      </c>
      <c r="M36" s="38">
        <f>IF(ISNUMBER('KN 2018'!AC10),'KN 2018'!AC10,"")</f>
        <v>713</v>
      </c>
      <c r="N36" s="38">
        <f>IF(ISNUMBER('KN 2018'!AD10),'KN 2018'!AD10,"")</f>
        <v>542</v>
      </c>
      <c r="O36" s="38">
        <f>IF(ISNUMBER('KN 2018'!AE10),'KN 2018'!AE10,"")</f>
        <v>310</v>
      </c>
      <c r="P36" s="47">
        <f>IF(ISNUMBER('KN 2018'!AF10),'KN 2018'!AF10,"")</f>
        <v>599.28571428571433</v>
      </c>
    </row>
    <row r="37" spans="1:16" x14ac:dyDescent="0.25">
      <c r="A37" s="43" t="s">
        <v>25</v>
      </c>
      <c r="B37" s="37">
        <f>IF(ISNUMBER('KN 2018'!BN10),'KN 2018'!BN10,"")</f>
        <v>29.2</v>
      </c>
      <c r="C37" s="37">
        <f>IF(ISNUMBER('KN 2018'!BO10),'KN 2018'!BO10,"")</f>
        <v>25.434866640896789</v>
      </c>
      <c r="D37" s="37">
        <f>IF(ISNUMBER('KN 2018'!BP10),'KN 2018'!BP10,"")</f>
        <v>24.557836429840005</v>
      </c>
      <c r="E37" s="37">
        <f>IF(ISNUMBER('KN 2018'!BQ10),'KN 2018'!BQ10,"")</f>
        <v>23.75</v>
      </c>
      <c r="F37" s="37">
        <f>IF(ISNUMBER('KN 2018'!BR10),'KN 2018'!BR10,"")</f>
        <v>29.11</v>
      </c>
      <c r="G37" s="37">
        <f>IF(ISNUMBER('KN 2018'!BS10),'KN 2018'!BS10,"")</f>
        <v>24.57</v>
      </c>
      <c r="H37" s="37">
        <f>IF(ISNUMBER('KN 2018'!BT10),'KN 2018'!BT10,"")</f>
        <v>22.662146424866332</v>
      </c>
      <c r="I37" s="37">
        <f>IF(ISNUMBER('KN 2018'!BU10),'KN 2018'!BU10,"")</f>
        <v>23.52</v>
      </c>
      <c r="J37" s="37">
        <f>IF(ISNUMBER('KN 2018'!BV10),'KN 2018'!BV10,"")</f>
        <v>23.19</v>
      </c>
      <c r="K37" s="37">
        <f>IF(ISNUMBER('KN 2018'!BW10),'KN 2018'!BW10,"")</f>
        <v>23.257000000000001</v>
      </c>
      <c r="L37" s="37">
        <f>IF(ISNUMBER('KN 2018'!BX10),'KN 2018'!BX10,"")</f>
        <v>21.888055000000001</v>
      </c>
      <c r="M37" s="37">
        <f>IF(ISNUMBER('KN 2018'!BY10),'KN 2018'!BY10,"")</f>
        <v>24.81</v>
      </c>
      <c r="N37" s="37">
        <f>IF(ISNUMBER('KN 2018'!BZ10),'KN 2018'!BZ10,"")</f>
        <v>25</v>
      </c>
      <c r="O37" s="37">
        <f>IF(ISNUMBER('KN 2018'!CA10),'KN 2018'!CA10,"")</f>
        <v>23.69</v>
      </c>
      <c r="P37" s="48">
        <f>IF(ISNUMBER('KN 2018'!CB10),'KN 2018'!CB10,"")</f>
        <v>24.617136035400225</v>
      </c>
    </row>
    <row r="38" spans="1:16" s="39" customFormat="1" x14ac:dyDescent="0.25">
      <c r="A38" s="42" t="s">
        <v>26</v>
      </c>
      <c r="B38" s="3">
        <f>IF(ISNUMBER('KN 2018'!CD10),'KN 2018'!CD10,"")</f>
        <v>34530</v>
      </c>
      <c r="C38" s="3">
        <f>IF(ISNUMBER('KN 2018'!CE10),'KN 2018'!CE10,"")</f>
        <v>36984</v>
      </c>
      <c r="D38" s="3">
        <f>IF(ISNUMBER('KN 2018'!CF10),'KN 2018'!CF10,"")</f>
        <v>33987</v>
      </c>
      <c r="E38" s="3">
        <f>IF(ISNUMBER('KN 2018'!CG10),'KN 2018'!CG10,"")</f>
        <v>34391</v>
      </c>
      <c r="F38" s="3">
        <f>IF(ISNUMBER('KN 2018'!CH10),'KN 2018'!CH10,"")</f>
        <v>31400</v>
      </c>
      <c r="G38" s="3">
        <f>IF(ISNUMBER('KN 2018'!CI10),'KN 2018'!CI10,"")</f>
        <v>31448</v>
      </c>
      <c r="H38" s="3">
        <f>IF(ISNUMBER('KN 2018'!CJ10),'KN 2018'!CJ10,"")</f>
        <v>33510</v>
      </c>
      <c r="I38" s="3">
        <f>IF(ISNUMBER('KN 2018'!CK10),'KN 2018'!CK10,"")</f>
        <v>33337</v>
      </c>
      <c r="J38" s="3">
        <f>IF(ISNUMBER('KN 2018'!CL10),'KN 2018'!CL10,"")</f>
        <v>33121</v>
      </c>
      <c r="K38" s="3">
        <f>IF(ISNUMBER('KN 2018'!CM10),'KN 2018'!CM10,"")</f>
        <v>33839</v>
      </c>
      <c r="L38" s="3">
        <f>IF(ISNUMBER('KN 2018'!CN10),'KN 2018'!CN10,"")</f>
        <v>34664</v>
      </c>
      <c r="M38" s="3">
        <f>IF(ISNUMBER('KN 2018'!CO10),'KN 2018'!CO10,"")</f>
        <v>35375</v>
      </c>
      <c r="N38" s="3">
        <f>IF(ISNUMBER('KN 2018'!CP10),'KN 2018'!CP10,"")</f>
        <v>32390</v>
      </c>
      <c r="O38" s="3">
        <f>IF(ISNUMBER('KN 2018'!CQ10),'KN 2018'!CQ10,"")</f>
        <v>34010</v>
      </c>
      <c r="P38" s="49">
        <f>IF(ISNUMBER('KN 2018'!CR10),'KN 2018'!CR10,"")</f>
        <v>33784.714285714283</v>
      </c>
    </row>
    <row r="39" spans="1:16" x14ac:dyDescent="0.25">
      <c r="A39" s="43" t="s">
        <v>27</v>
      </c>
      <c r="B39" s="37">
        <f>IF(ISNUMBER('KN 2018'!CT10),'KN 2018'!CT10,"")</f>
        <v>62</v>
      </c>
      <c r="C39" s="37">
        <f>IF(ISNUMBER('KN 2018'!CU10),'KN 2018'!CU10,"")</f>
        <v>64</v>
      </c>
      <c r="D39" s="37">
        <f>IF(ISNUMBER('KN 2018'!CV10),'KN 2018'!CV10,"")</f>
        <v>72.790990595495231</v>
      </c>
      <c r="E39" s="37">
        <f>IF(ISNUMBER('KN 2018'!CW10),'KN 2018'!CW10,"")</f>
        <v>66</v>
      </c>
      <c r="F39" s="37">
        <f>IF(ISNUMBER('KN 2018'!CX10),'KN 2018'!CX10,"")</f>
        <v>75.2</v>
      </c>
      <c r="G39" s="37">
        <f>IF(ISNUMBER('KN 2018'!CY10),'KN 2018'!CY10,"")</f>
        <v>97</v>
      </c>
      <c r="H39" s="37">
        <f>IF(ISNUMBER('KN 2018'!CZ10),'KN 2018'!CZ10,"")</f>
        <v>63.981291527999986</v>
      </c>
      <c r="I39" s="37">
        <f>IF(ISNUMBER('KN 2018'!DA10),'KN 2018'!DA10,"")</f>
        <v>63.32</v>
      </c>
      <c r="J39" s="37">
        <f>IF(ISNUMBER('KN 2018'!DB10),'KN 2018'!DB10,"")</f>
        <v>55</v>
      </c>
      <c r="K39" s="37">
        <f>IF(ISNUMBER('KN 2018'!DC10),'KN 2018'!DC10,"")</f>
        <v>60.72</v>
      </c>
      <c r="L39" s="37">
        <f>IF(ISNUMBER('KN 2018'!DD10),'KN 2018'!DD10,"")</f>
        <v>61.84</v>
      </c>
      <c r="M39" s="37">
        <f>IF(ISNUMBER('KN 2018'!DE10),'KN 2018'!DE10,"")</f>
        <v>62.309999999999995</v>
      </c>
      <c r="N39" s="37">
        <f>IF(ISNUMBER('KN 2018'!DF10),'KN 2018'!DF10,"")</f>
        <v>49</v>
      </c>
      <c r="O39" s="37">
        <f>IF(ISNUMBER('KN 2018'!DG10),'KN 2018'!DG10,"")</f>
        <v>70.900000000000006</v>
      </c>
      <c r="P39" s="48">
        <f>IF(ISNUMBER('KN 2018'!DH10),'KN 2018'!DH10,"")</f>
        <v>66.004448723106805</v>
      </c>
    </row>
    <row r="40" spans="1:16" s="39" customFormat="1" ht="15.75" thickBot="1" x14ac:dyDescent="0.3">
      <c r="A40" s="44" t="s">
        <v>28</v>
      </c>
      <c r="B40" s="40">
        <f>IF(ISNUMBER('KN 2018'!DJ10),'KN 2018'!DJ10,"")</f>
        <v>22110</v>
      </c>
      <c r="C40" s="40">
        <f>IF(ISNUMBER('KN 2018'!DK10),'KN 2018'!DK10,"")</f>
        <v>21821</v>
      </c>
      <c r="D40" s="40">
        <f>IF(ISNUMBER('KN 2018'!DL10),'KN 2018'!DL10,"")</f>
        <v>19237</v>
      </c>
      <c r="E40" s="40">
        <f>IF(ISNUMBER('KN 2018'!DM10),'KN 2018'!DM10,"")</f>
        <v>19962</v>
      </c>
      <c r="F40" s="40">
        <f>IF(ISNUMBER('KN 2018'!DN10),'KN 2018'!DN10,"")</f>
        <v>18000</v>
      </c>
      <c r="G40" s="40">
        <f>IF(ISNUMBER('KN 2018'!DO10),'KN 2018'!DO10,"")</f>
        <v>17731</v>
      </c>
      <c r="H40" s="40">
        <f>IF(ISNUMBER('KN 2018'!DP10),'KN 2018'!DP10,"")</f>
        <v>20310</v>
      </c>
      <c r="I40" s="40">
        <f>IF(ISNUMBER('KN 2018'!DQ10),'KN 2018'!DQ10,"")</f>
        <v>18934</v>
      </c>
      <c r="J40" s="40">
        <f>IF(ISNUMBER('KN 2018'!DR10),'KN 2018'!DR10,"")</f>
        <v>20961</v>
      </c>
      <c r="K40" s="40">
        <f>IF(ISNUMBER('KN 2018'!DS10),'KN 2018'!DS10,"")</f>
        <v>18600</v>
      </c>
      <c r="L40" s="40">
        <f>IF(ISNUMBER('KN 2018'!DT10),'KN 2018'!DT10,"")</f>
        <v>21042</v>
      </c>
      <c r="M40" s="40">
        <f>IF(ISNUMBER('KN 2018'!DU10),'KN 2018'!DU10,"")</f>
        <v>19364</v>
      </c>
      <c r="N40" s="40">
        <f>IF(ISNUMBER('KN 2018'!DV10),'KN 2018'!DV10,"")</f>
        <v>19250</v>
      </c>
      <c r="O40" s="40">
        <f>IF(ISNUMBER('KN 2018'!DW10),'KN 2018'!DW10,"")</f>
        <v>19710</v>
      </c>
      <c r="P40" s="50">
        <f>IF(ISNUMBER('KN 2018'!DX10),'KN 2018'!DX10,"")</f>
        <v>19788</v>
      </c>
    </row>
  </sheetData>
  <mergeCells count="8">
    <mergeCell ref="A1:P1"/>
    <mergeCell ref="A2:P2"/>
    <mergeCell ref="A20:P20"/>
    <mergeCell ref="A27:P27"/>
    <mergeCell ref="A34:P34"/>
    <mergeCell ref="A6:P6"/>
    <mergeCell ref="A13:P13"/>
    <mergeCell ref="A3:P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11" sqref="A1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1'!A1:P1</f>
        <v>Krajské normativy a ukazatele pro stanovení krajských normativů v roce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100" t="str">
        <f>'KN 2018'!A11</f>
        <v>23-51-H/01 Strojní mechanik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x14ac:dyDescent="0.25">
      <c r="A7" s="51" t="s">
        <v>51</v>
      </c>
      <c r="B7" s="52">
        <f>IF(ISNUMBER('KN 2018'!B11),'KN 2018'!B11,"")</f>
        <v>23286.694288250961</v>
      </c>
      <c r="C7" s="52">
        <f>IF(ISNUMBER('KN 2018'!C11),'KN 2018'!C11,"")</f>
        <v>23098.962299999999</v>
      </c>
      <c r="D7" s="52">
        <f>IF(ISNUMBER('KN 2018'!D11),'KN 2018'!D11,"")</f>
        <v>21469.183539838974</v>
      </c>
      <c r="E7" s="52">
        <f>IF(ISNUMBER('KN 2018'!E11),'KN 2018'!E11,"")</f>
        <v>22303.300699300697</v>
      </c>
      <c r="F7" s="52">
        <f>IF(ISNUMBER('KN 2018'!F11),'KN 2018'!F11,"")</f>
        <v>21984.900727832784</v>
      </c>
      <c r="G7" s="52">
        <f>IF(ISNUMBER('KN 2018'!G11),'KN 2018'!G11,"")</f>
        <v>20121.126723314643</v>
      </c>
      <c r="H7" s="52">
        <f>IF(ISNUMBER('KN 2018'!H11),'KN 2018'!H11,"")</f>
        <v>20743.599445628133</v>
      </c>
      <c r="I7" s="52">
        <f>IF(ISNUMBER('KN 2018'!I11),'KN 2018'!I11,"")</f>
        <v>22352.040026595903</v>
      </c>
      <c r="J7" s="52">
        <f>IF(ISNUMBER('KN 2018'!J11),'KN 2018'!J11,"")</f>
        <v>22905.965917477355</v>
      </c>
      <c r="K7" s="52">
        <f>IF(ISNUMBER('KN 2018'!K11),'KN 2018'!K11,"")</f>
        <v>22021.782524051312</v>
      </c>
      <c r="L7" s="52">
        <f>IF(ISNUMBER('KN 2018'!L11),'KN 2018'!L11,"")</f>
        <v>24304.641913194493</v>
      </c>
      <c r="M7" s="52">
        <f>IF(ISNUMBER('KN 2018'!M11),'KN 2018'!M11,"")</f>
        <v>23130.504551019741</v>
      </c>
      <c r="N7" s="52">
        <f>IF(ISNUMBER('KN 2018'!N11),'KN 2018'!N11,"")</f>
        <v>18117.04433497537</v>
      </c>
      <c r="O7" s="52">
        <f>IF(ISNUMBER('KN 2018'!O11),'KN 2018'!O11,"")</f>
        <v>21661.965251437192</v>
      </c>
      <c r="P7" s="46">
        <f>IF(ISNUMBER('KN 2018'!P11),'KN 2018'!P11,"")</f>
        <v>21964.408017351259</v>
      </c>
    </row>
    <row r="8" spans="1:31" x14ac:dyDescent="0.25">
      <c r="A8" s="42" t="s">
        <v>52</v>
      </c>
      <c r="B8" s="38">
        <f>IF(ISNUMBER('KN 2018'!R11),'KN 2018'!R11,"")</f>
        <v>1890</v>
      </c>
      <c r="C8" s="38">
        <f>IF(ISNUMBER('KN 2018'!S11),'KN 2018'!S11,"")</f>
        <v>2041</v>
      </c>
      <c r="D8" s="38">
        <f>IF(ISNUMBER('KN 2018'!T11),'KN 2018'!T11,"")</f>
        <v>700</v>
      </c>
      <c r="E8" s="38">
        <f>IF(ISNUMBER('KN 2018'!U11),'KN 2018'!U11,"")</f>
        <v>517</v>
      </c>
      <c r="F8" s="38">
        <f>IF(ISNUMBER('KN 2018'!V11),'KN 2018'!V11,"")</f>
        <v>770</v>
      </c>
      <c r="G8" s="38">
        <f>IF(ISNUMBER('KN 2018'!W11),'KN 2018'!W11,"")</f>
        <v>365</v>
      </c>
      <c r="H8" s="38">
        <f>IF(ISNUMBER('KN 2018'!X11),'KN 2018'!X11,"")</f>
        <v>700</v>
      </c>
      <c r="I8" s="38">
        <f>IF(ISNUMBER('KN 2018'!Y11),'KN 2018'!Y11,"")</f>
        <v>726</v>
      </c>
      <c r="J8" s="38">
        <f>IF(ISNUMBER('KN 2018'!Z11),'KN 2018'!Z11,"")</f>
        <v>671</v>
      </c>
      <c r="K8" s="38">
        <f>IF(ISNUMBER('KN 2018'!AA11),'KN 2018'!AA11,"")</f>
        <v>589</v>
      </c>
      <c r="L8" s="38">
        <f>IF(ISNUMBER('KN 2018'!AB11),'KN 2018'!AB11,"")</f>
        <v>418</v>
      </c>
      <c r="M8" s="38">
        <f>IF(ISNUMBER('KN 2018'!AC11),'KN 2018'!AC11,"")</f>
        <v>713</v>
      </c>
      <c r="N8" s="38">
        <f>IF(ISNUMBER('KN 2018'!AD11),'KN 2018'!AD11,"")</f>
        <v>1478</v>
      </c>
      <c r="O8" s="38">
        <f>IF(ISNUMBER('KN 2018'!AE11),'KN 2018'!AE11,"")</f>
        <v>310</v>
      </c>
      <c r="P8" s="47">
        <f>IF(ISNUMBER('KN 2018'!AF11),'KN 2018'!AF11,"")</f>
        <v>849.14285714285711</v>
      </c>
    </row>
    <row r="9" spans="1:31" x14ac:dyDescent="0.25">
      <c r="A9" s="43" t="s">
        <v>25</v>
      </c>
      <c r="B9" s="37">
        <f>IF(ISNUMBER('KN 2018'!BN11),'KN 2018'!BN11,"")</f>
        <v>21.8</v>
      </c>
      <c r="C9" s="37">
        <f>IF(ISNUMBER('KN 2018'!BO11),'KN 2018'!BO11,"")</f>
        <v>23.34906857519923</v>
      </c>
      <c r="D9" s="37">
        <f>IF(ISNUMBER('KN 2018'!BP11),'KN 2018'!BP11,"")</f>
        <v>22.456359728320006</v>
      </c>
      <c r="E9" s="37">
        <f>IF(ISNUMBER('KN 2018'!BQ11),'KN 2018'!BQ11,"")</f>
        <v>22.1</v>
      </c>
      <c r="F9" s="37">
        <f>IF(ISNUMBER('KN 2018'!BR11),'KN 2018'!BR11,"")</f>
        <v>20.46</v>
      </c>
      <c r="G9" s="37">
        <f>IF(ISNUMBER('KN 2018'!BS11),'KN 2018'!BS11,"")</f>
        <v>21.05</v>
      </c>
      <c r="H9" s="37">
        <f>IF(ISNUMBER('KN 2018'!BT11),'KN 2018'!BT11,"")</f>
        <v>23.745803084866878</v>
      </c>
      <c r="I9" s="37">
        <f>IF(ISNUMBER('KN 2018'!BU11),'KN 2018'!BU11,"")</f>
        <v>21.32</v>
      </c>
      <c r="J9" s="37">
        <f>IF(ISNUMBER('KN 2018'!BV11),'KN 2018'!BV11,"")</f>
        <v>21.68</v>
      </c>
      <c r="K9" s="37">
        <f>IF(ISNUMBER('KN 2018'!BW11),'KN 2018'!BW11,"")</f>
        <v>22.134</v>
      </c>
      <c r="L9" s="37">
        <f>IF(ISNUMBER('KN 2018'!BX11),'KN 2018'!BX11,"")</f>
        <v>20.57062200956938</v>
      </c>
      <c r="M9" s="37">
        <f>IF(ISNUMBER('KN 2018'!BY11),'KN 2018'!BY11,"")</f>
        <v>21.88</v>
      </c>
      <c r="N9" s="37">
        <f>IF(ISNUMBER('KN 2018'!BZ11),'KN 2018'!BZ11,"")</f>
        <v>29</v>
      </c>
      <c r="O9" s="37">
        <f>IF(ISNUMBER('KN 2018'!CA11),'KN 2018'!CA11,"")</f>
        <v>22.27</v>
      </c>
      <c r="P9" s="48">
        <f>IF(ISNUMBER('KN 2018'!CB11),'KN 2018'!CB11,"")</f>
        <v>22.415418099853962</v>
      </c>
    </row>
    <row r="10" spans="1:31" x14ac:dyDescent="0.25">
      <c r="A10" s="42" t="s">
        <v>26</v>
      </c>
      <c r="B10" s="3">
        <f>IF(ISNUMBER('KN 2018'!CD11),'KN 2018'!CD11,"")</f>
        <v>34530</v>
      </c>
      <c r="C10" s="3">
        <f>IF(ISNUMBER('KN 2018'!CE11),'KN 2018'!CE11,"")</f>
        <v>36984</v>
      </c>
      <c r="D10" s="3">
        <f>IF(ISNUMBER('KN 2018'!CF11),'KN 2018'!CF11,"")</f>
        <v>33987</v>
      </c>
      <c r="E10" s="3">
        <f>IF(ISNUMBER('KN 2018'!CG11),'KN 2018'!CG11,"")</f>
        <v>34391</v>
      </c>
      <c r="F10" s="3">
        <f>IF(ISNUMBER('KN 2018'!CH11),'KN 2018'!CH11,"")</f>
        <v>31400</v>
      </c>
      <c r="G10" s="3">
        <f>IF(ISNUMBER('KN 2018'!CI11),'KN 2018'!CI11,"")</f>
        <v>31448</v>
      </c>
      <c r="H10" s="3">
        <f>IF(ISNUMBER('KN 2018'!CJ11),'KN 2018'!CJ11,"")</f>
        <v>33510</v>
      </c>
      <c r="I10" s="3">
        <f>IF(ISNUMBER('KN 2018'!CK11),'KN 2018'!CK11,"")</f>
        <v>33337</v>
      </c>
      <c r="J10" s="3">
        <f>IF(ISNUMBER('KN 2018'!CL11),'KN 2018'!CL11,"")</f>
        <v>33121</v>
      </c>
      <c r="K10" s="3">
        <f>IF(ISNUMBER('KN 2018'!CM11),'KN 2018'!CM11,"")</f>
        <v>33839</v>
      </c>
      <c r="L10" s="3">
        <f>IF(ISNUMBER('KN 2018'!CN11),'KN 2018'!CN11,"")</f>
        <v>34664</v>
      </c>
      <c r="M10" s="3">
        <f>IF(ISNUMBER('KN 2018'!CO11),'KN 2018'!CO11,"")</f>
        <v>35375</v>
      </c>
      <c r="N10" s="3">
        <f>IF(ISNUMBER('KN 2018'!CP11),'KN 2018'!CP11,"")</f>
        <v>32390</v>
      </c>
      <c r="O10" s="3">
        <f>IF(ISNUMBER('KN 2018'!CQ11),'KN 2018'!CQ11,"")</f>
        <v>34010</v>
      </c>
      <c r="P10" s="49">
        <f>IF(ISNUMBER('KN 2018'!CR11),'KN 2018'!CR11,"")</f>
        <v>33784.714285714283</v>
      </c>
    </row>
    <row r="11" spans="1:31" x14ac:dyDescent="0.25">
      <c r="A11" s="43" t="s">
        <v>27</v>
      </c>
      <c r="B11" s="37">
        <f>IF(ISNUMBER('KN 2018'!CT11),'KN 2018'!CT11,"")</f>
        <v>62</v>
      </c>
      <c r="C11" s="37">
        <f>IF(ISNUMBER('KN 2018'!CU11),'KN 2018'!CU11,"")</f>
        <v>64</v>
      </c>
      <c r="D11" s="37">
        <f>IF(ISNUMBER('KN 2018'!CV11),'KN 2018'!CV11,"")</f>
        <v>69.792883834660017</v>
      </c>
      <c r="E11" s="37">
        <f>IF(ISNUMBER('KN 2018'!CW11),'KN 2018'!CW11,"")</f>
        <v>66</v>
      </c>
      <c r="F11" s="37">
        <f>IF(ISNUMBER('KN 2018'!CX11),'KN 2018'!CX11,"")</f>
        <v>60.53</v>
      </c>
      <c r="G11" s="37">
        <f>IF(ISNUMBER('KN 2018'!CY11),'KN 2018'!CY11,"")</f>
        <v>97</v>
      </c>
      <c r="H11" s="37">
        <f>IF(ISNUMBER('KN 2018'!CZ11),'KN 2018'!CZ11,"")</f>
        <v>63.981291527999986</v>
      </c>
      <c r="I11" s="37">
        <f>IF(ISNUMBER('KN 2018'!DA11),'KN 2018'!DA11,"")</f>
        <v>63.32</v>
      </c>
      <c r="J11" s="37">
        <f>IF(ISNUMBER('KN 2018'!DB11),'KN 2018'!DB11,"")</f>
        <v>55</v>
      </c>
      <c r="K11" s="37">
        <f>IF(ISNUMBER('KN 2018'!DC11),'KN 2018'!DC11,"")</f>
        <v>60.72</v>
      </c>
      <c r="L11" s="37">
        <f>IF(ISNUMBER('KN 2018'!DD11),'KN 2018'!DD11,"")</f>
        <v>61.84</v>
      </c>
      <c r="M11" s="37">
        <f>IF(ISNUMBER('KN 2018'!DE11),'KN 2018'!DE11,"")</f>
        <v>62.309999999999995</v>
      </c>
      <c r="N11" s="37">
        <f>IF(ISNUMBER('KN 2018'!DF11),'KN 2018'!DF11,"")</f>
        <v>49</v>
      </c>
      <c r="O11" s="37">
        <f>IF(ISNUMBER('KN 2018'!DG11),'KN 2018'!DG11,"")</f>
        <v>70.900000000000006</v>
      </c>
      <c r="P11" s="48">
        <f>IF(ISNUMBER('KN 2018'!DH11),'KN 2018'!DH11,"")</f>
        <v>64.742441097332858</v>
      </c>
    </row>
    <row r="12" spans="1:31" ht="15.75" thickBot="1" x14ac:dyDescent="0.3">
      <c r="A12" s="44" t="s">
        <v>28</v>
      </c>
      <c r="B12" s="40">
        <f>IF(ISNUMBER('KN 2018'!DJ11),'KN 2018'!DJ11,"")</f>
        <v>22110</v>
      </c>
      <c r="C12" s="40">
        <f>IF(ISNUMBER('KN 2018'!DK11),'KN 2018'!DK11,"")</f>
        <v>21821</v>
      </c>
      <c r="D12" s="40">
        <f>IF(ISNUMBER('KN 2018'!DL11),'KN 2018'!DL11,"")</f>
        <v>19237</v>
      </c>
      <c r="E12" s="40">
        <f>IF(ISNUMBER('KN 2018'!DM11),'KN 2018'!DM11,"")</f>
        <v>19962</v>
      </c>
      <c r="F12" s="40">
        <f>IF(ISNUMBER('KN 2018'!DN11),'KN 2018'!DN11,"")</f>
        <v>18000</v>
      </c>
      <c r="G12" s="40">
        <f>IF(ISNUMBER('KN 2018'!DO11),'KN 2018'!DO11,"")</f>
        <v>17731</v>
      </c>
      <c r="H12" s="40">
        <f>IF(ISNUMBER('KN 2018'!DP11),'KN 2018'!DP11,"")</f>
        <v>20310</v>
      </c>
      <c r="I12" s="40">
        <f>IF(ISNUMBER('KN 2018'!DQ11),'KN 2018'!DQ11,"")</f>
        <v>18934</v>
      </c>
      <c r="J12" s="40">
        <f>IF(ISNUMBER('KN 2018'!DR11),'KN 2018'!DR11,"")</f>
        <v>20961</v>
      </c>
      <c r="K12" s="40">
        <f>IF(ISNUMBER('KN 2018'!DS11),'KN 2018'!DS11,"")</f>
        <v>18600</v>
      </c>
      <c r="L12" s="40">
        <f>IF(ISNUMBER('KN 2018'!DT11),'KN 2018'!DT11,"")</f>
        <v>21042</v>
      </c>
      <c r="M12" s="40">
        <f>IF(ISNUMBER('KN 2018'!DU11),'KN 2018'!DU11,"")</f>
        <v>19364</v>
      </c>
      <c r="N12" s="40">
        <f>IF(ISNUMBER('KN 2018'!DV11),'KN 2018'!DV11,"")</f>
        <v>19250</v>
      </c>
      <c r="O12" s="40">
        <f>IF(ISNUMBER('KN 2018'!DW11),'KN 2018'!DW11,"")</f>
        <v>19710</v>
      </c>
      <c r="P12" s="50">
        <f>IF(ISNUMBER('KN 2018'!DX11),'KN 2018'!DX11,"")</f>
        <v>19788</v>
      </c>
    </row>
    <row r="13" spans="1:31" ht="19.5" thickBot="1" x14ac:dyDescent="0.3">
      <c r="A13" s="100" t="str">
        <f>'KN 2018'!A12</f>
        <v>33-56-H/01 Truhlář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x14ac:dyDescent="0.25">
      <c r="A14" s="51" t="s">
        <v>51</v>
      </c>
      <c r="B14" s="52">
        <f>IF(ISNUMBER('KN 2018'!B12),'KN 2018'!B12,"")</f>
        <v>22613.868113045959</v>
      </c>
      <c r="C14" s="52">
        <f>IF(ISNUMBER('KN 2018'!C12),'KN 2018'!C12,"")</f>
        <v>24159.507214285713</v>
      </c>
      <c r="D14" s="52">
        <f>IF(ISNUMBER('KN 2018'!D12),'KN 2018'!D12,"")</f>
        <v>21608.002098006637</v>
      </c>
      <c r="E14" s="52">
        <f>IF(ISNUMBER('KN 2018'!E12),'KN 2018'!E12,"")</f>
        <v>20969.454545454544</v>
      </c>
      <c r="F14" s="52">
        <f>IF(ISNUMBER('KN 2018'!F12),'KN 2018'!F12,"")</f>
        <v>27790.627415161947</v>
      </c>
      <c r="G14" s="52">
        <f>IF(ISNUMBER('KN 2018'!G12),'KN 2018'!G12,"")</f>
        <v>19592.142647331424</v>
      </c>
      <c r="H14" s="52">
        <f>IF(ISNUMBER('KN 2018'!H12),'KN 2018'!H12,"")</f>
        <v>19993.391691895053</v>
      </c>
      <c r="I14" s="52">
        <f>IF(ISNUMBER('KN 2018'!I12),'KN 2018'!I12,"")</f>
        <v>22404.995219075678</v>
      </c>
      <c r="J14" s="52">
        <f>IF(ISNUMBER('KN 2018'!J12),'KN 2018'!J12,"")</f>
        <v>23989.625651729802</v>
      </c>
      <c r="K14" s="52">
        <f>IF(ISNUMBER('KN 2018'!K12),'KN 2018'!K12,"")</f>
        <v>23165.594151677349</v>
      </c>
      <c r="L14" s="52">
        <f>IF(ISNUMBER('KN 2018'!L12),'KN 2018'!L12,"")</f>
        <v>24900.562197150339</v>
      </c>
      <c r="M14" s="52">
        <f>IF(ISNUMBER('KN 2018'!M12),'KN 2018'!M12,"")</f>
        <v>23473.410890035942</v>
      </c>
      <c r="N14" s="52">
        <f>IF(ISNUMBER('KN 2018'!N12),'KN 2018'!N12,"")</f>
        <v>20261.485714285714</v>
      </c>
      <c r="O14" s="52">
        <f>IF(ISNUMBER('KN 2018'!O12),'KN 2018'!O12,"")</f>
        <v>21498.849994633187</v>
      </c>
      <c r="P14" s="46">
        <f>IF(ISNUMBER('KN 2018'!P12),'KN 2018'!P12,"")</f>
        <v>22601.536967412085</v>
      </c>
    </row>
    <row r="15" spans="1:31" x14ac:dyDescent="0.25">
      <c r="A15" s="42" t="s">
        <v>52</v>
      </c>
      <c r="B15" s="38">
        <f>IF(ISNUMBER('KN 2018'!R12),'KN 2018'!R12,"")</f>
        <v>790</v>
      </c>
      <c r="C15" s="38">
        <f>IF(ISNUMBER('KN 2018'!S12),'KN 2018'!S12,"")</f>
        <v>605</v>
      </c>
      <c r="D15" s="38">
        <f>IF(ISNUMBER('KN 2018'!T12),'KN 2018'!T12,"")</f>
        <v>700</v>
      </c>
      <c r="E15" s="38">
        <f>IF(ISNUMBER('KN 2018'!U12),'KN 2018'!U12,"")</f>
        <v>517</v>
      </c>
      <c r="F15" s="38">
        <f>IF(ISNUMBER('KN 2018'!V12),'KN 2018'!V12,"")</f>
        <v>770</v>
      </c>
      <c r="G15" s="38">
        <f>IF(ISNUMBER('KN 2018'!W12),'KN 2018'!W12,"")</f>
        <v>362</v>
      </c>
      <c r="H15" s="38">
        <f>IF(ISNUMBER('KN 2018'!X12),'KN 2018'!X12,"")</f>
        <v>700</v>
      </c>
      <c r="I15" s="38">
        <f>IF(ISNUMBER('KN 2018'!Y12),'KN 2018'!Y12,"")</f>
        <v>726.2</v>
      </c>
      <c r="J15" s="38">
        <f>IF(ISNUMBER('KN 2018'!Z12),'KN 2018'!Z12,"")</f>
        <v>674</v>
      </c>
      <c r="K15" s="38">
        <f>IF(ISNUMBER('KN 2018'!AA12),'KN 2018'!AA12,"")</f>
        <v>594</v>
      </c>
      <c r="L15" s="38">
        <f>IF(ISNUMBER('KN 2018'!AB12),'KN 2018'!AB12,"")</f>
        <v>418</v>
      </c>
      <c r="M15" s="38">
        <f>IF(ISNUMBER('KN 2018'!AC12),'KN 2018'!AC12,"")</f>
        <v>713</v>
      </c>
      <c r="N15" s="38">
        <f>IF(ISNUMBER('KN 2018'!AD12),'KN 2018'!AD12,"")</f>
        <v>542</v>
      </c>
      <c r="O15" s="38">
        <f>IF(ISNUMBER('KN 2018'!AE12),'KN 2018'!AE12,"")</f>
        <v>310</v>
      </c>
      <c r="P15" s="47">
        <f>IF(ISNUMBER('KN 2018'!AF12),'KN 2018'!AF12,"")</f>
        <v>601.51428571428573</v>
      </c>
    </row>
    <row r="16" spans="1:31" x14ac:dyDescent="0.25">
      <c r="A16" s="43" t="s">
        <v>25</v>
      </c>
      <c r="B16" s="37">
        <f>IF(ISNUMBER('KN 2018'!BN12),'KN 2018'!BN12,"")</f>
        <v>22.6</v>
      </c>
      <c r="C16" s="37">
        <f>IF(ISNUMBER('KN 2018'!BO12),'KN 2018'!BO12,"")</f>
        <v>22.115131465985968</v>
      </c>
      <c r="D16" s="37">
        <f>IF(ISNUMBER('KN 2018'!BP12),'KN 2018'!BP12,"")</f>
        <v>22.121341703440002</v>
      </c>
      <c r="E16" s="37">
        <f>IF(ISNUMBER('KN 2018'!BQ12),'KN 2018'!BQ12,"")</f>
        <v>23.8</v>
      </c>
      <c r="F16" s="37">
        <f>IF(ISNUMBER('KN 2018'!BR12),'KN 2018'!BR12,"")</f>
        <v>16.55</v>
      </c>
      <c r="G16" s="37">
        <f>IF(ISNUMBER('KN 2018'!BS12),'KN 2018'!BS12,"")</f>
        <v>21.69</v>
      </c>
      <c r="H16" s="37">
        <f>IF(ISNUMBER('KN 2018'!BT12),'KN 2018'!BT12,"")</f>
        <v>24.846527070818677</v>
      </c>
      <c r="I16" s="37">
        <f>IF(ISNUMBER('KN 2018'!BU12),'KN 2018'!BU12,"")</f>
        <v>21.26</v>
      </c>
      <c r="J16" s="37">
        <f>IF(ISNUMBER('KN 2018'!BV12),'KN 2018'!BV12,"")</f>
        <v>20.47</v>
      </c>
      <c r="K16" s="37">
        <f>IF(ISNUMBER('KN 2018'!BW12),'KN 2018'!BW12,"")</f>
        <v>20.835000000000001</v>
      </c>
      <c r="L16" s="37">
        <f>IF(ISNUMBER('KN 2018'!BX12),'KN 2018'!BX12,"")</f>
        <v>19.981765437215085</v>
      </c>
      <c r="M16" s="37">
        <f>IF(ISNUMBER('KN 2018'!BY12),'KN 2018'!BY12,"")</f>
        <v>21.5</v>
      </c>
      <c r="N16" s="37">
        <f>IF(ISNUMBER('KN 2018'!BZ12),'KN 2018'!BZ12,"")</f>
        <v>25</v>
      </c>
      <c r="O16" s="37">
        <f>IF(ISNUMBER('KN 2018'!CA12),'KN 2018'!CA12,"")</f>
        <v>22.47</v>
      </c>
      <c r="P16" s="48">
        <f>IF(ISNUMBER('KN 2018'!CB12),'KN 2018'!CB12,"")</f>
        <v>21.802840405532834</v>
      </c>
    </row>
    <row r="17" spans="1:16" x14ac:dyDescent="0.25">
      <c r="A17" s="42" t="s">
        <v>26</v>
      </c>
      <c r="B17" s="3">
        <f>IF(ISNUMBER('KN 2018'!CD12),'KN 2018'!CD12,"")</f>
        <v>34530</v>
      </c>
      <c r="C17" s="3">
        <f>IF(ISNUMBER('KN 2018'!CE12),'KN 2018'!CE12,"")</f>
        <v>36984</v>
      </c>
      <c r="D17" s="3">
        <f>IF(ISNUMBER('KN 2018'!CF12),'KN 2018'!CF12,"")</f>
        <v>33987</v>
      </c>
      <c r="E17" s="3">
        <f>IF(ISNUMBER('KN 2018'!CG12),'KN 2018'!CG12,"")</f>
        <v>34391</v>
      </c>
      <c r="F17" s="3">
        <f>IF(ISNUMBER('KN 2018'!CH12),'KN 2018'!CH12,"")</f>
        <v>31400</v>
      </c>
      <c r="G17" s="3">
        <f>IF(ISNUMBER('KN 2018'!CI12),'KN 2018'!CI12,"")</f>
        <v>31448</v>
      </c>
      <c r="H17" s="3">
        <f>IF(ISNUMBER('KN 2018'!CJ12),'KN 2018'!CJ12,"")</f>
        <v>33510</v>
      </c>
      <c r="I17" s="3">
        <f>IF(ISNUMBER('KN 2018'!CK12),'KN 2018'!CK12,"")</f>
        <v>33337</v>
      </c>
      <c r="J17" s="3">
        <f>IF(ISNUMBER('KN 2018'!CL12),'KN 2018'!CL12,"")</f>
        <v>33121</v>
      </c>
      <c r="K17" s="3">
        <f>IF(ISNUMBER('KN 2018'!CM12),'KN 2018'!CM12,"")</f>
        <v>33839</v>
      </c>
      <c r="L17" s="3">
        <f>IF(ISNUMBER('KN 2018'!CN12),'KN 2018'!CN12,"")</f>
        <v>34664</v>
      </c>
      <c r="M17" s="3">
        <f>IF(ISNUMBER('KN 2018'!CO12),'KN 2018'!CO12,"")</f>
        <v>35375</v>
      </c>
      <c r="N17" s="3">
        <f>IF(ISNUMBER('KN 2018'!CP12),'KN 2018'!CP12,"")</f>
        <v>32390</v>
      </c>
      <c r="O17" s="3">
        <f>IF(ISNUMBER('KN 2018'!CQ12),'KN 2018'!CQ12,"")</f>
        <v>34010</v>
      </c>
      <c r="P17" s="49">
        <f>IF(ISNUMBER('KN 2018'!CR12),'KN 2018'!CR12,"")</f>
        <v>33784.714285714283</v>
      </c>
    </row>
    <row r="18" spans="1:16" x14ac:dyDescent="0.25">
      <c r="A18" s="43" t="s">
        <v>27</v>
      </c>
      <c r="B18" s="37">
        <f>IF(ISNUMBER('KN 2018'!CT12),'KN 2018'!CT12,"")</f>
        <v>62</v>
      </c>
      <c r="C18" s="37">
        <f>IF(ISNUMBER('KN 2018'!CU12),'KN 2018'!CU12,"")</f>
        <v>64</v>
      </c>
      <c r="D18" s="37">
        <f>IF(ISNUMBER('KN 2018'!CV12),'KN 2018'!CV12,"")</f>
        <v>72.790990595495231</v>
      </c>
      <c r="E18" s="37">
        <f>IF(ISNUMBER('KN 2018'!CW12),'KN 2018'!CW12,"")</f>
        <v>66</v>
      </c>
      <c r="F18" s="37">
        <f>IF(ISNUMBER('KN 2018'!CX12),'KN 2018'!CX12,"")</f>
        <v>43</v>
      </c>
      <c r="G18" s="37">
        <f>IF(ISNUMBER('KN 2018'!CY12),'KN 2018'!CY12,"")</f>
        <v>97</v>
      </c>
      <c r="H18" s="37">
        <f>IF(ISNUMBER('KN 2018'!CZ12),'KN 2018'!CZ12,"")</f>
        <v>63.981291527999986</v>
      </c>
      <c r="I18" s="37">
        <f>IF(ISNUMBER('KN 2018'!DA12),'KN 2018'!DA12,"")</f>
        <v>63.32</v>
      </c>
      <c r="J18" s="37">
        <f>IF(ISNUMBER('KN 2018'!DB12),'KN 2018'!DB12,"")</f>
        <v>55</v>
      </c>
      <c r="K18" s="37">
        <f>IF(ISNUMBER('KN 2018'!DC12),'KN 2018'!DC12,"")</f>
        <v>60.72</v>
      </c>
      <c r="L18" s="37">
        <f>IF(ISNUMBER('KN 2018'!DD12),'KN 2018'!DD12,"")</f>
        <v>61.84</v>
      </c>
      <c r="M18" s="37">
        <f>IF(ISNUMBER('KN 2018'!DE12),'KN 2018'!DE12,"")</f>
        <v>62.309999999999995</v>
      </c>
      <c r="N18" s="37">
        <f>IF(ISNUMBER('KN 2018'!DF12),'KN 2018'!DF12,"")</f>
        <v>49</v>
      </c>
      <c r="O18" s="37">
        <f>IF(ISNUMBER('KN 2018'!DG12),'KN 2018'!DG12,"")</f>
        <v>70.900000000000006</v>
      </c>
      <c r="P18" s="48">
        <f>IF(ISNUMBER('KN 2018'!DH12),'KN 2018'!DH12,"")</f>
        <v>63.7044487231068</v>
      </c>
    </row>
    <row r="19" spans="1:16" ht="15.75" thickBot="1" x14ac:dyDescent="0.3">
      <c r="A19" s="44" t="s">
        <v>28</v>
      </c>
      <c r="B19" s="40">
        <f>IF(ISNUMBER('KN 2018'!DJ12),'KN 2018'!DJ12,"")</f>
        <v>22110</v>
      </c>
      <c r="C19" s="40">
        <f>IF(ISNUMBER('KN 2018'!DK12),'KN 2018'!DK12,"")</f>
        <v>21821</v>
      </c>
      <c r="D19" s="40">
        <f>IF(ISNUMBER('KN 2018'!DL12),'KN 2018'!DL12,"")</f>
        <v>19237</v>
      </c>
      <c r="E19" s="40">
        <f>IF(ISNUMBER('KN 2018'!DM12),'KN 2018'!DM12,"")</f>
        <v>19962</v>
      </c>
      <c r="F19" s="40">
        <f>IF(ISNUMBER('KN 2018'!DN12),'KN 2018'!DN12,"")</f>
        <v>18000</v>
      </c>
      <c r="G19" s="40">
        <f>IF(ISNUMBER('KN 2018'!DO12),'KN 2018'!DO12,"")</f>
        <v>17731</v>
      </c>
      <c r="H19" s="40">
        <f>IF(ISNUMBER('KN 2018'!DP12),'KN 2018'!DP12,"")</f>
        <v>20310</v>
      </c>
      <c r="I19" s="40">
        <f>IF(ISNUMBER('KN 2018'!DQ12),'KN 2018'!DQ12,"")</f>
        <v>18934</v>
      </c>
      <c r="J19" s="40">
        <f>IF(ISNUMBER('KN 2018'!DR12),'KN 2018'!DR12,"")</f>
        <v>20961</v>
      </c>
      <c r="K19" s="40">
        <f>IF(ISNUMBER('KN 2018'!DS12),'KN 2018'!DS12,"")</f>
        <v>18600</v>
      </c>
      <c r="L19" s="40">
        <f>IF(ISNUMBER('KN 2018'!DT12),'KN 2018'!DT12,"")</f>
        <v>21042</v>
      </c>
      <c r="M19" s="40">
        <f>IF(ISNUMBER('KN 2018'!DU12),'KN 2018'!DU12,"")</f>
        <v>19364</v>
      </c>
      <c r="N19" s="40">
        <f>IF(ISNUMBER('KN 2018'!DV12),'KN 2018'!DV12,"")</f>
        <v>19250</v>
      </c>
      <c r="O19" s="40">
        <f>IF(ISNUMBER('KN 2018'!DW12),'KN 2018'!DW12,"")</f>
        <v>19710</v>
      </c>
      <c r="P19" s="50">
        <f>IF(ISNUMBER('KN 2018'!DX12),'KN 2018'!DX12,"")</f>
        <v>19788</v>
      </c>
    </row>
    <row r="20" spans="1:16" ht="19.5" thickBot="1" x14ac:dyDescent="0.3">
      <c r="A20" s="100" t="str">
        <f>'KN 2018'!A13</f>
        <v>36-52-H/01 Instalatér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x14ac:dyDescent="0.25">
      <c r="A21" s="51" t="s">
        <v>51</v>
      </c>
      <c r="B21" s="52">
        <f>IF(ISNUMBER('KN 2018'!B13),'KN 2018'!B13,"")</f>
        <v>23732.875965470241</v>
      </c>
      <c r="C21" s="52">
        <f>IF(ISNUMBER('KN 2018'!C13),'KN 2018'!C13,"")</f>
        <v>22464.692442857144</v>
      </c>
      <c r="D21" s="52">
        <f>IF(ISNUMBER('KN 2018'!D13),'KN 2018'!D13,"")</f>
        <v>21194.438267526763</v>
      </c>
      <c r="E21" s="52">
        <f>IF(ISNUMBER('KN 2018'!E13),'KN 2018'!E13,"")</f>
        <v>23059.398048279403</v>
      </c>
      <c r="F21" s="52">
        <f>IF(ISNUMBER('KN 2018'!F13),'KN 2018'!F13,"")</f>
        <v>29848.621341388021</v>
      </c>
      <c r="G21" s="52">
        <f>IF(ISNUMBER('KN 2018'!G13),'KN 2018'!G13,"")</f>
        <v>18622.607183731358</v>
      </c>
      <c r="H21" s="52">
        <f>IF(ISNUMBER('KN 2018'!H13),'KN 2018'!H13,"")</f>
        <v>24266.250978984008</v>
      </c>
      <c r="I21" s="52">
        <f>IF(ISNUMBER('KN 2018'!I13),'KN 2018'!I13,"")</f>
        <v>22352.040026595903</v>
      </c>
      <c r="J21" s="52">
        <f>IF(ISNUMBER('KN 2018'!J13),'KN 2018'!J13,"")</f>
        <v>22905.965917477355</v>
      </c>
      <c r="K21" s="52">
        <f>IF(ISNUMBER('KN 2018'!K13),'KN 2018'!K13,"")</f>
        <v>21161.485504267865</v>
      </c>
      <c r="L21" s="52">
        <f>IF(ISNUMBER('KN 2018'!L13),'KN 2018'!L13,"")</f>
        <v>22357.499702514131</v>
      </c>
      <c r="M21" s="52">
        <f>IF(ISNUMBER('KN 2018'!M13),'KN 2018'!M13,"")</f>
        <v>22885.362027639836</v>
      </c>
      <c r="N21" s="52">
        <f>IF(ISNUMBER('KN 2018'!N13),'KN 2018'!N13,"")</f>
        <v>20261.485714285714</v>
      </c>
      <c r="O21" s="52">
        <f>IF(ISNUMBER('KN 2018'!O13),'KN 2018'!O13,"")</f>
        <v>23450.308189920346</v>
      </c>
      <c r="P21" s="46">
        <f>IF(ISNUMBER('KN 2018'!P13),'KN 2018'!P13,"")</f>
        <v>22754.502236495573</v>
      </c>
    </row>
    <row r="22" spans="1:16" x14ac:dyDescent="0.25">
      <c r="A22" s="42" t="s">
        <v>52</v>
      </c>
      <c r="B22" s="38">
        <f>IF(ISNUMBER('KN 2018'!R13),'KN 2018'!R13,"")</f>
        <v>1890</v>
      </c>
      <c r="C22" s="38">
        <f>IF(ISNUMBER('KN 2018'!S13),'KN 2018'!S13,"")</f>
        <v>2438</v>
      </c>
      <c r="D22" s="38">
        <f>IF(ISNUMBER('KN 2018'!T13),'KN 2018'!T13,"")</f>
        <v>700</v>
      </c>
      <c r="E22" s="38">
        <f>IF(ISNUMBER('KN 2018'!U13),'KN 2018'!U13,"")</f>
        <v>517</v>
      </c>
      <c r="F22" s="38">
        <f>IF(ISNUMBER('KN 2018'!V13),'KN 2018'!V13,"")</f>
        <v>770</v>
      </c>
      <c r="G22" s="38">
        <f>IF(ISNUMBER('KN 2018'!W13),'KN 2018'!W13,"")</f>
        <v>358</v>
      </c>
      <c r="H22" s="38">
        <f>IF(ISNUMBER('KN 2018'!X13),'KN 2018'!X13,"")</f>
        <v>700</v>
      </c>
      <c r="I22" s="38">
        <f>IF(ISNUMBER('KN 2018'!Y13),'KN 2018'!Y13,"")</f>
        <v>726</v>
      </c>
      <c r="J22" s="38">
        <f>IF(ISNUMBER('KN 2018'!Z13),'KN 2018'!Z13,"")</f>
        <v>671</v>
      </c>
      <c r="K22" s="38">
        <f>IF(ISNUMBER('KN 2018'!AA13),'KN 2018'!AA13,"")</f>
        <v>585</v>
      </c>
      <c r="L22" s="38">
        <f>IF(ISNUMBER('KN 2018'!AB13),'KN 2018'!AB13,"")</f>
        <v>418</v>
      </c>
      <c r="M22" s="38">
        <f>IF(ISNUMBER('KN 2018'!AC13),'KN 2018'!AC13,"")</f>
        <v>713</v>
      </c>
      <c r="N22" s="38">
        <f>IF(ISNUMBER('KN 2018'!AD13),'KN 2018'!AD13,"")</f>
        <v>1478</v>
      </c>
      <c r="O22" s="38">
        <f>IF(ISNUMBER('KN 2018'!AE13),'KN 2018'!AE13,"")</f>
        <v>310</v>
      </c>
      <c r="P22" s="47">
        <f>IF(ISNUMBER('KN 2018'!AF13),'KN 2018'!AF13,"")</f>
        <v>876.71428571428567</v>
      </c>
    </row>
    <row r="23" spans="1:16" x14ac:dyDescent="0.25">
      <c r="A23" s="43" t="s">
        <v>25</v>
      </c>
      <c r="B23" s="37">
        <f>IF(ISNUMBER('KN 2018'!BN13),'KN 2018'!BN13,"")</f>
        <v>21.3</v>
      </c>
      <c r="C23" s="37">
        <f>IF(ISNUMBER('KN 2018'!BO13),'KN 2018'!BO13,"")</f>
        <v>24.155110315526127</v>
      </c>
      <c r="D23" s="37">
        <f>IF(ISNUMBER('KN 2018'!BP13),'KN 2018'!BP13,"")</f>
        <v>22.628944771440004</v>
      </c>
      <c r="E23" s="37">
        <f>IF(ISNUMBER('KN 2018'!BQ13),'KN 2018'!BQ13,"")</f>
        <v>21.24</v>
      </c>
      <c r="F23" s="37">
        <f>IF(ISNUMBER('KN 2018'!BR13),'KN 2018'!BR13,"")</f>
        <v>15.03</v>
      </c>
      <c r="G23" s="37">
        <f>IF(ISNUMBER('KN 2018'!BS13),'KN 2018'!BS13,"")</f>
        <v>22.97</v>
      </c>
      <c r="H23" s="37">
        <f>IF(ISNUMBER('KN 2018'!BT13),'KN 2018'!BT13,"")</f>
        <v>19.656829203683142</v>
      </c>
      <c r="I23" s="37">
        <f>IF(ISNUMBER('KN 2018'!BU13),'KN 2018'!BU13,"")</f>
        <v>21.32</v>
      </c>
      <c r="J23" s="37">
        <f>IF(ISNUMBER('KN 2018'!BV13),'KN 2018'!BV13,"")</f>
        <v>21.68</v>
      </c>
      <c r="K23" s="37">
        <f>IF(ISNUMBER('KN 2018'!BW13),'KN 2018'!BW13,"")</f>
        <v>23.222999999999999</v>
      </c>
      <c r="L23" s="37">
        <f>IF(ISNUMBER('KN 2018'!BX13),'KN 2018'!BX13,"")</f>
        <v>22.762437209302327</v>
      </c>
      <c r="M23" s="37">
        <f>IF(ISNUMBER('KN 2018'!BY13),'KN 2018'!BY13,"")</f>
        <v>22.16</v>
      </c>
      <c r="N23" s="37">
        <f>IF(ISNUMBER('KN 2018'!BZ13),'KN 2018'!BZ13,"")</f>
        <v>25</v>
      </c>
      <c r="O23" s="37">
        <f>IF(ISNUMBER('KN 2018'!CA13),'KN 2018'!CA13,"")</f>
        <v>20.29</v>
      </c>
      <c r="P23" s="48">
        <f>IF(ISNUMBER('KN 2018'!CB13),'KN 2018'!CB13,"")</f>
        <v>21.672594392853689</v>
      </c>
    </row>
    <row r="24" spans="1:16" x14ac:dyDescent="0.25">
      <c r="A24" s="42" t="s">
        <v>26</v>
      </c>
      <c r="B24" s="3">
        <f>IF(ISNUMBER('KN 2018'!CD13),'KN 2018'!CD13,"")</f>
        <v>34530</v>
      </c>
      <c r="C24" s="3">
        <f>IF(ISNUMBER('KN 2018'!CE13),'KN 2018'!CE13,"")</f>
        <v>36984</v>
      </c>
      <c r="D24" s="3">
        <f>IF(ISNUMBER('KN 2018'!CF13),'KN 2018'!CF13,"")</f>
        <v>33987</v>
      </c>
      <c r="E24" s="3">
        <f>IF(ISNUMBER('KN 2018'!CG13),'KN 2018'!CG13,"")</f>
        <v>34391</v>
      </c>
      <c r="F24" s="3">
        <f>IF(ISNUMBER('KN 2018'!CH13),'KN 2018'!CH13,"")</f>
        <v>31400</v>
      </c>
      <c r="G24" s="3">
        <f>IF(ISNUMBER('KN 2018'!CI13),'KN 2018'!CI13,"")</f>
        <v>31448</v>
      </c>
      <c r="H24" s="3">
        <f>IF(ISNUMBER('KN 2018'!CJ13),'KN 2018'!CJ13,"")</f>
        <v>33510</v>
      </c>
      <c r="I24" s="3">
        <f>IF(ISNUMBER('KN 2018'!CK13),'KN 2018'!CK13,"")</f>
        <v>33337</v>
      </c>
      <c r="J24" s="3">
        <f>IF(ISNUMBER('KN 2018'!CL13),'KN 2018'!CL13,"")</f>
        <v>33121</v>
      </c>
      <c r="K24" s="3">
        <f>IF(ISNUMBER('KN 2018'!CM13),'KN 2018'!CM13,"")</f>
        <v>33839</v>
      </c>
      <c r="L24" s="3">
        <f>IF(ISNUMBER('KN 2018'!CN13),'KN 2018'!CN13,"")</f>
        <v>34664</v>
      </c>
      <c r="M24" s="3">
        <f>IF(ISNUMBER('KN 2018'!CO13),'KN 2018'!CO13,"")</f>
        <v>35375</v>
      </c>
      <c r="N24" s="3">
        <f>IF(ISNUMBER('KN 2018'!CP13),'KN 2018'!CP13,"")</f>
        <v>32390</v>
      </c>
      <c r="O24" s="3">
        <f>IF(ISNUMBER('KN 2018'!CQ13),'KN 2018'!CQ13,"")</f>
        <v>34010</v>
      </c>
      <c r="P24" s="49">
        <f>IF(ISNUMBER('KN 2018'!CR13),'KN 2018'!CR13,"")</f>
        <v>33784.714285714283</v>
      </c>
    </row>
    <row r="25" spans="1:16" x14ac:dyDescent="0.25">
      <c r="A25" s="43" t="s">
        <v>27</v>
      </c>
      <c r="B25" s="37">
        <f>IF(ISNUMBER('KN 2018'!CT13),'KN 2018'!CT13,"")</f>
        <v>62</v>
      </c>
      <c r="C25" s="37">
        <f>IF(ISNUMBER('KN 2018'!CU13),'KN 2018'!CU13,"")</f>
        <v>64</v>
      </c>
      <c r="D25" s="37">
        <f>IF(ISNUMBER('KN 2018'!CV13),'KN 2018'!CV13,"")</f>
        <v>72.790990595495231</v>
      </c>
      <c r="E25" s="37">
        <f>IF(ISNUMBER('KN 2018'!CW13),'KN 2018'!CW13,"")</f>
        <v>66</v>
      </c>
      <c r="F25" s="37">
        <f>IF(ISNUMBER('KN 2018'!CX13),'KN 2018'!CX13,"")</f>
        <v>45.2</v>
      </c>
      <c r="G25" s="37">
        <f>IF(ISNUMBER('KN 2018'!CY13),'KN 2018'!CY13,"")</f>
        <v>97</v>
      </c>
      <c r="H25" s="37">
        <f>IF(ISNUMBER('KN 2018'!CZ13),'KN 2018'!CZ13,"")</f>
        <v>63.981291527999986</v>
      </c>
      <c r="I25" s="37">
        <f>IF(ISNUMBER('KN 2018'!DA13),'KN 2018'!DA13,"")</f>
        <v>63.32</v>
      </c>
      <c r="J25" s="37">
        <f>IF(ISNUMBER('KN 2018'!DB13),'KN 2018'!DB13,"")</f>
        <v>55</v>
      </c>
      <c r="K25" s="37">
        <f>IF(ISNUMBER('KN 2018'!DC13),'KN 2018'!DC13,"")</f>
        <v>60.72</v>
      </c>
      <c r="L25" s="37">
        <f>IF(ISNUMBER('KN 2018'!DD13),'KN 2018'!DD13,"")</f>
        <v>61.84</v>
      </c>
      <c r="M25" s="37">
        <f>IF(ISNUMBER('KN 2018'!DE13),'KN 2018'!DE13,"")</f>
        <v>62.309999999999995</v>
      </c>
      <c r="N25" s="37">
        <f>IF(ISNUMBER('KN 2018'!DF13),'KN 2018'!DF13,"")</f>
        <v>49</v>
      </c>
      <c r="O25" s="37">
        <f>IF(ISNUMBER('KN 2018'!DG13),'KN 2018'!DG13,"")</f>
        <v>70.900000000000006</v>
      </c>
      <c r="P25" s="48">
        <f>IF(ISNUMBER('KN 2018'!DH13),'KN 2018'!DH13,"")</f>
        <v>63.861591580249659</v>
      </c>
    </row>
    <row r="26" spans="1:16" ht="15.75" thickBot="1" x14ac:dyDescent="0.3">
      <c r="A26" s="44" t="s">
        <v>28</v>
      </c>
      <c r="B26" s="40">
        <f>IF(ISNUMBER('KN 2018'!DJ13),'KN 2018'!DJ13,"")</f>
        <v>22110</v>
      </c>
      <c r="C26" s="40">
        <f>IF(ISNUMBER('KN 2018'!DK13),'KN 2018'!DK13,"")</f>
        <v>21821</v>
      </c>
      <c r="D26" s="40">
        <f>IF(ISNUMBER('KN 2018'!DL13),'KN 2018'!DL13,"")</f>
        <v>19237</v>
      </c>
      <c r="E26" s="40">
        <f>IF(ISNUMBER('KN 2018'!DM13),'KN 2018'!DM13,"")</f>
        <v>19962</v>
      </c>
      <c r="F26" s="40">
        <f>IF(ISNUMBER('KN 2018'!DN13),'KN 2018'!DN13,"")</f>
        <v>18000</v>
      </c>
      <c r="G26" s="40">
        <f>IF(ISNUMBER('KN 2018'!DO13),'KN 2018'!DO13,"")</f>
        <v>17731</v>
      </c>
      <c r="H26" s="40">
        <f>IF(ISNUMBER('KN 2018'!DP13),'KN 2018'!DP13,"")</f>
        <v>20310</v>
      </c>
      <c r="I26" s="40">
        <f>IF(ISNUMBER('KN 2018'!DQ13),'KN 2018'!DQ13,"")</f>
        <v>18934</v>
      </c>
      <c r="J26" s="40">
        <f>IF(ISNUMBER('KN 2018'!DR13),'KN 2018'!DR13,"")</f>
        <v>20961</v>
      </c>
      <c r="K26" s="40">
        <f>IF(ISNUMBER('KN 2018'!DS13),'KN 2018'!DS13,"")</f>
        <v>18600</v>
      </c>
      <c r="L26" s="40">
        <f>IF(ISNUMBER('KN 2018'!DT13),'KN 2018'!DT13,"")</f>
        <v>21042</v>
      </c>
      <c r="M26" s="40">
        <f>IF(ISNUMBER('KN 2018'!DU13),'KN 2018'!DU13,"")</f>
        <v>19364</v>
      </c>
      <c r="N26" s="40">
        <f>IF(ISNUMBER('KN 2018'!DV13),'KN 2018'!DV13,"")</f>
        <v>19250</v>
      </c>
      <c r="O26" s="40">
        <f>IF(ISNUMBER('KN 2018'!DW13),'KN 2018'!DW13,"")</f>
        <v>19710</v>
      </c>
      <c r="P26" s="50">
        <f>IF(ISNUMBER('KN 2018'!DX13),'KN 2018'!DX13,"")</f>
        <v>19788</v>
      </c>
    </row>
    <row r="27" spans="1:16" ht="19.5" thickBot="1" x14ac:dyDescent="0.3">
      <c r="A27" s="100" t="str">
        <f>'KN 2018'!A14</f>
        <v>23-56-H/01 Obráběč kovů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x14ac:dyDescent="0.25">
      <c r="A28" s="51" t="s">
        <v>51</v>
      </c>
      <c r="B28" s="52">
        <f>IF(ISNUMBER('KN 2018'!B14),'KN 2018'!B14,"")</f>
        <v>24492.037765538946</v>
      </c>
      <c r="C28" s="52">
        <f>IF(ISNUMBER('KN 2018'!C14),'KN 2018'!C14,"")</f>
        <v>23098.962299999999</v>
      </c>
      <c r="D28" s="52">
        <f>IF(ISNUMBER('KN 2018'!D14),'KN 2018'!D14,"")</f>
        <v>21116.710288371061</v>
      </c>
      <c r="E28" s="52">
        <f>IF(ISNUMBER('KN 2018'!E14),'KN 2018'!E14,"")</f>
        <v>22303.300699300697</v>
      </c>
      <c r="F28" s="52">
        <f>IF(ISNUMBER('KN 2018'!F14),'KN 2018'!F14,"")</f>
        <v>18081.045599842593</v>
      </c>
      <c r="G28" s="52">
        <f>IF(ISNUMBER('KN 2018'!G14),'KN 2018'!G14,"")</f>
        <v>20121.126723314643</v>
      </c>
      <c r="H28" s="52">
        <f>IF(ISNUMBER('KN 2018'!H14),'KN 2018'!H14,"")</f>
        <v>20453.32573517448</v>
      </c>
      <c r="I28" s="52">
        <f>IF(ISNUMBER('KN 2018'!I14),'KN 2018'!I14,"")</f>
        <v>22352.040026595903</v>
      </c>
      <c r="J28" s="52">
        <f>IF(ISNUMBER('KN 2018'!J14),'KN 2018'!J14,"")</f>
        <v>22905.965917477355</v>
      </c>
      <c r="K28" s="52">
        <f>IF(ISNUMBER('KN 2018'!K14),'KN 2018'!K14,"")</f>
        <v>22881.67847813655</v>
      </c>
      <c r="L28" s="52">
        <f>IF(ISNUMBER('KN 2018'!L14),'KN 2018'!L14,"")</f>
        <v>22424.426336084194</v>
      </c>
      <c r="M28" s="52">
        <f>IF(ISNUMBER('KN 2018'!M14),'KN 2018'!M14,"")</f>
        <v>21401.99753294979</v>
      </c>
      <c r="N28" s="52">
        <f>IF(ISNUMBER('KN 2018'!N14),'KN 2018'!N14,"")</f>
        <v>18352.180451127821</v>
      </c>
      <c r="O28" s="52">
        <f>IF(ISNUMBER('KN 2018'!O14),'KN 2018'!O14,"")</f>
        <v>20658.546794667636</v>
      </c>
      <c r="P28" s="46">
        <f>IF(ISNUMBER('KN 2018'!P14),'KN 2018'!P14,"")</f>
        <v>21474.524617755837</v>
      </c>
    </row>
    <row r="29" spans="1:16" x14ac:dyDescent="0.25">
      <c r="A29" s="42" t="s">
        <v>52</v>
      </c>
      <c r="B29" s="38">
        <f>IF(ISNUMBER('KN 2018'!R14),'KN 2018'!R14,"")</f>
        <v>790</v>
      </c>
      <c r="C29" s="38">
        <f>IF(ISNUMBER('KN 2018'!S14),'KN 2018'!S14,"")</f>
        <v>605</v>
      </c>
      <c r="D29" s="38">
        <f>IF(ISNUMBER('KN 2018'!T14),'KN 2018'!T14,"")</f>
        <v>700</v>
      </c>
      <c r="E29" s="38">
        <f>IF(ISNUMBER('KN 2018'!U14),'KN 2018'!U14,"")</f>
        <v>517</v>
      </c>
      <c r="F29" s="38">
        <f>IF(ISNUMBER('KN 2018'!V14),'KN 2018'!V14,"")</f>
        <v>770</v>
      </c>
      <c r="G29" s="38">
        <f>IF(ISNUMBER('KN 2018'!W14),'KN 2018'!W14,"")</f>
        <v>365</v>
      </c>
      <c r="H29" s="38">
        <f>IF(ISNUMBER('KN 2018'!X14),'KN 2018'!X14,"")</f>
        <v>700</v>
      </c>
      <c r="I29" s="38">
        <f>IF(ISNUMBER('KN 2018'!Y14),'KN 2018'!Y14,"")</f>
        <v>726</v>
      </c>
      <c r="J29" s="38">
        <f>IF(ISNUMBER('KN 2018'!Z14),'KN 2018'!Z14,"")</f>
        <v>671</v>
      </c>
      <c r="K29" s="38">
        <f>IF(ISNUMBER('KN 2018'!AA14),'KN 2018'!AA14,"")</f>
        <v>593</v>
      </c>
      <c r="L29" s="38">
        <f>IF(ISNUMBER('KN 2018'!AB14),'KN 2018'!AB14,"")</f>
        <v>418</v>
      </c>
      <c r="M29" s="38">
        <f>IF(ISNUMBER('KN 2018'!AC14),'KN 2018'!AC14,"")</f>
        <v>713</v>
      </c>
      <c r="N29" s="38">
        <f>IF(ISNUMBER('KN 2018'!AD14),'KN 2018'!AD14,"")</f>
        <v>542</v>
      </c>
      <c r="O29" s="38">
        <f>IF(ISNUMBER('KN 2018'!AE14),'KN 2018'!AE14,"")</f>
        <v>310</v>
      </c>
      <c r="P29" s="47">
        <f>IF(ISNUMBER('KN 2018'!AF14),'KN 2018'!AF14,"")</f>
        <v>601.42857142857144</v>
      </c>
    </row>
    <row r="30" spans="1:16" x14ac:dyDescent="0.25">
      <c r="A30" s="43" t="s">
        <v>25</v>
      </c>
      <c r="B30" s="37">
        <f>IF(ISNUMBER('KN 2018'!BN14),'KN 2018'!BN14,"")</f>
        <v>20.5</v>
      </c>
      <c r="C30" s="37">
        <f>IF(ISNUMBER('KN 2018'!BO14),'KN 2018'!BO14,"")</f>
        <v>23.34906857519923</v>
      </c>
      <c r="D30" s="37">
        <f>IF(ISNUMBER('KN 2018'!BP14),'KN 2018'!BP14,"")</f>
        <v>22.831985998640004</v>
      </c>
      <c r="E30" s="37">
        <f>IF(ISNUMBER('KN 2018'!BQ14),'KN 2018'!BQ14,"")</f>
        <v>22.1</v>
      </c>
      <c r="F30" s="37">
        <f>IF(ISNUMBER('KN 2018'!BR14),'KN 2018'!BR14,"")</f>
        <v>26.46</v>
      </c>
      <c r="G30" s="37">
        <f>IF(ISNUMBER('KN 2018'!BS14),'KN 2018'!BS14,"")</f>
        <v>21.05</v>
      </c>
      <c r="H30" s="37">
        <f>IF(ISNUMBER('KN 2018'!BT14),'KN 2018'!BT14,"")</f>
        <v>24.159931073889787</v>
      </c>
      <c r="I30" s="37">
        <f>IF(ISNUMBER('KN 2018'!BU14),'KN 2018'!BU14,"")</f>
        <v>21.32</v>
      </c>
      <c r="J30" s="37">
        <f>IF(ISNUMBER('KN 2018'!BV14),'KN 2018'!BV14,"")</f>
        <v>21.68</v>
      </c>
      <c r="K30" s="37">
        <f>IF(ISNUMBER('KN 2018'!BW14),'KN 2018'!BW14,"")</f>
        <v>21.143000000000001</v>
      </c>
      <c r="L30" s="37">
        <f>IF(ISNUMBER('KN 2018'!BX14),'KN 2018'!BX14,"")</f>
        <v>22.679377777777777</v>
      </c>
      <c r="M30" s="37">
        <f>IF(ISNUMBER('KN 2018'!BY14),'KN 2018'!BY14,"")</f>
        <v>24.02</v>
      </c>
      <c r="N30" s="37">
        <f>IF(ISNUMBER('KN 2018'!BZ14),'KN 2018'!BZ14,"")</f>
        <v>28.5</v>
      </c>
      <c r="O30" s="37">
        <f>IF(ISNUMBER('KN 2018'!CA14),'KN 2018'!CA14,"")</f>
        <v>23.56</v>
      </c>
      <c r="P30" s="48">
        <f>IF(ISNUMBER('KN 2018'!CB14),'KN 2018'!CB14,"")</f>
        <v>23.096668816107631</v>
      </c>
    </row>
    <row r="31" spans="1:16" x14ac:dyDescent="0.25">
      <c r="A31" s="42" t="s">
        <v>26</v>
      </c>
      <c r="B31" s="3">
        <f>IF(ISNUMBER('KN 2018'!CD14),'KN 2018'!CD14,"")</f>
        <v>34530</v>
      </c>
      <c r="C31" s="3">
        <f>IF(ISNUMBER('KN 2018'!CE14),'KN 2018'!CE14,"")</f>
        <v>36984</v>
      </c>
      <c r="D31" s="3">
        <f>IF(ISNUMBER('KN 2018'!CF14),'KN 2018'!CF14,"")</f>
        <v>33987</v>
      </c>
      <c r="E31" s="3">
        <f>IF(ISNUMBER('KN 2018'!CG14),'KN 2018'!CG14,"")</f>
        <v>34391</v>
      </c>
      <c r="F31" s="3">
        <f>IF(ISNUMBER('KN 2018'!CH14),'KN 2018'!CH14,"")</f>
        <v>31400</v>
      </c>
      <c r="G31" s="3">
        <f>IF(ISNUMBER('KN 2018'!CI14),'KN 2018'!CI14,"")</f>
        <v>31448</v>
      </c>
      <c r="H31" s="3">
        <f>IF(ISNUMBER('KN 2018'!CJ14),'KN 2018'!CJ14,"")</f>
        <v>33510</v>
      </c>
      <c r="I31" s="3">
        <f>IF(ISNUMBER('KN 2018'!CK14),'KN 2018'!CK14,"")</f>
        <v>33337</v>
      </c>
      <c r="J31" s="3">
        <f>IF(ISNUMBER('KN 2018'!CL14),'KN 2018'!CL14,"")</f>
        <v>33121</v>
      </c>
      <c r="K31" s="3">
        <f>IF(ISNUMBER('KN 2018'!CM14),'KN 2018'!CM14,"")</f>
        <v>33839</v>
      </c>
      <c r="L31" s="3">
        <f>IF(ISNUMBER('KN 2018'!CN14),'KN 2018'!CN14,"")</f>
        <v>34664</v>
      </c>
      <c r="M31" s="3">
        <f>IF(ISNUMBER('KN 2018'!CO14),'KN 2018'!CO14,"")</f>
        <v>35375</v>
      </c>
      <c r="N31" s="3">
        <f>IF(ISNUMBER('KN 2018'!CP14),'KN 2018'!CP14,"")</f>
        <v>32390</v>
      </c>
      <c r="O31" s="3">
        <f>IF(ISNUMBER('KN 2018'!CQ14),'KN 2018'!CQ14,"")</f>
        <v>34010</v>
      </c>
      <c r="P31" s="49">
        <f>IF(ISNUMBER('KN 2018'!CR14),'KN 2018'!CR14,"")</f>
        <v>33784.714285714283</v>
      </c>
    </row>
    <row r="32" spans="1:16" x14ac:dyDescent="0.25">
      <c r="A32" s="43" t="s">
        <v>27</v>
      </c>
      <c r="B32" s="37">
        <f>IF(ISNUMBER('KN 2018'!CT14),'KN 2018'!CT14,"")</f>
        <v>62</v>
      </c>
      <c r="C32" s="37">
        <f>IF(ISNUMBER('KN 2018'!CU14),'KN 2018'!CU14,"")</f>
        <v>64</v>
      </c>
      <c r="D32" s="37">
        <f>IF(ISNUMBER('KN 2018'!CV14),'KN 2018'!CV14,"")</f>
        <v>70.944330634111225</v>
      </c>
      <c r="E32" s="37">
        <f>IF(ISNUMBER('KN 2018'!CW14),'KN 2018'!CW14,"")</f>
        <v>66</v>
      </c>
      <c r="F32" s="37">
        <f>IF(ISNUMBER('KN 2018'!CX14),'KN 2018'!CX14,"")</f>
        <v>56.24</v>
      </c>
      <c r="G32" s="37">
        <f>IF(ISNUMBER('KN 2018'!CY14),'KN 2018'!CY14,"")</f>
        <v>97</v>
      </c>
      <c r="H32" s="37">
        <f>IF(ISNUMBER('KN 2018'!CZ14),'KN 2018'!CZ14,"")</f>
        <v>63.981291527999986</v>
      </c>
      <c r="I32" s="37">
        <f>IF(ISNUMBER('KN 2018'!DA14),'KN 2018'!DA14,"")</f>
        <v>63.32</v>
      </c>
      <c r="J32" s="37">
        <f>IF(ISNUMBER('KN 2018'!DB14),'KN 2018'!DB14,"")</f>
        <v>55</v>
      </c>
      <c r="K32" s="37">
        <f>IF(ISNUMBER('KN 2018'!DC14),'KN 2018'!DC14,"")</f>
        <v>60.72</v>
      </c>
      <c r="L32" s="37">
        <f>IF(ISNUMBER('KN 2018'!DD14),'KN 2018'!DD14,"")</f>
        <v>61.84</v>
      </c>
      <c r="M32" s="37">
        <f>IF(ISNUMBER('KN 2018'!DE14),'KN 2018'!DE14,"")</f>
        <v>62.309999999999995</v>
      </c>
      <c r="N32" s="37">
        <f>IF(ISNUMBER('KN 2018'!DF14),'KN 2018'!DF14,"")</f>
        <v>49</v>
      </c>
      <c r="O32" s="37">
        <f>IF(ISNUMBER('KN 2018'!DG14),'KN 2018'!DG14,"")</f>
        <v>70.900000000000006</v>
      </c>
      <c r="P32" s="48">
        <f>IF(ISNUMBER('KN 2018'!DH14),'KN 2018'!DH14,"")</f>
        <v>64.518258725865081</v>
      </c>
    </row>
    <row r="33" spans="1:16" ht="15.75" thickBot="1" x14ac:dyDescent="0.3">
      <c r="A33" s="44" t="s">
        <v>28</v>
      </c>
      <c r="B33" s="40">
        <f>IF(ISNUMBER('KN 2018'!DJ14),'KN 2018'!DJ14,"")</f>
        <v>22110</v>
      </c>
      <c r="C33" s="40">
        <f>IF(ISNUMBER('KN 2018'!DK14),'KN 2018'!DK14,"")</f>
        <v>21821</v>
      </c>
      <c r="D33" s="40">
        <f>IF(ISNUMBER('KN 2018'!DL14),'KN 2018'!DL14,"")</f>
        <v>19237</v>
      </c>
      <c r="E33" s="40">
        <f>IF(ISNUMBER('KN 2018'!DM14),'KN 2018'!DM14,"")</f>
        <v>19962</v>
      </c>
      <c r="F33" s="40">
        <f>IF(ISNUMBER('KN 2018'!DN14),'KN 2018'!DN14,"")</f>
        <v>18000</v>
      </c>
      <c r="G33" s="40">
        <f>IF(ISNUMBER('KN 2018'!DO14),'KN 2018'!DO14,"")</f>
        <v>17731</v>
      </c>
      <c r="H33" s="40">
        <f>IF(ISNUMBER('KN 2018'!DP14),'KN 2018'!DP14,"")</f>
        <v>20310</v>
      </c>
      <c r="I33" s="40">
        <f>IF(ISNUMBER('KN 2018'!DQ14),'KN 2018'!DQ14,"")</f>
        <v>18934</v>
      </c>
      <c r="J33" s="40">
        <f>IF(ISNUMBER('KN 2018'!DR14),'KN 2018'!DR14,"")</f>
        <v>20961</v>
      </c>
      <c r="K33" s="40">
        <f>IF(ISNUMBER('KN 2018'!DS14),'KN 2018'!DS14,"")</f>
        <v>18600</v>
      </c>
      <c r="L33" s="40">
        <f>IF(ISNUMBER('KN 2018'!DT14),'KN 2018'!DT14,"")</f>
        <v>21042</v>
      </c>
      <c r="M33" s="40">
        <f>IF(ISNUMBER('KN 2018'!DU14),'KN 2018'!DU14,"")</f>
        <v>19364</v>
      </c>
      <c r="N33" s="40">
        <f>IF(ISNUMBER('KN 2018'!DV14),'KN 2018'!DV14,"")</f>
        <v>19250</v>
      </c>
      <c r="O33" s="40">
        <f>IF(ISNUMBER('KN 2018'!DW14),'KN 2018'!DW14,"")</f>
        <v>19710</v>
      </c>
      <c r="P33" s="50">
        <f>IF(ISNUMBER('KN 2018'!DX14),'KN 2018'!DX14,"")</f>
        <v>19788</v>
      </c>
    </row>
    <row r="34" spans="1:16" ht="19.5" thickBot="1" x14ac:dyDescent="0.3">
      <c r="A34" s="100" t="str">
        <f>'KN 2018'!A15</f>
        <v>26-51-H/01 Elektrikář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x14ac:dyDescent="0.25">
      <c r="A35" s="51" t="s">
        <v>51</v>
      </c>
      <c r="B35" s="52">
        <f>IF(ISNUMBER('KN 2018'!B15),'KN 2018'!B15,"")</f>
        <v>24492.037765538946</v>
      </c>
      <c r="C35" s="52">
        <f>IF(ISNUMBER('KN 2018'!C15),'KN 2018'!C15,"")</f>
        <v>25347.28704285714</v>
      </c>
      <c r="D35" s="52">
        <f>IF(ISNUMBER('KN 2018'!D15),'KN 2018'!D15,"")</f>
        <v>23815.72885909762</v>
      </c>
      <c r="E35" s="52">
        <f>IF(ISNUMBER('KN 2018'!E15),'KN 2018'!E15,"")</f>
        <v>25418.89488336373</v>
      </c>
      <c r="F35" s="52">
        <f>IF(ISNUMBER('KN 2018'!F15),'KN 2018'!F15,"")</f>
        <v>22221.170592929258</v>
      </c>
      <c r="G35" s="52">
        <f>IF(ISNUMBER('KN 2018'!G15),'KN 2018'!G15,"")</f>
        <v>23217.258363725126</v>
      </c>
      <c r="H35" s="52">
        <f>IF(ISNUMBER('KN 2018'!H15),'KN 2018'!H15,"")</f>
        <v>22907.541914861042</v>
      </c>
      <c r="I35" s="52">
        <f>IF(ISNUMBER('KN 2018'!I15),'KN 2018'!I15,"")</f>
        <v>25949.569330650174</v>
      </c>
      <c r="J35" s="52">
        <f>IF(ISNUMBER('KN 2018'!J15),'KN 2018'!J15,"")</f>
        <v>26068.820177983187</v>
      </c>
      <c r="K35" s="52">
        <f>IF(ISNUMBER('KN 2018'!K15),'KN 2018'!K15,"")</f>
        <v>24026.094800650189</v>
      </c>
      <c r="L35" s="52">
        <f>IF(ISNUMBER('KN 2018'!L15),'KN 2018'!L15,"")</f>
        <v>23905.418375678553</v>
      </c>
      <c r="M35" s="52">
        <f>IF(ISNUMBER('KN 2018'!M15),'KN 2018'!M15,"")</f>
        <v>25792.634406933877</v>
      </c>
      <c r="N35" s="52">
        <f>IF(ISNUMBER('KN 2018'!N15),'KN 2018'!N15,"")</f>
        <v>18117.04433497537</v>
      </c>
      <c r="O35" s="52">
        <f>IF(ISNUMBER('KN 2018'!O15),'KN 2018'!O15,"")</f>
        <v>24471.12927741935</v>
      </c>
      <c r="P35" s="46">
        <f>IF(ISNUMBER('KN 2018'!P15),'KN 2018'!P15,"")</f>
        <v>23982.187866190252</v>
      </c>
    </row>
    <row r="36" spans="1:16" x14ac:dyDescent="0.25">
      <c r="A36" s="42" t="s">
        <v>52</v>
      </c>
      <c r="B36" s="38">
        <f>IF(ISNUMBER('KN 2018'!R15),'KN 2018'!R15,"")</f>
        <v>790</v>
      </c>
      <c r="C36" s="38">
        <f>IF(ISNUMBER('KN 2018'!S15),'KN 2018'!S15,"")</f>
        <v>605</v>
      </c>
      <c r="D36" s="38">
        <f>IF(ISNUMBER('KN 2018'!T15),'KN 2018'!T15,"")</f>
        <v>700</v>
      </c>
      <c r="E36" s="38">
        <f>IF(ISNUMBER('KN 2018'!U15),'KN 2018'!U15,"")</f>
        <v>517</v>
      </c>
      <c r="F36" s="38">
        <f>IF(ISNUMBER('KN 2018'!V15),'KN 2018'!V15,"")</f>
        <v>770</v>
      </c>
      <c r="G36" s="38">
        <f>IF(ISNUMBER('KN 2018'!W15),'KN 2018'!W15,"")</f>
        <v>378</v>
      </c>
      <c r="H36" s="38">
        <f>IF(ISNUMBER('KN 2018'!X15),'KN 2018'!X15,"")</f>
        <v>700</v>
      </c>
      <c r="I36" s="38">
        <f>IF(ISNUMBER('KN 2018'!Y15),'KN 2018'!Y15,"")</f>
        <v>738.2</v>
      </c>
      <c r="J36" s="38">
        <f>IF(ISNUMBER('KN 2018'!Z15),'KN 2018'!Z15,"")</f>
        <v>680</v>
      </c>
      <c r="K36" s="38">
        <f>IF(ISNUMBER('KN 2018'!AA15),'KN 2018'!AA15,"")</f>
        <v>598</v>
      </c>
      <c r="L36" s="38">
        <f>IF(ISNUMBER('KN 2018'!AB15),'KN 2018'!AB15,"")</f>
        <v>418</v>
      </c>
      <c r="M36" s="38">
        <f>IF(ISNUMBER('KN 2018'!AC15),'KN 2018'!AC15,"")</f>
        <v>713</v>
      </c>
      <c r="N36" s="38">
        <f>IF(ISNUMBER('KN 2018'!AD15),'KN 2018'!AD15,"")</f>
        <v>542</v>
      </c>
      <c r="O36" s="38">
        <f>IF(ISNUMBER('KN 2018'!AE15),'KN 2018'!AE15,"")</f>
        <v>310</v>
      </c>
      <c r="P36" s="47">
        <f>IF(ISNUMBER('KN 2018'!AF15),'KN 2018'!AF15,"")</f>
        <v>604.22857142857151</v>
      </c>
    </row>
    <row r="37" spans="1:16" x14ac:dyDescent="0.25">
      <c r="A37" s="43" t="s">
        <v>25</v>
      </c>
      <c r="B37" s="37">
        <f>IF(ISNUMBER('KN 2018'!BN15),'KN 2018'!BN15,"")</f>
        <v>20.5</v>
      </c>
      <c r="C37" s="37">
        <f>IF(ISNUMBER('KN 2018'!BO15),'KN 2018'!BO15,"")</f>
        <v>20.879334844047115</v>
      </c>
      <c r="D37" s="37">
        <f>IF(ISNUMBER('KN 2018'!BP15),'KN 2018'!BP15,"")</f>
        <v>19.786367590640005</v>
      </c>
      <c r="E37" s="37">
        <f>IF(ISNUMBER('KN 2018'!BQ15),'KN 2018'!BQ15,"")</f>
        <v>18.940000000000001</v>
      </c>
      <c r="F37" s="37">
        <f>IF(ISNUMBER('KN 2018'!BR15),'KN 2018'!BR15,"")</f>
        <v>20.5</v>
      </c>
      <c r="G37" s="37">
        <f>IF(ISNUMBER('KN 2018'!BS15),'KN 2018'!BS15,"")</f>
        <v>17.95</v>
      </c>
      <c r="H37" s="37">
        <f>IF(ISNUMBER('KN 2018'!BT15),'KN 2018'!BT15,"")</f>
        <v>21.055273424269327</v>
      </c>
      <c r="I37" s="37">
        <f>IF(ISNUMBER('KN 2018'!BU15),'KN 2018'!BU15,"")</f>
        <v>17.89</v>
      </c>
      <c r="J37" s="37">
        <f>IF(ISNUMBER('KN 2018'!BV15),'KN 2018'!BV15,"")</f>
        <v>18.489999999999998</v>
      </c>
      <c r="K37" s="37">
        <f>IF(ISNUMBER('KN 2018'!BW15),'KN 2018'!BW15,"")</f>
        <v>19.954000000000001</v>
      </c>
      <c r="L37" s="37">
        <f>IF(ISNUMBER('KN 2018'!BX15),'KN 2018'!BX15,"")</f>
        <v>20.984918181818184</v>
      </c>
      <c r="M37" s="37">
        <f>IF(ISNUMBER('KN 2018'!BY15),'KN 2018'!BY15,"")</f>
        <v>19.239999999999998</v>
      </c>
      <c r="N37" s="37">
        <f>IF(ISNUMBER('KN 2018'!BZ15),'KN 2018'!BZ15,"")</f>
        <v>29</v>
      </c>
      <c r="O37" s="37">
        <f>IF(ISNUMBER('KN 2018'!CA15),'KN 2018'!CA15,"")</f>
        <v>19.309999999999999</v>
      </c>
      <c r="P37" s="48">
        <f>IF(ISNUMBER('KN 2018'!CB15),'KN 2018'!CB15,"")</f>
        <v>20.319992431483907</v>
      </c>
    </row>
    <row r="38" spans="1:16" x14ac:dyDescent="0.25">
      <c r="A38" s="42" t="s">
        <v>26</v>
      </c>
      <c r="B38" s="3">
        <f>IF(ISNUMBER('KN 2018'!CD15),'KN 2018'!CD15,"")</f>
        <v>34530</v>
      </c>
      <c r="C38" s="3">
        <f>IF(ISNUMBER('KN 2018'!CE15),'KN 2018'!CE15,"")</f>
        <v>36984</v>
      </c>
      <c r="D38" s="3">
        <f>IF(ISNUMBER('KN 2018'!CF15),'KN 2018'!CF15,"")</f>
        <v>33987</v>
      </c>
      <c r="E38" s="3">
        <f>IF(ISNUMBER('KN 2018'!CG15),'KN 2018'!CG15,"")</f>
        <v>34391</v>
      </c>
      <c r="F38" s="3">
        <f>IF(ISNUMBER('KN 2018'!CH15),'KN 2018'!CH15,"")</f>
        <v>31400</v>
      </c>
      <c r="G38" s="3">
        <f>IF(ISNUMBER('KN 2018'!CI15),'KN 2018'!CI15,"")</f>
        <v>31448</v>
      </c>
      <c r="H38" s="3">
        <f>IF(ISNUMBER('KN 2018'!CJ15),'KN 2018'!CJ15,"")</f>
        <v>33510</v>
      </c>
      <c r="I38" s="3">
        <f>IF(ISNUMBER('KN 2018'!CK15),'KN 2018'!CK15,"")</f>
        <v>33337</v>
      </c>
      <c r="J38" s="3">
        <f>IF(ISNUMBER('KN 2018'!CL15),'KN 2018'!CL15,"")</f>
        <v>33121</v>
      </c>
      <c r="K38" s="3">
        <f>IF(ISNUMBER('KN 2018'!CM15),'KN 2018'!CM15,"")</f>
        <v>33839</v>
      </c>
      <c r="L38" s="3">
        <f>IF(ISNUMBER('KN 2018'!CN15),'KN 2018'!CN15,"")</f>
        <v>34664</v>
      </c>
      <c r="M38" s="3">
        <f>IF(ISNUMBER('KN 2018'!CO15),'KN 2018'!CO15,"")</f>
        <v>35375</v>
      </c>
      <c r="N38" s="3">
        <f>IF(ISNUMBER('KN 2018'!CP15),'KN 2018'!CP15,"")</f>
        <v>32390</v>
      </c>
      <c r="O38" s="3">
        <f>IF(ISNUMBER('KN 2018'!CQ15),'KN 2018'!CQ15,"")</f>
        <v>34010</v>
      </c>
      <c r="P38" s="49">
        <f>IF(ISNUMBER('KN 2018'!CR15),'KN 2018'!CR15,"")</f>
        <v>33784.714285714283</v>
      </c>
    </row>
    <row r="39" spans="1:16" x14ac:dyDescent="0.25">
      <c r="A39" s="43" t="s">
        <v>27</v>
      </c>
      <c r="B39" s="37">
        <f>IF(ISNUMBER('KN 2018'!CT15),'KN 2018'!CT15,"")</f>
        <v>62</v>
      </c>
      <c r="C39" s="37">
        <f>IF(ISNUMBER('KN 2018'!CU15),'KN 2018'!CU15,"")</f>
        <v>64</v>
      </c>
      <c r="D39" s="37">
        <f>IF(ISNUMBER('KN 2018'!CV15),'KN 2018'!CV15,"")</f>
        <v>72.063189316596819</v>
      </c>
      <c r="E39" s="37">
        <f>IF(ISNUMBER('KN 2018'!CW15),'KN 2018'!CW15,"")</f>
        <v>66</v>
      </c>
      <c r="F39" s="37">
        <f>IF(ISNUMBER('KN 2018'!CX15),'KN 2018'!CX15,"")</f>
        <v>56.24</v>
      </c>
      <c r="G39" s="37">
        <f>IF(ISNUMBER('KN 2018'!CY15),'KN 2018'!CY15,"")</f>
        <v>97</v>
      </c>
      <c r="H39" s="37">
        <f>IF(ISNUMBER('KN 2018'!CZ15),'KN 2018'!CZ15,"")</f>
        <v>63.981291527999986</v>
      </c>
      <c r="I39" s="37">
        <f>IF(ISNUMBER('KN 2018'!DA15),'KN 2018'!DA15,"")</f>
        <v>63.32</v>
      </c>
      <c r="J39" s="37">
        <f>IF(ISNUMBER('KN 2018'!DB15),'KN 2018'!DB15,"")</f>
        <v>55</v>
      </c>
      <c r="K39" s="37">
        <f>IF(ISNUMBER('KN 2018'!DC15),'KN 2018'!DC15,"")</f>
        <v>60.72</v>
      </c>
      <c r="L39" s="37">
        <f>IF(ISNUMBER('KN 2018'!DD15),'KN 2018'!DD15,"")</f>
        <v>61.84</v>
      </c>
      <c r="M39" s="37">
        <f>IF(ISNUMBER('KN 2018'!DE15),'KN 2018'!DE15,"")</f>
        <v>62.309999999999995</v>
      </c>
      <c r="N39" s="37">
        <f>IF(ISNUMBER('KN 2018'!DF15),'KN 2018'!DF15,"")</f>
        <v>49</v>
      </c>
      <c r="O39" s="37">
        <f>IF(ISNUMBER('KN 2018'!DG15),'KN 2018'!DG15,"")</f>
        <v>70.900000000000006</v>
      </c>
      <c r="P39" s="48">
        <f>IF(ISNUMBER('KN 2018'!DH15),'KN 2018'!DH15,"")</f>
        <v>64.598177203185486</v>
      </c>
    </row>
    <row r="40" spans="1:16" ht="15.75" thickBot="1" x14ac:dyDescent="0.3">
      <c r="A40" s="44" t="s">
        <v>28</v>
      </c>
      <c r="B40" s="40">
        <f>IF(ISNUMBER('KN 2018'!DJ15),'KN 2018'!DJ15,"")</f>
        <v>22110</v>
      </c>
      <c r="C40" s="40">
        <f>IF(ISNUMBER('KN 2018'!DK15),'KN 2018'!DK15,"")</f>
        <v>21821</v>
      </c>
      <c r="D40" s="40">
        <f>IF(ISNUMBER('KN 2018'!DL15),'KN 2018'!DL15,"")</f>
        <v>19237</v>
      </c>
      <c r="E40" s="40">
        <f>IF(ISNUMBER('KN 2018'!DM15),'KN 2018'!DM15,"")</f>
        <v>19962</v>
      </c>
      <c r="F40" s="40">
        <f>IF(ISNUMBER('KN 2018'!DN15),'KN 2018'!DN15,"")</f>
        <v>18000</v>
      </c>
      <c r="G40" s="40">
        <f>IF(ISNUMBER('KN 2018'!DO15),'KN 2018'!DO15,"")</f>
        <v>17731</v>
      </c>
      <c r="H40" s="40">
        <f>IF(ISNUMBER('KN 2018'!DP15),'KN 2018'!DP15,"")</f>
        <v>20310</v>
      </c>
      <c r="I40" s="40">
        <f>IF(ISNUMBER('KN 2018'!DQ15),'KN 2018'!DQ15,"")</f>
        <v>18934</v>
      </c>
      <c r="J40" s="40">
        <f>IF(ISNUMBER('KN 2018'!DR15),'KN 2018'!DR15,"")</f>
        <v>20961</v>
      </c>
      <c r="K40" s="40">
        <f>IF(ISNUMBER('KN 2018'!DS15),'KN 2018'!DS15,"")</f>
        <v>18600</v>
      </c>
      <c r="L40" s="40">
        <f>IF(ISNUMBER('KN 2018'!DT15),'KN 2018'!DT15,"")</f>
        <v>21042</v>
      </c>
      <c r="M40" s="40">
        <f>IF(ISNUMBER('KN 2018'!DU15),'KN 2018'!DU15,"")</f>
        <v>19364</v>
      </c>
      <c r="N40" s="40">
        <f>IF(ISNUMBER('KN 2018'!DV15),'KN 2018'!DV15,"")</f>
        <v>19250</v>
      </c>
      <c r="O40" s="40">
        <f>IF(ISNUMBER('KN 2018'!DW15),'KN 2018'!DW15,"")</f>
        <v>19710</v>
      </c>
      <c r="P40" s="50">
        <f>IF(ISNUMBER('KN 2018'!DX15),'KN 2018'!DX15,"")</f>
        <v>19788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1'!A1:P1</f>
        <v>Krajské normativy a ukazatele pro stanovení krajských normativů v roce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2018'!A16</f>
        <v>66-51-H/01 Prodavač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f>IF(ISNUMBER('KN 2018'!B16),'KN 2018'!B16,"")</f>
        <v>20402.312037153257</v>
      </c>
      <c r="C7" s="52">
        <f>IF(ISNUMBER('KN 2018'!C16),'KN 2018'!C16,"")</f>
        <v>24122.936699999998</v>
      </c>
      <c r="D7" s="52">
        <f>IF(ISNUMBER('KN 2018'!D16),'KN 2018'!D16,"")</f>
        <v>21608.002098006637</v>
      </c>
      <c r="E7" s="52">
        <f>IF(ISNUMBER('KN 2018'!E16),'KN 2018'!E16,"")</f>
        <v>19794.436919132571</v>
      </c>
      <c r="F7" s="52">
        <f>IF(ISNUMBER('KN 2018'!F16),'KN 2018'!F16,"")</f>
        <v>52994.848824188128</v>
      </c>
      <c r="G7" s="52">
        <f>IF(ISNUMBER('KN 2018'!G16),'KN 2018'!G16,"")</f>
        <v>19592.142647331424</v>
      </c>
      <c r="H7" s="52">
        <f>IF(ISNUMBER('KN 2018'!H16),'KN 2018'!H16,"")</f>
        <v>24149.280714630262</v>
      </c>
      <c r="I7" s="52">
        <f>IF(ISNUMBER('KN 2018'!I16),'KN 2018'!I16,"")</f>
        <v>22404.995219075678</v>
      </c>
      <c r="J7" s="52">
        <f>IF(ISNUMBER('KN 2018'!J16),'KN 2018'!J16,"")</f>
        <v>23989.625651729802</v>
      </c>
      <c r="K7" s="52">
        <f>IF(ISNUMBER('KN 2018'!K16),'KN 2018'!K16,"")</f>
        <v>22313.976260637712</v>
      </c>
      <c r="L7" s="52">
        <f>IF(ISNUMBER('KN 2018'!L16),'KN 2018'!L16,"")</f>
        <v>22871.258286968376</v>
      </c>
      <c r="M7" s="52">
        <f>IF(ISNUMBER('KN 2018'!M16),'KN 2018'!M16,"")</f>
        <v>22731.015353819748</v>
      </c>
      <c r="N7" s="52">
        <f>IF(ISNUMBER('KN 2018'!N16),'KN 2018'!N16,"")</f>
        <v>19956.638655462186</v>
      </c>
      <c r="O7" s="52">
        <f>IF(ISNUMBER('KN 2018'!O16),'KN 2018'!O16,"")</f>
        <v>22928.861012684458</v>
      </c>
      <c r="P7" s="46">
        <f>IF(ISNUMBER('KN 2018'!P16),'KN 2018'!P16,"")</f>
        <v>24275.737884344304</v>
      </c>
    </row>
    <row r="8" spans="1:31" s="39" customFormat="1" x14ac:dyDescent="0.25">
      <c r="A8" s="42" t="s">
        <v>52</v>
      </c>
      <c r="B8" s="38">
        <f>IF(ISNUMBER('KN 2018'!R16),'KN 2018'!R16,"")</f>
        <v>1100</v>
      </c>
      <c r="C8" s="38">
        <f>IF(ISNUMBER('KN 2018'!S16),'KN 2018'!S16,"")</f>
        <v>605</v>
      </c>
      <c r="D8" s="38">
        <f>IF(ISNUMBER('KN 2018'!T16),'KN 2018'!T16,"")</f>
        <v>700</v>
      </c>
      <c r="E8" s="38">
        <f>IF(ISNUMBER('KN 2018'!U16),'KN 2018'!U16,"")</f>
        <v>517</v>
      </c>
      <c r="F8" s="38">
        <f>IF(ISNUMBER('KN 2018'!V16),'KN 2018'!V16,"")</f>
        <v>770</v>
      </c>
      <c r="G8" s="38">
        <f>IF(ISNUMBER('KN 2018'!W16),'KN 2018'!W16,"")</f>
        <v>362</v>
      </c>
      <c r="H8" s="38">
        <f>IF(ISNUMBER('KN 2018'!X16),'KN 2018'!X16,"")</f>
        <v>700</v>
      </c>
      <c r="I8" s="38">
        <f>IF(ISNUMBER('KN 2018'!Y16),'KN 2018'!Y16,"")</f>
        <v>726.2</v>
      </c>
      <c r="J8" s="38">
        <f>IF(ISNUMBER('KN 2018'!Z16),'KN 2018'!Z16,"")</f>
        <v>674</v>
      </c>
      <c r="K8" s="38">
        <f>IF(ISNUMBER('KN 2018'!AA16),'KN 2018'!AA16,"")</f>
        <v>590</v>
      </c>
      <c r="L8" s="38">
        <f>IF(ISNUMBER('KN 2018'!AB16),'KN 2018'!AB16,"")</f>
        <v>418</v>
      </c>
      <c r="M8" s="38">
        <f>IF(ISNUMBER('KN 2018'!AC16),'KN 2018'!AC16,"")</f>
        <v>713</v>
      </c>
      <c r="N8" s="38">
        <f>IF(ISNUMBER('KN 2018'!AD16),'KN 2018'!AD16,"")</f>
        <v>542</v>
      </c>
      <c r="O8" s="38">
        <f>IF(ISNUMBER('KN 2018'!AE16),'KN 2018'!AE16,"")</f>
        <v>310</v>
      </c>
      <c r="P8" s="47">
        <f>IF(ISNUMBER('KN 2018'!AF16),'KN 2018'!AF16,"")</f>
        <v>623.37142857142862</v>
      </c>
    </row>
    <row r="9" spans="1:31" x14ac:dyDescent="0.25">
      <c r="A9" s="43" t="s">
        <v>25</v>
      </c>
      <c r="B9" s="37">
        <f>IF(ISNUMBER('KN 2018'!BN16),'KN 2018'!BN16,"")</f>
        <v>25.7</v>
      </c>
      <c r="C9" s="37">
        <f>IF(ISNUMBER('KN 2018'!BO16),'KN 2018'!BO16,"")</f>
        <v>22.155505964326426</v>
      </c>
      <c r="D9" s="37">
        <f>IF(ISNUMBER('KN 2018'!BP16),'KN 2018'!BP16,"")</f>
        <v>22.121341703440002</v>
      </c>
      <c r="E9" s="37">
        <f>IF(ISNUMBER('KN 2018'!BQ16),'KN 2018'!BQ16,"")</f>
        <v>25.53</v>
      </c>
      <c r="F9" s="37">
        <f>IF(ISNUMBER('KN 2018'!BR16),'KN 2018'!BR16,"")</f>
        <v>8.93</v>
      </c>
      <c r="G9" s="37">
        <f>IF(ISNUMBER('KN 2018'!BS16),'KN 2018'!BS16,"")</f>
        <v>21.69</v>
      </c>
      <c r="H9" s="37">
        <f>IF(ISNUMBER('KN 2018'!BT16),'KN 2018'!BT16,"")</f>
        <v>19.769870488744019</v>
      </c>
      <c r="I9" s="37">
        <f>IF(ISNUMBER('KN 2018'!BU16),'KN 2018'!BU16,"")</f>
        <v>21.26</v>
      </c>
      <c r="J9" s="37">
        <f>IF(ISNUMBER('KN 2018'!BV16),'KN 2018'!BV16,"")</f>
        <v>20.47</v>
      </c>
      <c r="K9" s="37">
        <f>IF(ISNUMBER('KN 2018'!BW16),'KN 2018'!BW16,"")</f>
        <v>21.786999999999999</v>
      </c>
      <c r="L9" s="37">
        <f>IF(ISNUMBER('KN 2018'!BX16),'KN 2018'!BX16,"")</f>
        <v>22.140000000000004</v>
      </c>
      <c r="M9" s="37">
        <f>IF(ISNUMBER('KN 2018'!BY16),'KN 2018'!BY16,"")</f>
        <v>22.34</v>
      </c>
      <c r="N9" s="37">
        <f>IF(ISNUMBER('KN 2018'!BZ16),'KN 2018'!BZ16,"")</f>
        <v>25.5</v>
      </c>
      <c r="O9" s="37">
        <f>IF(ISNUMBER('KN 2018'!CA16),'KN 2018'!CA16,"")</f>
        <v>20.83</v>
      </c>
      <c r="P9" s="48">
        <f>IF(ISNUMBER('KN 2018'!CB16),'KN 2018'!CB16,"")</f>
        <v>21.444551296893604</v>
      </c>
    </row>
    <row r="10" spans="1:31" s="39" customFormat="1" x14ac:dyDescent="0.25">
      <c r="A10" s="42" t="s">
        <v>26</v>
      </c>
      <c r="B10" s="3">
        <f>IF(ISNUMBER('KN 2018'!CD16),'KN 2018'!CD16,"")</f>
        <v>34530</v>
      </c>
      <c r="C10" s="3">
        <f>IF(ISNUMBER('KN 2018'!CE16),'KN 2018'!CE16,"")</f>
        <v>36984</v>
      </c>
      <c r="D10" s="3">
        <f>IF(ISNUMBER('KN 2018'!CF16),'KN 2018'!CF16,"")</f>
        <v>33987</v>
      </c>
      <c r="E10" s="3">
        <f>IF(ISNUMBER('KN 2018'!CG16),'KN 2018'!CG16,"")</f>
        <v>34391</v>
      </c>
      <c r="F10" s="3">
        <f>IF(ISNUMBER('KN 2018'!CH16),'KN 2018'!CH16,"")</f>
        <v>31400</v>
      </c>
      <c r="G10" s="3">
        <f>IF(ISNUMBER('KN 2018'!CI16),'KN 2018'!CI16,"")</f>
        <v>31448</v>
      </c>
      <c r="H10" s="3">
        <f>IF(ISNUMBER('KN 2018'!CJ16),'KN 2018'!CJ16,"")</f>
        <v>33510</v>
      </c>
      <c r="I10" s="3">
        <f>IF(ISNUMBER('KN 2018'!CK16),'KN 2018'!CK16,"")</f>
        <v>33337</v>
      </c>
      <c r="J10" s="3">
        <f>IF(ISNUMBER('KN 2018'!CL16),'KN 2018'!CL16,"")</f>
        <v>33121</v>
      </c>
      <c r="K10" s="3">
        <f>IF(ISNUMBER('KN 2018'!CM16),'KN 2018'!CM16,"")</f>
        <v>33839</v>
      </c>
      <c r="L10" s="3">
        <f>IF(ISNUMBER('KN 2018'!CN16),'KN 2018'!CN16,"")</f>
        <v>34664</v>
      </c>
      <c r="M10" s="3">
        <f>IF(ISNUMBER('KN 2018'!CO16),'KN 2018'!CO16,"")</f>
        <v>35375</v>
      </c>
      <c r="N10" s="3">
        <f>IF(ISNUMBER('KN 2018'!CP16),'KN 2018'!CP16,"")</f>
        <v>32390</v>
      </c>
      <c r="O10" s="3">
        <f>IF(ISNUMBER('KN 2018'!CQ16),'KN 2018'!CQ16,"")</f>
        <v>34010</v>
      </c>
      <c r="P10" s="49">
        <f>IF(ISNUMBER('KN 2018'!CR16),'KN 2018'!CR16,"")</f>
        <v>33784.714285714283</v>
      </c>
    </row>
    <row r="11" spans="1:31" x14ac:dyDescent="0.25">
      <c r="A11" s="43" t="s">
        <v>27</v>
      </c>
      <c r="B11" s="37">
        <f>IF(ISNUMBER('KN 2018'!CT6),'KN 2018'!CT6,"")</f>
        <v>62</v>
      </c>
      <c r="C11" s="37">
        <f>IF(ISNUMBER('KN 2018'!CU6),'KN 2018'!CU6,"")</f>
        <v>64</v>
      </c>
      <c r="D11" s="37">
        <f>IF(ISNUMBER('KN 2018'!CV6),'KN 2018'!CV6,"")</f>
        <v>72.790990595495231</v>
      </c>
      <c r="E11" s="37">
        <f>IF(ISNUMBER('KN 2018'!CW6),'KN 2018'!CW6,"")</f>
        <v>66</v>
      </c>
      <c r="F11" s="37">
        <f>IF(ISNUMBER('KN 2018'!CX6),'KN 2018'!CX6,"")</f>
        <v>51.97</v>
      </c>
      <c r="G11" s="37">
        <f>IF(ISNUMBER('KN 2018'!CY6),'KN 2018'!CY6,"")</f>
        <v>97</v>
      </c>
      <c r="H11" s="37">
        <f>IF(ISNUMBER('KN 2018'!CZ6),'KN 2018'!CZ6,"")</f>
        <v>63.981291527999986</v>
      </c>
      <c r="I11" s="37">
        <f>IF(ISNUMBER('KN 2018'!DA6),'KN 2018'!DA6,"")</f>
        <v>63.32</v>
      </c>
      <c r="J11" s="37">
        <f>IF(ISNUMBER('KN 2018'!DB6),'KN 2018'!DB6,"")</f>
        <v>55</v>
      </c>
      <c r="K11" s="37">
        <f>IF(ISNUMBER('KN 2018'!DC6),'KN 2018'!DC6,"")</f>
        <v>60.72</v>
      </c>
      <c r="L11" s="37">
        <f>IF(ISNUMBER('KN 2018'!DD6),'KN 2018'!DD6,"")</f>
        <v>61.84</v>
      </c>
      <c r="M11" s="37">
        <f>IF(ISNUMBER('KN 2018'!DE6),'KN 2018'!DE6,"")</f>
        <v>62.309999999999995</v>
      </c>
      <c r="N11" s="37">
        <f>IF(ISNUMBER('KN 2018'!DF6),'KN 2018'!DF6,"")</f>
        <v>49</v>
      </c>
      <c r="O11" s="37">
        <f>IF(ISNUMBER('KN 2018'!DG6),'KN 2018'!DG6,"")</f>
        <v>70.900000000000006</v>
      </c>
      <c r="P11" s="48">
        <f>IF(ISNUMBER('KN 2018'!DH6),'KN 2018'!DH6,"")</f>
        <v>64.345163008821089</v>
      </c>
    </row>
    <row r="12" spans="1:31" s="39" customFormat="1" ht="15.75" thickBot="1" x14ac:dyDescent="0.3">
      <c r="A12" s="44" t="s">
        <v>28</v>
      </c>
      <c r="B12" s="40">
        <f>IF(ISNUMBER('KN 2018'!DJ16),'KN 2018'!DJ16,"")</f>
        <v>22110</v>
      </c>
      <c r="C12" s="40">
        <f>IF(ISNUMBER('KN 2018'!DK16),'KN 2018'!DK16,"")</f>
        <v>21821</v>
      </c>
      <c r="D12" s="40">
        <f>IF(ISNUMBER('KN 2018'!DL16),'KN 2018'!DL16,"")</f>
        <v>19237</v>
      </c>
      <c r="E12" s="40">
        <f>IF(ISNUMBER('KN 2018'!DM16),'KN 2018'!DM16,"")</f>
        <v>19962</v>
      </c>
      <c r="F12" s="40">
        <f>IF(ISNUMBER('KN 2018'!DN16),'KN 2018'!DN16,"")</f>
        <v>18000</v>
      </c>
      <c r="G12" s="40">
        <f>IF(ISNUMBER('KN 2018'!DO16),'KN 2018'!DO16,"")</f>
        <v>17731</v>
      </c>
      <c r="H12" s="40">
        <f>IF(ISNUMBER('KN 2018'!DP16),'KN 2018'!DP16,"")</f>
        <v>20310</v>
      </c>
      <c r="I12" s="40">
        <f>IF(ISNUMBER('KN 2018'!DQ16),'KN 2018'!DQ16,"")</f>
        <v>18934</v>
      </c>
      <c r="J12" s="40">
        <f>IF(ISNUMBER('KN 2018'!DR16),'KN 2018'!DR16,"")</f>
        <v>20961</v>
      </c>
      <c r="K12" s="40">
        <f>IF(ISNUMBER('KN 2018'!DS16),'KN 2018'!DS16,"")</f>
        <v>18600</v>
      </c>
      <c r="L12" s="40">
        <f>IF(ISNUMBER('KN 2018'!DT16),'KN 2018'!DT16,"")</f>
        <v>21042</v>
      </c>
      <c r="M12" s="40">
        <f>IF(ISNUMBER('KN 2018'!DU16),'KN 2018'!DU16,"")</f>
        <v>19364</v>
      </c>
      <c r="N12" s="40">
        <f>IF(ISNUMBER('KN 2018'!DV16),'KN 2018'!DV16,"")</f>
        <v>19250</v>
      </c>
      <c r="O12" s="40">
        <f>IF(ISNUMBER('KN 2018'!DW16),'KN 2018'!DW16,"")</f>
        <v>19710</v>
      </c>
      <c r="P12" s="50">
        <f>IF(ISNUMBER('KN 2018'!DX16),'KN 2018'!DX16,"")</f>
        <v>19788</v>
      </c>
    </row>
    <row r="13" spans="1:31" s="41" customFormat="1" ht="19.5" thickBot="1" x14ac:dyDescent="0.35">
      <c r="A13" s="100" t="str">
        <f>'KN 2018'!A17</f>
        <v>26-51-H/02 Elektrikář - silnoproud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f>IF(ISNUMBER('KN 2018'!B17),'KN 2018'!B17,"")</f>
        <v>27172.172518267686</v>
      </c>
      <c r="C14" s="52">
        <f>IF(ISNUMBER('KN 2018'!C17),'KN 2018'!C17,"")</f>
        <v>26271.454414285712</v>
      </c>
      <c r="D14" s="52">
        <f>IF(ISNUMBER('KN 2018'!D17),'KN 2018'!D17,"")</f>
        <v>23937.007329765125</v>
      </c>
      <c r="E14" s="52">
        <f>IF(ISNUMBER('KN 2018'!E17),'KN 2018'!E17,"")</f>
        <v>23672.776546425888</v>
      </c>
      <c r="F14" s="52">
        <f>IF(ISNUMBER('KN 2018'!F17),'KN 2018'!F17,"")</f>
        <v>23599.166195005455</v>
      </c>
      <c r="G14" s="52">
        <f>IF(ISNUMBER('KN 2018'!G17),'KN 2018'!G17,"")</f>
        <v>21457.231745630794</v>
      </c>
      <c r="H14" s="52">
        <f>IF(ISNUMBER('KN 2018'!H17),'KN 2018'!H17,"")</f>
        <v>25258.514791126861</v>
      </c>
      <c r="I14" s="52">
        <f>IF(ISNUMBER('KN 2018'!I17),'KN 2018'!I17,"")</f>
        <v>25949.569330650174</v>
      </c>
      <c r="J14" s="52">
        <f>IF(ISNUMBER('KN 2018'!J17),'KN 2018'!J17,"")</f>
        <v>26068.820177983187</v>
      </c>
      <c r="K14" s="52">
        <f>IF(ISNUMBER('KN 2018'!K17),'KN 2018'!K17,"")</f>
        <v>24026.094800650189</v>
      </c>
      <c r="L14" s="52">
        <f>IF(ISNUMBER('KN 2018'!L17),'KN 2018'!L17,"")</f>
        <v>25732.310888890708</v>
      </c>
      <c r="M14" s="52">
        <f>IF(ISNUMBER('KN 2018'!M17),'KN 2018'!M17,"")</f>
        <v>25310.312794719022</v>
      </c>
      <c r="N14" s="52">
        <f>IF(ISNUMBER('KN 2018'!N17),'KN 2018'!N17,"")</f>
        <v>20909.285714285714</v>
      </c>
      <c r="O14" s="52">
        <f>IF(ISNUMBER('KN 2018'!O17),'KN 2018'!O17,"")</f>
        <v>23061.437391652311</v>
      </c>
      <c r="P14" s="46">
        <f>IF(ISNUMBER('KN 2018'!P17),'KN 2018'!P17,"")</f>
        <v>24459.011045667059</v>
      </c>
    </row>
    <row r="15" spans="1:31" s="39" customFormat="1" x14ac:dyDescent="0.25">
      <c r="A15" s="42" t="s">
        <v>52</v>
      </c>
      <c r="B15" s="38">
        <f>IF(ISNUMBER('KN 2018'!R17),'KN 2018'!R17,"")</f>
        <v>790</v>
      </c>
      <c r="C15" s="38">
        <f>IF(ISNUMBER('KN 2018'!S17),'KN 2018'!S17,"")</f>
        <v>605</v>
      </c>
      <c r="D15" s="38">
        <f>IF(ISNUMBER('KN 2018'!T17),'KN 2018'!T17,"")</f>
        <v>700</v>
      </c>
      <c r="E15" s="38">
        <f>IF(ISNUMBER('KN 2018'!U17),'KN 2018'!U17,"")</f>
        <v>517</v>
      </c>
      <c r="F15" s="38">
        <f>IF(ISNUMBER('KN 2018'!V17),'KN 2018'!V17,"")</f>
        <v>770</v>
      </c>
      <c r="G15" s="38">
        <f>IF(ISNUMBER('KN 2018'!W17),'KN 2018'!W17,"")</f>
        <v>370</v>
      </c>
      <c r="H15" s="38">
        <f>IF(ISNUMBER('KN 2018'!X17),'KN 2018'!X17,"")</f>
        <v>700</v>
      </c>
      <c r="I15" s="38">
        <f>IF(ISNUMBER('KN 2018'!Y17),'KN 2018'!Y17,"")</f>
        <v>738.2</v>
      </c>
      <c r="J15" s="38">
        <f>IF(ISNUMBER('KN 2018'!Z17),'KN 2018'!Z17,"")</f>
        <v>680</v>
      </c>
      <c r="K15" s="38">
        <f>IF(ISNUMBER('KN 2018'!AA17),'KN 2018'!AA17,"")</f>
        <v>598</v>
      </c>
      <c r="L15" s="38">
        <f>IF(ISNUMBER('KN 2018'!AB17),'KN 2018'!AB17,"")</f>
        <v>418</v>
      </c>
      <c r="M15" s="38">
        <f>IF(ISNUMBER('KN 2018'!AC17),'KN 2018'!AC17,"")</f>
        <v>713</v>
      </c>
      <c r="N15" s="38">
        <f>IF(ISNUMBER('KN 2018'!AD17),'KN 2018'!AD17,"")</f>
        <v>542</v>
      </c>
      <c r="O15" s="38">
        <f>IF(ISNUMBER('KN 2018'!AE17),'KN 2018'!AE17,"")</f>
        <v>310</v>
      </c>
      <c r="P15" s="47">
        <f>IF(ISNUMBER('KN 2018'!AF17),'KN 2018'!AF17,"")</f>
        <v>603.65714285714296</v>
      </c>
    </row>
    <row r="16" spans="1:31" x14ac:dyDescent="0.25">
      <c r="A16" s="43" t="s">
        <v>25</v>
      </c>
      <c r="B16" s="37">
        <f>IF(ISNUMBER('KN 2018'!BN17),'KN 2018'!BN17,"")</f>
        <v>18.100000000000001</v>
      </c>
      <c r="C16" s="37">
        <f>IF(ISNUMBER('KN 2018'!BO17),'KN 2018'!BO17,"")</f>
        <v>20.009362558878482</v>
      </c>
      <c r="D16" s="37">
        <f>IF(ISNUMBER('KN 2018'!BP17),'KN 2018'!BP17,"")</f>
        <v>19.786367590640005</v>
      </c>
      <c r="E16" s="37">
        <f>IF(ISNUMBER('KN 2018'!BQ17),'KN 2018'!BQ17,"")</f>
        <v>20.59</v>
      </c>
      <c r="F16" s="37">
        <f>IF(ISNUMBER('KN 2018'!BR17),'KN 2018'!BR17,"")</f>
        <v>20.309999999999999</v>
      </c>
      <c r="G16" s="37">
        <f>IF(ISNUMBER('KN 2018'!BS17),'KN 2018'!BS17,"")</f>
        <v>19.59</v>
      </c>
      <c r="H16" s="37">
        <f>IF(ISNUMBER('KN 2018'!BT17),'KN 2018'!BT17,"")</f>
        <v>18.747485688768318</v>
      </c>
      <c r="I16" s="37">
        <f>IF(ISNUMBER('KN 2018'!BU17),'KN 2018'!BU17,"")</f>
        <v>17.89</v>
      </c>
      <c r="J16" s="37">
        <f>IF(ISNUMBER('KN 2018'!BV17),'KN 2018'!BV17,"")</f>
        <v>18.489999999999998</v>
      </c>
      <c r="K16" s="37">
        <f>IF(ISNUMBER('KN 2018'!BW17),'KN 2018'!BW17,"")</f>
        <v>19.954000000000001</v>
      </c>
      <c r="L16" s="37">
        <f>IF(ISNUMBER('KN 2018'!BX17),'KN 2018'!BX17,"")</f>
        <v>19.214075999999999</v>
      </c>
      <c r="M16" s="37">
        <f>IF(ISNUMBER('KN 2018'!BY17),'KN 2018'!BY17,"")</f>
        <v>19.670000000000002</v>
      </c>
      <c r="N16" s="37">
        <f>IF(ISNUMBER('KN 2018'!BZ17),'KN 2018'!BZ17,"")</f>
        <v>24</v>
      </c>
      <c r="O16" s="37">
        <f>IF(ISNUMBER('KN 2018'!CA17),'KN 2018'!CA17,"")</f>
        <v>20.69</v>
      </c>
      <c r="P16" s="48">
        <f>IF(ISNUMBER('KN 2018'!CB17),'KN 2018'!CB17,"")</f>
        <v>19.788663702734773</v>
      </c>
    </row>
    <row r="17" spans="1:16" s="39" customFormat="1" x14ac:dyDescent="0.25">
      <c r="A17" s="42" t="s">
        <v>26</v>
      </c>
      <c r="B17" s="3">
        <f>IF(ISNUMBER('KN 2018'!CD17),'KN 2018'!CD17,"")</f>
        <v>34530</v>
      </c>
      <c r="C17" s="3">
        <f>IF(ISNUMBER('KN 2018'!CE17),'KN 2018'!CE17,"")</f>
        <v>36984</v>
      </c>
      <c r="D17" s="3">
        <f>IF(ISNUMBER('KN 2018'!CF17),'KN 2018'!CF17,"")</f>
        <v>33987</v>
      </c>
      <c r="E17" s="3">
        <f>IF(ISNUMBER('KN 2018'!CG17),'KN 2018'!CG17,"")</f>
        <v>34391</v>
      </c>
      <c r="F17" s="3">
        <f>IF(ISNUMBER('KN 2018'!CH17),'KN 2018'!CH17,"")</f>
        <v>31400</v>
      </c>
      <c r="G17" s="3">
        <f>IF(ISNUMBER('KN 2018'!CI17),'KN 2018'!CI17,"")</f>
        <v>31448</v>
      </c>
      <c r="H17" s="3">
        <f>IF(ISNUMBER('KN 2018'!CJ17),'KN 2018'!CJ17,"")</f>
        <v>33510</v>
      </c>
      <c r="I17" s="3">
        <f>IF(ISNUMBER('KN 2018'!CK17),'KN 2018'!CK17,"")</f>
        <v>33337</v>
      </c>
      <c r="J17" s="3">
        <f>IF(ISNUMBER('KN 2018'!CL17),'KN 2018'!CL17,"")</f>
        <v>33121</v>
      </c>
      <c r="K17" s="3">
        <f>IF(ISNUMBER('KN 2018'!CM17),'KN 2018'!CM17,"")</f>
        <v>33839</v>
      </c>
      <c r="L17" s="3">
        <f>IF(ISNUMBER('KN 2018'!CN17),'KN 2018'!CN17,"")</f>
        <v>34664</v>
      </c>
      <c r="M17" s="3">
        <f>IF(ISNUMBER('KN 2018'!CO17),'KN 2018'!CO17,"")</f>
        <v>35375</v>
      </c>
      <c r="N17" s="3">
        <f>IF(ISNUMBER('KN 2018'!CP17),'KN 2018'!CP17,"")</f>
        <v>32390</v>
      </c>
      <c r="O17" s="3">
        <f>IF(ISNUMBER('KN 2018'!CQ17),'KN 2018'!CQ17,"")</f>
        <v>34010</v>
      </c>
      <c r="P17" s="49">
        <f>IF(ISNUMBER('KN 2018'!CR17),'KN 2018'!CR17,"")</f>
        <v>33784.714285714283</v>
      </c>
    </row>
    <row r="18" spans="1:16" x14ac:dyDescent="0.25">
      <c r="A18" s="43" t="s">
        <v>27</v>
      </c>
      <c r="B18" s="37">
        <f>IF(ISNUMBER('KN 2018'!CT17),'KN 2018'!CT17,"")</f>
        <v>62</v>
      </c>
      <c r="C18" s="37">
        <f>IF(ISNUMBER('KN 2018'!CU17),'KN 2018'!CU17,"")</f>
        <v>64</v>
      </c>
      <c r="D18" s="37">
        <f>IF(ISNUMBER('KN 2018'!CV17),'KN 2018'!CV17,"")</f>
        <v>69.434414548038419</v>
      </c>
      <c r="E18" s="37">
        <f>IF(ISNUMBER('KN 2018'!CW17),'KN 2018'!CW17,"")</f>
        <v>66</v>
      </c>
      <c r="F18" s="37">
        <f>IF(ISNUMBER('KN 2018'!CX17),'KN 2018'!CX17,"")</f>
        <v>42.8</v>
      </c>
      <c r="G18" s="37">
        <f>IF(ISNUMBER('KN 2018'!CY17),'KN 2018'!CY17,"")</f>
        <v>97</v>
      </c>
      <c r="H18" s="37">
        <f>IF(ISNUMBER('KN 2018'!CZ17),'KN 2018'!CZ17,"")</f>
        <v>63.981291527999986</v>
      </c>
      <c r="I18" s="37">
        <f>IF(ISNUMBER('KN 2018'!DA17),'KN 2018'!DA17,"")</f>
        <v>63.32</v>
      </c>
      <c r="J18" s="37">
        <f>IF(ISNUMBER('KN 2018'!DB17),'KN 2018'!DB17,"")</f>
        <v>55</v>
      </c>
      <c r="K18" s="37">
        <f>IF(ISNUMBER('KN 2018'!DC17),'KN 2018'!DC17,"")</f>
        <v>60.72</v>
      </c>
      <c r="L18" s="37">
        <f>IF(ISNUMBER('KN 2018'!DD17),'KN 2018'!DD17,"")</f>
        <v>61.84</v>
      </c>
      <c r="M18" s="37">
        <f>IF(ISNUMBER('KN 2018'!DE17),'KN 2018'!DE17,"")</f>
        <v>62.309999999999995</v>
      </c>
      <c r="N18" s="37">
        <f>IF(ISNUMBER('KN 2018'!DF17),'KN 2018'!DF17,"")</f>
        <v>49</v>
      </c>
      <c r="O18" s="37">
        <f>IF(ISNUMBER('KN 2018'!DG17),'KN 2018'!DG17,"")</f>
        <v>70.900000000000006</v>
      </c>
      <c r="P18" s="48">
        <f>IF(ISNUMBER('KN 2018'!DH17),'KN 2018'!DH17,"")</f>
        <v>63.450407576859888</v>
      </c>
    </row>
    <row r="19" spans="1:16" s="39" customFormat="1" ht="15.75" thickBot="1" x14ac:dyDescent="0.3">
      <c r="A19" s="44" t="s">
        <v>28</v>
      </c>
      <c r="B19" s="40">
        <f>IF(ISNUMBER('KN 2018'!DJ17),'KN 2018'!DJ17,"")</f>
        <v>22110</v>
      </c>
      <c r="C19" s="40">
        <f>IF(ISNUMBER('KN 2018'!DK17),'KN 2018'!DK17,"")</f>
        <v>21821</v>
      </c>
      <c r="D19" s="40">
        <f>IF(ISNUMBER('KN 2018'!DL17),'KN 2018'!DL17,"")</f>
        <v>19237</v>
      </c>
      <c r="E19" s="40">
        <f>IF(ISNUMBER('KN 2018'!DM17),'KN 2018'!DM17,"")</f>
        <v>19962</v>
      </c>
      <c r="F19" s="40">
        <f>IF(ISNUMBER('KN 2018'!DN17),'KN 2018'!DN17,"")</f>
        <v>18000</v>
      </c>
      <c r="G19" s="40">
        <f>IF(ISNUMBER('KN 2018'!DO17),'KN 2018'!DO17,"")</f>
        <v>17731</v>
      </c>
      <c r="H19" s="40">
        <f>IF(ISNUMBER('KN 2018'!DP17),'KN 2018'!DP17,"")</f>
        <v>20310</v>
      </c>
      <c r="I19" s="40">
        <f>IF(ISNUMBER('KN 2018'!DQ17),'KN 2018'!DQ17,"")</f>
        <v>18934</v>
      </c>
      <c r="J19" s="40">
        <f>IF(ISNUMBER('KN 2018'!DR17),'KN 2018'!DR17,"")</f>
        <v>20961</v>
      </c>
      <c r="K19" s="40">
        <f>IF(ISNUMBER('KN 2018'!DS17),'KN 2018'!DS17,"")</f>
        <v>18600</v>
      </c>
      <c r="L19" s="40">
        <f>IF(ISNUMBER('KN 2018'!DT17),'KN 2018'!DT17,"")</f>
        <v>21042</v>
      </c>
      <c r="M19" s="40">
        <f>IF(ISNUMBER('KN 2018'!DU17),'KN 2018'!DU17,"")</f>
        <v>19364</v>
      </c>
      <c r="N19" s="40">
        <f>IF(ISNUMBER('KN 2018'!DV17),'KN 2018'!DV17,"")</f>
        <v>19250</v>
      </c>
      <c r="O19" s="40">
        <f>IF(ISNUMBER('KN 2018'!DW17),'KN 2018'!DW17,"")</f>
        <v>19710</v>
      </c>
      <c r="P19" s="50">
        <f>IF(ISNUMBER('KN 2018'!DX17),'KN 2018'!DX17,"")</f>
        <v>19788</v>
      </c>
    </row>
    <row r="20" spans="1:16" s="41" customFormat="1" ht="19.5" thickBot="1" x14ac:dyDescent="0.35">
      <c r="A20" s="100" t="str">
        <f>'KN 2018'!A18</f>
        <v>36-67-H/01 Zedník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f>IF(ISNUMBER('KN 2018'!B18),'KN 2018'!B18,"")</f>
        <v>24010.78341013825</v>
      </c>
      <c r="C21" s="52">
        <f>IF(ISNUMBER('KN 2018'!C18),'KN 2018'!C18,"")</f>
        <v>23263.529614285708</v>
      </c>
      <c r="D21" s="52">
        <f>IF(ISNUMBER('KN 2018'!D18),'KN 2018'!D18,"")</f>
        <v>21609.120386931809</v>
      </c>
      <c r="E21" s="52">
        <f>IF(ISNUMBER('KN 2018'!E18),'KN 2018'!E18,"")</f>
        <v>27374.678941311853</v>
      </c>
      <c r="F21" s="52">
        <f>IF(ISNUMBER('KN 2018'!F18),'KN 2018'!F18,"")</f>
        <v>47424.434389140275</v>
      </c>
      <c r="G21" s="52">
        <f>IF(ISNUMBER('KN 2018'!G18),'KN 2018'!G18,"")</f>
        <v>21920.44683958375</v>
      </c>
      <c r="H21" s="52">
        <f>IF(ISNUMBER('KN 2018'!H18),'KN 2018'!H18,"")</f>
        <v>24022.578481476405</v>
      </c>
      <c r="I21" s="52">
        <f>IF(ISNUMBER('KN 2018'!I18),'KN 2018'!I18,"")</f>
        <v>22352.040026595903</v>
      </c>
      <c r="J21" s="52">
        <f>IF(ISNUMBER('KN 2018'!J18),'KN 2018'!J18,"")</f>
        <v>22905.965917477355</v>
      </c>
      <c r="K21" s="52">
        <f>IF(ISNUMBER('KN 2018'!K18),'KN 2018'!K18,"")</f>
        <v>21445.362459517819</v>
      </c>
      <c r="L21" s="52">
        <f>IF(ISNUMBER('KN 2018'!L18),'KN 2018'!L18,"")</f>
        <v>23343.858202336305</v>
      </c>
      <c r="M21" s="52">
        <f>IF(ISNUMBER('KN 2018'!M18),'KN 2018'!M18,"")</f>
        <v>22937.369639904402</v>
      </c>
      <c r="N21" s="52">
        <f>IF(ISNUMBER('KN 2018'!N18),'KN 2018'!N18,"")</f>
        <v>19109.841269841269</v>
      </c>
      <c r="O21" s="52">
        <f>IF(ISNUMBER('KN 2018'!O18),'KN 2018'!O18,"")</f>
        <v>22204.204707065292</v>
      </c>
      <c r="P21" s="46">
        <f>IF(ISNUMBER('KN 2018'!P18),'KN 2018'!P18,"")</f>
        <v>24566.015306114743</v>
      </c>
    </row>
    <row r="22" spans="1:16" s="39" customFormat="1" x14ac:dyDescent="0.25">
      <c r="A22" s="42" t="s">
        <v>52</v>
      </c>
      <c r="B22" s="38">
        <f>IF(ISNUMBER('KN 2018'!R18),'KN 2018'!R18,"")</f>
        <v>790</v>
      </c>
      <c r="C22" s="38">
        <f>IF(ISNUMBER('KN 2018'!S18),'KN 2018'!S18,"")</f>
        <v>605</v>
      </c>
      <c r="D22" s="38">
        <f>IF(ISNUMBER('KN 2018'!T18),'KN 2018'!T18,"")</f>
        <v>700</v>
      </c>
      <c r="E22" s="38">
        <f>IF(ISNUMBER('KN 2018'!U18),'KN 2018'!U18,"")</f>
        <v>517</v>
      </c>
      <c r="F22" s="38">
        <f>IF(ISNUMBER('KN 2018'!V18),'KN 2018'!V18,"")</f>
        <v>770</v>
      </c>
      <c r="G22" s="38">
        <f>IF(ISNUMBER('KN 2018'!W18),'KN 2018'!W18,"")</f>
        <v>372</v>
      </c>
      <c r="H22" s="38">
        <f>IF(ISNUMBER('KN 2018'!X18),'KN 2018'!X18,"")</f>
        <v>700</v>
      </c>
      <c r="I22" s="38">
        <f>IF(ISNUMBER('KN 2018'!Y18),'KN 2018'!Y18,"")</f>
        <v>726</v>
      </c>
      <c r="J22" s="38">
        <f>IF(ISNUMBER('KN 2018'!Z18),'KN 2018'!Z18,"")</f>
        <v>671</v>
      </c>
      <c r="K22" s="38">
        <f>IF(ISNUMBER('KN 2018'!AA18),'KN 2018'!AA18,"")</f>
        <v>586</v>
      </c>
      <c r="L22" s="38">
        <f>IF(ISNUMBER('KN 2018'!AB18),'KN 2018'!AB18,"")</f>
        <v>418</v>
      </c>
      <c r="M22" s="38">
        <f>IF(ISNUMBER('KN 2018'!AC18),'KN 2018'!AC18,"")</f>
        <v>713</v>
      </c>
      <c r="N22" s="38">
        <f>IF(ISNUMBER('KN 2018'!AD18),'KN 2018'!AD18,"")</f>
        <v>542</v>
      </c>
      <c r="O22" s="38">
        <f>IF(ISNUMBER('KN 2018'!AE18),'KN 2018'!AE18,"")</f>
        <v>310</v>
      </c>
      <c r="P22" s="47">
        <f>IF(ISNUMBER('KN 2018'!AF18),'KN 2018'!AF18,"")</f>
        <v>601.42857142857144</v>
      </c>
    </row>
    <row r="23" spans="1:16" x14ac:dyDescent="0.25">
      <c r="A23" s="43" t="s">
        <v>25</v>
      </c>
      <c r="B23" s="37">
        <f>IF(ISNUMBER('KN 2018'!BN18),'KN 2018'!BN18,"")</f>
        <v>21</v>
      </c>
      <c r="C23" s="37">
        <f>IF(ISNUMBER('KN 2018'!BO18),'KN 2018'!BO18,"")</f>
        <v>23.148647385712547</v>
      </c>
      <c r="D23" s="37">
        <f>IF(ISNUMBER('KN 2018'!BP18),'KN 2018'!BP18,"")</f>
        <v>22.12</v>
      </c>
      <c r="E23" s="37">
        <f>IF(ISNUMBER('KN 2018'!BQ18),'KN 2018'!BQ18,"")</f>
        <v>17.38</v>
      </c>
      <c r="F23" s="37">
        <f>IF(ISNUMBER('KN 2018'!BR18),'KN 2018'!BR18,"")</f>
        <v>8.84</v>
      </c>
      <c r="G23" s="37">
        <f>IF(ISNUMBER('KN 2018'!BS18),'KN 2018'!BS18,"")</f>
        <v>19.13</v>
      </c>
      <c r="H23" s="37">
        <f>IF(ISNUMBER('KN 2018'!BT18),'KN 2018'!BT18,"")</f>
        <v>19.893792945120865</v>
      </c>
      <c r="I23" s="37">
        <f>IF(ISNUMBER('KN 2018'!BU18),'KN 2018'!BU18,"")</f>
        <v>21.32</v>
      </c>
      <c r="J23" s="37">
        <f>IF(ISNUMBER('KN 2018'!BV18),'KN 2018'!BV18,"")</f>
        <v>21.68</v>
      </c>
      <c r="K23" s="37">
        <f>IF(ISNUMBER('KN 2018'!BW18),'KN 2018'!BW18,"")</f>
        <v>22.852</v>
      </c>
      <c r="L23" s="37">
        <f>IF(ISNUMBER('KN 2018'!BX18),'KN 2018'!BX18,"")</f>
        <v>21.59675</v>
      </c>
      <c r="M23" s="37">
        <f>IF(ISNUMBER('KN 2018'!BY18),'KN 2018'!BY18,"")</f>
        <v>22.1</v>
      </c>
      <c r="N23" s="37">
        <f>IF(ISNUMBER('KN 2018'!BZ18),'KN 2018'!BZ18,"")</f>
        <v>27</v>
      </c>
      <c r="O23" s="37">
        <f>IF(ISNUMBER('KN 2018'!CA18),'KN 2018'!CA18,"")</f>
        <v>21.63</v>
      </c>
      <c r="P23" s="48">
        <f>IF(ISNUMBER('KN 2018'!CB18),'KN 2018'!CB18,"")</f>
        <v>20.69222788077381</v>
      </c>
    </row>
    <row r="24" spans="1:16" s="39" customFormat="1" x14ac:dyDescent="0.25">
      <c r="A24" s="42" t="s">
        <v>26</v>
      </c>
      <c r="B24" s="3">
        <f>IF(ISNUMBER('KN 2018'!CD18),'KN 2018'!CD18,"")</f>
        <v>34530</v>
      </c>
      <c r="C24" s="3">
        <f>IF(ISNUMBER('KN 2018'!CE18),'KN 2018'!CE18,"")</f>
        <v>36984</v>
      </c>
      <c r="D24" s="3">
        <f>IF(ISNUMBER('KN 2018'!CF18),'KN 2018'!CF18,"")</f>
        <v>33987</v>
      </c>
      <c r="E24" s="3">
        <f>IF(ISNUMBER('KN 2018'!CG18),'KN 2018'!CG18,"")</f>
        <v>34391</v>
      </c>
      <c r="F24" s="3">
        <f>IF(ISNUMBER('KN 2018'!CH18),'KN 2018'!CH18,"")</f>
        <v>31400</v>
      </c>
      <c r="G24" s="3">
        <f>IF(ISNUMBER('KN 2018'!CI18),'KN 2018'!CI18,"")</f>
        <v>31448</v>
      </c>
      <c r="H24" s="3">
        <f>IF(ISNUMBER('KN 2018'!CJ18),'KN 2018'!CJ18,"")</f>
        <v>33510</v>
      </c>
      <c r="I24" s="3">
        <f>IF(ISNUMBER('KN 2018'!CK18),'KN 2018'!CK18,"")</f>
        <v>33337</v>
      </c>
      <c r="J24" s="3">
        <f>IF(ISNUMBER('KN 2018'!CL18),'KN 2018'!CL18,"")</f>
        <v>33121</v>
      </c>
      <c r="K24" s="3">
        <f>IF(ISNUMBER('KN 2018'!CM18),'KN 2018'!CM18,"")</f>
        <v>33839</v>
      </c>
      <c r="L24" s="3">
        <f>IF(ISNUMBER('KN 2018'!CN18),'KN 2018'!CN18,"")</f>
        <v>34664</v>
      </c>
      <c r="M24" s="3">
        <f>IF(ISNUMBER('KN 2018'!CO18),'KN 2018'!CO18,"")</f>
        <v>35375</v>
      </c>
      <c r="N24" s="3">
        <f>IF(ISNUMBER('KN 2018'!CP18),'KN 2018'!CP18,"")</f>
        <v>32390</v>
      </c>
      <c r="O24" s="3">
        <f>IF(ISNUMBER('KN 2018'!CQ18),'KN 2018'!CQ18,"")</f>
        <v>34010</v>
      </c>
      <c r="P24" s="49">
        <f>IF(ISNUMBER('KN 2018'!CR18),'KN 2018'!CR18,"")</f>
        <v>33784.714285714283</v>
      </c>
    </row>
    <row r="25" spans="1:16" x14ac:dyDescent="0.25">
      <c r="A25" s="43" t="s">
        <v>27</v>
      </c>
      <c r="B25" s="37">
        <f>IF(ISNUMBER('KN 2018'!CT18),'KN 2018'!CT18,"")</f>
        <v>62</v>
      </c>
      <c r="C25" s="37">
        <f>IF(ISNUMBER('KN 2018'!CU18),'KN 2018'!CU18,"")</f>
        <v>64</v>
      </c>
      <c r="D25" s="37">
        <f>IF(ISNUMBER('KN 2018'!CV18),'KN 2018'!CV18,"")</f>
        <v>72.790990595495231</v>
      </c>
      <c r="E25" s="37">
        <f>IF(ISNUMBER('KN 2018'!CW18),'KN 2018'!CW18,"")</f>
        <v>66</v>
      </c>
      <c r="F25" s="37">
        <f>IF(ISNUMBER('KN 2018'!CX18),'KN 2018'!CX18,"")</f>
        <v>45</v>
      </c>
      <c r="G25" s="37">
        <f>IF(ISNUMBER('KN 2018'!CY18),'KN 2018'!CY18,"")</f>
        <v>97</v>
      </c>
      <c r="H25" s="37">
        <f>IF(ISNUMBER('KN 2018'!CZ18),'KN 2018'!CZ18,"")</f>
        <v>63.981291527999986</v>
      </c>
      <c r="I25" s="37">
        <f>IF(ISNUMBER('KN 2018'!DA18),'KN 2018'!DA18,"")</f>
        <v>63.32</v>
      </c>
      <c r="J25" s="37">
        <f>IF(ISNUMBER('KN 2018'!DB18),'KN 2018'!DB18,"")</f>
        <v>55</v>
      </c>
      <c r="K25" s="37">
        <f>IF(ISNUMBER('KN 2018'!DC18),'KN 2018'!DC18,"")</f>
        <v>60.72</v>
      </c>
      <c r="L25" s="37">
        <f>IF(ISNUMBER('KN 2018'!DD18),'KN 2018'!DD18,"")</f>
        <v>61.84</v>
      </c>
      <c r="M25" s="37">
        <f>IF(ISNUMBER('KN 2018'!DE18),'KN 2018'!DE18,"")</f>
        <v>62.309999999999995</v>
      </c>
      <c r="N25" s="37">
        <f>IF(ISNUMBER('KN 2018'!DF18),'KN 2018'!DF18,"")</f>
        <v>49</v>
      </c>
      <c r="O25" s="37">
        <f>IF(ISNUMBER('KN 2018'!DG18),'KN 2018'!DG18,"")</f>
        <v>70.900000000000006</v>
      </c>
      <c r="P25" s="48">
        <f>IF(ISNUMBER('KN 2018'!DH18),'KN 2018'!DH18,"")</f>
        <v>63.847305865963946</v>
      </c>
    </row>
    <row r="26" spans="1:16" s="39" customFormat="1" ht="15.75" thickBot="1" x14ac:dyDescent="0.3">
      <c r="A26" s="44" t="s">
        <v>28</v>
      </c>
      <c r="B26" s="40">
        <f>IF(ISNUMBER('KN 2018'!DJ18),'KN 2018'!DJ18,"")</f>
        <v>22110</v>
      </c>
      <c r="C26" s="40">
        <f>IF(ISNUMBER('KN 2018'!DK18),'KN 2018'!DK18,"")</f>
        <v>21821</v>
      </c>
      <c r="D26" s="40">
        <f>IF(ISNUMBER('KN 2018'!DL18),'KN 2018'!DL18,"")</f>
        <v>19237</v>
      </c>
      <c r="E26" s="40">
        <f>IF(ISNUMBER('KN 2018'!DM18),'KN 2018'!DM18,"")</f>
        <v>19962</v>
      </c>
      <c r="F26" s="40">
        <f>IF(ISNUMBER('KN 2018'!DN18),'KN 2018'!DN18,"")</f>
        <v>18000</v>
      </c>
      <c r="G26" s="40">
        <f>IF(ISNUMBER('KN 2018'!DO18),'KN 2018'!DO18,"")</f>
        <v>17731</v>
      </c>
      <c r="H26" s="40">
        <f>IF(ISNUMBER('KN 2018'!DP18),'KN 2018'!DP18,"")</f>
        <v>20310</v>
      </c>
      <c r="I26" s="40">
        <f>IF(ISNUMBER('KN 2018'!DQ18),'KN 2018'!DQ18,"")</f>
        <v>18934</v>
      </c>
      <c r="J26" s="40">
        <f>IF(ISNUMBER('KN 2018'!DR18),'KN 2018'!DR18,"")</f>
        <v>20961</v>
      </c>
      <c r="K26" s="40">
        <f>IF(ISNUMBER('KN 2018'!DS18),'KN 2018'!DS18,"")</f>
        <v>18600</v>
      </c>
      <c r="L26" s="40">
        <f>IF(ISNUMBER('KN 2018'!DT18),'KN 2018'!DT18,"")</f>
        <v>21042</v>
      </c>
      <c r="M26" s="40">
        <f>IF(ISNUMBER('KN 2018'!DU18),'KN 2018'!DU18,"")</f>
        <v>19364</v>
      </c>
      <c r="N26" s="40">
        <f>IF(ISNUMBER('KN 2018'!DV18),'KN 2018'!DV18,"")</f>
        <v>19250</v>
      </c>
      <c r="O26" s="40">
        <f>IF(ISNUMBER('KN 2018'!DW18),'KN 2018'!DW18,"")</f>
        <v>19710</v>
      </c>
      <c r="P26" s="50">
        <f>IF(ISNUMBER('KN 2018'!DX18),'KN 2018'!DX18,"")</f>
        <v>19788</v>
      </c>
    </row>
    <row r="27" spans="1:16" s="41" customFormat="1" ht="19.5" thickBot="1" x14ac:dyDescent="0.35">
      <c r="A27" s="100" t="str">
        <f>'KN 2018'!A19</f>
        <v>26-52-H/01 Elektromechanik pro zařízení a přístroje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f>IF(ISNUMBER('KN 2018'!B19),'KN 2018'!B19,"")</f>
        <v>23551.912978244563</v>
      </c>
      <c r="C28" s="52">
        <f>IF(ISNUMBER('KN 2018'!C19),'KN 2018'!C19,"")</f>
        <v>29598.456951428572</v>
      </c>
      <c r="D28" s="52">
        <f>IF(ISNUMBER('KN 2018'!D19),'KN 2018'!D19,"")</f>
        <v>26569.976952107099</v>
      </c>
      <c r="E28" s="52">
        <f>IF(ISNUMBER('KN 2018'!E19),'KN 2018'!E19,"")</f>
        <v>25418.89488336373</v>
      </c>
      <c r="F28" s="52">
        <f>IF(ISNUMBER('KN 2018'!F19),'KN 2018'!F19,"")</f>
        <v>19713.017048673082</v>
      </c>
      <c r="G28" s="52">
        <f>IF(ISNUMBER('KN 2018'!G19),'KN 2018'!G19,"")</f>
        <v>21457.231745630794</v>
      </c>
      <c r="H28" s="52">
        <f>IF(ISNUMBER('KN 2018'!H19),'KN 2018'!H19,"")</f>
        <v>24777.15760362686</v>
      </c>
      <c r="I28" s="52">
        <f>IF(ISNUMBER('KN 2018'!I19),'KN 2018'!I19,"")</f>
        <v>25949.569330650174</v>
      </c>
      <c r="J28" s="52">
        <f>IF(ISNUMBER('KN 2018'!J19),'KN 2018'!J19,"")</f>
        <v>26068.820177983187</v>
      </c>
      <c r="K28" s="52">
        <f>IF(ISNUMBER('KN 2018'!K19),'KN 2018'!K19,"")</f>
        <v>25461.822049775779</v>
      </c>
      <c r="L28" s="52">
        <f>IF(ISNUMBER('KN 2018'!L19),'KN 2018'!L19,"")</f>
        <v>25001.864830147213</v>
      </c>
      <c r="M28" s="91">
        <f>IF(ISNUMBER('KN 2018'!M19),'KN 2018'!M19,"")</f>
        <v>27510.737448566328</v>
      </c>
      <c r="N28" s="91" t="str">
        <f>IF(ISNUMBER('KN 2018'!N19),'KN 2018'!N19,"")</f>
        <v/>
      </c>
      <c r="O28" s="52">
        <f>IF(ISNUMBER('KN 2018'!O19),'KN 2018'!O19,"")</f>
        <v>23793.109006649203</v>
      </c>
      <c r="P28" s="46">
        <f>IF(ISNUMBER('KN 2018'!P19),'KN 2018'!P19,"")</f>
        <v>24990.197769757433</v>
      </c>
    </row>
    <row r="29" spans="1:16" s="39" customFormat="1" x14ac:dyDescent="0.25">
      <c r="A29" s="42" t="s">
        <v>52</v>
      </c>
      <c r="B29" s="38">
        <f>IF(ISNUMBER('KN 2018'!R19),'KN 2018'!R19,"")</f>
        <v>790</v>
      </c>
      <c r="C29" s="38">
        <f>IF(ISNUMBER('KN 2018'!S19),'KN 2018'!S19,"")</f>
        <v>605</v>
      </c>
      <c r="D29" s="38">
        <f>IF(ISNUMBER('KN 2018'!T19),'KN 2018'!T19,"")</f>
        <v>700</v>
      </c>
      <c r="E29" s="38">
        <f>IF(ISNUMBER('KN 2018'!U19),'KN 2018'!U19,"")</f>
        <v>517</v>
      </c>
      <c r="F29" s="38">
        <f>IF(ISNUMBER('KN 2018'!V19),'KN 2018'!V19,"")</f>
        <v>770</v>
      </c>
      <c r="G29" s="38">
        <f>IF(ISNUMBER('KN 2018'!W19),'KN 2018'!W19,"")</f>
        <v>370</v>
      </c>
      <c r="H29" s="38">
        <f>IF(ISNUMBER('KN 2018'!X19),'KN 2018'!X19,"")</f>
        <v>700</v>
      </c>
      <c r="I29" s="38">
        <f>IF(ISNUMBER('KN 2018'!Y19),'KN 2018'!Y19,"")</f>
        <v>738.2</v>
      </c>
      <c r="J29" s="38">
        <f>IF(ISNUMBER('KN 2018'!Z19),'KN 2018'!Z19,"")</f>
        <v>680</v>
      </c>
      <c r="K29" s="38">
        <f>IF(ISNUMBER('KN 2018'!AA19),'KN 2018'!AA19,"")</f>
        <v>605</v>
      </c>
      <c r="L29" s="38">
        <f>IF(ISNUMBER('KN 2018'!AB19),'KN 2018'!AB19,"")</f>
        <v>418</v>
      </c>
      <c r="M29" s="92">
        <f>IF(ISNUMBER('KN 2018'!AC19),'KN 2018'!AC19,"")</f>
        <v>713</v>
      </c>
      <c r="N29" s="92" t="str">
        <f>IF(ISNUMBER('KN 2018'!AD19),'KN 2018'!AD19,"")</f>
        <v/>
      </c>
      <c r="O29" s="38">
        <f>IF(ISNUMBER('KN 2018'!AE19),'KN 2018'!AE19,"")</f>
        <v>310</v>
      </c>
      <c r="P29" s="47">
        <f>IF(ISNUMBER('KN 2018'!AF19),'KN 2018'!AF19,"")</f>
        <v>608.93846153846152</v>
      </c>
    </row>
    <row r="30" spans="1:16" x14ac:dyDescent="0.25">
      <c r="A30" s="43" t="s">
        <v>25</v>
      </c>
      <c r="B30" s="37">
        <f>IF(ISNUMBER('KN 2018'!BN19),'KN 2018'!BN19,"")</f>
        <v>21.5</v>
      </c>
      <c r="C30" s="37">
        <f>IF(ISNUMBER('KN 2018'!BO19),'KN 2018'!BO19,"")</f>
        <v>17.399445703372592</v>
      </c>
      <c r="D30" s="37">
        <f>IF(ISNUMBER('KN 2018'!BP19),'KN 2018'!BP19,"")</f>
        <v>17.948844484480006</v>
      </c>
      <c r="E30" s="37">
        <f>IF(ISNUMBER('KN 2018'!BQ19),'KN 2018'!BQ19,"")</f>
        <v>18.940000000000001</v>
      </c>
      <c r="F30" s="37">
        <f>IF(ISNUMBER('KN 2018'!BR19),'KN 2018'!BR19,"")</f>
        <v>22.49</v>
      </c>
      <c r="G30" s="37">
        <f>IF(ISNUMBER('KN 2018'!BS19),'KN 2018'!BS19,"")</f>
        <v>19.59</v>
      </c>
      <c r="H30" s="37">
        <f>IF(ISNUMBER('KN 2018'!BT19),'KN 2018'!BT19,"")</f>
        <v>19.177868739474665</v>
      </c>
      <c r="I30" s="37">
        <f>IF(ISNUMBER('KN 2018'!BU19),'KN 2018'!BU19,"")</f>
        <v>17.89</v>
      </c>
      <c r="J30" s="37">
        <f>IF(ISNUMBER('KN 2018'!BV19),'KN 2018'!BV19,"")</f>
        <v>18.489999999999998</v>
      </c>
      <c r="K30" s="37">
        <f>IF(ISNUMBER('KN 2018'!BW19),'KN 2018'!BW19,"")</f>
        <v>18.638999999999999</v>
      </c>
      <c r="L30" s="37">
        <f>IF(ISNUMBER('KN 2018'!BX19),'KN 2018'!BX19,"")</f>
        <v>19.885000000000002</v>
      </c>
      <c r="M30" s="75">
        <f>IF(ISNUMBER('KN 2018'!BY19),'KN 2018'!BY19,"")</f>
        <v>17.850000000000001</v>
      </c>
      <c r="N30" s="75" t="str">
        <f>IF(ISNUMBER('KN 2018'!BZ19),'KN 2018'!BZ19,"")</f>
        <v/>
      </c>
      <c r="O30" s="37">
        <f>IF(ISNUMBER('KN 2018'!CA19),'KN 2018'!CA19,"")</f>
        <v>19.95</v>
      </c>
      <c r="P30" s="48">
        <f>IF(ISNUMBER('KN 2018'!CB19),'KN 2018'!CB19,"")</f>
        <v>19.21155068671748</v>
      </c>
    </row>
    <row r="31" spans="1:16" s="39" customFormat="1" x14ac:dyDescent="0.25">
      <c r="A31" s="42" t="s">
        <v>26</v>
      </c>
      <c r="B31" s="3">
        <f>IF(ISNUMBER('KN 2018'!CD19),'KN 2018'!CD19,"")</f>
        <v>34530</v>
      </c>
      <c r="C31" s="3">
        <f>IF(ISNUMBER('KN 2018'!CE19),'KN 2018'!CE19,"")</f>
        <v>36984</v>
      </c>
      <c r="D31" s="3">
        <f>IF(ISNUMBER('KN 2018'!CF19),'KN 2018'!CF19,"")</f>
        <v>33987</v>
      </c>
      <c r="E31" s="3">
        <f>IF(ISNUMBER('KN 2018'!CG19),'KN 2018'!CG19,"")</f>
        <v>34391</v>
      </c>
      <c r="F31" s="3">
        <f>IF(ISNUMBER('KN 2018'!CH19),'KN 2018'!CH19,"")</f>
        <v>31400</v>
      </c>
      <c r="G31" s="3">
        <f>IF(ISNUMBER('KN 2018'!CI19),'KN 2018'!CI19,"")</f>
        <v>31448</v>
      </c>
      <c r="H31" s="3">
        <f>IF(ISNUMBER('KN 2018'!CJ19),'KN 2018'!CJ19,"")</f>
        <v>33510</v>
      </c>
      <c r="I31" s="3">
        <f>IF(ISNUMBER('KN 2018'!CK19),'KN 2018'!CK19,"")</f>
        <v>33337</v>
      </c>
      <c r="J31" s="3">
        <f>IF(ISNUMBER('KN 2018'!CL19),'KN 2018'!CL19,"")</f>
        <v>33121</v>
      </c>
      <c r="K31" s="3">
        <f>IF(ISNUMBER('KN 2018'!CM19),'KN 2018'!CM19,"")</f>
        <v>33839</v>
      </c>
      <c r="L31" s="3">
        <f>IF(ISNUMBER('KN 2018'!CN19),'KN 2018'!CN19,"")</f>
        <v>34664</v>
      </c>
      <c r="M31" s="71">
        <f>IF(ISNUMBER('KN 2018'!CO19),'KN 2018'!CO19,"")</f>
        <v>35375</v>
      </c>
      <c r="N31" s="71" t="str">
        <f>IF(ISNUMBER('KN 2018'!CP19),'KN 2018'!CP19,"")</f>
        <v/>
      </c>
      <c r="O31" s="3">
        <f>IF(ISNUMBER('KN 2018'!CQ19),'KN 2018'!CQ19,"")</f>
        <v>34010</v>
      </c>
      <c r="P31" s="49">
        <f>IF(ISNUMBER('KN 2018'!CR19),'KN 2018'!CR19,"")</f>
        <v>33892</v>
      </c>
    </row>
    <row r="32" spans="1:16" x14ac:dyDescent="0.25">
      <c r="A32" s="43" t="s">
        <v>27</v>
      </c>
      <c r="B32" s="37">
        <f>IF(ISNUMBER('KN 2018'!CT19),'KN 2018'!CT19,"")</f>
        <v>62</v>
      </c>
      <c r="C32" s="37">
        <f>IF(ISNUMBER('KN 2018'!CU19),'KN 2018'!CU19,"")</f>
        <v>64</v>
      </c>
      <c r="D32" s="37">
        <f>IF(ISNUMBER('KN 2018'!CV19),'KN 2018'!CV19,"")</f>
        <v>60</v>
      </c>
      <c r="E32" s="37">
        <f>IF(ISNUMBER('KN 2018'!CW19),'KN 2018'!CW19,"")</f>
        <v>66</v>
      </c>
      <c r="F32" s="37">
        <f>IF(ISNUMBER('KN 2018'!CX19),'KN 2018'!CX19,"")</f>
        <v>73</v>
      </c>
      <c r="G32" s="37">
        <f>IF(ISNUMBER('KN 2018'!CY19),'KN 2018'!CY19,"")</f>
        <v>97</v>
      </c>
      <c r="H32" s="37">
        <f>IF(ISNUMBER('KN 2018'!CZ19),'KN 2018'!CZ19,"")</f>
        <v>63.981291527999986</v>
      </c>
      <c r="I32" s="37">
        <f>IF(ISNUMBER('KN 2018'!DA19),'KN 2018'!DA19,"")</f>
        <v>63.32</v>
      </c>
      <c r="J32" s="37">
        <f>IF(ISNUMBER('KN 2018'!DB19),'KN 2018'!DB19,"")</f>
        <v>55</v>
      </c>
      <c r="K32" s="37">
        <f>IF(ISNUMBER('KN 2018'!DC19),'KN 2018'!DC19,"")</f>
        <v>60.72</v>
      </c>
      <c r="L32" s="37">
        <f>IF(ISNUMBER('KN 2018'!DD19),'KN 2018'!DD19,"")</f>
        <v>61.84</v>
      </c>
      <c r="M32" s="75">
        <f>IF(ISNUMBER('KN 2018'!DE19),'KN 2018'!DE19,"")</f>
        <v>62.31</v>
      </c>
      <c r="N32" s="75" t="str">
        <f>IF(ISNUMBER('KN 2018'!DF19),'KN 2018'!DF19,"")</f>
        <v/>
      </c>
      <c r="O32" s="37">
        <f>IF(ISNUMBER('KN 2018'!DG19),'KN 2018'!DG19,"")</f>
        <v>70.900000000000006</v>
      </c>
      <c r="P32" s="48">
        <f>IF(ISNUMBER('KN 2018'!DH19),'KN 2018'!DH19,"")</f>
        <v>66.15933011753846</v>
      </c>
    </row>
    <row r="33" spans="1:16" s="39" customFormat="1" ht="15.75" thickBot="1" x14ac:dyDescent="0.3">
      <c r="A33" s="44" t="s">
        <v>28</v>
      </c>
      <c r="B33" s="40">
        <f>IF(ISNUMBER('KN 2018'!DJ19),'KN 2018'!DJ19,"")</f>
        <v>22110</v>
      </c>
      <c r="C33" s="40">
        <f>IF(ISNUMBER('KN 2018'!DK19),'KN 2018'!DK19,"")</f>
        <v>21821</v>
      </c>
      <c r="D33" s="40">
        <f>IF(ISNUMBER('KN 2018'!DL19),'KN 2018'!DL19,"")</f>
        <v>19237</v>
      </c>
      <c r="E33" s="40">
        <f>IF(ISNUMBER('KN 2018'!DM19),'KN 2018'!DM19,"")</f>
        <v>19962</v>
      </c>
      <c r="F33" s="40">
        <f>IF(ISNUMBER('KN 2018'!DN19),'KN 2018'!DN19,"")</f>
        <v>18000</v>
      </c>
      <c r="G33" s="40">
        <f>IF(ISNUMBER('KN 2018'!DO19),'KN 2018'!DO19,"")</f>
        <v>17731</v>
      </c>
      <c r="H33" s="40">
        <f>IF(ISNUMBER('KN 2018'!DP19),'KN 2018'!DP19,"")</f>
        <v>20310</v>
      </c>
      <c r="I33" s="40">
        <f>IF(ISNUMBER('KN 2018'!DQ19),'KN 2018'!DQ19,"")</f>
        <v>18934</v>
      </c>
      <c r="J33" s="40">
        <f>IF(ISNUMBER('KN 2018'!DR19),'KN 2018'!DR19,"")</f>
        <v>20961</v>
      </c>
      <c r="K33" s="40">
        <f>IF(ISNUMBER('KN 2018'!DS19),'KN 2018'!DS19,"")</f>
        <v>18600</v>
      </c>
      <c r="L33" s="40">
        <f>IF(ISNUMBER('KN 2018'!DT19),'KN 2018'!DT19,"")</f>
        <v>21042</v>
      </c>
      <c r="M33" s="93">
        <f>IF(ISNUMBER('KN 2018'!DU19),'KN 2018'!DU19,"")</f>
        <v>19364</v>
      </c>
      <c r="N33" s="93" t="str">
        <f>IF(ISNUMBER('KN 2018'!DV19),'KN 2018'!DV19,"")</f>
        <v/>
      </c>
      <c r="O33" s="40">
        <f>IF(ISNUMBER('KN 2018'!DW19),'KN 2018'!DW19,"")</f>
        <v>19710</v>
      </c>
      <c r="P33" s="50">
        <f>IF(ISNUMBER('KN 2018'!DX19),'KN 2018'!DX19,"")</f>
        <v>19829.384615384617</v>
      </c>
    </row>
    <row r="34" spans="1:16" s="41" customFormat="1" ht="19.5" thickBot="1" x14ac:dyDescent="0.35">
      <c r="A34" s="100" t="str">
        <f>'KN 2018'!A20</f>
        <v>23-55-H/02 Karosář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f>IF(ISNUMBER('KN 2018'!B20),'KN 2018'!B20,"")</f>
        <v>23732.875965470241</v>
      </c>
      <c r="C35" s="52">
        <f>IF(ISNUMBER('KN 2018'!C20),'KN 2018'!C20,"")</f>
        <v>23098.962299999996</v>
      </c>
      <c r="D35" s="52">
        <f>IF(ISNUMBER('KN 2018'!D20),'KN 2018'!D20,"")</f>
        <v>20976.094634207911</v>
      </c>
      <c r="E35" s="52">
        <f>IF(ISNUMBER('KN 2018'!E20),'KN 2018'!E20,"")</f>
        <v>22303.300699300697</v>
      </c>
      <c r="F35" s="91" t="str">
        <f>IF(ISNUMBER('KN 2018'!F20),'KN 2018'!F20,"")</f>
        <v/>
      </c>
      <c r="G35" s="52">
        <f>IF(ISNUMBER('KN 2018'!G20),'KN 2018'!G20,"")</f>
        <v>20121.126723314643</v>
      </c>
      <c r="H35" s="52" t="str">
        <f>IF(ISNUMBER('KN 2018'!H20),'KN 2018'!H20,"")</f>
        <v/>
      </c>
      <c r="I35" s="52">
        <f>IF(ISNUMBER('KN 2018'!I20),'KN 2018'!I20,"")</f>
        <v>21805.190048638367</v>
      </c>
      <c r="J35" s="52">
        <f>IF(ISNUMBER('KN 2018'!J20),'KN 2018'!J20,"")</f>
        <v>22905.965917477355</v>
      </c>
      <c r="K35" s="52">
        <f>IF(ISNUMBER('KN 2018'!K20),'KN 2018'!K20,"")</f>
        <v>21445.362459517819</v>
      </c>
      <c r="L35" s="52">
        <f>IF(ISNUMBER('KN 2018'!L20),'KN 2018'!L20,"")</f>
        <v>23262.948426803243</v>
      </c>
      <c r="M35" s="52">
        <f>IF(ISNUMBER('KN 2018'!M20),'KN 2018'!M20,"")</f>
        <v>22554.058546406795</v>
      </c>
      <c r="N35" s="52">
        <f>IF(ISNUMBER('KN 2018'!N20),'KN 2018'!N20,"")</f>
        <v>18117.04433497537</v>
      </c>
      <c r="O35" s="52">
        <f>IF(ISNUMBER('KN 2018'!O20),'KN 2018'!O20,"")</f>
        <v>21322.744465945303</v>
      </c>
      <c r="P35" s="46">
        <f>IF(ISNUMBER('KN 2018'!P20),'KN 2018'!P20,"")</f>
        <v>21803.806210171479</v>
      </c>
    </row>
    <row r="36" spans="1:16" s="39" customFormat="1" x14ac:dyDescent="0.25">
      <c r="A36" s="42" t="s">
        <v>52</v>
      </c>
      <c r="B36" s="38">
        <f>IF(ISNUMBER('KN 2018'!R20),'KN 2018'!R20,"")</f>
        <v>3600</v>
      </c>
      <c r="C36" s="38">
        <f>IF(ISNUMBER('KN 2018'!S20),'KN 2018'!S20,"")</f>
        <v>3281</v>
      </c>
      <c r="D36" s="38">
        <f>IF(ISNUMBER('KN 2018'!T20),'KN 2018'!T20,"")</f>
        <v>700</v>
      </c>
      <c r="E36" s="38">
        <f>IF(ISNUMBER('KN 2018'!U20),'KN 2018'!U20,"")</f>
        <v>517</v>
      </c>
      <c r="F36" s="92" t="str">
        <f>IF(ISNUMBER('KN 2018'!V20),'KN 2018'!V20,"")</f>
        <v/>
      </c>
      <c r="G36" s="38">
        <f>IF(ISNUMBER('KN 2018'!W20),'KN 2018'!W20,"")</f>
        <v>365</v>
      </c>
      <c r="H36" s="38" t="str">
        <f>IF(ISNUMBER('KN 2018'!X20),'KN 2018'!X20,"")</f>
        <v/>
      </c>
      <c r="I36" s="38">
        <f>IF(ISNUMBER('KN 2018'!Y20),'KN 2018'!Y20,"")</f>
        <v>724.1</v>
      </c>
      <c r="J36" s="38">
        <f>IF(ISNUMBER('KN 2018'!Z20),'KN 2018'!Z20,"")</f>
        <v>671</v>
      </c>
      <c r="K36" s="38">
        <f>IF(ISNUMBER('KN 2018'!AA20),'KN 2018'!AA20,"")</f>
        <v>586</v>
      </c>
      <c r="L36" s="38">
        <f>IF(ISNUMBER('KN 2018'!AB20),'KN 2018'!AB20,"")</f>
        <v>418</v>
      </c>
      <c r="M36" s="38">
        <f>IF(ISNUMBER('KN 2018'!AC20),'KN 2018'!AC20,"")</f>
        <v>713</v>
      </c>
      <c r="N36" s="38">
        <f>IF(ISNUMBER('KN 2018'!AD20),'KN 2018'!AD20,"")</f>
        <v>2463</v>
      </c>
      <c r="O36" s="38">
        <f>IF(ISNUMBER('KN 2018'!AE20),'KN 2018'!AE20,"")</f>
        <v>310</v>
      </c>
      <c r="P36" s="47">
        <f>IF(ISNUMBER('KN 2018'!AF20),'KN 2018'!AF20,"")</f>
        <v>1195.675</v>
      </c>
    </row>
    <row r="37" spans="1:16" x14ac:dyDescent="0.25">
      <c r="A37" s="43" t="s">
        <v>25</v>
      </c>
      <c r="B37" s="37">
        <f>IF(ISNUMBER('KN 2018'!BN20),'KN 2018'!BN20,"")</f>
        <v>21.3</v>
      </c>
      <c r="C37" s="37">
        <f>IF(ISNUMBER('KN 2018'!BO20),'KN 2018'!BO20,"")</f>
        <v>23.349068575199233</v>
      </c>
      <c r="D37" s="37">
        <f>IF(ISNUMBER('KN 2018'!BP20),'KN 2018'!BP20,"")</f>
        <v>22.984266919040007</v>
      </c>
      <c r="E37" s="37">
        <f>IF(ISNUMBER('KN 2018'!BQ20),'KN 2018'!BQ20,"")</f>
        <v>22.1</v>
      </c>
      <c r="F37" s="75" t="str">
        <f>IF(ISNUMBER('KN 2018'!BR20),'KN 2018'!BR20,"")</f>
        <v/>
      </c>
      <c r="G37" s="37">
        <f>IF(ISNUMBER('KN 2018'!BS20),'KN 2018'!BS20,"")</f>
        <v>21.05</v>
      </c>
      <c r="H37" s="37" t="str">
        <f>IF(ISNUMBER('KN 2018'!BT20),'KN 2018'!BT20,"")</f>
        <v/>
      </c>
      <c r="I37" s="37">
        <f>IF(ISNUMBER('KN 2018'!BU20),'KN 2018'!BU20,"")</f>
        <v>21.96</v>
      </c>
      <c r="J37" s="37">
        <f>IF(ISNUMBER('KN 2018'!BV20),'KN 2018'!BV20,"")</f>
        <v>21.68</v>
      </c>
      <c r="K37" s="37">
        <f>IF(ISNUMBER('KN 2018'!BW20),'KN 2018'!BW20,"")</f>
        <v>22.852</v>
      </c>
      <c r="L37" s="37">
        <f>IF(ISNUMBER('KN 2018'!BX20),'KN 2018'!BX20,"")</f>
        <v>21.68785581395349</v>
      </c>
      <c r="M37" s="37">
        <f>IF(ISNUMBER('KN 2018'!BY20),'KN 2018'!BY20,"")</f>
        <v>22.55</v>
      </c>
      <c r="N37" s="37">
        <f>IF(ISNUMBER('KN 2018'!BZ20),'KN 2018'!BZ20,"")</f>
        <v>29</v>
      </c>
      <c r="O37" s="37">
        <f>IF(ISNUMBER('KN 2018'!CA20),'KN 2018'!CA20,"")</f>
        <v>22.69</v>
      </c>
      <c r="P37" s="48">
        <f>IF(ISNUMBER('KN 2018'!CB20),'KN 2018'!CB20,"")</f>
        <v>22.766932609016063</v>
      </c>
    </row>
    <row r="38" spans="1:16" s="39" customFormat="1" x14ac:dyDescent="0.25">
      <c r="A38" s="42" t="s">
        <v>26</v>
      </c>
      <c r="B38" s="3">
        <f>IF(ISNUMBER('KN 2018'!CD20),'KN 2018'!CD20,"")</f>
        <v>34530</v>
      </c>
      <c r="C38" s="3">
        <f>IF(ISNUMBER('KN 2018'!CE20),'KN 2018'!CE20,"")</f>
        <v>36984</v>
      </c>
      <c r="D38" s="3">
        <f>IF(ISNUMBER('KN 2018'!CF20),'KN 2018'!CF20,"")</f>
        <v>33987</v>
      </c>
      <c r="E38" s="3">
        <f>IF(ISNUMBER('KN 2018'!CG20),'KN 2018'!CG20,"")</f>
        <v>34391</v>
      </c>
      <c r="F38" s="71" t="str">
        <f>IF(ISNUMBER('KN 2018'!CH20),'KN 2018'!CH20,"")</f>
        <v/>
      </c>
      <c r="G38" s="3">
        <f>IF(ISNUMBER('KN 2018'!CI20),'KN 2018'!CI20,"")</f>
        <v>31448</v>
      </c>
      <c r="H38" s="3" t="str">
        <f>IF(ISNUMBER('KN 2018'!CJ20),'KN 2018'!CJ20,"")</f>
        <v/>
      </c>
      <c r="I38" s="3">
        <f>IF(ISNUMBER('KN 2018'!CK20),'KN 2018'!CK20,"")</f>
        <v>33337</v>
      </c>
      <c r="J38" s="3">
        <f>IF(ISNUMBER('KN 2018'!CL20),'KN 2018'!CL20,"")</f>
        <v>33121</v>
      </c>
      <c r="K38" s="3">
        <f>IF(ISNUMBER('KN 2018'!CM20),'KN 2018'!CM20,"")</f>
        <v>33839</v>
      </c>
      <c r="L38" s="3">
        <f>IF(ISNUMBER('KN 2018'!CN20),'KN 2018'!CN20,"")</f>
        <v>34664</v>
      </c>
      <c r="M38" s="3">
        <f>IF(ISNUMBER('KN 2018'!CO20),'KN 2018'!CO20,"")</f>
        <v>35375</v>
      </c>
      <c r="N38" s="3">
        <f>IF(ISNUMBER('KN 2018'!CP20),'KN 2018'!CP20,"")</f>
        <v>32390</v>
      </c>
      <c r="O38" s="3">
        <f>IF(ISNUMBER('KN 2018'!CQ20),'KN 2018'!CQ20,"")</f>
        <v>34010</v>
      </c>
      <c r="P38" s="49">
        <f>IF(ISNUMBER('KN 2018'!CR20),'KN 2018'!CR20,"")</f>
        <v>34006.333333333336</v>
      </c>
    </row>
    <row r="39" spans="1:16" x14ac:dyDescent="0.25">
      <c r="A39" s="43" t="s">
        <v>27</v>
      </c>
      <c r="B39" s="37">
        <f>IF(ISNUMBER('KN 2018'!CT20),'KN 2018'!CT20,"")</f>
        <v>62</v>
      </c>
      <c r="C39" s="37">
        <f>IF(ISNUMBER('KN 2018'!CU20),'KN 2018'!CU20,"")</f>
        <v>64</v>
      </c>
      <c r="D39" s="37">
        <f>IF(ISNUMBER('KN 2018'!CV20),'KN 2018'!CV20,"")</f>
        <v>71.433152388595218</v>
      </c>
      <c r="E39" s="37">
        <f>IF(ISNUMBER('KN 2018'!CW20),'KN 2018'!CW20,"")</f>
        <v>66</v>
      </c>
      <c r="F39" s="75" t="str">
        <f>IF(ISNUMBER('KN 2018'!CX20),'KN 2018'!CX20,"")</f>
        <v/>
      </c>
      <c r="G39" s="37">
        <f>IF(ISNUMBER('KN 2018'!CY20),'KN 2018'!CY20,"")</f>
        <v>97</v>
      </c>
      <c r="H39" s="37" t="str">
        <f>IF(ISNUMBER('KN 2018'!CZ20),'KN 2018'!CZ20,"")</f>
        <v/>
      </c>
      <c r="I39" s="37">
        <f>IF(ISNUMBER('KN 2018'!DA20),'KN 2018'!DA20,"")</f>
        <v>63.32</v>
      </c>
      <c r="J39" s="37">
        <f>IF(ISNUMBER('KN 2018'!DB20),'KN 2018'!DB20,"")</f>
        <v>55</v>
      </c>
      <c r="K39" s="37">
        <f>IF(ISNUMBER('KN 2018'!DC20),'KN 2018'!DC20,"")</f>
        <v>60.72</v>
      </c>
      <c r="L39" s="37">
        <f>IF(ISNUMBER('KN 2018'!DD20),'KN 2018'!DD20,"")</f>
        <v>61.84</v>
      </c>
      <c r="M39" s="37">
        <f>IF(ISNUMBER('KN 2018'!DE20),'KN 2018'!DE20,"")</f>
        <v>62.309999999999995</v>
      </c>
      <c r="N39" s="37">
        <f>IF(ISNUMBER('KN 2018'!DF20),'KN 2018'!DF20,"")</f>
        <v>49</v>
      </c>
      <c r="O39" s="37">
        <f>IF(ISNUMBER('KN 2018'!DG20),'KN 2018'!DG20,"")</f>
        <v>70.900000000000006</v>
      </c>
      <c r="P39" s="48">
        <f>IF(ISNUMBER('KN 2018'!DH20),'KN 2018'!DH20,"")</f>
        <v>65.293596032382922</v>
      </c>
    </row>
    <row r="40" spans="1:16" s="39" customFormat="1" ht="15.75" thickBot="1" x14ac:dyDescent="0.3">
      <c r="A40" s="44" t="s">
        <v>28</v>
      </c>
      <c r="B40" s="40">
        <f>IF(ISNUMBER('KN 2018'!DJ20),'KN 2018'!DJ20,"")</f>
        <v>22110</v>
      </c>
      <c r="C40" s="40">
        <f>IF(ISNUMBER('KN 2018'!DK20),'KN 2018'!DK20,"")</f>
        <v>21821</v>
      </c>
      <c r="D40" s="40">
        <f>IF(ISNUMBER('KN 2018'!DL20),'KN 2018'!DL20,"")</f>
        <v>19237</v>
      </c>
      <c r="E40" s="40">
        <f>IF(ISNUMBER('KN 2018'!DM20),'KN 2018'!DM20,"")</f>
        <v>19962</v>
      </c>
      <c r="F40" s="93" t="str">
        <f>IF(ISNUMBER('KN 2018'!DN20),'KN 2018'!DN20,"")</f>
        <v/>
      </c>
      <c r="G40" s="40">
        <f>IF(ISNUMBER('KN 2018'!DO20),'KN 2018'!DO20,"")</f>
        <v>17731</v>
      </c>
      <c r="H40" s="40" t="str">
        <f>IF(ISNUMBER('KN 2018'!DP20),'KN 2018'!DP20,"")</f>
        <v/>
      </c>
      <c r="I40" s="40">
        <f>IF(ISNUMBER('KN 2018'!DQ20),'KN 2018'!DQ20,"")</f>
        <v>18934</v>
      </c>
      <c r="J40" s="40">
        <f>IF(ISNUMBER('KN 2018'!DR20),'KN 2018'!DR20,"")</f>
        <v>20961</v>
      </c>
      <c r="K40" s="40">
        <f>IF(ISNUMBER('KN 2018'!DS20),'KN 2018'!DS20,"")</f>
        <v>18600</v>
      </c>
      <c r="L40" s="40">
        <f>IF(ISNUMBER('KN 2018'!DT20),'KN 2018'!DT20,"")</f>
        <v>21042</v>
      </c>
      <c r="M40" s="40">
        <f>IF(ISNUMBER('KN 2018'!DU20),'KN 2018'!DU20,"")</f>
        <v>19364</v>
      </c>
      <c r="N40" s="40">
        <f>IF(ISNUMBER('KN 2018'!DV20),'KN 2018'!DV20,"")</f>
        <v>19250</v>
      </c>
      <c r="O40" s="40">
        <f>IF(ISNUMBER('KN 2018'!DW20),'KN 2018'!DW20,"")</f>
        <v>19710</v>
      </c>
      <c r="P40" s="50">
        <f>IF(ISNUMBER('KN 2018'!DX20),'KN 2018'!DX20,"")</f>
        <v>19893.5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1'!A1:P1</f>
        <v>Krajské normativy a ukazatele pro stanovení krajských normativů v roce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2018'!A23</f>
        <v>65-51-H/01 Kuchař - číšník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f>IF(ISNUMBER('KN 2018'!B23),'KN 2018'!B23,"")</f>
        <v>24471.642857142859</v>
      </c>
      <c r="C7" s="52">
        <f>IF(ISNUMBER('KN 2018'!C23),'KN 2018'!C23,"")</f>
        <v>23649.242857142857</v>
      </c>
      <c r="D7" s="52">
        <f>IF(ISNUMBER('KN 2018'!D23),'KN 2018'!D23,"")</f>
        <v>23304.771413796509</v>
      </c>
      <c r="E7" s="52">
        <f>IF(ISNUMBER('KN 2018'!E23),'KN 2018'!E23,"")</f>
        <v>23110.25873667216</v>
      </c>
      <c r="F7" s="52">
        <f>IF(ISNUMBER('KN 2018'!F23),'KN 2018'!F23,"")</f>
        <v>20795.605973676065</v>
      </c>
      <c r="G7" s="52">
        <f>IF(ISNUMBER('KN 2018'!G23),'KN 2018'!G23,"")</f>
        <v>21723.092685082531</v>
      </c>
      <c r="H7" s="52">
        <f>IF(ISNUMBER('KN 2018'!H23),'KN 2018'!H23,"")</f>
        <v>22415.208764517651</v>
      </c>
      <c r="I7" s="52">
        <f>IF(ISNUMBER('KN 2018'!I23),'KN 2018'!I23,"")</f>
        <v>22170.773030532302</v>
      </c>
      <c r="J7" s="52">
        <f>IF(ISNUMBER('KN 2018'!J23),'KN 2018'!J23,"")</f>
        <v>22145.160743829001</v>
      </c>
      <c r="K7" s="52">
        <f>IF(ISNUMBER('KN 2018'!K23),'KN 2018'!K23,"")</f>
        <v>21745.979147026828</v>
      </c>
      <c r="L7" s="52">
        <f>IF(ISNUMBER('KN 2018'!L23),'KN 2018'!L23,"")</f>
        <v>23295.804258906865</v>
      </c>
      <c r="M7" s="52">
        <f>IF(ISNUMBER('KN 2018'!M23),'KN 2018'!M23,"")</f>
        <v>22792.328015655425</v>
      </c>
      <c r="N7" s="52">
        <f>IF(ISNUMBER('KN 2018'!N23),'KN 2018'!N23,"")</f>
        <v>23225.670329670331</v>
      </c>
      <c r="O7" s="52">
        <f>IF(ISNUMBER('KN 2018'!O23),'KN 2018'!O23,"")</f>
        <v>21792.327064773235</v>
      </c>
      <c r="P7" s="46">
        <f>IF(ISNUMBER('KN 2018'!P23),'KN 2018'!P23,"")</f>
        <v>22616.990419887472</v>
      </c>
    </row>
    <row r="8" spans="1:31" s="39" customFormat="1" x14ac:dyDescent="0.25">
      <c r="A8" s="42" t="s">
        <v>52</v>
      </c>
      <c r="B8" s="38">
        <f>IF(ISNUMBER('KN 2018'!R23),'KN 2018'!R23,"")</f>
        <v>0</v>
      </c>
      <c r="C8" s="38">
        <f>IF(ISNUMBER('KN 2018'!S23),'KN 2018'!S23,"")</f>
        <v>0</v>
      </c>
      <c r="D8" s="38">
        <f>IF(ISNUMBER('KN 2018'!T23),'KN 2018'!T23,"")</f>
        <v>0</v>
      </c>
      <c r="E8" s="38">
        <f>IF(ISNUMBER('KN 2018'!U23),'KN 2018'!U23,"")</f>
        <v>250</v>
      </c>
      <c r="F8" s="38">
        <f>IF(ISNUMBER('KN 2018'!V23),'KN 2018'!V23,"")</f>
        <v>0</v>
      </c>
      <c r="G8" s="38">
        <f>IF(ISNUMBER('KN 2018'!W23),'KN 2018'!W23,"")</f>
        <v>211</v>
      </c>
      <c r="H8" s="38">
        <f>IF(ISNUMBER('KN 2018'!X23),'KN 2018'!X23,"")</f>
        <v>0</v>
      </c>
      <c r="I8" s="38">
        <f>IF(ISNUMBER('KN 2018'!Y23),'KN 2018'!Y23,"")</f>
        <v>75.400000000000006</v>
      </c>
      <c r="J8" s="38">
        <f>IF(ISNUMBER('KN 2018'!Z23),'KN 2018'!Z23,"")</f>
        <v>66</v>
      </c>
      <c r="K8" s="38">
        <f>IF(ISNUMBER('KN 2018'!AA23),'KN 2018'!AA23,"")</f>
        <v>102</v>
      </c>
      <c r="L8" s="38">
        <f>IF(ISNUMBER('KN 2018'!AB23),'KN 2018'!AB23,"")</f>
        <v>0</v>
      </c>
      <c r="M8" s="38">
        <f>IF(ISNUMBER('KN 2018'!AC23),'KN 2018'!AC23,"")</f>
        <v>0</v>
      </c>
      <c r="N8" s="38">
        <f>IF(ISNUMBER('KN 2018'!AD23),'KN 2018'!AD23,"")</f>
        <v>0</v>
      </c>
      <c r="O8" s="38">
        <f>IF(ISNUMBER('KN 2018'!AE23),'KN 2018'!AE23,"")</f>
        <v>310</v>
      </c>
      <c r="P8" s="47">
        <f>IF(ISNUMBER('KN 2018'!AF23),'KN 2018'!AF23,"")</f>
        <v>169.06666666666666</v>
      </c>
    </row>
    <row r="9" spans="1:31" x14ac:dyDescent="0.25">
      <c r="A9" s="43" t="s">
        <v>25</v>
      </c>
      <c r="B9" s="37">
        <f>IF(ISNUMBER('KN 2018'!BN23),'KN 2018'!BN23,"")</f>
        <v>22.4</v>
      </c>
      <c r="C9" s="37">
        <f>IF(ISNUMBER('KN 2018'!BO23),'KN 2018'!BO23,"")</f>
        <v>23.013698630136986</v>
      </c>
      <c r="D9" s="37">
        <f>IF(ISNUMBER('KN 2018'!BP23),'KN 2018'!BP23,"")</f>
        <v>20.243210351840006</v>
      </c>
      <c r="E9" s="37">
        <f>IF(ISNUMBER('KN 2018'!BQ23),'KN 2018'!BQ23,"")</f>
        <v>22.87</v>
      </c>
      <c r="F9" s="37">
        <f>IF(ISNUMBER('KN 2018'!BR23),'KN 2018'!BR23,"")</f>
        <v>21.39</v>
      </c>
      <c r="G9" s="37">
        <f>IF(ISNUMBER('KN 2018'!BS23),'KN 2018'!BS23,"")</f>
        <v>21.59</v>
      </c>
      <c r="H9" s="37">
        <f>IF(ISNUMBER('KN 2018'!BT23),'KN 2018'!BT23,"")</f>
        <v>21.981589806415151</v>
      </c>
      <c r="I9" s="37">
        <f>IF(ISNUMBER('KN 2018'!BU23),'KN 2018'!BU23,"")</f>
        <v>21.7</v>
      </c>
      <c r="J9" s="37">
        <f>IF(ISNUMBER('KN 2018'!BV23),'KN 2018'!BV23,"")</f>
        <v>18.63</v>
      </c>
      <c r="K9" s="37">
        <f>IF(ISNUMBER('KN 2018'!BW23),'KN 2018'!BW23,"")</f>
        <v>21.146000000000001</v>
      </c>
      <c r="L9" s="37">
        <f>IF(ISNUMBER('KN 2018'!BX23),'KN 2018'!BX23,"")</f>
        <v>21.356521739130432</v>
      </c>
      <c r="M9" s="37">
        <f>IF(ISNUMBER('KN 2018'!BY23),'KN 2018'!BY23,"")</f>
        <v>22.34</v>
      </c>
      <c r="N9" s="37">
        <f>IF(ISNUMBER('KN 2018'!BZ23),'KN 2018'!BZ23,"")</f>
        <v>19.5</v>
      </c>
      <c r="O9" s="37">
        <f>IF(ISNUMBER('KN 2018'!CA23),'KN 2018'!CA23,"")</f>
        <v>21.74</v>
      </c>
      <c r="P9" s="48">
        <f>IF(ISNUMBER('KN 2018'!CB23),'KN 2018'!CB23,"")</f>
        <v>21.421501466251613</v>
      </c>
    </row>
    <row r="10" spans="1:31" s="39" customFormat="1" x14ac:dyDescent="0.25">
      <c r="A10" s="42" t="s">
        <v>26</v>
      </c>
      <c r="B10" s="3">
        <f>IF(ISNUMBER('KN 2018'!CD23),'KN 2018'!CD23,"")</f>
        <v>31530</v>
      </c>
      <c r="C10" s="3">
        <f>IF(ISNUMBER('KN 2018'!CE23),'KN 2018'!CE23,"")</f>
        <v>33398</v>
      </c>
      <c r="D10" s="3">
        <f>IF(ISNUMBER('KN 2018'!CF23),'KN 2018'!CF23,"")</f>
        <v>31975</v>
      </c>
      <c r="E10" s="3">
        <f>IF(ISNUMBER('KN 2018'!CG23),'KN 2018'!CG23,"")</f>
        <v>33070</v>
      </c>
      <c r="F10" s="3">
        <f>IF(ISNUMBER('KN 2018'!CH23),'KN 2018'!CH23,"")</f>
        <v>30400</v>
      </c>
      <c r="G10" s="3">
        <f>IF(ISNUMBER('KN 2018'!CI23),'KN 2018'!CI23,"")</f>
        <v>28435</v>
      </c>
      <c r="H10" s="3">
        <f>IF(ISNUMBER('KN 2018'!CJ23),'KN 2018'!CJ23,"")</f>
        <v>31550</v>
      </c>
      <c r="I10" s="3">
        <f>IF(ISNUMBER('KN 2018'!CK23),'KN 2018'!CK23,"")</f>
        <v>30679</v>
      </c>
      <c r="J10" s="3">
        <f>IF(ISNUMBER('KN 2018'!CL23),'KN 2018'!CL23,"")</f>
        <v>29031</v>
      </c>
      <c r="K10" s="3">
        <f>IF(ISNUMBER('KN 2018'!CM23),'KN 2018'!CM23,"")</f>
        <v>29858</v>
      </c>
      <c r="L10" s="3">
        <f>IF(ISNUMBER('KN 2018'!CN23),'KN 2018'!CN23,"")</f>
        <v>31079</v>
      </c>
      <c r="M10" s="3">
        <f>IF(ISNUMBER('KN 2018'!CO23),'KN 2018'!CO23,"")</f>
        <v>32649</v>
      </c>
      <c r="N10" s="3">
        <f>IF(ISNUMBER('KN 2018'!CP23),'KN 2018'!CP23,"")</f>
        <v>30081</v>
      </c>
      <c r="O10" s="3">
        <f>IF(ISNUMBER('KN 2018'!CQ23),'KN 2018'!CQ23,"")</f>
        <v>31560</v>
      </c>
      <c r="P10" s="49">
        <f>IF(ISNUMBER('KN 2018'!CR23),'KN 2018'!CR23,"")</f>
        <v>31092.5</v>
      </c>
    </row>
    <row r="11" spans="1:31" x14ac:dyDescent="0.25">
      <c r="A11" s="43" t="s">
        <v>27</v>
      </c>
      <c r="B11" s="37">
        <f>IF(ISNUMBER('KN 2018'!CT23),'KN 2018'!CT23,"")</f>
        <v>35</v>
      </c>
      <c r="C11" s="37">
        <f>IF(ISNUMBER('KN 2018'!CU23),'KN 2018'!CU23,"")</f>
        <v>42</v>
      </c>
      <c r="D11" s="37">
        <f>IF(ISNUMBER('KN 2018'!CV23),'KN 2018'!CV23,"")</f>
        <v>53.064317125652018</v>
      </c>
      <c r="E11" s="37">
        <f>IF(ISNUMBER('KN 2018'!CW23),'KN 2018'!CW23,"")</f>
        <v>41.6</v>
      </c>
      <c r="F11" s="37">
        <f>IF(ISNUMBER('KN 2018'!CX23),'KN 2018'!CX23,"")</f>
        <v>57.74</v>
      </c>
      <c r="G11" s="37">
        <f>IF(ISNUMBER('KN 2018'!CY23),'KN 2018'!CY23,"")</f>
        <v>35.950000000000003</v>
      </c>
      <c r="H11" s="37">
        <f>IF(ISNUMBER('KN 2018'!CZ23),'KN 2018'!CZ23,"")</f>
        <v>47.868669611532006</v>
      </c>
      <c r="I11" s="37">
        <f>IF(ISNUMBER('KN 2018'!DA23),'KN 2018'!DA23,"")</f>
        <v>44.22</v>
      </c>
      <c r="J11" s="37">
        <f>IF(ISNUMBER('KN 2018'!DB23),'KN 2018'!DB23,"")</f>
        <v>73</v>
      </c>
      <c r="K11" s="37">
        <f>IF(ISNUMBER('KN 2018'!DC23),'KN 2018'!DC23,"")</f>
        <v>46.48</v>
      </c>
      <c r="L11" s="37">
        <f>IF(ISNUMBER('KN 2018'!DD23),'KN 2018'!DD23,"")</f>
        <v>43.29</v>
      </c>
      <c r="M11" s="37">
        <f>IF(ISNUMBER('KN 2018'!DE23),'KN 2018'!DE23,"")</f>
        <v>44.22</v>
      </c>
      <c r="N11" s="37">
        <f>IF(ISNUMBER('KN 2018'!DF23),'KN 2018'!DF23,"")</f>
        <v>49</v>
      </c>
      <c r="O11" s="37">
        <f>IF(ISNUMBER('KN 2018'!DG23),'KN 2018'!DG23,"")</f>
        <v>54.1</v>
      </c>
      <c r="P11" s="48">
        <f>IF(ISNUMBER('KN 2018'!DH23),'KN 2018'!DH23,"")</f>
        <v>47.680927624084575</v>
      </c>
    </row>
    <row r="12" spans="1:31" s="39" customFormat="1" ht="15.75" thickBot="1" x14ac:dyDescent="0.3">
      <c r="A12" s="44" t="s">
        <v>28</v>
      </c>
      <c r="B12" s="40">
        <f>IF(ISNUMBER('KN 2018'!DJ23),'KN 2018'!DJ23,"")</f>
        <v>22110</v>
      </c>
      <c r="C12" s="40">
        <f>IF(ISNUMBER('KN 2018'!DK23),'KN 2018'!DK23,"")</f>
        <v>21821</v>
      </c>
      <c r="D12" s="40">
        <f>IF(ISNUMBER('KN 2018'!DL23),'KN 2018'!DL23,"")</f>
        <v>19237</v>
      </c>
      <c r="E12" s="40">
        <f>IF(ISNUMBER('KN 2018'!DM23),'KN 2018'!DM23,"")</f>
        <v>19962</v>
      </c>
      <c r="F12" s="40">
        <f>IF(ISNUMBER('KN 2018'!DN23),'KN 2018'!DN23,"")</f>
        <v>18000</v>
      </c>
      <c r="G12" s="40">
        <f>IF(ISNUMBER('KN 2018'!DO23),'KN 2018'!DO23,"")</f>
        <v>17731</v>
      </c>
      <c r="H12" s="40">
        <f>IF(ISNUMBER('KN 2018'!DP23),'KN 2018'!DP23,"")</f>
        <v>20710</v>
      </c>
      <c r="I12" s="40">
        <f>IF(ISNUMBER('KN 2018'!DQ23),'KN 2018'!DQ23,"")</f>
        <v>19182</v>
      </c>
      <c r="J12" s="40">
        <f>IF(ISNUMBER('KN 2018'!DR23),'KN 2018'!DR23,"")</f>
        <v>20961</v>
      </c>
      <c r="K12" s="40">
        <f>IF(ISNUMBER('KN 2018'!DS23),'KN 2018'!DS23,"")</f>
        <v>18600</v>
      </c>
      <c r="L12" s="40">
        <f>IF(ISNUMBER('KN 2018'!DT23),'KN 2018'!DT23,"")</f>
        <v>21042</v>
      </c>
      <c r="M12" s="40">
        <f>IF(ISNUMBER('KN 2018'!DU23),'KN 2018'!DU23,"")</f>
        <v>19364</v>
      </c>
      <c r="N12" s="40">
        <f>IF(ISNUMBER('KN 2018'!DV23),'KN 2018'!DV23,"")</f>
        <v>19250</v>
      </c>
      <c r="O12" s="40">
        <f>IF(ISNUMBER('KN 2018'!DW23),'KN 2018'!DW23,"")</f>
        <v>19710</v>
      </c>
      <c r="P12" s="50">
        <f>IF(ISNUMBER('KN 2018'!DX23),'KN 2018'!DX23,"")</f>
        <v>19834.285714285714</v>
      </c>
    </row>
    <row r="13" spans="1:31" s="41" customFormat="1" ht="19.5" thickBot="1" x14ac:dyDescent="0.35">
      <c r="A13" s="100" t="str">
        <f>'KN 2018'!A24</f>
        <v>23-68-H/01 Mechanik opravář motorových vozidel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f>IF(ISNUMBER('KN 2018'!B24),'KN 2018'!B24,"")</f>
        <v>31234.424015009383</v>
      </c>
      <c r="C14" s="52">
        <f>IF(ISNUMBER('KN 2018'!C24),'KN 2018'!C24,"")</f>
        <v>30941.530455555549</v>
      </c>
      <c r="D14" s="52">
        <f>IF(ISNUMBER('KN 2018'!D24),'KN 2018'!D24,"")</f>
        <v>34328.798381747896</v>
      </c>
      <c r="E14" s="52">
        <f>IF(ISNUMBER('KN 2018'!E24),'KN 2018'!E24,"")</f>
        <v>29239.926035502962</v>
      </c>
      <c r="F14" s="52">
        <f>IF(ISNUMBER('KN 2018'!F24),'KN 2018'!F24,"")</f>
        <v>25762.674705398738</v>
      </c>
      <c r="G14" s="52">
        <f>IF(ISNUMBER('KN 2018'!G24),'KN 2018'!G24,"")</f>
        <v>26508.402197985488</v>
      </c>
      <c r="H14" s="52">
        <f>IF(ISNUMBER('KN 2018'!H24),'KN 2018'!H24,"")</f>
        <v>30524.481888993876</v>
      </c>
      <c r="I14" s="52">
        <f>IF(ISNUMBER('KN 2018'!I24),'KN 2018'!I24,"")</f>
        <v>28393.748335658413</v>
      </c>
      <c r="J14" s="52">
        <f>IF(ISNUMBER('KN 2018'!J24),'KN 2018'!J24,"")</f>
        <v>35038.722876817141</v>
      </c>
      <c r="K14" s="52">
        <f>IF(ISNUMBER('KN 2018'!K24),'KN 2018'!K24,"")</f>
        <v>29456.147706426309</v>
      </c>
      <c r="L14" s="52">
        <f>IF(ISNUMBER('KN 2018'!L24),'KN 2018'!L24,"")</f>
        <v>27825.338544321228</v>
      </c>
      <c r="M14" s="52">
        <f>IF(ISNUMBER('KN 2018'!M24),'KN 2018'!M24,"")</f>
        <v>28810.046786460909</v>
      </c>
      <c r="N14" s="52">
        <f>IF(ISNUMBER('KN 2018'!N24),'KN 2018'!N24,"")</f>
        <v>24768.285714285714</v>
      </c>
      <c r="O14" s="52">
        <f>IF(ISNUMBER('KN 2018'!O24),'KN 2018'!O24,"")</f>
        <v>23873.44868087666</v>
      </c>
      <c r="P14" s="46">
        <f>IF(ISNUMBER('KN 2018'!P24),'KN 2018'!P24,"")</f>
        <v>29050.426880360024</v>
      </c>
    </row>
    <row r="15" spans="1:31" s="39" customFormat="1" x14ac:dyDescent="0.25">
      <c r="A15" s="42" t="s">
        <v>52</v>
      </c>
      <c r="B15" s="38">
        <f>IF(ISNUMBER('KN 2018'!R24),'KN 2018'!R24,"")</f>
        <v>0</v>
      </c>
      <c r="C15" s="38">
        <f>IF(ISNUMBER('KN 2018'!S24),'KN 2018'!S24,"")</f>
        <v>0</v>
      </c>
      <c r="D15" s="38">
        <f>IF(ISNUMBER('KN 2018'!T24),'KN 2018'!T24,"")</f>
        <v>0</v>
      </c>
      <c r="E15" s="38">
        <f>IF(ISNUMBER('KN 2018'!U24),'KN 2018'!U24,"")</f>
        <v>250</v>
      </c>
      <c r="F15" s="38">
        <f>IF(ISNUMBER('KN 2018'!V24),'KN 2018'!V24,"")</f>
        <v>0</v>
      </c>
      <c r="G15" s="38">
        <f>IF(ISNUMBER('KN 2018'!W24),'KN 2018'!W24,"")</f>
        <v>231</v>
      </c>
      <c r="H15" s="38">
        <f>IF(ISNUMBER('KN 2018'!X24),'KN 2018'!X24,"")</f>
        <v>0</v>
      </c>
      <c r="I15" s="38">
        <f>IF(ISNUMBER('KN 2018'!Y24),'KN 2018'!Y24,"")</f>
        <v>96.5</v>
      </c>
      <c r="J15" s="38">
        <f>IF(ISNUMBER('KN 2018'!Z24),'KN 2018'!Z24,"")</f>
        <v>105</v>
      </c>
      <c r="K15" s="38">
        <f>IF(ISNUMBER('KN 2018'!AA24),'KN 2018'!AA24,"")</f>
        <v>138</v>
      </c>
      <c r="L15" s="38">
        <f>IF(ISNUMBER('KN 2018'!AB24),'KN 2018'!AB24,"")</f>
        <v>0</v>
      </c>
      <c r="M15" s="38">
        <f>IF(ISNUMBER('KN 2018'!AC24),'KN 2018'!AC24,"")</f>
        <v>0</v>
      </c>
      <c r="N15" s="38">
        <f>IF(ISNUMBER('KN 2018'!AD24),'KN 2018'!AD24,"")</f>
        <v>0</v>
      </c>
      <c r="O15" s="38">
        <f>IF(ISNUMBER('KN 2018'!AE24),'KN 2018'!AE24,"")</f>
        <v>310</v>
      </c>
      <c r="P15" s="47">
        <f>IF(ISNUMBER('KN 2018'!AF24),'KN 2018'!AF24,"")</f>
        <v>188.41666666666666</v>
      </c>
    </row>
    <row r="16" spans="1:31" x14ac:dyDescent="0.25">
      <c r="A16" s="43" t="s">
        <v>25</v>
      </c>
      <c r="B16" s="37">
        <f>IF(ISNUMBER('KN 2018'!BN24),'KN 2018'!BN24,"")</f>
        <v>16.399999999999999</v>
      </c>
      <c r="C16" s="37">
        <f>IF(ISNUMBER('KN 2018'!BO24),'KN 2018'!BO24,"")</f>
        <v>16.93334065020893</v>
      </c>
      <c r="D16" s="37">
        <f>IF(ISNUMBER('KN 2018'!BP24),'KN 2018'!BP24,"")</f>
        <v>13.116463277120003</v>
      </c>
      <c r="E16" s="37">
        <f>IF(ISNUMBER('KN 2018'!BQ24),'KN 2018'!BQ24,"")</f>
        <v>16.899999999999999</v>
      </c>
      <c r="F16" s="37">
        <f>IF(ISNUMBER('KN 2018'!BR24),'KN 2018'!BR24,"")</f>
        <v>17.8</v>
      </c>
      <c r="G16" s="37">
        <f>IF(ISNUMBER('KN 2018'!BS24),'KN 2018'!BS24,"")</f>
        <v>17.350000000000001</v>
      </c>
      <c r="H16" s="37">
        <f>IF(ISNUMBER('KN 2018'!BT24),'KN 2018'!BT24,"")</f>
        <v>15.484295446757374</v>
      </c>
      <c r="I16" s="37">
        <f>IF(ISNUMBER('KN 2018'!BU24),'KN 2018'!BU24,"")</f>
        <v>16.579999999999998</v>
      </c>
      <c r="J16" s="37">
        <f>IF(ISNUMBER('KN 2018'!BV24),'KN 2018'!BV24,"")</f>
        <v>13.07</v>
      </c>
      <c r="K16" s="37">
        <f>IF(ISNUMBER('KN 2018'!BW24),'KN 2018'!BW24,"")</f>
        <v>14.891999999999999</v>
      </c>
      <c r="L16" s="37">
        <f>IF(ISNUMBER('KN 2018'!BX24),'KN 2018'!BX24,"")</f>
        <v>17.26987951807229</v>
      </c>
      <c r="M16" s="37">
        <f>IF(ISNUMBER('KN 2018'!BY24),'KN 2018'!BY24,"")</f>
        <v>17.239999999999998</v>
      </c>
      <c r="N16" s="37">
        <f>IF(ISNUMBER('KN 2018'!BZ24),'KN 2018'!BZ24,"")</f>
        <v>18</v>
      </c>
      <c r="O16" s="37">
        <f>IF(ISNUMBER('KN 2018'!CA24),'KN 2018'!CA24,"")</f>
        <v>19.420000000000002</v>
      </c>
      <c r="P16" s="48">
        <f>IF(ISNUMBER('KN 2018'!CB24),'KN 2018'!CB24,"")</f>
        <v>16.461141349439902</v>
      </c>
    </row>
    <row r="17" spans="1:16" s="39" customFormat="1" x14ac:dyDescent="0.25">
      <c r="A17" s="42" t="s">
        <v>26</v>
      </c>
      <c r="B17" s="3">
        <f>IF(ISNUMBER('KN 2018'!CD24),'KN 2018'!CD24,"")</f>
        <v>31530</v>
      </c>
      <c r="C17" s="3">
        <f>IF(ISNUMBER('KN 2018'!CE24),'KN 2018'!CE24,"")</f>
        <v>33398</v>
      </c>
      <c r="D17" s="3">
        <f>IF(ISNUMBER('KN 2018'!CF24),'KN 2018'!CF24,"")</f>
        <v>31975</v>
      </c>
      <c r="E17" s="3">
        <f>IF(ISNUMBER('KN 2018'!CG24),'KN 2018'!CG24,"")</f>
        <v>33070</v>
      </c>
      <c r="F17" s="3">
        <f>IF(ISNUMBER('KN 2018'!CH24),'KN 2018'!CH24,"")</f>
        <v>30400</v>
      </c>
      <c r="G17" s="3">
        <f>IF(ISNUMBER('KN 2018'!CI24),'KN 2018'!CI24,"")</f>
        <v>28435</v>
      </c>
      <c r="H17" s="3">
        <f>IF(ISNUMBER('KN 2018'!CJ24),'KN 2018'!CJ24,"")</f>
        <v>31550</v>
      </c>
      <c r="I17" s="3">
        <f>IF(ISNUMBER('KN 2018'!CK24),'KN 2018'!CK24,"")</f>
        <v>30679</v>
      </c>
      <c r="J17" s="3">
        <f>IF(ISNUMBER('KN 2018'!CL24),'KN 2018'!CL24,"")</f>
        <v>29031</v>
      </c>
      <c r="K17" s="3">
        <f>IF(ISNUMBER('KN 2018'!CM24),'KN 2018'!CM24,"")</f>
        <v>29858</v>
      </c>
      <c r="L17" s="3">
        <f>IF(ISNUMBER('KN 2018'!CN24),'KN 2018'!CN24,"")</f>
        <v>31079</v>
      </c>
      <c r="M17" s="3">
        <f>IF(ISNUMBER('KN 2018'!CO24),'KN 2018'!CO24,"")</f>
        <v>32649</v>
      </c>
      <c r="N17" s="3">
        <f>IF(ISNUMBER('KN 2018'!CP24),'KN 2018'!CP24,"")</f>
        <v>30081</v>
      </c>
      <c r="O17" s="3">
        <f>IF(ISNUMBER('KN 2018'!CQ24),'KN 2018'!CQ24,"")</f>
        <v>31560</v>
      </c>
      <c r="P17" s="49">
        <f>IF(ISNUMBER('KN 2018'!CR24),'KN 2018'!CR24,"")</f>
        <v>31092.5</v>
      </c>
    </row>
    <row r="18" spans="1:16" x14ac:dyDescent="0.25">
      <c r="A18" s="43" t="s">
        <v>27</v>
      </c>
      <c r="B18" s="37">
        <f>IF(ISNUMBER('KN 2018'!CT24),'KN 2018'!CT24,"")</f>
        <v>32.5</v>
      </c>
      <c r="C18" s="37">
        <f>IF(ISNUMBER('KN 2018'!CU24),'KN 2018'!CU24,"")</f>
        <v>36</v>
      </c>
      <c r="D18" s="37">
        <f>IF(ISNUMBER('KN 2018'!CV24),'KN 2018'!CV24,"")</f>
        <v>45.482148578322409</v>
      </c>
      <c r="E18" s="37">
        <f>IF(ISNUMBER('KN 2018'!CW24),'KN 2018'!CW24,"")</f>
        <v>41.6</v>
      </c>
      <c r="F18" s="37">
        <f>IF(ISNUMBER('KN 2018'!CX24),'KN 2018'!CX24,"")</f>
        <v>41</v>
      </c>
      <c r="G18" s="37">
        <f>IF(ISNUMBER('KN 2018'!CY24),'KN 2018'!CY24,"")</f>
        <v>31.1</v>
      </c>
      <c r="H18" s="37">
        <f>IF(ISNUMBER('KN 2018'!CZ24),'KN 2018'!CZ24,"")</f>
        <v>40.916035932155999</v>
      </c>
      <c r="I18" s="37">
        <f>IF(ISNUMBER('KN 2018'!DA24),'KN 2018'!DA24,"")</f>
        <v>37.19</v>
      </c>
      <c r="J18" s="37">
        <f>IF(ISNUMBER('KN 2018'!DB24),'KN 2018'!DB24,"")</f>
        <v>30</v>
      </c>
      <c r="K18" s="37">
        <f>IF(ISNUMBER('KN 2018'!DC24),'KN 2018'!DC24,"")</f>
        <v>41.36</v>
      </c>
      <c r="L18" s="37">
        <f>IF(ISNUMBER('KN 2018'!DD24),'KN 2018'!DD24,"")</f>
        <v>40.53</v>
      </c>
      <c r="M18" s="37">
        <f>IF(ISNUMBER('KN 2018'!DE24),'KN 2018'!DE24,"")</f>
        <v>38.19</v>
      </c>
      <c r="N18" s="37">
        <f>IF(ISNUMBER('KN 2018'!DF24),'KN 2018'!DF24,"")</f>
        <v>49</v>
      </c>
      <c r="O18" s="37">
        <f>IF(ISNUMBER('KN 2018'!DG24),'KN 2018'!DG24,"")</f>
        <v>54.1</v>
      </c>
      <c r="P18" s="48">
        <f>IF(ISNUMBER('KN 2018'!DH24),'KN 2018'!DH24,"")</f>
        <v>39.926298893605598</v>
      </c>
    </row>
    <row r="19" spans="1:16" s="39" customFormat="1" ht="15.75" thickBot="1" x14ac:dyDescent="0.3">
      <c r="A19" s="44" t="s">
        <v>28</v>
      </c>
      <c r="B19" s="40">
        <f>IF(ISNUMBER('KN 2018'!DJ24),'KN 2018'!DJ24,"")</f>
        <v>22110</v>
      </c>
      <c r="C19" s="40">
        <f>IF(ISNUMBER('KN 2018'!DK24),'KN 2018'!DK24,"")</f>
        <v>21821</v>
      </c>
      <c r="D19" s="40">
        <f>IF(ISNUMBER('KN 2018'!DL24),'KN 2018'!DL24,"")</f>
        <v>19237</v>
      </c>
      <c r="E19" s="40">
        <f>IF(ISNUMBER('KN 2018'!DM24),'KN 2018'!DM24,"")</f>
        <v>19962</v>
      </c>
      <c r="F19" s="40">
        <f>IF(ISNUMBER('KN 2018'!DN24),'KN 2018'!DN24,"")</f>
        <v>18000</v>
      </c>
      <c r="G19" s="40">
        <f>IF(ISNUMBER('KN 2018'!DO24),'KN 2018'!DO24,"")</f>
        <v>17731</v>
      </c>
      <c r="H19" s="40">
        <f>IF(ISNUMBER('KN 2018'!DP24),'KN 2018'!DP24,"")</f>
        <v>20710</v>
      </c>
      <c r="I19" s="40">
        <f>IF(ISNUMBER('KN 2018'!DQ24),'KN 2018'!DQ24,"")</f>
        <v>19182</v>
      </c>
      <c r="J19" s="40">
        <f>IF(ISNUMBER('KN 2018'!DR24),'KN 2018'!DR24,"")</f>
        <v>20961</v>
      </c>
      <c r="K19" s="40">
        <f>IF(ISNUMBER('KN 2018'!DS24),'KN 2018'!DS24,"")</f>
        <v>18600</v>
      </c>
      <c r="L19" s="40">
        <f>IF(ISNUMBER('KN 2018'!DT24),'KN 2018'!DT24,"")</f>
        <v>21042</v>
      </c>
      <c r="M19" s="40">
        <f>IF(ISNUMBER('KN 2018'!DU24),'KN 2018'!DU24,"")</f>
        <v>19364</v>
      </c>
      <c r="N19" s="40">
        <f>IF(ISNUMBER('KN 2018'!DV24),'KN 2018'!DV24,"")</f>
        <v>19250</v>
      </c>
      <c r="O19" s="40">
        <f>IF(ISNUMBER('KN 2018'!DW24),'KN 2018'!DW24,"")</f>
        <v>19710</v>
      </c>
      <c r="P19" s="50">
        <f>IF(ISNUMBER('KN 2018'!DX24),'KN 2018'!DX24,"")</f>
        <v>19834.285714285714</v>
      </c>
    </row>
    <row r="20" spans="1:16" s="41" customFormat="1" ht="19.5" thickBot="1" x14ac:dyDescent="0.35">
      <c r="A20" s="100" t="str">
        <f>'KN 2018'!A25</f>
        <v>69-51-H/01 Kadeřník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f>IF(ISNUMBER('KN 2018'!B25),'KN 2018'!B25,"")</f>
        <v>26650.69306930693</v>
      </c>
      <c r="C21" s="52">
        <f>IF(ISNUMBER('KN 2018'!C25),'KN 2018'!C25,"")</f>
        <v>22185.456228571424</v>
      </c>
      <c r="D21" s="52">
        <f>IF(ISNUMBER('KN 2018'!D25),'KN 2018'!D25,"")</f>
        <v>21647.878894494188</v>
      </c>
      <c r="E21" s="52">
        <f>IF(ISNUMBER('KN 2018'!E25),'KN 2018'!E25,"")</f>
        <v>20423.457700835752</v>
      </c>
      <c r="F21" s="52">
        <f>IF(ISNUMBER('KN 2018'!F25),'KN 2018'!F25,"")</f>
        <v>24151.604984603408</v>
      </c>
      <c r="G21" s="52">
        <f>IF(ISNUMBER('KN 2018'!G25),'KN 2018'!G25,"")</f>
        <v>20340.362506862988</v>
      </c>
      <c r="H21" s="52">
        <f>IF(ISNUMBER('KN 2018'!H25),'KN 2018'!H25,"")</f>
        <v>21892.881775207345</v>
      </c>
      <c r="I21" s="52">
        <f>IF(ISNUMBER('KN 2018'!I25),'KN 2018'!I25,"")</f>
        <v>21487.957262459367</v>
      </c>
      <c r="J21" s="52">
        <f>IF(ISNUMBER('KN 2018'!J25),'KN 2018'!J25,"")</f>
        <v>20514.335653352842</v>
      </c>
      <c r="K21" s="52">
        <f>IF(ISNUMBER('KN 2018'!K25),'KN 2018'!K25,"")</f>
        <v>20892.239645538451</v>
      </c>
      <c r="L21" s="52">
        <f>IF(ISNUMBER('KN 2018'!L25),'KN 2018'!L25,"")</f>
        <v>21639.851362738689</v>
      </c>
      <c r="M21" s="52">
        <f>IF(ISNUMBER('KN 2018'!M25),'KN 2018'!M25,"")</f>
        <v>22048.22960213455</v>
      </c>
      <c r="N21" s="52">
        <f>IF(ISNUMBER('KN 2018'!N25),'KN 2018'!N25,"")</f>
        <v>24768.285714285714</v>
      </c>
      <c r="O21" s="52">
        <f>IF(ISNUMBER('KN 2018'!O25),'KN 2018'!O25,"")</f>
        <v>23508.841729098232</v>
      </c>
      <c r="P21" s="46">
        <f>IF(ISNUMBER('KN 2018'!P25),'KN 2018'!P25,"")</f>
        <v>22296.576866392137</v>
      </c>
    </row>
    <row r="22" spans="1:16" s="39" customFormat="1" x14ac:dyDescent="0.25">
      <c r="A22" s="42" t="s">
        <v>52</v>
      </c>
      <c r="B22" s="38">
        <f>IF(ISNUMBER('KN 2018'!R25),'KN 2018'!R25,"")</f>
        <v>0</v>
      </c>
      <c r="C22" s="38">
        <f>IF(ISNUMBER('KN 2018'!S25),'KN 2018'!S25,"")</f>
        <v>0</v>
      </c>
      <c r="D22" s="38">
        <f>IF(ISNUMBER('KN 2018'!T25),'KN 2018'!T25,"")</f>
        <v>0</v>
      </c>
      <c r="E22" s="38">
        <f>IF(ISNUMBER('KN 2018'!U25),'KN 2018'!U25,"")</f>
        <v>250</v>
      </c>
      <c r="F22" s="38">
        <f>IF(ISNUMBER('KN 2018'!V25),'KN 2018'!V25,"")</f>
        <v>0</v>
      </c>
      <c r="G22" s="38">
        <f>IF(ISNUMBER('KN 2018'!W25),'KN 2018'!W25,"")</f>
        <v>205</v>
      </c>
      <c r="H22" s="38">
        <f>IF(ISNUMBER('KN 2018'!X25),'KN 2018'!X25,"")</f>
        <v>0</v>
      </c>
      <c r="I22" s="38">
        <f>IF(ISNUMBER('KN 2018'!Y25),'KN 2018'!Y25,"")</f>
        <v>73.099999999999994</v>
      </c>
      <c r="J22" s="38">
        <f>IF(ISNUMBER('KN 2018'!Z25),'KN 2018'!Z25,"")</f>
        <v>62</v>
      </c>
      <c r="K22" s="38">
        <f>IF(ISNUMBER('KN 2018'!AA25),'KN 2018'!AA25,"")</f>
        <v>98</v>
      </c>
      <c r="L22" s="38">
        <f>IF(ISNUMBER('KN 2018'!AB25),'KN 2018'!AB25,"")</f>
        <v>0</v>
      </c>
      <c r="M22" s="38">
        <f>IF(ISNUMBER('KN 2018'!AC25),'KN 2018'!AC25,"")</f>
        <v>0</v>
      </c>
      <c r="N22" s="38">
        <f>IF(ISNUMBER('KN 2018'!AD25),'KN 2018'!AD25,"")</f>
        <v>0</v>
      </c>
      <c r="O22" s="38">
        <f>IF(ISNUMBER('KN 2018'!AE25),'KN 2018'!AE25,"")</f>
        <v>310</v>
      </c>
      <c r="P22" s="47">
        <f>IF(ISNUMBER('KN 2018'!AF25),'KN 2018'!AF25,"")</f>
        <v>166.35</v>
      </c>
    </row>
    <row r="23" spans="1:16" x14ac:dyDescent="0.25">
      <c r="A23" s="43" t="s">
        <v>25</v>
      </c>
      <c r="B23" s="37">
        <f>IF(ISNUMBER('KN 2018'!BN25),'KN 2018'!BN25,"")</f>
        <v>20.2</v>
      </c>
      <c r="C23" s="37">
        <f>IF(ISNUMBER('KN 2018'!BO25),'KN 2018'!BO25,"")</f>
        <v>25.125628140703522</v>
      </c>
      <c r="D23" s="37">
        <f>IF(ISNUMBER('KN 2018'!BP25),'KN 2018'!BP25,"")</f>
        <v>22.182254071600006</v>
      </c>
      <c r="E23" s="37">
        <f>IF(ISNUMBER('KN 2018'!BQ25),'KN 2018'!BQ25,"")</f>
        <v>27.06</v>
      </c>
      <c r="F23" s="37">
        <f>IF(ISNUMBER('KN 2018'!BR25),'KN 2018'!BR25,"")</f>
        <v>20.23</v>
      </c>
      <c r="G23" s="37">
        <f>IF(ISNUMBER('KN 2018'!BS25),'KN 2018'!BS25,"")</f>
        <v>23.66</v>
      </c>
      <c r="H23" s="37">
        <f>IF(ISNUMBER('KN 2018'!BT25),'KN 2018'!BT25,"")</f>
        <v>22.669060971779718</v>
      </c>
      <c r="I23" s="37">
        <f>IF(ISNUMBER('KN 2018'!BU25),'KN 2018'!BU25,"")</f>
        <v>22.61</v>
      </c>
      <c r="J23" s="37">
        <f>IF(ISNUMBER('KN 2018'!BV25),'KN 2018'!BV25,"")</f>
        <v>20.41</v>
      </c>
      <c r="K23" s="37">
        <f>IF(ISNUMBER('KN 2018'!BW25),'KN 2018'!BW25,"")</f>
        <v>22.268000000000001</v>
      </c>
      <c r="L23" s="37">
        <f>IF(ISNUMBER('KN 2018'!BX25),'KN 2018'!BX25,"")</f>
        <v>23.593846153846151</v>
      </c>
      <c r="M23" s="37">
        <f>IF(ISNUMBER('KN 2018'!BY25),'KN 2018'!BY25,"")</f>
        <v>23.5</v>
      </c>
      <c r="N23" s="37">
        <f>IF(ISNUMBER('KN 2018'!BZ25),'KN 2018'!BZ25,"")</f>
        <v>18</v>
      </c>
      <c r="O23" s="37">
        <f>IF(ISNUMBER('KN 2018'!CA25),'KN 2018'!CA25,"")</f>
        <v>19.79</v>
      </c>
      <c r="P23" s="48">
        <f>IF(ISNUMBER('KN 2018'!CB25),'KN 2018'!CB25,"")</f>
        <v>22.235627809852105</v>
      </c>
    </row>
    <row r="24" spans="1:16" s="39" customFormat="1" x14ac:dyDescent="0.25">
      <c r="A24" s="42" t="s">
        <v>26</v>
      </c>
      <c r="B24" s="3">
        <f>IF(ISNUMBER('KN 2018'!CD25),'KN 2018'!CD25,"")</f>
        <v>31530</v>
      </c>
      <c r="C24" s="3">
        <f>IF(ISNUMBER('KN 2018'!CE25),'KN 2018'!CE25,"")</f>
        <v>33398</v>
      </c>
      <c r="D24" s="3">
        <f>IF(ISNUMBER('KN 2018'!CF25),'KN 2018'!CF25,"")</f>
        <v>31975</v>
      </c>
      <c r="E24" s="3">
        <f>IF(ISNUMBER('KN 2018'!CG25),'KN 2018'!CG25,"")</f>
        <v>33070</v>
      </c>
      <c r="F24" s="3">
        <f>IF(ISNUMBER('KN 2018'!CH25),'KN 2018'!CH25,"")</f>
        <v>30400</v>
      </c>
      <c r="G24" s="3">
        <f>IF(ISNUMBER('KN 2018'!CI25),'KN 2018'!CI25,"")</f>
        <v>28435</v>
      </c>
      <c r="H24" s="3">
        <f>IF(ISNUMBER('KN 2018'!CJ25),'KN 2018'!CJ25,"")</f>
        <v>31550</v>
      </c>
      <c r="I24" s="3">
        <f>IF(ISNUMBER('KN 2018'!CK25),'KN 2018'!CK25,"")</f>
        <v>30679</v>
      </c>
      <c r="J24" s="3">
        <f>IF(ISNUMBER('KN 2018'!CL25),'KN 2018'!CL25,"")</f>
        <v>29031</v>
      </c>
      <c r="K24" s="3">
        <f>IF(ISNUMBER('KN 2018'!CM25),'KN 2018'!CM25,"")</f>
        <v>29858</v>
      </c>
      <c r="L24" s="3">
        <f>IF(ISNUMBER('KN 2018'!CN25),'KN 2018'!CN25,"")</f>
        <v>31079</v>
      </c>
      <c r="M24" s="3">
        <f>IF(ISNUMBER('KN 2018'!CO25),'KN 2018'!CO25,"")</f>
        <v>32649</v>
      </c>
      <c r="N24" s="3">
        <f>IF(ISNUMBER('KN 2018'!CP25),'KN 2018'!CP25,"")</f>
        <v>30081</v>
      </c>
      <c r="O24" s="3">
        <f>IF(ISNUMBER('KN 2018'!CQ25),'KN 2018'!CQ25,"")</f>
        <v>31560</v>
      </c>
      <c r="P24" s="49">
        <f>IF(ISNUMBER('KN 2018'!CR25),'KN 2018'!CR25,"")</f>
        <v>31092.5</v>
      </c>
    </row>
    <row r="25" spans="1:16" x14ac:dyDescent="0.25">
      <c r="A25" s="43" t="s">
        <v>27</v>
      </c>
      <c r="B25" s="37">
        <f>IF(ISNUMBER('KN 2018'!CT25),'KN 2018'!CT25,"")</f>
        <v>33.5</v>
      </c>
      <c r="C25" s="37">
        <f>IF(ISNUMBER('KN 2018'!CU25),'KN 2018'!CU25,"")</f>
        <v>42</v>
      </c>
      <c r="D25" s="37">
        <f>IF(ISNUMBER('KN 2018'!CV25),'KN 2018'!CV25,"")</f>
        <v>53.064317125652018</v>
      </c>
      <c r="E25" s="37">
        <f>IF(ISNUMBER('KN 2018'!CW25),'KN 2018'!CW25,"")</f>
        <v>41.6</v>
      </c>
      <c r="F25" s="37">
        <f>IF(ISNUMBER('KN 2018'!CX25),'KN 2018'!CX25,"")</f>
        <v>35.299999999999997</v>
      </c>
      <c r="G25" s="37">
        <f>IF(ISNUMBER('KN 2018'!CY25),'KN 2018'!CY25,"")</f>
        <v>35.950000000000003</v>
      </c>
      <c r="H25" s="37">
        <f>IF(ISNUMBER('KN 2018'!CZ25),'KN 2018'!CZ25,"")</f>
        <v>47.868669611532006</v>
      </c>
      <c r="I25" s="37">
        <f>IF(ISNUMBER('KN 2018'!DA25),'KN 2018'!DA25,"")</f>
        <v>44.22</v>
      </c>
      <c r="J25" s="37">
        <f>IF(ISNUMBER('KN 2018'!DB25),'KN 2018'!DB25,"")</f>
        <v>73</v>
      </c>
      <c r="K25" s="37">
        <f>IF(ISNUMBER('KN 2018'!DC25),'KN 2018'!DC25,"")</f>
        <v>46.48</v>
      </c>
      <c r="L25" s="37">
        <f>IF(ISNUMBER('KN 2018'!DD25),'KN 2018'!DD25,"")</f>
        <v>43.29</v>
      </c>
      <c r="M25" s="37">
        <f>IF(ISNUMBER('KN 2018'!DE25),'KN 2018'!DE25,"")</f>
        <v>43.22</v>
      </c>
      <c r="N25" s="37">
        <f>IF(ISNUMBER('KN 2018'!DF25),'KN 2018'!DF25,"")</f>
        <v>49</v>
      </c>
      <c r="O25" s="37">
        <f>IF(ISNUMBER('KN 2018'!DG25),'KN 2018'!DG25,"")</f>
        <v>54.1</v>
      </c>
      <c r="P25" s="48">
        <f>IF(ISNUMBER('KN 2018'!DH25),'KN 2018'!DH25,"")</f>
        <v>45.899499052656004</v>
      </c>
    </row>
    <row r="26" spans="1:16" s="39" customFormat="1" ht="15.75" thickBot="1" x14ac:dyDescent="0.3">
      <c r="A26" s="44" t="s">
        <v>28</v>
      </c>
      <c r="B26" s="40">
        <f>IF(ISNUMBER('KN 2018'!DJ25),'KN 2018'!DJ25,"")</f>
        <v>22110</v>
      </c>
      <c r="C26" s="40">
        <f>IF(ISNUMBER('KN 2018'!DK25),'KN 2018'!DK25,"")</f>
        <v>21821</v>
      </c>
      <c r="D26" s="40">
        <f>IF(ISNUMBER('KN 2018'!DL25),'KN 2018'!DL25,"")</f>
        <v>19237</v>
      </c>
      <c r="E26" s="40">
        <f>IF(ISNUMBER('KN 2018'!DM25),'KN 2018'!DM25,"")</f>
        <v>19962</v>
      </c>
      <c r="F26" s="40">
        <f>IF(ISNUMBER('KN 2018'!DN25),'KN 2018'!DN25,"")</f>
        <v>18000</v>
      </c>
      <c r="G26" s="40">
        <f>IF(ISNUMBER('KN 2018'!DO25),'KN 2018'!DO25,"")</f>
        <v>17731</v>
      </c>
      <c r="H26" s="40">
        <f>IF(ISNUMBER('KN 2018'!DP25),'KN 2018'!DP25,"")</f>
        <v>20710</v>
      </c>
      <c r="I26" s="40">
        <f>IF(ISNUMBER('KN 2018'!DQ25),'KN 2018'!DQ25,"")</f>
        <v>19182</v>
      </c>
      <c r="J26" s="40">
        <f>IF(ISNUMBER('KN 2018'!DR25),'KN 2018'!DR25,"")</f>
        <v>20961</v>
      </c>
      <c r="K26" s="40">
        <f>IF(ISNUMBER('KN 2018'!DS25),'KN 2018'!DS25,"")</f>
        <v>18600</v>
      </c>
      <c r="L26" s="40">
        <f>IF(ISNUMBER('KN 2018'!DT25),'KN 2018'!DT25,"")</f>
        <v>21042</v>
      </c>
      <c r="M26" s="40">
        <f>IF(ISNUMBER('KN 2018'!DU25),'KN 2018'!DU25,"")</f>
        <v>19364</v>
      </c>
      <c r="N26" s="40">
        <f>IF(ISNUMBER('KN 2018'!DV25),'KN 2018'!DV25,"")</f>
        <v>19250</v>
      </c>
      <c r="O26" s="40">
        <f>IF(ISNUMBER('KN 2018'!DW25),'KN 2018'!DW25,"")</f>
        <v>19710</v>
      </c>
      <c r="P26" s="50">
        <f>IF(ISNUMBER('KN 2018'!DX25),'KN 2018'!DX25,"")</f>
        <v>19834.285714285714</v>
      </c>
    </row>
    <row r="27" spans="1:16" s="41" customFormat="1" ht="19.5" thickBot="1" x14ac:dyDescent="0.35">
      <c r="A27" s="100" t="str">
        <f>'KN 2018'!A26</f>
        <v>41-55-H/01 Opravář zemědělských strojů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f>IF(ISNUMBER('KN 2018'!B26),'KN 2018'!B26,"")</f>
        <v>27029.090909090908</v>
      </c>
      <c r="C28" s="52">
        <f>IF(ISNUMBER('KN 2018'!C26),'KN 2018'!C26,"")</f>
        <v>25879.708768831166</v>
      </c>
      <c r="D28" s="52">
        <f>IF(ISNUMBER('KN 2018'!D26),'KN 2018'!D26,"")</f>
        <v>30255.189051752044</v>
      </c>
      <c r="E28" s="52">
        <f>IF(ISNUMBER('KN 2018'!E26),'KN 2018'!E26,"")</f>
        <v>25481.927282459092</v>
      </c>
      <c r="F28" s="52">
        <f>IF(ISNUMBER('KN 2018'!F26),'KN 2018'!F26,"")</f>
        <v>35680.632411067192</v>
      </c>
      <c r="G28" s="52">
        <f>IF(ISNUMBER('KN 2018'!G26),'KN 2018'!G26,"")</f>
        <v>23160.59498166071</v>
      </c>
      <c r="H28" s="52">
        <f>IF(ISNUMBER('KN 2018'!H26),'KN 2018'!H26,"")</f>
        <v>32570.468120287944</v>
      </c>
      <c r="I28" s="52">
        <f>IF(ISNUMBER('KN 2018'!I26),'KN 2018'!I26,"")</f>
        <v>24389.79426615089</v>
      </c>
      <c r="J28" s="52">
        <f>IF(ISNUMBER('KN 2018'!J26),'KN 2018'!J26,"")</f>
        <v>30447.224572514249</v>
      </c>
      <c r="K28" s="52">
        <f>IF(ISNUMBER('KN 2018'!K26),'KN 2018'!K26,"")</f>
        <v>31488.566146870093</v>
      </c>
      <c r="L28" s="52">
        <f>IF(ISNUMBER('KN 2018'!L26),'KN 2018'!L26,"")</f>
        <v>22574.06956618157</v>
      </c>
      <c r="M28" s="52">
        <f>IF(ISNUMBER('KN 2018'!M26),'KN 2018'!M26,"")</f>
        <v>25447.506372277559</v>
      </c>
      <c r="N28" s="52">
        <f>IF(ISNUMBER('KN 2018'!N26),'KN 2018'!N26,"")</f>
        <v>27275.035714285714</v>
      </c>
      <c r="O28" s="52">
        <f>IF(ISNUMBER('KN 2018'!O26),'KN 2018'!O26,"")</f>
        <v>22869.592242888699</v>
      </c>
      <c r="P28" s="46">
        <f>IF(ISNUMBER('KN 2018'!P26),'KN 2018'!P26,"")</f>
        <v>27467.814314736988</v>
      </c>
    </row>
    <row r="29" spans="1:16" s="39" customFormat="1" x14ac:dyDescent="0.25">
      <c r="A29" s="42" t="s">
        <v>52</v>
      </c>
      <c r="B29" s="38">
        <f>IF(ISNUMBER('KN 2018'!R26),'KN 2018'!R26,"")</f>
        <v>0</v>
      </c>
      <c r="C29" s="38">
        <f>IF(ISNUMBER('KN 2018'!S26),'KN 2018'!S26,"")</f>
        <v>0</v>
      </c>
      <c r="D29" s="38">
        <f>IF(ISNUMBER('KN 2018'!T26),'KN 2018'!T26,"")</f>
        <v>0</v>
      </c>
      <c r="E29" s="38">
        <f>IF(ISNUMBER('KN 2018'!U26),'KN 2018'!U26,"")</f>
        <v>250</v>
      </c>
      <c r="F29" s="38">
        <f>IF(ISNUMBER('KN 2018'!V26),'KN 2018'!V26,"")</f>
        <v>0</v>
      </c>
      <c r="G29" s="38">
        <f>IF(ISNUMBER('KN 2018'!W26),'KN 2018'!W26,"")</f>
        <v>217</v>
      </c>
      <c r="H29" s="38">
        <f>IF(ISNUMBER('KN 2018'!X26),'KN 2018'!X26,"")</f>
        <v>0</v>
      </c>
      <c r="I29" s="38">
        <f>IF(ISNUMBER('KN 2018'!Y26),'KN 2018'!Y26,"")</f>
        <v>82.9</v>
      </c>
      <c r="J29" s="38">
        <f>IF(ISNUMBER('KN 2018'!Z26),'KN 2018'!Z26,"")</f>
        <v>91</v>
      </c>
      <c r="K29" s="38">
        <f>IF(ISNUMBER('KN 2018'!AA26),'KN 2018'!AA26,"")</f>
        <v>148</v>
      </c>
      <c r="L29" s="38">
        <f>IF(ISNUMBER('KN 2018'!AB26),'KN 2018'!AB26,"")</f>
        <v>0</v>
      </c>
      <c r="M29" s="38">
        <f>IF(ISNUMBER('KN 2018'!AC26),'KN 2018'!AC26,"")</f>
        <v>0</v>
      </c>
      <c r="N29" s="38">
        <f>IF(ISNUMBER('KN 2018'!AD26),'KN 2018'!AD26,"")</f>
        <v>0</v>
      </c>
      <c r="O29" s="38">
        <f>IF(ISNUMBER('KN 2018'!AE26),'KN 2018'!AE26,"")</f>
        <v>310</v>
      </c>
      <c r="P29" s="47">
        <f>IF(ISNUMBER('KN 2018'!AF26),'KN 2018'!AF26,"")</f>
        <v>183.15</v>
      </c>
    </row>
    <row r="30" spans="1:16" x14ac:dyDescent="0.25">
      <c r="A30" s="43" t="s">
        <v>25</v>
      </c>
      <c r="B30" s="37">
        <f>IF(ISNUMBER('KN 2018'!BN26),'KN 2018'!BN26,"")</f>
        <v>19.8</v>
      </c>
      <c r="C30" s="37">
        <f>IF(ISNUMBER('KN 2018'!BO26),'KN 2018'!BO26,"")</f>
        <v>20.400773639727639</v>
      </c>
      <c r="D30" s="37">
        <f>IF(ISNUMBER('KN 2018'!BP26),'KN 2018'!BP26,"")</f>
        <v>14.811857524240002</v>
      </c>
      <c r="E30" s="37">
        <f>IF(ISNUMBER('KN 2018'!BQ26),'KN 2018'!BQ26,"")</f>
        <v>20.12</v>
      </c>
      <c r="F30" s="37">
        <f>IF(ISNUMBER('KN 2018'!BR26),'KN 2018'!BR26,"")</f>
        <v>13.11</v>
      </c>
      <c r="G30" s="37">
        <f>IF(ISNUMBER('KN 2018'!BS26),'KN 2018'!BS26,"")</f>
        <v>19.79</v>
      </c>
      <c r="H30" s="37">
        <f>IF(ISNUMBER('KN 2018'!BT26),'KN 2018'!BT26,"")</f>
        <v>13.82823595987038</v>
      </c>
      <c r="I30" s="37">
        <f>IF(ISNUMBER('KN 2018'!BU26),'KN 2018'!BU26,"")</f>
        <v>19.190000000000001</v>
      </c>
      <c r="J30" s="37">
        <f>IF(ISNUMBER('KN 2018'!BV26),'KN 2018'!BV26,"")</f>
        <v>15.79</v>
      </c>
      <c r="K30" s="37">
        <f>IF(ISNUMBER('KN 2018'!BW26),'KN 2018'!BW26,"")</f>
        <v>13.731999999999999</v>
      </c>
      <c r="L30" s="37">
        <f>IF(ISNUMBER('KN 2018'!BX26),'KN 2018'!BX26,"")</f>
        <v>22.277227722772274</v>
      </c>
      <c r="M30" s="37">
        <f>IF(ISNUMBER('KN 2018'!BY26),'KN 2018'!BY26,"")</f>
        <v>19.52</v>
      </c>
      <c r="N30" s="37">
        <f>IF(ISNUMBER('KN 2018'!BZ26),'KN 2018'!BZ26,"")</f>
        <v>16</v>
      </c>
      <c r="O30" s="37">
        <f>IF(ISNUMBER('KN 2018'!CA26),'KN 2018'!CA26,"")</f>
        <v>20.473909636980935</v>
      </c>
      <c r="P30" s="48">
        <f>IF(ISNUMBER('KN 2018'!CB26),'KN 2018'!CB26,"")</f>
        <v>17.774571748827945</v>
      </c>
    </row>
    <row r="31" spans="1:16" s="39" customFormat="1" x14ac:dyDescent="0.25">
      <c r="A31" s="42" t="s">
        <v>26</v>
      </c>
      <c r="B31" s="3">
        <f>IF(ISNUMBER('KN 2018'!CD26),'KN 2018'!CD26,"")</f>
        <v>31530</v>
      </c>
      <c r="C31" s="3">
        <f>IF(ISNUMBER('KN 2018'!CE26),'KN 2018'!CE26,"")</f>
        <v>33398</v>
      </c>
      <c r="D31" s="3">
        <f>IF(ISNUMBER('KN 2018'!CF26),'KN 2018'!CF26,"")</f>
        <v>31975</v>
      </c>
      <c r="E31" s="3">
        <f>IF(ISNUMBER('KN 2018'!CG26),'KN 2018'!CG26,"")</f>
        <v>33070</v>
      </c>
      <c r="F31" s="3">
        <f>IF(ISNUMBER('KN 2018'!CH26),'KN 2018'!CH26,"")</f>
        <v>30400</v>
      </c>
      <c r="G31" s="3">
        <f>IF(ISNUMBER('KN 2018'!CI26),'KN 2018'!CI26,"")</f>
        <v>28435</v>
      </c>
      <c r="H31" s="3">
        <f>IF(ISNUMBER('KN 2018'!CJ26),'KN 2018'!CJ26,"")</f>
        <v>31550</v>
      </c>
      <c r="I31" s="3">
        <f>IF(ISNUMBER('KN 2018'!CK26),'KN 2018'!CK26,"")</f>
        <v>30679</v>
      </c>
      <c r="J31" s="3">
        <f>IF(ISNUMBER('KN 2018'!CL26),'KN 2018'!CL26,"")</f>
        <v>29031</v>
      </c>
      <c r="K31" s="3">
        <f>IF(ISNUMBER('KN 2018'!CM26),'KN 2018'!CM26,"")</f>
        <v>29858</v>
      </c>
      <c r="L31" s="3">
        <f>IF(ISNUMBER('KN 2018'!CN26),'KN 2018'!CN26,"")</f>
        <v>31079</v>
      </c>
      <c r="M31" s="3">
        <f>IF(ISNUMBER('KN 2018'!CO26),'KN 2018'!CO26,"")</f>
        <v>32649</v>
      </c>
      <c r="N31" s="3">
        <f>IF(ISNUMBER('KN 2018'!CP26),'KN 2018'!CP26,"")</f>
        <v>30081</v>
      </c>
      <c r="O31" s="3">
        <f>IF(ISNUMBER('KN 2018'!CQ26),'KN 2018'!CQ26,"")</f>
        <v>31560</v>
      </c>
      <c r="P31" s="49">
        <f>IF(ISNUMBER('KN 2018'!CR26),'KN 2018'!CR26,"")</f>
        <v>31092.5</v>
      </c>
    </row>
    <row r="32" spans="1:16" x14ac:dyDescent="0.25">
      <c r="A32" s="43" t="s">
        <v>27</v>
      </c>
      <c r="B32" s="37">
        <f>IF(ISNUMBER('KN 2018'!CT26),'KN 2018'!CT26,"")</f>
        <v>33.5</v>
      </c>
      <c r="C32" s="37">
        <f>IF(ISNUMBER('KN 2018'!CU26),'KN 2018'!CU26,"")</f>
        <v>42</v>
      </c>
      <c r="D32" s="37">
        <f>IF(ISNUMBER('KN 2018'!CV26),'KN 2018'!CV26,"")</f>
        <v>53.064317125652018</v>
      </c>
      <c r="E32" s="37">
        <f>IF(ISNUMBER('KN 2018'!CW26),'KN 2018'!CW26,"")</f>
        <v>41.6</v>
      </c>
      <c r="F32" s="37">
        <f>IF(ISNUMBER('KN 2018'!CX26),'KN 2018'!CX26,"")</f>
        <v>27.5</v>
      </c>
      <c r="G32" s="37">
        <f>IF(ISNUMBER('KN 2018'!CY26),'KN 2018'!CY26,"")</f>
        <v>35.950000000000003</v>
      </c>
      <c r="H32" s="37">
        <f>IF(ISNUMBER('KN 2018'!CZ26),'KN 2018'!CZ26,"")</f>
        <v>47.868669611532006</v>
      </c>
      <c r="I32" s="37">
        <f>IF(ISNUMBER('KN 2018'!DA26),'KN 2018'!DA26,"")</f>
        <v>44.22</v>
      </c>
      <c r="J32" s="37">
        <f>IF(ISNUMBER('KN 2018'!DB26),'KN 2018'!DB26,"")</f>
        <v>30</v>
      </c>
      <c r="K32" s="37">
        <f>IF(ISNUMBER('KN 2018'!DC26),'KN 2018'!DC26,"")</f>
        <v>41.36</v>
      </c>
      <c r="L32" s="37">
        <f>IF(ISNUMBER('KN 2018'!DD26),'KN 2018'!DD26,"")</f>
        <v>43.29</v>
      </c>
      <c r="M32" s="37">
        <f>IF(ISNUMBER('KN 2018'!DE26),'KN 2018'!DE26,"")</f>
        <v>43.22</v>
      </c>
      <c r="N32" s="37">
        <f>IF(ISNUMBER('KN 2018'!DF26),'KN 2018'!DF26,"")</f>
        <v>49</v>
      </c>
      <c r="O32" s="37">
        <f>IF(ISNUMBER('KN 2018'!DG26),'KN 2018'!DG26,"")</f>
        <v>54.1</v>
      </c>
      <c r="P32" s="48">
        <f>IF(ISNUMBER('KN 2018'!DH26),'KN 2018'!DH26,"")</f>
        <v>41.905213338370288</v>
      </c>
    </row>
    <row r="33" spans="1:16" s="39" customFormat="1" ht="15.75" thickBot="1" x14ac:dyDescent="0.3">
      <c r="A33" s="44" t="s">
        <v>28</v>
      </c>
      <c r="B33" s="40">
        <f>IF(ISNUMBER('KN 2018'!DJ26),'KN 2018'!DJ26,"")</f>
        <v>22110</v>
      </c>
      <c r="C33" s="40">
        <f>IF(ISNUMBER('KN 2018'!DK26),'KN 2018'!DK26,"")</f>
        <v>21821</v>
      </c>
      <c r="D33" s="40">
        <f>IF(ISNUMBER('KN 2018'!DL26),'KN 2018'!DL26,"")</f>
        <v>19237</v>
      </c>
      <c r="E33" s="40">
        <f>IF(ISNUMBER('KN 2018'!DM26),'KN 2018'!DM26,"")</f>
        <v>19962</v>
      </c>
      <c r="F33" s="40">
        <f>IF(ISNUMBER('KN 2018'!DN26),'KN 2018'!DN26,"")</f>
        <v>18000</v>
      </c>
      <c r="G33" s="40">
        <f>IF(ISNUMBER('KN 2018'!DO26),'KN 2018'!DO26,"")</f>
        <v>17731</v>
      </c>
      <c r="H33" s="40">
        <f>IF(ISNUMBER('KN 2018'!DP26),'KN 2018'!DP26,"")</f>
        <v>20710</v>
      </c>
      <c r="I33" s="40">
        <f>IF(ISNUMBER('KN 2018'!DQ26),'KN 2018'!DQ26,"")</f>
        <v>19182</v>
      </c>
      <c r="J33" s="40">
        <f>IF(ISNUMBER('KN 2018'!DR26),'KN 2018'!DR26,"")</f>
        <v>20961</v>
      </c>
      <c r="K33" s="40">
        <f>IF(ISNUMBER('KN 2018'!DS26),'KN 2018'!DS26,"")</f>
        <v>18600</v>
      </c>
      <c r="L33" s="40">
        <f>IF(ISNUMBER('KN 2018'!DT26),'KN 2018'!DT26,"")</f>
        <v>21042</v>
      </c>
      <c r="M33" s="40">
        <f>IF(ISNUMBER('KN 2018'!DU26),'KN 2018'!DU26,"")</f>
        <v>19364</v>
      </c>
      <c r="N33" s="40">
        <f>IF(ISNUMBER('KN 2018'!DV26),'KN 2018'!DV26,"")</f>
        <v>19250</v>
      </c>
      <c r="O33" s="40">
        <f>IF(ISNUMBER('KN 2018'!DW26),'KN 2018'!DW26,"")</f>
        <v>19710</v>
      </c>
      <c r="P33" s="50">
        <f>IF(ISNUMBER('KN 2018'!DX26),'KN 2018'!DX26,"")</f>
        <v>19834.285714285714</v>
      </c>
    </row>
    <row r="34" spans="1:16" s="41" customFormat="1" ht="19.5" thickBot="1" x14ac:dyDescent="0.35">
      <c r="A34" s="100" t="str">
        <f>'KN 2018'!A27</f>
        <v>29-54-H/01 Cukrář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f>IF(ISNUMBER('KN 2018'!B27),'KN 2018'!B27,"")</f>
        <v>27706.103343465045</v>
      </c>
      <c r="C35" s="52">
        <f>IF(ISNUMBER('KN 2018'!C27),'KN 2018'!C27,"")</f>
        <v>24625.763832218843</v>
      </c>
      <c r="D35" s="52">
        <f>IF(ISNUMBER('KN 2018'!D27),'KN 2018'!D27,"")</f>
        <v>31521.569089465334</v>
      </c>
      <c r="E35" s="52">
        <f>IF(ISNUMBER('KN 2018'!E27),'KN 2018'!E27,"")</f>
        <v>24619.485960807255</v>
      </c>
      <c r="F35" s="52">
        <f>IF(ISNUMBER('KN 2018'!F27),'KN 2018'!F27,"")</f>
        <v>12830.648016997167</v>
      </c>
      <c r="G35" s="52">
        <f>IF(ISNUMBER('KN 2018'!G27),'KN 2018'!G27,"")</f>
        <v>20017.84606918311</v>
      </c>
      <c r="H35" s="52">
        <f>IF(ISNUMBER('KN 2018'!H27),'KN 2018'!H27,"")</f>
        <v>25442.903092660206</v>
      </c>
      <c r="I35" s="52">
        <f>IF(ISNUMBER('KN 2018'!I27),'KN 2018'!I27,"")</f>
        <v>23394.557843195096</v>
      </c>
      <c r="J35" s="52">
        <f>IF(ISNUMBER('KN 2018'!J27),'KN 2018'!J27,"")</f>
        <v>22145.160743829001</v>
      </c>
      <c r="K35" s="52">
        <f>IF(ISNUMBER('KN 2018'!K27),'KN 2018'!K27,"")</f>
        <v>23855.295928271906</v>
      </c>
      <c r="L35" s="52">
        <f>IF(ISNUMBER('KN 2018'!L27),'KN 2018'!L27,"")</f>
        <v>24945.220880851906</v>
      </c>
      <c r="M35" s="52">
        <f>IF(ISNUMBER('KN 2018'!M27),'KN 2018'!M27,"")</f>
        <v>23523.134414252061</v>
      </c>
      <c r="N35" s="52">
        <f>IF(ISNUMBER('KN 2018'!N27),'KN 2018'!N27,"")</f>
        <v>28779.085714285713</v>
      </c>
      <c r="O35" s="52">
        <f>IF(ISNUMBER('KN 2018'!O27),'KN 2018'!O27,"")</f>
        <v>25226.529432361349</v>
      </c>
      <c r="P35" s="46">
        <f>IF(ISNUMBER('KN 2018'!P27),'KN 2018'!P27,"")</f>
        <v>24188.093168703144</v>
      </c>
    </row>
    <row r="36" spans="1:16" s="39" customFormat="1" x14ac:dyDescent="0.25">
      <c r="A36" s="42" t="s">
        <v>52</v>
      </c>
      <c r="B36" s="38">
        <f>IF(ISNUMBER('KN 2018'!R27),'KN 2018'!R27,"")</f>
        <v>0</v>
      </c>
      <c r="C36" s="38">
        <f>IF(ISNUMBER('KN 2018'!S27),'KN 2018'!S27,"")</f>
        <v>0</v>
      </c>
      <c r="D36" s="38">
        <f>IF(ISNUMBER('KN 2018'!T27),'KN 2018'!T27,"")</f>
        <v>0</v>
      </c>
      <c r="E36" s="38">
        <f>IF(ISNUMBER('KN 2018'!U27),'KN 2018'!U27,"")</f>
        <v>250</v>
      </c>
      <c r="F36" s="38">
        <f>IF(ISNUMBER('KN 2018'!V27),'KN 2018'!V27,"")</f>
        <v>0</v>
      </c>
      <c r="G36" s="38">
        <f>IF(ISNUMBER('KN 2018'!W27),'KN 2018'!W27,"")</f>
        <v>204</v>
      </c>
      <c r="H36" s="38">
        <f>IF(ISNUMBER('KN 2018'!X27),'KN 2018'!X27,"")</f>
        <v>0</v>
      </c>
      <c r="I36" s="38">
        <f>IF(ISNUMBER('KN 2018'!Y27),'KN 2018'!Y27,"")</f>
        <v>79.5</v>
      </c>
      <c r="J36" s="38">
        <f>IF(ISNUMBER('KN 2018'!Z27),'KN 2018'!Z27,"")</f>
        <v>66</v>
      </c>
      <c r="K36" s="38">
        <f>IF(ISNUMBER('KN 2018'!AA27),'KN 2018'!AA27,"")</f>
        <v>112</v>
      </c>
      <c r="L36" s="38">
        <f>IF(ISNUMBER('KN 2018'!AB27),'KN 2018'!AB27,"")</f>
        <v>0</v>
      </c>
      <c r="M36" s="38">
        <f>IF(ISNUMBER('KN 2018'!AC27),'KN 2018'!AC27,"")</f>
        <v>0</v>
      </c>
      <c r="N36" s="38">
        <f>IF(ISNUMBER('KN 2018'!AD27),'KN 2018'!AD27,"")</f>
        <v>0</v>
      </c>
      <c r="O36" s="38">
        <f>IF(ISNUMBER('KN 2018'!AE27),'KN 2018'!AE27,"")</f>
        <v>310</v>
      </c>
      <c r="P36" s="47">
        <f>IF(ISNUMBER('KN 2018'!AF27),'KN 2018'!AF27,"")</f>
        <v>170.25</v>
      </c>
    </row>
    <row r="37" spans="1:16" x14ac:dyDescent="0.25">
      <c r="A37" s="43" t="s">
        <v>25</v>
      </c>
      <c r="B37" s="37">
        <f>IF(ISNUMBER('KN 2018'!BN27),'KN 2018'!BN27,"")</f>
        <v>18.8</v>
      </c>
      <c r="C37" s="37">
        <f>IF(ISNUMBER('KN 2018'!BO27),'KN 2018'!BO27,"")</f>
        <v>21.791735478799975</v>
      </c>
      <c r="D37" s="37">
        <f>IF(ISNUMBER('KN 2018'!BP27),'KN 2018'!BP27,"")</f>
        <v>14.121517351760003</v>
      </c>
      <c r="E37" s="37">
        <f>IF(ISNUMBER('KN 2018'!BQ27),'KN 2018'!BQ27,"")</f>
        <v>21.04</v>
      </c>
      <c r="F37" s="37">
        <f>IF(ISNUMBER('KN 2018'!BR27),'KN 2018'!BR27,"")</f>
        <v>42.36</v>
      </c>
      <c r="G37" s="37">
        <f>IF(ISNUMBER('KN 2018'!BS27),'KN 2018'!BS27,"")</f>
        <v>21.59</v>
      </c>
      <c r="H37" s="37">
        <f>IF(ISNUMBER('KN 2018'!BT27),'KN 2018'!BT27,"")</f>
        <v>18.695189974877998</v>
      </c>
      <c r="I37" s="37">
        <f>IF(ISNUMBER('KN 2018'!BU27),'KN 2018'!BU27,"")</f>
        <v>20.239999999999998</v>
      </c>
      <c r="J37" s="37">
        <f>IF(ISNUMBER('KN 2018'!BV27),'KN 2018'!BV27,"")</f>
        <v>18.63</v>
      </c>
      <c r="K37" s="37">
        <f>IF(ISNUMBER('KN 2018'!BW27),'KN 2018'!BW27,"")</f>
        <v>18.805</v>
      </c>
      <c r="L37" s="37">
        <f>IF(ISNUMBER('KN 2018'!BX27),'KN 2018'!BX27,"")</f>
        <v>19.513432835820893</v>
      </c>
      <c r="M37" s="37">
        <f>IF(ISNUMBER('KN 2018'!BY27),'KN 2018'!BY27,"")</f>
        <v>21.59</v>
      </c>
      <c r="N37" s="37">
        <f>IF(ISNUMBER('KN 2018'!BZ27),'KN 2018'!BZ27,"")</f>
        <v>15</v>
      </c>
      <c r="O37" s="37">
        <f>IF(ISNUMBER('KN 2018'!CA27),'KN 2018'!CA27,"")</f>
        <v>18.16</v>
      </c>
      <c r="P37" s="48">
        <f>IF(ISNUMBER('KN 2018'!CB27),'KN 2018'!CB27,"")</f>
        <v>20.738348260089918</v>
      </c>
    </row>
    <row r="38" spans="1:16" s="39" customFormat="1" x14ac:dyDescent="0.25">
      <c r="A38" s="42" t="s">
        <v>26</v>
      </c>
      <c r="B38" s="3">
        <f>IF(ISNUMBER('KN 2018'!CD27),'KN 2018'!CD27,"")</f>
        <v>31530</v>
      </c>
      <c r="C38" s="3">
        <f>IF(ISNUMBER('KN 2018'!CE27),'KN 2018'!CE27,"")</f>
        <v>33398</v>
      </c>
      <c r="D38" s="3">
        <f>IF(ISNUMBER('KN 2018'!CF27),'KN 2018'!CF27,"")</f>
        <v>31975</v>
      </c>
      <c r="E38" s="3">
        <f>IF(ISNUMBER('KN 2018'!CG27),'KN 2018'!CG27,"")</f>
        <v>33070</v>
      </c>
      <c r="F38" s="3">
        <f>IF(ISNUMBER('KN 2018'!CH27),'KN 2018'!CH27,"")</f>
        <v>30400</v>
      </c>
      <c r="G38" s="3">
        <f>IF(ISNUMBER('KN 2018'!CI27),'KN 2018'!CI27,"")</f>
        <v>28435</v>
      </c>
      <c r="H38" s="3">
        <f>IF(ISNUMBER('KN 2018'!CJ27),'KN 2018'!CJ27,"")</f>
        <v>31550</v>
      </c>
      <c r="I38" s="3">
        <f>IF(ISNUMBER('KN 2018'!CK27),'KN 2018'!CK27,"")</f>
        <v>30679</v>
      </c>
      <c r="J38" s="3">
        <f>IF(ISNUMBER('KN 2018'!CL27),'KN 2018'!CL27,"")</f>
        <v>29031</v>
      </c>
      <c r="K38" s="3">
        <f>IF(ISNUMBER('KN 2018'!CM27),'KN 2018'!CM27,"")</f>
        <v>29858</v>
      </c>
      <c r="L38" s="3">
        <f>IF(ISNUMBER('KN 2018'!CN27),'KN 2018'!CN27,"")</f>
        <v>31079</v>
      </c>
      <c r="M38" s="3">
        <f>IF(ISNUMBER('KN 2018'!CO27),'KN 2018'!CO27,"")</f>
        <v>32649</v>
      </c>
      <c r="N38" s="3">
        <f>IF(ISNUMBER('KN 2018'!CP27),'KN 2018'!CP27,"")</f>
        <v>30081</v>
      </c>
      <c r="O38" s="3">
        <f>IF(ISNUMBER('KN 2018'!CQ27),'KN 2018'!CQ27,"")</f>
        <v>31560</v>
      </c>
      <c r="P38" s="49">
        <f>IF(ISNUMBER('KN 2018'!CR27),'KN 2018'!CR27,"")</f>
        <v>31092.5</v>
      </c>
    </row>
    <row r="39" spans="1:16" x14ac:dyDescent="0.25">
      <c r="A39" s="43" t="s">
        <v>27</v>
      </c>
      <c r="B39" s="37">
        <f>IF(ISNUMBER('KN 2018'!CT27),'KN 2018'!CT27,"")</f>
        <v>35</v>
      </c>
      <c r="C39" s="37">
        <f>IF(ISNUMBER('KN 2018'!CU27),'KN 2018'!CU27,"")</f>
        <v>42</v>
      </c>
      <c r="D39" s="37">
        <f>IF(ISNUMBER('KN 2018'!CV27),'KN 2018'!CV27,"")</f>
        <v>53.064317125652018</v>
      </c>
      <c r="E39" s="37">
        <f>IF(ISNUMBER('KN 2018'!CW27),'KN 2018'!CW27,"")</f>
        <v>41.6</v>
      </c>
      <c r="F39" s="37">
        <f>IF(ISNUMBER('KN 2018'!CX27),'KN 2018'!CX27,"")</f>
        <v>51.2</v>
      </c>
      <c r="G39" s="37">
        <f>IF(ISNUMBER('KN 2018'!CY27),'KN 2018'!CY27,"")</f>
        <v>50.5</v>
      </c>
      <c r="H39" s="37">
        <f>IF(ISNUMBER('KN 2018'!CZ27),'KN 2018'!CZ27,"")</f>
        <v>47.868669611532006</v>
      </c>
      <c r="I39" s="37">
        <f>IF(ISNUMBER('KN 2018'!DA27),'KN 2018'!DA27,"")</f>
        <v>44.22</v>
      </c>
      <c r="J39" s="37">
        <f>IF(ISNUMBER('KN 2018'!DB27),'KN 2018'!DB27,"")</f>
        <v>73</v>
      </c>
      <c r="K39" s="37">
        <f>IF(ISNUMBER('KN 2018'!DC27),'KN 2018'!DC27,"")</f>
        <v>46.48</v>
      </c>
      <c r="L39" s="37">
        <f>IF(ISNUMBER('KN 2018'!DD27),'KN 2018'!DD27,"")</f>
        <v>43.29</v>
      </c>
      <c r="M39" s="37">
        <f>IF(ISNUMBER('KN 2018'!DE27),'KN 2018'!DE27,"")</f>
        <v>43.22</v>
      </c>
      <c r="N39" s="37">
        <f>IF(ISNUMBER('KN 2018'!DF27),'KN 2018'!DF27,"")</f>
        <v>49</v>
      </c>
      <c r="O39" s="37">
        <f>IF(ISNUMBER('KN 2018'!DG27),'KN 2018'!DG27,"")</f>
        <v>54.1</v>
      </c>
      <c r="P39" s="48">
        <f>IF(ISNUMBER('KN 2018'!DH27),'KN 2018'!DH27,"")</f>
        <v>48.181641909798863</v>
      </c>
    </row>
    <row r="40" spans="1:16" s="39" customFormat="1" ht="15.75" thickBot="1" x14ac:dyDescent="0.3">
      <c r="A40" s="44" t="s">
        <v>28</v>
      </c>
      <c r="B40" s="40">
        <f>IF(ISNUMBER('KN 2018'!DJ27),'KN 2018'!DJ27,"")</f>
        <v>22110</v>
      </c>
      <c r="C40" s="40">
        <f>IF(ISNUMBER('KN 2018'!DK27),'KN 2018'!DK27,"")</f>
        <v>21821</v>
      </c>
      <c r="D40" s="40">
        <f>IF(ISNUMBER('KN 2018'!DL27),'KN 2018'!DL27,"")</f>
        <v>19237</v>
      </c>
      <c r="E40" s="40">
        <f>IF(ISNUMBER('KN 2018'!DM27),'KN 2018'!DM27,"")</f>
        <v>19962</v>
      </c>
      <c r="F40" s="40">
        <f>IF(ISNUMBER('KN 2018'!DN27),'KN 2018'!DN27,"")</f>
        <v>18000</v>
      </c>
      <c r="G40" s="40">
        <f>IF(ISNUMBER('KN 2018'!DO27),'KN 2018'!DO27,"")</f>
        <v>17731</v>
      </c>
      <c r="H40" s="40">
        <f>IF(ISNUMBER('KN 2018'!DP27),'KN 2018'!DP27,"")</f>
        <v>20710</v>
      </c>
      <c r="I40" s="40">
        <f>IF(ISNUMBER('KN 2018'!DQ27),'KN 2018'!DQ27,"")</f>
        <v>19182</v>
      </c>
      <c r="J40" s="40">
        <f>IF(ISNUMBER('KN 2018'!DR27),'KN 2018'!DR27,"")</f>
        <v>20961</v>
      </c>
      <c r="K40" s="40">
        <f>IF(ISNUMBER('KN 2018'!DS27),'KN 2018'!DS27,"")</f>
        <v>18600</v>
      </c>
      <c r="L40" s="40">
        <f>IF(ISNUMBER('KN 2018'!DT27),'KN 2018'!DT27,"")</f>
        <v>21042</v>
      </c>
      <c r="M40" s="40">
        <f>IF(ISNUMBER('KN 2018'!DU27),'KN 2018'!DU27,"")</f>
        <v>19364</v>
      </c>
      <c r="N40" s="40">
        <f>IF(ISNUMBER('KN 2018'!DV27),'KN 2018'!DV27,"")</f>
        <v>19250</v>
      </c>
      <c r="O40" s="40">
        <f>IF(ISNUMBER('KN 2018'!DW27),'KN 2018'!DW27,"")</f>
        <v>19710</v>
      </c>
      <c r="P40" s="50">
        <f>IF(ISNUMBER('KN 2018'!DX27),'KN 2018'!DX27,"")</f>
        <v>19834.285714285714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1'!A1:P1</f>
        <v>Krajské normativy a ukazatele pro stanovení krajských normativů v roce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100" t="str">
        <f>'KN 2018'!A28</f>
        <v>23-51-H/01 Strojní mechanik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x14ac:dyDescent="0.25">
      <c r="A7" s="51" t="s">
        <v>51</v>
      </c>
      <c r="B7" s="52">
        <f>IF(ISNUMBER('KN 2018'!B28),'KN 2018'!B28,"")</f>
        <v>28077.376518218625</v>
      </c>
      <c r="C7" s="52">
        <f>IF(ISNUMBER('KN 2018'!C28),'KN 2018'!C28,"")</f>
        <v>28223.925866666665</v>
      </c>
      <c r="D7" s="52">
        <f>IF(ISNUMBER('KN 2018'!D28),'KN 2018'!D28,"")</f>
        <v>24770.029650865599</v>
      </c>
      <c r="E7" s="52">
        <f>IF(ISNUMBER('KN 2018'!E28),'KN 2018'!E28,"")</f>
        <v>23755.548142333857</v>
      </c>
      <c r="F7" s="52">
        <f>IF(ISNUMBER('KN 2018'!F28),'KN 2018'!F28,"")</f>
        <v>23612.164932402626</v>
      </c>
      <c r="G7" s="52">
        <f>IF(ISNUMBER('KN 2018'!G28),'KN 2018'!G28,"")</f>
        <v>23844.529889298894</v>
      </c>
      <c r="H7" s="52">
        <f>IF(ISNUMBER('KN 2018'!H28),'KN 2018'!H28,"")</f>
        <v>25880.991346501789</v>
      </c>
      <c r="I7" s="52">
        <f>IF(ISNUMBER('KN 2018'!I28),'KN 2018'!I28,"")</f>
        <v>24687.350999449842</v>
      </c>
      <c r="J7" s="52">
        <f>IF(ISNUMBER('KN 2018'!J28),'KN 2018'!J28,"")</f>
        <v>25453.0918177364</v>
      </c>
      <c r="K7" s="52">
        <f>IF(ISNUMBER('KN 2018'!K28),'KN 2018'!K28,"")</f>
        <v>24015.835377500123</v>
      </c>
      <c r="L7" s="52">
        <f>IF(ISNUMBER('KN 2018'!L28),'KN 2018'!L28,"")</f>
        <v>24673.779195469269</v>
      </c>
      <c r="M7" s="52">
        <f>IF(ISNUMBER('KN 2018'!M28),'KN 2018'!M28,"")</f>
        <v>24622.708835926936</v>
      </c>
      <c r="N7" s="52">
        <f>IF(ISNUMBER('KN 2018'!N28),'KN 2018'!N28,"")</f>
        <v>26591.376623376622</v>
      </c>
      <c r="O7" s="52">
        <f>IF(ISNUMBER('KN 2018'!O28),'KN 2018'!O28,"")</f>
        <v>22702.978421874803</v>
      </c>
      <c r="P7" s="46">
        <f>IF(ISNUMBER('KN 2018'!P28),'KN 2018'!P28,"")</f>
        <v>25065.120544115864</v>
      </c>
    </row>
    <row r="8" spans="1:31" x14ac:dyDescent="0.25">
      <c r="A8" s="42" t="s">
        <v>52</v>
      </c>
      <c r="B8" s="38">
        <f>IF(ISNUMBER('KN 2018'!R28),'KN 2018'!R28,"")</f>
        <v>0</v>
      </c>
      <c r="C8" s="38">
        <f>IF(ISNUMBER('KN 2018'!S28),'KN 2018'!S28,"")</f>
        <v>0</v>
      </c>
      <c r="D8" s="38">
        <f>IF(ISNUMBER('KN 2018'!T28),'KN 2018'!T28,"")</f>
        <v>0</v>
      </c>
      <c r="E8" s="38">
        <f>IF(ISNUMBER('KN 2018'!U28),'KN 2018'!U28,"")</f>
        <v>250</v>
      </c>
      <c r="F8" s="38">
        <f>IF(ISNUMBER('KN 2018'!V28),'KN 2018'!V28,"")</f>
        <v>0</v>
      </c>
      <c r="G8" s="38">
        <f>IF(ISNUMBER('KN 2018'!W28),'KN 2018'!W28,"")</f>
        <v>220</v>
      </c>
      <c r="H8" s="38">
        <f>IF(ISNUMBER('KN 2018'!X28),'KN 2018'!X28,"")</f>
        <v>0</v>
      </c>
      <c r="I8" s="38">
        <f>IF(ISNUMBER('KN 2018'!Y28),'KN 2018'!Y28,"")</f>
        <v>83.9</v>
      </c>
      <c r="J8" s="38">
        <f>IF(ISNUMBER('KN 2018'!Z28),'KN 2018'!Z28,"")</f>
        <v>76</v>
      </c>
      <c r="K8" s="38">
        <f>IF(ISNUMBER('KN 2018'!AA28),'KN 2018'!AA28,"")</f>
        <v>113</v>
      </c>
      <c r="L8" s="38">
        <f>IF(ISNUMBER('KN 2018'!AB28),'KN 2018'!AB28,"")</f>
        <v>0</v>
      </c>
      <c r="M8" s="38">
        <f>IF(ISNUMBER('KN 2018'!AC28),'KN 2018'!AC28,"")</f>
        <v>0</v>
      </c>
      <c r="N8" s="38">
        <f>IF(ISNUMBER('KN 2018'!AD28),'KN 2018'!AD28,"")</f>
        <v>0</v>
      </c>
      <c r="O8" s="38">
        <f>IF(ISNUMBER('KN 2018'!AE28),'KN 2018'!AE28,"")</f>
        <v>310</v>
      </c>
      <c r="P8" s="47">
        <f>IF(ISNUMBER('KN 2018'!AF28),'KN 2018'!AF28,"")</f>
        <v>175.48333333333335</v>
      </c>
    </row>
    <row r="9" spans="1:31" x14ac:dyDescent="0.25">
      <c r="A9" s="43" t="s">
        <v>25</v>
      </c>
      <c r="B9" s="37">
        <f>IF(ISNUMBER('KN 2018'!BN28),'KN 2018'!BN28,"")</f>
        <v>19</v>
      </c>
      <c r="C9" s="37">
        <f>IF(ISNUMBER('KN 2018'!BO28),'KN 2018'!BO28,"")</f>
        <v>20.557332115121064</v>
      </c>
      <c r="D9" s="37">
        <f>IF(ISNUMBER('KN 2018'!BP28),'KN 2018'!BP28,"")</f>
        <v>20.943702585680004</v>
      </c>
      <c r="E9" s="37">
        <f>IF(ISNUMBER('KN 2018'!BQ28),'KN 2018'!BQ28,"")</f>
        <v>22.05</v>
      </c>
      <c r="F9" s="37">
        <f>IF(ISNUMBER('KN 2018'!BR28),'KN 2018'!BR28,"")</f>
        <v>17.8</v>
      </c>
      <c r="G9" s="37">
        <f>IF(ISNUMBER('KN 2018'!BS28),'KN 2018'!BS28,"")</f>
        <v>21.68</v>
      </c>
      <c r="H9" s="37">
        <f>IF(ISNUMBER('KN 2018'!BT28),'KN 2018'!BT28,"")</f>
        <v>19.114368441001211</v>
      </c>
      <c r="I9" s="37">
        <f>IF(ISNUMBER('KN 2018'!BU28),'KN 2018'!BU28,"")</f>
        <v>21.28</v>
      </c>
      <c r="J9" s="37">
        <f>IF(ISNUMBER('KN 2018'!BV28),'KN 2018'!BV28,"")</f>
        <v>20.41</v>
      </c>
      <c r="K9" s="37">
        <f>IF(ISNUMBER('KN 2018'!BW28),'KN 2018'!BW28,"")</f>
        <v>21.152000000000001</v>
      </c>
      <c r="L9" s="37">
        <f>IF(ISNUMBER('KN 2018'!BX28),'KN 2018'!BX28,"")</f>
        <v>21.097601051593823</v>
      </c>
      <c r="M9" s="37">
        <f>IF(ISNUMBER('KN 2018'!BY28),'KN 2018'!BY28,"")</f>
        <v>22.52</v>
      </c>
      <c r="N9" s="37">
        <f>IF(ISNUMBER('KN 2018'!BZ28),'KN 2018'!BZ28,"")</f>
        <v>16.5</v>
      </c>
      <c r="O9" s="37">
        <f>IF(ISNUMBER('KN 2018'!CA28),'KN 2018'!CA28,"")</f>
        <v>20.66</v>
      </c>
      <c r="P9" s="48">
        <f>IF(ISNUMBER('KN 2018'!CB28),'KN 2018'!CB28,"")</f>
        <v>20.340357442385436</v>
      </c>
    </row>
    <row r="10" spans="1:31" x14ac:dyDescent="0.25">
      <c r="A10" s="42" t="s">
        <v>26</v>
      </c>
      <c r="B10" s="3">
        <f>IF(ISNUMBER('KN 2018'!CD28),'KN 2018'!CD28,"")</f>
        <v>31530</v>
      </c>
      <c r="C10" s="3">
        <f>IF(ISNUMBER('KN 2018'!CE28),'KN 2018'!CE28,"")</f>
        <v>33398</v>
      </c>
      <c r="D10" s="3">
        <f>IF(ISNUMBER('KN 2018'!CF28),'KN 2018'!CF28,"")</f>
        <v>31975</v>
      </c>
      <c r="E10" s="3">
        <f>IF(ISNUMBER('KN 2018'!CG28),'KN 2018'!CG28,"")</f>
        <v>33070</v>
      </c>
      <c r="F10" s="3">
        <f>IF(ISNUMBER('KN 2018'!CH28),'KN 2018'!CH28,"")</f>
        <v>30400</v>
      </c>
      <c r="G10" s="3">
        <f>IF(ISNUMBER('KN 2018'!CI28),'KN 2018'!CI28,"")</f>
        <v>28435</v>
      </c>
      <c r="H10" s="3">
        <f>IF(ISNUMBER('KN 2018'!CJ28),'KN 2018'!CJ28,"")</f>
        <v>31550</v>
      </c>
      <c r="I10" s="3">
        <f>IF(ISNUMBER('KN 2018'!CK28),'KN 2018'!CK28,"")</f>
        <v>30679</v>
      </c>
      <c r="J10" s="3">
        <f>IF(ISNUMBER('KN 2018'!CL28),'KN 2018'!CL28,"")</f>
        <v>29031</v>
      </c>
      <c r="K10" s="3">
        <f>IF(ISNUMBER('KN 2018'!CM28),'KN 2018'!CM28,"")</f>
        <v>29858</v>
      </c>
      <c r="L10" s="3">
        <f>IF(ISNUMBER('KN 2018'!CN28),'KN 2018'!CN28,"")</f>
        <v>31079</v>
      </c>
      <c r="M10" s="3">
        <f>IF(ISNUMBER('KN 2018'!CO28),'KN 2018'!CO28,"")</f>
        <v>32649</v>
      </c>
      <c r="N10" s="3">
        <f>IF(ISNUMBER('KN 2018'!CP28),'KN 2018'!CP28,"")</f>
        <v>30081</v>
      </c>
      <c r="O10" s="3">
        <f>IF(ISNUMBER('KN 2018'!CQ28),'KN 2018'!CQ28,"")</f>
        <v>31560</v>
      </c>
      <c r="P10" s="49">
        <f>IF(ISNUMBER('KN 2018'!CR28),'KN 2018'!CR28,"")</f>
        <v>31092.5</v>
      </c>
    </row>
    <row r="11" spans="1:31" x14ac:dyDescent="0.25">
      <c r="A11" s="43" t="s">
        <v>27</v>
      </c>
      <c r="B11" s="37">
        <f>IF(ISNUMBER('KN 2018'!CT28),'KN 2018'!CT28,"")</f>
        <v>32.5</v>
      </c>
      <c r="C11" s="37">
        <f>IF(ISNUMBER('KN 2018'!CU28),'KN 2018'!CU28,"")</f>
        <v>30</v>
      </c>
      <c r="D11" s="37">
        <f>IF(ISNUMBER('KN 2018'!CV28),'KN 2018'!CV28,"")</f>
        <v>35.792615133884013</v>
      </c>
      <c r="E11" s="37">
        <f>IF(ISNUMBER('KN 2018'!CW28),'KN 2018'!CW28,"")</f>
        <v>41.6</v>
      </c>
      <c r="F11" s="37">
        <f>IF(ISNUMBER('KN 2018'!CX28),'KN 2018'!CX28,"")</f>
        <v>69.28</v>
      </c>
      <c r="G11" s="37">
        <f>IF(ISNUMBER('KN 2018'!CY28),'KN 2018'!CY28,"")</f>
        <v>26.25</v>
      </c>
      <c r="H11" s="37">
        <f>IF(ISNUMBER('KN 2018'!CZ28),'KN 2018'!CZ28,"")</f>
        <v>40.916035932155999</v>
      </c>
      <c r="I11" s="37">
        <f>IF(ISNUMBER('KN 2018'!DA28),'KN 2018'!DA28,"")</f>
        <v>31.16</v>
      </c>
      <c r="J11" s="37">
        <f>IF(ISNUMBER('KN 2018'!DB28),'KN 2018'!DB28,"")</f>
        <v>30</v>
      </c>
      <c r="K11" s="37">
        <f>IF(ISNUMBER('KN 2018'!DC28),'KN 2018'!DC28,"")</f>
        <v>31.54</v>
      </c>
      <c r="L11" s="37">
        <f>IF(ISNUMBER('KN 2018'!DD28),'KN 2018'!DD28,"")</f>
        <v>36.090000000000003</v>
      </c>
      <c r="M11" s="37">
        <f>IF(ISNUMBER('KN 2018'!DE28),'KN 2018'!DE28,"")</f>
        <v>32.159999999999997</v>
      </c>
      <c r="N11" s="37">
        <f>IF(ISNUMBER('KN 2018'!DF28),'KN 2018'!DF28,"")</f>
        <v>49</v>
      </c>
      <c r="O11" s="37">
        <f>IF(ISNUMBER('KN 2018'!DG28),'KN 2018'!DG28,"")</f>
        <v>54.1</v>
      </c>
      <c r="P11" s="48">
        <f>IF(ISNUMBER('KN 2018'!DH28),'KN 2018'!DH28,"")</f>
        <v>38.599189361860006</v>
      </c>
    </row>
    <row r="12" spans="1:31" ht="15.75" thickBot="1" x14ac:dyDescent="0.3">
      <c r="A12" s="44" t="s">
        <v>28</v>
      </c>
      <c r="B12" s="40">
        <f>IF(ISNUMBER('KN 2018'!DJ28),'KN 2018'!DJ28,"")</f>
        <v>22110</v>
      </c>
      <c r="C12" s="40">
        <f>IF(ISNUMBER('KN 2018'!DK28),'KN 2018'!DK28,"")</f>
        <v>21821</v>
      </c>
      <c r="D12" s="40">
        <f>IF(ISNUMBER('KN 2018'!DL28),'KN 2018'!DL28,"")</f>
        <v>19237</v>
      </c>
      <c r="E12" s="40">
        <f>IF(ISNUMBER('KN 2018'!DM28),'KN 2018'!DM28,"")</f>
        <v>19962</v>
      </c>
      <c r="F12" s="40">
        <f>IF(ISNUMBER('KN 2018'!DN28),'KN 2018'!DN28,"")</f>
        <v>18000</v>
      </c>
      <c r="G12" s="40">
        <f>IF(ISNUMBER('KN 2018'!DO28),'KN 2018'!DO28,"")</f>
        <v>17731</v>
      </c>
      <c r="H12" s="40">
        <f>IF(ISNUMBER('KN 2018'!DP28),'KN 2018'!DP28,"")</f>
        <v>20710</v>
      </c>
      <c r="I12" s="40">
        <f>IF(ISNUMBER('KN 2018'!DQ28),'KN 2018'!DQ28,"")</f>
        <v>19182</v>
      </c>
      <c r="J12" s="40">
        <f>IF(ISNUMBER('KN 2018'!DR28),'KN 2018'!DR28,"")</f>
        <v>20961</v>
      </c>
      <c r="K12" s="40">
        <f>IF(ISNUMBER('KN 2018'!DS28),'KN 2018'!DS28,"")</f>
        <v>18600</v>
      </c>
      <c r="L12" s="40">
        <f>IF(ISNUMBER('KN 2018'!DT28),'KN 2018'!DT28,"")</f>
        <v>21042</v>
      </c>
      <c r="M12" s="40">
        <f>IF(ISNUMBER('KN 2018'!DU28),'KN 2018'!DU28,"")</f>
        <v>19364</v>
      </c>
      <c r="N12" s="40">
        <f>IF(ISNUMBER('KN 2018'!DV28),'KN 2018'!DV28,"")</f>
        <v>19250</v>
      </c>
      <c r="O12" s="40">
        <f>IF(ISNUMBER('KN 2018'!DW28),'KN 2018'!DW28,"")</f>
        <v>19710</v>
      </c>
      <c r="P12" s="50">
        <f>IF(ISNUMBER('KN 2018'!DX28),'KN 2018'!DX28,"")</f>
        <v>19834.285714285714</v>
      </c>
    </row>
    <row r="13" spans="1:31" ht="19.5" thickBot="1" x14ac:dyDescent="0.3">
      <c r="A13" s="100" t="str">
        <f>'KN 2018'!A29</f>
        <v>33-56-H/01 Truhlář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x14ac:dyDescent="0.25">
      <c r="A14" s="51" t="s">
        <v>51</v>
      </c>
      <c r="B14" s="52">
        <f>IF(ISNUMBER('KN 2018'!B29),'KN 2018'!B29,"")</f>
        <v>26743.880597014922</v>
      </c>
      <c r="C14" s="52">
        <f>IF(ISNUMBER('KN 2018'!C29),'KN 2018'!C29,"")</f>
        <v>32709.297407867492</v>
      </c>
      <c r="D14" s="52">
        <f>IF(ISNUMBER('KN 2018'!D29),'KN 2018'!D29,"")</f>
        <v>31978.396520295497</v>
      </c>
      <c r="E14" s="52">
        <f>IF(ISNUMBER('KN 2018'!E29),'KN 2018'!E29,"")</f>
        <v>29521.143482266238</v>
      </c>
      <c r="F14" s="52">
        <f>IF(ISNUMBER('KN 2018'!F29),'KN 2018'!F29,"")</f>
        <v>27159.178144050577</v>
      </c>
      <c r="G14" s="52">
        <f>IF(ISNUMBER('KN 2018'!G29),'KN 2018'!G29,"")</f>
        <v>28942.845044568196</v>
      </c>
      <c r="H14" s="52">
        <f>IF(ISNUMBER('KN 2018'!H29),'KN 2018'!H29,"")</f>
        <v>28955.79183449407</v>
      </c>
      <c r="I14" s="52">
        <f>IF(ISNUMBER('KN 2018'!I29),'KN 2018'!I29,"")</f>
        <v>29929.940504450093</v>
      </c>
      <c r="J14" s="52">
        <f>IF(ISNUMBER('KN 2018'!J29),'KN 2018'!J29,"")</f>
        <v>33547.45492957747</v>
      </c>
      <c r="K14" s="52">
        <f>IF(ISNUMBER('KN 2018'!K29),'KN 2018'!K29,"")</f>
        <v>31056.90654397343</v>
      </c>
      <c r="L14" s="52">
        <f>IF(ISNUMBER('KN 2018'!L29),'KN 2018'!L29,"")</f>
        <v>32032.445232848229</v>
      </c>
      <c r="M14" s="52">
        <f>IF(ISNUMBER('KN 2018'!M29),'KN 2018'!M29,"")</f>
        <v>32064.955673211138</v>
      </c>
      <c r="N14" s="52">
        <f>IF(ISNUMBER('KN 2018'!N29),'KN 2018'!N29,"")</f>
        <v>28002.801843317971</v>
      </c>
      <c r="O14" s="52">
        <f>IF(ISNUMBER('KN 2018'!O29),'KN 2018'!O29,"")</f>
        <v>26649.550940524081</v>
      </c>
      <c r="P14" s="46">
        <f>IF(ISNUMBER('KN 2018'!P29),'KN 2018'!P29,"")</f>
        <v>29949.61347846139</v>
      </c>
    </row>
    <row r="15" spans="1:31" x14ac:dyDescent="0.25">
      <c r="A15" s="42" t="s">
        <v>52</v>
      </c>
      <c r="B15" s="38">
        <f>IF(ISNUMBER('KN 2018'!R29),'KN 2018'!R29,"")</f>
        <v>0</v>
      </c>
      <c r="C15" s="38">
        <f>IF(ISNUMBER('KN 2018'!S29),'KN 2018'!S29,"")</f>
        <v>0</v>
      </c>
      <c r="D15" s="38">
        <f>IF(ISNUMBER('KN 2018'!T29),'KN 2018'!T29,"")</f>
        <v>0</v>
      </c>
      <c r="E15" s="38">
        <f>IF(ISNUMBER('KN 2018'!U29),'KN 2018'!U29,"")</f>
        <v>250</v>
      </c>
      <c r="F15" s="38">
        <f>IF(ISNUMBER('KN 2018'!V29),'KN 2018'!V29,"")</f>
        <v>0</v>
      </c>
      <c r="G15" s="38">
        <f>IF(ISNUMBER('KN 2018'!W29),'KN 2018'!W29,"")</f>
        <v>242</v>
      </c>
      <c r="H15" s="38">
        <f>IF(ISNUMBER('KN 2018'!X29),'KN 2018'!X29,"")</f>
        <v>0</v>
      </c>
      <c r="I15" s="38">
        <f>IF(ISNUMBER('KN 2018'!Y29),'KN 2018'!Y29,"")</f>
        <v>101.8</v>
      </c>
      <c r="J15" s="38">
        <f>IF(ISNUMBER('KN 2018'!Z29),'KN 2018'!Z29,"")</f>
        <v>101</v>
      </c>
      <c r="K15" s="38">
        <f>IF(ISNUMBER('KN 2018'!AA29),'KN 2018'!AA29,"")</f>
        <v>146</v>
      </c>
      <c r="L15" s="38">
        <f>IF(ISNUMBER('KN 2018'!AB29),'KN 2018'!AB29,"")</f>
        <v>0</v>
      </c>
      <c r="M15" s="38">
        <f>IF(ISNUMBER('KN 2018'!AC29),'KN 2018'!AC29,"")</f>
        <v>0</v>
      </c>
      <c r="N15" s="38">
        <f>IF(ISNUMBER('KN 2018'!AD29),'KN 2018'!AD29,"")</f>
        <v>0</v>
      </c>
      <c r="O15" s="38">
        <f>IF(ISNUMBER('KN 2018'!AE29),'KN 2018'!AE29,"")</f>
        <v>310</v>
      </c>
      <c r="P15" s="47">
        <f>IF(ISNUMBER('KN 2018'!AF29),'KN 2018'!AF29,"")</f>
        <v>191.79999999999998</v>
      </c>
    </row>
    <row r="16" spans="1:31" x14ac:dyDescent="0.25">
      <c r="A16" s="43" t="s">
        <v>25</v>
      </c>
      <c r="B16" s="37">
        <f>IF(ISNUMBER('KN 2018'!BN29),'KN 2018'!BN29,"")</f>
        <v>20.100000000000001</v>
      </c>
      <c r="C16" s="37">
        <f>IF(ISNUMBER('KN 2018'!BO29),'KN 2018'!BO29,"")</f>
        <v>15.138060364191018</v>
      </c>
      <c r="D16" s="37">
        <f>IF(ISNUMBER('KN 2018'!BP29),'KN 2018'!BP29,"")</f>
        <v>13.888019940480003</v>
      </c>
      <c r="E16" s="37">
        <f>IF(ISNUMBER('KN 2018'!BQ29),'KN 2018'!BQ29,"")</f>
        <v>16.7</v>
      </c>
      <c r="F16" s="37">
        <f>IF(ISNUMBER('KN 2018'!BR29),'KN 2018'!BR29,"")</f>
        <v>16.48</v>
      </c>
      <c r="G16" s="37">
        <f>IF(ISNUMBER('KN 2018'!BS29),'KN 2018'!BS29,"")</f>
        <v>14.82</v>
      </c>
      <c r="H16" s="37">
        <f>IF(ISNUMBER('KN 2018'!BT29),'KN 2018'!BT29,"")</f>
        <v>15.931602962659893</v>
      </c>
      <c r="I16" s="37">
        <f>IF(ISNUMBER('KN 2018'!BU29),'KN 2018'!BU29,"")</f>
        <v>14.89</v>
      </c>
      <c r="J16" s="37">
        <f>IF(ISNUMBER('KN 2018'!BV29),'KN 2018'!BV29,"")</f>
        <v>12.78</v>
      </c>
      <c r="K16" s="37">
        <f>IF(ISNUMBER('KN 2018'!BW29),'KN 2018'!BW29,"")</f>
        <v>13.962999999999999</v>
      </c>
      <c r="L16" s="37">
        <f>IF(ISNUMBER('KN 2018'!BX29),'KN 2018'!BX29,"")</f>
        <v>14.234875444839858</v>
      </c>
      <c r="M16" s="37">
        <f>IF(ISNUMBER('KN 2018'!BY29),'KN 2018'!BY29,"")</f>
        <v>14.68</v>
      </c>
      <c r="N16" s="37">
        <f>IF(ISNUMBER('KN 2018'!BZ29),'KN 2018'!BZ29,"")</f>
        <v>15.5</v>
      </c>
      <c r="O16" s="37">
        <f>IF(ISNUMBER('KN 2018'!CA29),'KN 2018'!CA29,"")</f>
        <v>17</v>
      </c>
      <c r="P16" s="48">
        <f>IF(ISNUMBER('KN 2018'!CB29),'KN 2018'!CB29,"")</f>
        <v>15.436111336583625</v>
      </c>
    </row>
    <row r="17" spans="1:16" x14ac:dyDescent="0.25">
      <c r="A17" s="42" t="s">
        <v>26</v>
      </c>
      <c r="B17" s="3">
        <f>IF(ISNUMBER('KN 2018'!CD29),'KN 2018'!CD29,"")</f>
        <v>31530</v>
      </c>
      <c r="C17" s="3">
        <f>IF(ISNUMBER('KN 2018'!CE29),'KN 2018'!CE29,"")</f>
        <v>33398</v>
      </c>
      <c r="D17" s="3">
        <f>IF(ISNUMBER('KN 2018'!CF29),'KN 2018'!CF29,"")</f>
        <v>31975</v>
      </c>
      <c r="E17" s="3">
        <f>IF(ISNUMBER('KN 2018'!CG29),'KN 2018'!CG29,"")</f>
        <v>33070</v>
      </c>
      <c r="F17" s="3">
        <f>IF(ISNUMBER('KN 2018'!CH29),'KN 2018'!CH29,"")</f>
        <v>30400</v>
      </c>
      <c r="G17" s="3">
        <f>IF(ISNUMBER('KN 2018'!CI29),'KN 2018'!CI29,"")</f>
        <v>28435</v>
      </c>
      <c r="H17" s="3">
        <f>IF(ISNUMBER('KN 2018'!CJ29),'KN 2018'!CJ29,"")</f>
        <v>31550</v>
      </c>
      <c r="I17" s="3">
        <f>IF(ISNUMBER('KN 2018'!CK29),'KN 2018'!CK29,"")</f>
        <v>30679</v>
      </c>
      <c r="J17" s="3">
        <f>IF(ISNUMBER('KN 2018'!CL29),'KN 2018'!CL29,"")</f>
        <v>29031</v>
      </c>
      <c r="K17" s="3">
        <f>IF(ISNUMBER('KN 2018'!CM29),'KN 2018'!CM29,"")</f>
        <v>29858</v>
      </c>
      <c r="L17" s="3">
        <f>IF(ISNUMBER('KN 2018'!CN29),'KN 2018'!CN29,"")</f>
        <v>31079</v>
      </c>
      <c r="M17" s="3">
        <f>IF(ISNUMBER('KN 2018'!CO29),'KN 2018'!CO29,"")</f>
        <v>32649</v>
      </c>
      <c r="N17" s="3">
        <f>IF(ISNUMBER('KN 2018'!CP29),'KN 2018'!CP29,"")</f>
        <v>30081</v>
      </c>
      <c r="O17" s="3">
        <f>IF(ISNUMBER('KN 2018'!CQ29),'KN 2018'!CQ29,"")</f>
        <v>31560</v>
      </c>
      <c r="P17" s="49">
        <f>IF(ISNUMBER('KN 2018'!CR29),'KN 2018'!CR29,"")</f>
        <v>31092.5</v>
      </c>
    </row>
    <row r="18" spans="1:16" x14ac:dyDescent="0.25">
      <c r="A18" s="43" t="s">
        <v>27</v>
      </c>
      <c r="B18" s="37">
        <f>IF(ISNUMBER('KN 2018'!CT29),'KN 2018'!CT29,"")</f>
        <v>33.5</v>
      </c>
      <c r="C18" s="37">
        <f>IF(ISNUMBER('KN 2018'!CU29),'KN 2018'!CU29,"")</f>
        <v>42</v>
      </c>
      <c r="D18" s="37">
        <f>IF(ISNUMBER('KN 2018'!CV29),'KN 2018'!CV29,"")</f>
        <v>53.064317125652018</v>
      </c>
      <c r="E18" s="37">
        <f>IF(ISNUMBER('KN 2018'!CW29),'KN 2018'!CW29,"")</f>
        <v>41.6</v>
      </c>
      <c r="F18" s="37">
        <f>IF(ISNUMBER('KN 2018'!CX29),'KN 2018'!CX29,"")</f>
        <v>43</v>
      </c>
      <c r="G18" s="37">
        <f>IF(ISNUMBER('KN 2018'!CY29),'KN 2018'!CY29,"")</f>
        <v>35.950000000000003</v>
      </c>
      <c r="H18" s="37">
        <f>IF(ISNUMBER('KN 2018'!CZ29),'KN 2018'!CZ29,"")</f>
        <v>47.868669611532006</v>
      </c>
      <c r="I18" s="37">
        <f>IF(ISNUMBER('KN 2018'!DA29),'KN 2018'!DA29,"")</f>
        <v>44.22</v>
      </c>
      <c r="J18" s="37">
        <f>IF(ISNUMBER('KN 2018'!DB29),'KN 2018'!DB29,"")</f>
        <v>40</v>
      </c>
      <c r="K18" s="37">
        <f>IF(ISNUMBER('KN 2018'!DC29),'KN 2018'!DC29,"")</f>
        <v>41.36</v>
      </c>
      <c r="L18" s="37">
        <f>IF(ISNUMBER('KN 2018'!DD29),'KN 2018'!DD29,"")</f>
        <v>43.29</v>
      </c>
      <c r="M18" s="37">
        <f>IF(ISNUMBER('KN 2018'!DE29),'KN 2018'!DE29,"")</f>
        <v>43.22</v>
      </c>
      <c r="N18" s="37">
        <f>IF(ISNUMBER('KN 2018'!DF29),'KN 2018'!DF29,"")</f>
        <v>49</v>
      </c>
      <c r="O18" s="37">
        <f>IF(ISNUMBER('KN 2018'!DG29),'KN 2018'!DG29,"")</f>
        <v>54.1</v>
      </c>
      <c r="P18" s="48">
        <f>IF(ISNUMBER('KN 2018'!DH29),'KN 2018'!DH29,"")</f>
        <v>43.726641909798857</v>
      </c>
    </row>
    <row r="19" spans="1:16" ht="15.75" thickBot="1" x14ac:dyDescent="0.3">
      <c r="A19" s="44" t="s">
        <v>28</v>
      </c>
      <c r="B19" s="40">
        <f>IF(ISNUMBER('KN 2018'!DJ29),'KN 2018'!DJ29,"")</f>
        <v>22110</v>
      </c>
      <c r="C19" s="40">
        <f>IF(ISNUMBER('KN 2018'!DK29),'KN 2018'!DK29,"")</f>
        <v>21821</v>
      </c>
      <c r="D19" s="40">
        <f>IF(ISNUMBER('KN 2018'!DL29),'KN 2018'!DL29,"")</f>
        <v>19237</v>
      </c>
      <c r="E19" s="40">
        <f>IF(ISNUMBER('KN 2018'!DM29),'KN 2018'!DM29,"")</f>
        <v>19962</v>
      </c>
      <c r="F19" s="40">
        <f>IF(ISNUMBER('KN 2018'!DN29),'KN 2018'!DN29,"")</f>
        <v>18000</v>
      </c>
      <c r="G19" s="40">
        <f>IF(ISNUMBER('KN 2018'!DO29),'KN 2018'!DO29,"")</f>
        <v>17731</v>
      </c>
      <c r="H19" s="40">
        <f>IF(ISNUMBER('KN 2018'!DP29),'KN 2018'!DP29,"")</f>
        <v>20710</v>
      </c>
      <c r="I19" s="40">
        <f>IF(ISNUMBER('KN 2018'!DQ29),'KN 2018'!DQ29,"")</f>
        <v>19182</v>
      </c>
      <c r="J19" s="40">
        <f>IF(ISNUMBER('KN 2018'!DR29),'KN 2018'!DR29,"")</f>
        <v>20961</v>
      </c>
      <c r="K19" s="40">
        <f>IF(ISNUMBER('KN 2018'!DS29),'KN 2018'!DS29,"")</f>
        <v>18600</v>
      </c>
      <c r="L19" s="40">
        <f>IF(ISNUMBER('KN 2018'!DT29),'KN 2018'!DT29,"")</f>
        <v>21042</v>
      </c>
      <c r="M19" s="40">
        <f>IF(ISNUMBER('KN 2018'!DU29),'KN 2018'!DU29,"")</f>
        <v>19364</v>
      </c>
      <c r="N19" s="40">
        <f>IF(ISNUMBER('KN 2018'!DV29),'KN 2018'!DV29,"")</f>
        <v>19250</v>
      </c>
      <c r="O19" s="40">
        <f>IF(ISNUMBER('KN 2018'!DW29),'KN 2018'!DW29,"")</f>
        <v>19710</v>
      </c>
      <c r="P19" s="50">
        <f>IF(ISNUMBER('KN 2018'!DX29),'KN 2018'!DX29,"")</f>
        <v>19834.285714285714</v>
      </c>
    </row>
    <row r="20" spans="1:16" ht="19.5" thickBot="1" x14ac:dyDescent="0.3">
      <c r="A20" s="100" t="str">
        <f>'KN 2018'!A30</f>
        <v>36-52-H/01 Instalatér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x14ac:dyDescent="0.25">
      <c r="A21" s="51" t="s">
        <v>51</v>
      </c>
      <c r="B21" s="52">
        <f>IF(ISNUMBER('KN 2018'!B30),'KN 2018'!B30,"")</f>
        <v>28505.627791563275</v>
      </c>
      <c r="C21" s="52">
        <f>IF(ISNUMBER('KN 2018'!C30),'KN 2018'!C30,"")</f>
        <v>32745.499569841268</v>
      </c>
      <c r="D21" s="52">
        <f>IF(ISNUMBER('KN 2018'!D30),'KN 2018'!D30,"")</f>
        <v>31561.316113809771</v>
      </c>
      <c r="E21" s="52">
        <f>IF(ISNUMBER('KN 2018'!E30),'KN 2018'!E30,"")</f>
        <v>32373.963395759169</v>
      </c>
      <c r="F21" s="52">
        <f>IF(ISNUMBER('KN 2018'!F30),'KN 2018'!F30,"")</f>
        <v>35933.750106798958</v>
      </c>
      <c r="G21" s="52">
        <f>IF(ISNUMBER('KN 2018'!G30),'KN 2018'!G30,"")</f>
        <v>28167.793408360129</v>
      </c>
      <c r="H21" s="52">
        <f>IF(ISNUMBER('KN 2018'!H30),'KN 2018'!H30,"")</f>
        <v>38850.84170463348</v>
      </c>
      <c r="I21" s="52">
        <f>IF(ISNUMBER('KN 2018'!I30),'KN 2018'!I30,"")</f>
        <v>32317.723710232171</v>
      </c>
      <c r="J21" s="52">
        <f>IF(ISNUMBER('KN 2018'!J30),'KN 2018'!J30,"")</f>
        <v>33628.747826086954</v>
      </c>
      <c r="K21" s="52">
        <f>IF(ISNUMBER('KN 2018'!K30),'KN 2018'!K30,"")</f>
        <v>30796.773585790481</v>
      </c>
      <c r="L21" s="52">
        <f>IF(ISNUMBER('KN 2018'!L30),'KN 2018'!L30,"")</f>
        <v>29705.158545819613</v>
      </c>
      <c r="M21" s="52">
        <f>IF(ISNUMBER('KN 2018'!M30),'KN 2018'!M30,"")</f>
        <v>31573.793790790769</v>
      </c>
      <c r="N21" s="52">
        <f>IF(ISNUMBER('KN 2018'!N30),'KN 2018'!N30,"")</f>
        <v>31452.952380952382</v>
      </c>
      <c r="O21" s="52">
        <f>IF(ISNUMBER('KN 2018'!O30),'KN 2018'!O30,"")</f>
        <v>31365.489056326354</v>
      </c>
      <c r="P21" s="46">
        <f>IF(ISNUMBER('KN 2018'!P30),'KN 2018'!P30,"")</f>
        <v>32069.959356197483</v>
      </c>
    </row>
    <row r="22" spans="1:16" x14ac:dyDescent="0.25">
      <c r="A22" s="42" t="s">
        <v>52</v>
      </c>
      <c r="B22" s="38">
        <f>IF(ISNUMBER('KN 2018'!R30),'KN 2018'!R30,"")</f>
        <v>0</v>
      </c>
      <c r="C22" s="38">
        <f>IF(ISNUMBER('KN 2018'!S30),'KN 2018'!S30,"")</f>
        <v>0</v>
      </c>
      <c r="D22" s="38">
        <f>IF(ISNUMBER('KN 2018'!T30),'KN 2018'!T30,"")</f>
        <v>0</v>
      </c>
      <c r="E22" s="38">
        <f>IF(ISNUMBER('KN 2018'!U30),'KN 2018'!U30,"")</f>
        <v>250</v>
      </c>
      <c r="F22" s="38">
        <f>IF(ISNUMBER('KN 2018'!V30),'KN 2018'!V30,"")</f>
        <v>0</v>
      </c>
      <c r="G22" s="38">
        <f>IF(ISNUMBER('KN 2018'!W30),'KN 2018'!W30,"")</f>
        <v>238</v>
      </c>
      <c r="H22" s="38">
        <f>IF(ISNUMBER('KN 2018'!X30),'KN 2018'!X30,"")</f>
        <v>0</v>
      </c>
      <c r="I22" s="38">
        <f>IF(ISNUMBER('KN 2018'!Y30),'KN 2018'!Y30,"")</f>
        <v>109.9</v>
      </c>
      <c r="J22" s="38">
        <f>IF(ISNUMBER('KN 2018'!Z30),'KN 2018'!Z30,"")</f>
        <v>101</v>
      </c>
      <c r="K22" s="38">
        <f>IF(ISNUMBER('KN 2018'!AA30),'KN 2018'!AA30,"")</f>
        <v>145</v>
      </c>
      <c r="L22" s="38">
        <f>IF(ISNUMBER('KN 2018'!AB30),'KN 2018'!AB30,"")</f>
        <v>0</v>
      </c>
      <c r="M22" s="38">
        <f>IF(ISNUMBER('KN 2018'!AC30),'KN 2018'!AC30,"")</f>
        <v>0</v>
      </c>
      <c r="N22" s="38">
        <f>IF(ISNUMBER('KN 2018'!AD30),'KN 2018'!AD30,"")</f>
        <v>0</v>
      </c>
      <c r="O22" s="38">
        <f>IF(ISNUMBER('KN 2018'!AE30),'KN 2018'!AE30,"")</f>
        <v>310</v>
      </c>
      <c r="P22" s="47">
        <f>IF(ISNUMBER('KN 2018'!AF30),'KN 2018'!AF30,"")</f>
        <v>192.31666666666669</v>
      </c>
    </row>
    <row r="23" spans="1:16" x14ac:dyDescent="0.25">
      <c r="A23" s="43" t="s">
        <v>25</v>
      </c>
      <c r="B23" s="37">
        <f>IF(ISNUMBER('KN 2018'!BN30),'KN 2018'!BN30,"")</f>
        <v>18.600000000000001</v>
      </c>
      <c r="C23" s="37">
        <f>IF(ISNUMBER('KN 2018'!BO30),'KN 2018'!BO30,"")</f>
        <v>15.734085627974208</v>
      </c>
      <c r="D23" s="37">
        <f>IF(ISNUMBER('KN 2018'!BP30),'KN 2018'!BP30,"")</f>
        <v>14.486991560720003</v>
      </c>
      <c r="E23" s="37">
        <f>IF(ISNUMBER('KN 2018'!BQ30),'KN 2018'!BQ30,"")</f>
        <v>14.91</v>
      </c>
      <c r="F23" s="37">
        <f>IF(ISNUMBER('KN 2018'!BR30),'KN 2018'!BR30,"")</f>
        <v>11.63</v>
      </c>
      <c r="G23" s="37">
        <f>IF(ISNUMBER('KN 2018'!BS30),'KN 2018'!BS30,"")</f>
        <v>16</v>
      </c>
      <c r="H23" s="37">
        <f>IF(ISNUMBER('KN 2018'!BT30),'KN 2018'!BT30,"")</f>
        <v>11.550803874142719</v>
      </c>
      <c r="I23" s="37">
        <f>IF(ISNUMBER('KN 2018'!BU30),'KN 2018'!BU30,"")</f>
        <v>14.09</v>
      </c>
      <c r="J23" s="37">
        <f>IF(ISNUMBER('KN 2018'!BV30),'KN 2018'!BV30,"")</f>
        <v>13.8</v>
      </c>
      <c r="K23" s="37">
        <f>IF(ISNUMBER('KN 2018'!BW30),'KN 2018'!BW30,"")</f>
        <v>14.106</v>
      </c>
      <c r="L23" s="37">
        <f>IF(ISNUMBER('KN 2018'!BX30),'KN 2018'!BX30,"")</f>
        <v>15.88695652173913</v>
      </c>
      <c r="M23" s="37">
        <f>IF(ISNUMBER('KN 2018'!BY30),'KN 2018'!BY30,"")</f>
        <v>15.47</v>
      </c>
      <c r="N23" s="37">
        <f>IF(ISNUMBER('KN 2018'!BZ30),'KN 2018'!BZ30,"")</f>
        <v>13.5</v>
      </c>
      <c r="O23" s="37">
        <f>IF(ISNUMBER('KN 2018'!CA30),'KN 2018'!CA30,"")</f>
        <v>14.03</v>
      </c>
      <c r="P23" s="48">
        <f>IF(ISNUMBER('KN 2018'!CB30),'KN 2018'!CB30,"")</f>
        <v>14.556774113184005</v>
      </c>
    </row>
    <row r="24" spans="1:16" x14ac:dyDescent="0.25">
      <c r="A24" s="42" t="s">
        <v>26</v>
      </c>
      <c r="B24" s="3">
        <f>IF(ISNUMBER('KN 2018'!CD30),'KN 2018'!CD30,"")</f>
        <v>31530</v>
      </c>
      <c r="C24" s="3">
        <f>IF(ISNUMBER('KN 2018'!CE30),'KN 2018'!CE30,"")</f>
        <v>33398</v>
      </c>
      <c r="D24" s="3">
        <f>IF(ISNUMBER('KN 2018'!CF30),'KN 2018'!CF30,"")</f>
        <v>31975</v>
      </c>
      <c r="E24" s="3">
        <f>IF(ISNUMBER('KN 2018'!CG30),'KN 2018'!CG30,"")</f>
        <v>33070</v>
      </c>
      <c r="F24" s="3">
        <f>IF(ISNUMBER('KN 2018'!CH30),'KN 2018'!CH30,"")</f>
        <v>30400</v>
      </c>
      <c r="G24" s="3">
        <f>IF(ISNUMBER('KN 2018'!CI30),'KN 2018'!CI30,"")</f>
        <v>28435</v>
      </c>
      <c r="H24" s="3">
        <f>IF(ISNUMBER('KN 2018'!CJ30),'KN 2018'!CJ30,"")</f>
        <v>31550</v>
      </c>
      <c r="I24" s="3">
        <f>IF(ISNUMBER('KN 2018'!CK30),'KN 2018'!CK30,"")</f>
        <v>30679</v>
      </c>
      <c r="J24" s="3">
        <f>IF(ISNUMBER('KN 2018'!CL30),'KN 2018'!CL30,"")</f>
        <v>29031</v>
      </c>
      <c r="K24" s="3">
        <f>IF(ISNUMBER('KN 2018'!CM30),'KN 2018'!CM30,"")</f>
        <v>29858</v>
      </c>
      <c r="L24" s="3">
        <f>IF(ISNUMBER('KN 2018'!CN30),'KN 2018'!CN30,"")</f>
        <v>31079</v>
      </c>
      <c r="M24" s="3">
        <f>IF(ISNUMBER('KN 2018'!CO30),'KN 2018'!CO30,"")</f>
        <v>32649</v>
      </c>
      <c r="N24" s="3">
        <f>IF(ISNUMBER('KN 2018'!CP30),'KN 2018'!CP30,"")</f>
        <v>30081</v>
      </c>
      <c r="O24" s="3">
        <f>IF(ISNUMBER('KN 2018'!CQ30),'KN 2018'!CQ30,"")</f>
        <v>31560</v>
      </c>
      <c r="P24" s="49">
        <f>IF(ISNUMBER('KN 2018'!CR30),'KN 2018'!CR30,"")</f>
        <v>31092.5</v>
      </c>
    </row>
    <row r="25" spans="1:16" x14ac:dyDescent="0.25">
      <c r="A25" s="43" t="s">
        <v>27</v>
      </c>
      <c r="B25" s="37">
        <f>IF(ISNUMBER('KN 2018'!CT30),'KN 2018'!CT30,"")</f>
        <v>32.5</v>
      </c>
      <c r="C25" s="37">
        <f>IF(ISNUMBER('KN 2018'!CU30),'KN 2018'!CU30,"")</f>
        <v>36</v>
      </c>
      <c r="D25" s="37">
        <f>IF(ISNUMBER('KN 2018'!CV30),'KN 2018'!CV30,"")</f>
        <v>45.482148578322409</v>
      </c>
      <c r="E25" s="37">
        <f>IF(ISNUMBER('KN 2018'!CW30),'KN 2018'!CW30,"")</f>
        <v>41.6</v>
      </c>
      <c r="F25" s="37">
        <f>IF(ISNUMBER('KN 2018'!CX30),'KN 2018'!CX30,"")</f>
        <v>47.3</v>
      </c>
      <c r="G25" s="37">
        <f>IF(ISNUMBER('KN 2018'!CY30),'KN 2018'!CY30,"")</f>
        <v>31.1</v>
      </c>
      <c r="H25" s="37">
        <f>IF(ISNUMBER('KN 2018'!CZ30),'KN 2018'!CZ30,"")</f>
        <v>40.916035932155999</v>
      </c>
      <c r="I25" s="37">
        <f>IF(ISNUMBER('KN 2018'!DA30),'KN 2018'!DA30,"")</f>
        <v>37.19</v>
      </c>
      <c r="J25" s="37">
        <f>IF(ISNUMBER('KN 2018'!DB30),'KN 2018'!DB30,"")</f>
        <v>30</v>
      </c>
      <c r="K25" s="37">
        <f>IF(ISNUMBER('KN 2018'!DC30),'KN 2018'!DC30,"")</f>
        <v>41.36</v>
      </c>
      <c r="L25" s="37">
        <f>IF(ISNUMBER('KN 2018'!DD30),'KN 2018'!DD30,"")</f>
        <v>40.53</v>
      </c>
      <c r="M25" s="37">
        <f>IF(ISNUMBER('KN 2018'!DE30),'KN 2018'!DE30,"")</f>
        <v>37.19</v>
      </c>
      <c r="N25" s="37">
        <f>IF(ISNUMBER('KN 2018'!DF30),'KN 2018'!DF30,"")</f>
        <v>49</v>
      </c>
      <c r="O25" s="37">
        <f>IF(ISNUMBER('KN 2018'!DG30),'KN 2018'!DG30,"")</f>
        <v>54.1</v>
      </c>
      <c r="P25" s="48">
        <f>IF(ISNUMBER('KN 2018'!DH30),'KN 2018'!DH30,"")</f>
        <v>40.304870322177024</v>
      </c>
    </row>
    <row r="26" spans="1:16" ht="15.75" thickBot="1" x14ac:dyDescent="0.3">
      <c r="A26" s="44" t="s">
        <v>28</v>
      </c>
      <c r="B26" s="40">
        <f>IF(ISNUMBER('KN 2018'!DJ30),'KN 2018'!DJ30,"")</f>
        <v>22110</v>
      </c>
      <c r="C26" s="40">
        <f>IF(ISNUMBER('KN 2018'!DK30),'KN 2018'!DK30,"")</f>
        <v>21821</v>
      </c>
      <c r="D26" s="40">
        <f>IF(ISNUMBER('KN 2018'!DL30),'KN 2018'!DL30,"")</f>
        <v>19237</v>
      </c>
      <c r="E26" s="40">
        <f>IF(ISNUMBER('KN 2018'!DM30),'KN 2018'!DM30,"")</f>
        <v>19962</v>
      </c>
      <c r="F26" s="40">
        <f>IF(ISNUMBER('KN 2018'!DN30),'KN 2018'!DN30,"")</f>
        <v>18000</v>
      </c>
      <c r="G26" s="40">
        <f>IF(ISNUMBER('KN 2018'!DO30),'KN 2018'!DO30,"")</f>
        <v>17731</v>
      </c>
      <c r="H26" s="40">
        <f>IF(ISNUMBER('KN 2018'!DP30),'KN 2018'!DP30,"")</f>
        <v>20710</v>
      </c>
      <c r="I26" s="40">
        <f>IF(ISNUMBER('KN 2018'!DQ30),'KN 2018'!DQ30,"")</f>
        <v>19182</v>
      </c>
      <c r="J26" s="40">
        <f>IF(ISNUMBER('KN 2018'!DR30),'KN 2018'!DR30,"")</f>
        <v>20961</v>
      </c>
      <c r="K26" s="40">
        <f>IF(ISNUMBER('KN 2018'!DS30),'KN 2018'!DS30,"")</f>
        <v>18600</v>
      </c>
      <c r="L26" s="40">
        <f>IF(ISNUMBER('KN 2018'!DT30),'KN 2018'!DT30,"")</f>
        <v>21042</v>
      </c>
      <c r="M26" s="40">
        <f>IF(ISNUMBER('KN 2018'!DU30),'KN 2018'!DU30,"")</f>
        <v>19364</v>
      </c>
      <c r="N26" s="40">
        <f>IF(ISNUMBER('KN 2018'!DV30),'KN 2018'!DV30,"")</f>
        <v>19250</v>
      </c>
      <c r="O26" s="40">
        <f>IF(ISNUMBER('KN 2018'!DW30),'KN 2018'!DW30,"")</f>
        <v>19710</v>
      </c>
      <c r="P26" s="50">
        <f>IF(ISNUMBER('KN 2018'!DX30),'KN 2018'!DX30,"")</f>
        <v>19834.285714285714</v>
      </c>
    </row>
    <row r="27" spans="1:16" ht="19.5" thickBot="1" x14ac:dyDescent="0.3">
      <c r="A27" s="100" t="str">
        <f>'KN 2018'!A31</f>
        <v>23-56-H/01 Obráběč kovů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x14ac:dyDescent="0.25">
      <c r="A28" s="51" t="s">
        <v>51</v>
      </c>
      <c r="B28" s="52">
        <f>IF(ISNUMBER('KN 2018'!B31),'KN 2018'!B31,"")</f>
        <v>28952.703296703297</v>
      </c>
      <c r="C28" s="52">
        <f>IF(ISNUMBER('KN 2018'!C31),'KN 2018'!C31,"")</f>
        <v>26985.503133747414</v>
      </c>
      <c r="D28" s="52">
        <f>IF(ISNUMBER('KN 2018'!D31),'KN 2018'!D31,"")</f>
        <v>24323.331809298616</v>
      </c>
      <c r="E28" s="52">
        <f>IF(ISNUMBER('KN 2018'!E31),'KN 2018'!E31,"")</f>
        <v>23755.548142333857</v>
      </c>
      <c r="F28" s="52">
        <f>IF(ISNUMBER('KN 2018'!F31),'KN 2018'!F31,"")</f>
        <v>22108.083889703688</v>
      </c>
      <c r="G28" s="52">
        <f>IF(ISNUMBER('KN 2018'!G31),'KN 2018'!G31,"")</f>
        <v>23844.529889298894</v>
      </c>
      <c r="H28" s="52">
        <f>IF(ISNUMBER('KN 2018'!H31),'KN 2018'!H31,"")</f>
        <v>22283.442816827574</v>
      </c>
      <c r="I28" s="52">
        <f>IF(ISNUMBER('KN 2018'!I31),'KN 2018'!I31,"")</f>
        <v>24687.350999449842</v>
      </c>
      <c r="J28" s="52">
        <f>IF(ISNUMBER('KN 2018'!J31),'KN 2018'!J31,"")</f>
        <v>25453.0918177364</v>
      </c>
      <c r="K28" s="52">
        <f>IF(ISNUMBER('KN 2018'!K31),'KN 2018'!K31,"")</f>
        <v>22993.920323441111</v>
      </c>
      <c r="L28" s="52">
        <f>IF(ISNUMBER('KN 2018'!L31),'KN 2018'!L31,"")</f>
        <v>22168.933925029942</v>
      </c>
      <c r="M28" s="52">
        <f>IF(ISNUMBER('KN 2018'!M31),'KN 2018'!M31,"")</f>
        <v>24515.223090197731</v>
      </c>
      <c r="N28" s="52">
        <f>IF(ISNUMBER('KN 2018'!N31),'KN 2018'!N31,"")</f>
        <v>23712.812030075187</v>
      </c>
      <c r="O28" s="52">
        <f>IF(ISNUMBER('KN 2018'!O31),'KN 2018'!O31,"")</f>
        <v>24656.852997929796</v>
      </c>
      <c r="P28" s="46">
        <f>IF(ISNUMBER('KN 2018'!P31),'KN 2018'!P31,"")</f>
        <v>24317.237725840947</v>
      </c>
    </row>
    <row r="29" spans="1:16" x14ac:dyDescent="0.25">
      <c r="A29" s="42" t="s">
        <v>52</v>
      </c>
      <c r="B29" s="38">
        <f>IF(ISNUMBER('KN 2018'!R31),'KN 2018'!R31,"")</f>
        <v>0</v>
      </c>
      <c r="C29" s="38">
        <f>IF(ISNUMBER('KN 2018'!S31),'KN 2018'!S31,"")</f>
        <v>0</v>
      </c>
      <c r="D29" s="38">
        <f>IF(ISNUMBER('KN 2018'!T31),'KN 2018'!T31,"")</f>
        <v>0</v>
      </c>
      <c r="E29" s="38">
        <f>IF(ISNUMBER('KN 2018'!U31),'KN 2018'!U31,"")</f>
        <v>250</v>
      </c>
      <c r="F29" s="38">
        <f>IF(ISNUMBER('KN 2018'!V31),'KN 2018'!V31,"")</f>
        <v>0</v>
      </c>
      <c r="G29" s="38">
        <f>IF(ISNUMBER('KN 2018'!W31),'KN 2018'!W31,"")</f>
        <v>220</v>
      </c>
      <c r="H29" s="38">
        <f>IF(ISNUMBER('KN 2018'!X31),'KN 2018'!X31,"")</f>
        <v>0</v>
      </c>
      <c r="I29" s="38">
        <f>IF(ISNUMBER('KN 2018'!Y31),'KN 2018'!Y31,"")</f>
        <v>83.9</v>
      </c>
      <c r="J29" s="38">
        <f>IF(ISNUMBER('KN 2018'!Z31),'KN 2018'!Z31,"")</f>
        <v>76</v>
      </c>
      <c r="K29" s="38">
        <f>IF(ISNUMBER('KN 2018'!AA31),'KN 2018'!AA31,"")</f>
        <v>108</v>
      </c>
      <c r="L29" s="38">
        <f>IF(ISNUMBER('KN 2018'!AB31),'KN 2018'!AB31,"")</f>
        <v>0</v>
      </c>
      <c r="M29" s="38">
        <f>IF(ISNUMBER('KN 2018'!AC31),'KN 2018'!AC31,"")</f>
        <v>0</v>
      </c>
      <c r="N29" s="38">
        <f>IF(ISNUMBER('KN 2018'!AD31),'KN 2018'!AD31,"")</f>
        <v>0</v>
      </c>
      <c r="O29" s="38">
        <f>IF(ISNUMBER('KN 2018'!AE31),'KN 2018'!AE31,"")</f>
        <v>310</v>
      </c>
      <c r="P29" s="47">
        <f>IF(ISNUMBER('KN 2018'!AF31),'KN 2018'!AF31,"")</f>
        <v>174.65</v>
      </c>
    </row>
    <row r="30" spans="1:16" x14ac:dyDescent="0.25">
      <c r="A30" s="43" t="s">
        <v>25</v>
      </c>
      <c r="B30" s="37">
        <f>IF(ISNUMBER('KN 2018'!BN31),'KN 2018'!BN31,"")</f>
        <v>18.2</v>
      </c>
      <c r="C30" s="37">
        <f>IF(ISNUMBER('KN 2018'!BO31),'KN 2018'!BO31,"")</f>
        <v>21.951784851299003</v>
      </c>
      <c r="D30" s="37">
        <f>IF(ISNUMBER('KN 2018'!BP31),'KN 2018'!BP31,"")</f>
        <v>21.329480917360005</v>
      </c>
      <c r="E30" s="37">
        <f>IF(ISNUMBER('KN 2018'!BQ31),'KN 2018'!BQ31,"")</f>
        <v>22.05</v>
      </c>
      <c r="F30" s="37">
        <f>IF(ISNUMBER('KN 2018'!BR31),'KN 2018'!BR31,"")</f>
        <v>19.97</v>
      </c>
      <c r="G30" s="37">
        <f>IF(ISNUMBER('KN 2018'!BS31),'KN 2018'!BS31,"")</f>
        <v>21.68</v>
      </c>
      <c r="H30" s="37">
        <f>IF(ISNUMBER('KN 2018'!BT31),'KN 2018'!BT31,"")</f>
        <v>23.356615006606226</v>
      </c>
      <c r="I30" s="37">
        <f>IF(ISNUMBER('KN 2018'!BU31),'KN 2018'!BU31,"")</f>
        <v>21.28</v>
      </c>
      <c r="J30" s="37">
        <f>IF(ISNUMBER('KN 2018'!BV31),'KN 2018'!BV31,"")</f>
        <v>20.41</v>
      </c>
      <c r="K30" s="37">
        <f>IF(ISNUMBER('KN 2018'!BW31),'KN 2018'!BW31,"")</f>
        <v>22.51</v>
      </c>
      <c r="L30" s="37">
        <f>IF(ISNUMBER('KN 2018'!BX31),'KN 2018'!BX31,"")</f>
        <v>24.580645161290324</v>
      </c>
      <c r="M30" s="37">
        <f>IF(ISNUMBER('KN 2018'!BY31),'KN 2018'!BY31,"")</f>
        <v>22.66</v>
      </c>
      <c r="N30" s="37">
        <f>IF(ISNUMBER('KN 2018'!BZ31),'KN 2018'!BZ31,"")</f>
        <v>19</v>
      </c>
      <c r="O30" s="37">
        <f>IF(ISNUMBER('KN 2018'!CA31),'KN 2018'!CA31,"")</f>
        <v>18.670000000000002</v>
      </c>
      <c r="P30" s="48">
        <f>IF(ISNUMBER('KN 2018'!CB31),'KN 2018'!CB31,"")</f>
        <v>21.260608995468257</v>
      </c>
    </row>
    <row r="31" spans="1:16" x14ac:dyDescent="0.25">
      <c r="A31" s="42" t="s">
        <v>26</v>
      </c>
      <c r="B31" s="3">
        <f>IF(ISNUMBER('KN 2018'!CD31),'KN 2018'!CD31,"")</f>
        <v>31530</v>
      </c>
      <c r="C31" s="3">
        <f>IF(ISNUMBER('KN 2018'!CE31),'KN 2018'!CE31,"")</f>
        <v>33398</v>
      </c>
      <c r="D31" s="3">
        <f>IF(ISNUMBER('KN 2018'!CF31),'KN 2018'!CF31,"")</f>
        <v>31975</v>
      </c>
      <c r="E31" s="3">
        <f>IF(ISNUMBER('KN 2018'!CG31),'KN 2018'!CG31,"")</f>
        <v>33070</v>
      </c>
      <c r="F31" s="3">
        <f>IF(ISNUMBER('KN 2018'!CH31),'KN 2018'!CH31,"")</f>
        <v>30400</v>
      </c>
      <c r="G31" s="3">
        <f>IF(ISNUMBER('KN 2018'!CI31),'KN 2018'!CI31,"")</f>
        <v>28435</v>
      </c>
      <c r="H31" s="3">
        <f>IF(ISNUMBER('KN 2018'!CJ31),'KN 2018'!CJ31,"")</f>
        <v>31550</v>
      </c>
      <c r="I31" s="3">
        <f>IF(ISNUMBER('KN 2018'!CK31),'KN 2018'!CK31,"")</f>
        <v>30679</v>
      </c>
      <c r="J31" s="3">
        <f>IF(ISNUMBER('KN 2018'!CL31),'KN 2018'!CL31,"")</f>
        <v>29031</v>
      </c>
      <c r="K31" s="3">
        <f>IF(ISNUMBER('KN 2018'!CM31),'KN 2018'!CM31,"")</f>
        <v>29858</v>
      </c>
      <c r="L31" s="3">
        <f>IF(ISNUMBER('KN 2018'!CN31),'KN 2018'!CN31,"")</f>
        <v>31079</v>
      </c>
      <c r="M31" s="3">
        <f>IF(ISNUMBER('KN 2018'!CO31),'KN 2018'!CO31,"")</f>
        <v>32649</v>
      </c>
      <c r="N31" s="3">
        <f>IF(ISNUMBER('KN 2018'!CP31),'KN 2018'!CP31,"")</f>
        <v>30081</v>
      </c>
      <c r="O31" s="3">
        <f>IF(ISNUMBER('KN 2018'!CQ31),'KN 2018'!CQ31,"")</f>
        <v>31560</v>
      </c>
      <c r="P31" s="49">
        <f>IF(ISNUMBER('KN 2018'!CR31),'KN 2018'!CR31,"")</f>
        <v>31092.5</v>
      </c>
    </row>
    <row r="32" spans="1:16" x14ac:dyDescent="0.25">
      <c r="A32" s="43" t="s">
        <v>27</v>
      </c>
      <c r="B32" s="37">
        <f>IF(ISNUMBER('KN 2018'!CT31),'KN 2018'!CT31,"")</f>
        <v>32.5</v>
      </c>
      <c r="C32" s="37">
        <f>IF(ISNUMBER('KN 2018'!CU31),'KN 2018'!CU31,"")</f>
        <v>30</v>
      </c>
      <c r="D32" s="37">
        <f>IF(ISNUMBER('KN 2018'!CV31),'KN 2018'!CV31,"")</f>
        <v>36.444377473196006</v>
      </c>
      <c r="E32" s="37">
        <f>IF(ISNUMBER('KN 2018'!CW31),'KN 2018'!CW31,"")</f>
        <v>41.6</v>
      </c>
      <c r="F32" s="37">
        <f>IF(ISNUMBER('KN 2018'!CX31),'KN 2018'!CX31,"")</f>
        <v>56.24</v>
      </c>
      <c r="G32" s="37">
        <f>IF(ISNUMBER('KN 2018'!CY31),'KN 2018'!CY31,"")</f>
        <v>26.25</v>
      </c>
      <c r="H32" s="37">
        <f>IF(ISNUMBER('KN 2018'!CZ31),'KN 2018'!CZ31,"")</f>
        <v>40.916035932155999</v>
      </c>
      <c r="I32" s="37">
        <f>IF(ISNUMBER('KN 2018'!DA31),'KN 2018'!DA31,"")</f>
        <v>31.16</v>
      </c>
      <c r="J32" s="37">
        <f>IF(ISNUMBER('KN 2018'!DB31),'KN 2018'!DB31,"")</f>
        <v>30</v>
      </c>
      <c r="K32" s="37">
        <f>IF(ISNUMBER('KN 2018'!DC31),'KN 2018'!DC31,"")</f>
        <v>31.54</v>
      </c>
      <c r="L32" s="37">
        <f>IF(ISNUMBER('KN 2018'!DD31),'KN 2018'!DD31,"")</f>
        <v>36.090000000000003</v>
      </c>
      <c r="M32" s="37">
        <f>IF(ISNUMBER('KN 2018'!DE31),'KN 2018'!DE31,"")</f>
        <v>32.159999999999997</v>
      </c>
      <c r="N32" s="37">
        <f>IF(ISNUMBER('KN 2018'!DF31),'KN 2018'!DF31,"")</f>
        <v>49</v>
      </c>
      <c r="O32" s="37">
        <f>IF(ISNUMBER('KN 2018'!DG31),'KN 2018'!DG31,"")</f>
        <v>54.1</v>
      </c>
      <c r="P32" s="48">
        <f>IF(ISNUMBER('KN 2018'!DH31),'KN 2018'!DH31,"")</f>
        <v>37.714315243239426</v>
      </c>
    </row>
    <row r="33" spans="1:16" ht="15.75" thickBot="1" x14ac:dyDescent="0.3">
      <c r="A33" s="44" t="s">
        <v>28</v>
      </c>
      <c r="B33" s="40">
        <f>IF(ISNUMBER('KN 2018'!DJ31),'KN 2018'!DJ31,"")</f>
        <v>22110</v>
      </c>
      <c r="C33" s="40">
        <f>IF(ISNUMBER('KN 2018'!DK31),'KN 2018'!DK31,"")</f>
        <v>21821</v>
      </c>
      <c r="D33" s="40">
        <f>IF(ISNUMBER('KN 2018'!DL31),'KN 2018'!DL31,"")</f>
        <v>19237</v>
      </c>
      <c r="E33" s="40">
        <f>IF(ISNUMBER('KN 2018'!DM31),'KN 2018'!DM31,"")</f>
        <v>19962</v>
      </c>
      <c r="F33" s="40">
        <f>IF(ISNUMBER('KN 2018'!DN31),'KN 2018'!DN31,"")</f>
        <v>18000</v>
      </c>
      <c r="G33" s="40">
        <f>IF(ISNUMBER('KN 2018'!DO31),'KN 2018'!DO31,"")</f>
        <v>17731</v>
      </c>
      <c r="H33" s="40">
        <f>IF(ISNUMBER('KN 2018'!DP31),'KN 2018'!DP31,"")</f>
        <v>20710</v>
      </c>
      <c r="I33" s="40">
        <f>IF(ISNUMBER('KN 2018'!DQ31),'KN 2018'!DQ31,"")</f>
        <v>19182</v>
      </c>
      <c r="J33" s="40">
        <f>IF(ISNUMBER('KN 2018'!DR31),'KN 2018'!DR31,"")</f>
        <v>20961</v>
      </c>
      <c r="K33" s="40">
        <f>IF(ISNUMBER('KN 2018'!DS31),'KN 2018'!DS31,"")</f>
        <v>18600</v>
      </c>
      <c r="L33" s="40">
        <f>IF(ISNUMBER('KN 2018'!DT31),'KN 2018'!DT31,"")</f>
        <v>21042</v>
      </c>
      <c r="M33" s="40">
        <f>IF(ISNUMBER('KN 2018'!DU31),'KN 2018'!DU31,"")</f>
        <v>19364</v>
      </c>
      <c r="N33" s="40">
        <f>IF(ISNUMBER('KN 2018'!DV31),'KN 2018'!DV31,"")</f>
        <v>19250</v>
      </c>
      <c r="O33" s="40">
        <f>IF(ISNUMBER('KN 2018'!DW31),'KN 2018'!DW31,"")</f>
        <v>19710</v>
      </c>
      <c r="P33" s="50">
        <f>IF(ISNUMBER('KN 2018'!DX31),'KN 2018'!DX31,"")</f>
        <v>19834.285714285714</v>
      </c>
    </row>
    <row r="34" spans="1:16" ht="19.5" thickBot="1" x14ac:dyDescent="0.3">
      <c r="A34" s="100" t="str">
        <f>'KN 2018'!A32</f>
        <v>26-51-H/01 Elektrikář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x14ac:dyDescent="0.25">
      <c r="A35" s="51" t="s">
        <v>51</v>
      </c>
      <c r="B35" s="52">
        <f>IF(ISNUMBER('KN 2018'!B32),'KN 2018'!B32,"")</f>
        <v>28045.531914893618</v>
      </c>
      <c r="C35" s="52">
        <f>IF(ISNUMBER('KN 2018'!C32),'KN 2018'!C32,"")</f>
        <v>29396.024752380948</v>
      </c>
      <c r="D35" s="52">
        <f>IF(ISNUMBER('KN 2018'!D32),'KN 2018'!D32,"")</f>
        <v>28172.877373061354</v>
      </c>
      <c r="E35" s="52">
        <f>IF(ISNUMBER('KN 2018'!E32),'KN 2018'!E32,"")</f>
        <v>25892.211392108653</v>
      </c>
      <c r="F35" s="52">
        <f>IF(ISNUMBER('KN 2018'!F32),'KN 2018'!F32,"")</f>
        <v>28079.885445858519</v>
      </c>
      <c r="G35" s="52">
        <f>IF(ISNUMBER('KN 2018'!G32),'KN 2018'!G32,"")</f>
        <v>25246.074152696699</v>
      </c>
      <c r="H35" s="52">
        <f>IF(ISNUMBER('KN 2018'!H32),'KN 2018'!H32,"")</f>
        <v>24631.072351591956</v>
      </c>
      <c r="I35" s="52">
        <f>IF(ISNUMBER('KN 2018'!I32),'KN 2018'!I32,"")</f>
        <v>27047.649380297335</v>
      </c>
      <c r="J35" s="52">
        <f>IF(ISNUMBER('KN 2018'!J32),'KN 2018'!J32,"")</f>
        <v>28348.41146131805</v>
      </c>
      <c r="K35" s="52">
        <f>IF(ISNUMBER('KN 2018'!K32),'KN 2018'!K32,"")</f>
        <v>25720.756845943462</v>
      </c>
      <c r="L35" s="52">
        <f>IF(ISNUMBER('KN 2018'!L32),'KN 2018'!L32,"")</f>
        <v>23541.244154637734</v>
      </c>
      <c r="M35" s="52">
        <f>IF(ISNUMBER('KN 2018'!M32),'KN 2018'!M32,"")</f>
        <v>25985.561948547962</v>
      </c>
      <c r="N35" s="52">
        <f>IF(ISNUMBER('KN 2018'!N32),'KN 2018'!N32,"")</f>
        <v>27275.035714285714</v>
      </c>
      <c r="O35" s="52">
        <f>IF(ISNUMBER('KN 2018'!O32),'KN 2018'!O32,"")</f>
        <v>25708.241909869568</v>
      </c>
      <c r="P35" s="46">
        <f>IF(ISNUMBER('KN 2018'!P32),'KN 2018'!P32,"")</f>
        <v>26649.327056963688</v>
      </c>
    </row>
    <row r="36" spans="1:16" x14ac:dyDescent="0.25">
      <c r="A36" s="42" t="s">
        <v>52</v>
      </c>
      <c r="B36" s="38">
        <f>IF(ISNUMBER('KN 2018'!R32),'KN 2018'!R32,"")</f>
        <v>0</v>
      </c>
      <c r="C36" s="38">
        <f>IF(ISNUMBER('KN 2018'!S32),'KN 2018'!S32,"")</f>
        <v>0</v>
      </c>
      <c r="D36" s="38">
        <f>IF(ISNUMBER('KN 2018'!T32),'KN 2018'!T32,"")</f>
        <v>0</v>
      </c>
      <c r="E36" s="38">
        <f>IF(ISNUMBER('KN 2018'!U32),'KN 2018'!U32,"")</f>
        <v>250</v>
      </c>
      <c r="F36" s="38">
        <f>IF(ISNUMBER('KN 2018'!V32),'KN 2018'!V32,"")</f>
        <v>0</v>
      </c>
      <c r="G36" s="38">
        <f>IF(ISNUMBER('KN 2018'!W32),'KN 2018'!W32,"")</f>
        <v>226</v>
      </c>
      <c r="H36" s="38">
        <f>IF(ISNUMBER('KN 2018'!X32),'KN 2018'!X32,"")</f>
        <v>0</v>
      </c>
      <c r="I36" s="38">
        <f>IF(ISNUMBER('KN 2018'!Y32),'KN 2018'!Y32,"")</f>
        <v>92</v>
      </c>
      <c r="J36" s="38">
        <f>IF(ISNUMBER('KN 2018'!Z32),'KN 2018'!Z32,"")</f>
        <v>85</v>
      </c>
      <c r="K36" s="38">
        <f>IF(ISNUMBER('KN 2018'!AA32),'KN 2018'!AA32,"")</f>
        <v>121</v>
      </c>
      <c r="L36" s="38">
        <f>IF(ISNUMBER('KN 2018'!AB32),'KN 2018'!AB32,"")</f>
        <v>0</v>
      </c>
      <c r="M36" s="38">
        <f>IF(ISNUMBER('KN 2018'!AC32),'KN 2018'!AC32,"")</f>
        <v>0</v>
      </c>
      <c r="N36" s="38">
        <f>IF(ISNUMBER('KN 2018'!AD32),'KN 2018'!AD32,"")</f>
        <v>0</v>
      </c>
      <c r="O36" s="38">
        <f>IF(ISNUMBER('KN 2018'!AE32),'KN 2018'!AE32,"")</f>
        <v>310</v>
      </c>
      <c r="P36" s="47">
        <f>IF(ISNUMBER('KN 2018'!AF32),'KN 2018'!AF32,"")</f>
        <v>180.66666666666666</v>
      </c>
    </row>
    <row r="37" spans="1:16" x14ac:dyDescent="0.25">
      <c r="A37" s="43" t="s">
        <v>25</v>
      </c>
      <c r="B37" s="37">
        <f>IF(ISNUMBER('KN 2018'!BN32),'KN 2018'!BN32,"")</f>
        <v>18.8</v>
      </c>
      <c r="C37" s="37">
        <f>IF(ISNUMBER('KN 2018'!BO32),'KN 2018'!BO32,"")</f>
        <v>18.116332736644601</v>
      </c>
      <c r="D37" s="37">
        <f>IF(ISNUMBER('KN 2018'!BP32),'KN 2018'!BP32,"")</f>
        <v>17.035158962080004</v>
      </c>
      <c r="E37" s="37">
        <f>IF(ISNUMBER('KN 2018'!BQ32),'KN 2018'!BQ32,"")</f>
        <v>19.71</v>
      </c>
      <c r="F37" s="37">
        <f>IF(ISNUMBER('KN 2018'!BR32),'KN 2018'!BR32,"")</f>
        <v>15.05</v>
      </c>
      <c r="G37" s="37">
        <f>IF(ISNUMBER('KN 2018'!BS32),'KN 2018'!BS32,"")</f>
        <v>18.54</v>
      </c>
      <c r="H37" s="37">
        <f>IF(ISNUMBER('KN 2018'!BT32),'KN 2018'!BT32,"")</f>
        <v>20.401817549570293</v>
      </c>
      <c r="I37" s="37">
        <f>IF(ISNUMBER('KN 2018'!BU32),'KN 2018'!BU32,"")</f>
        <v>17.649999999999999</v>
      </c>
      <c r="J37" s="37">
        <f>IF(ISNUMBER('KN 2018'!BV32),'KN 2018'!BV32,"")</f>
        <v>17.45</v>
      </c>
      <c r="K37" s="37">
        <f>IF(ISNUMBER('KN 2018'!BW32),'KN 2018'!BW32,"")</f>
        <v>17.629000000000001</v>
      </c>
      <c r="L37" s="37">
        <f>IF(ISNUMBER('KN 2018'!BX32),'KN 2018'!BX32,"")</f>
        <v>21.543749999999999</v>
      </c>
      <c r="M37" s="37">
        <f>IF(ISNUMBER('KN 2018'!BY32),'KN 2018'!BY32,"")</f>
        <v>19.850000000000001</v>
      </c>
      <c r="N37" s="37">
        <f>IF(ISNUMBER('KN 2018'!BZ32),'KN 2018'!BZ32,"")</f>
        <v>16</v>
      </c>
      <c r="O37" s="37">
        <f>IF(ISNUMBER('KN 2018'!CA32),'KN 2018'!CA32,"")</f>
        <v>17.75</v>
      </c>
      <c r="P37" s="48">
        <f>IF(ISNUMBER('KN 2018'!CB32),'KN 2018'!CB32,"")</f>
        <v>18.251861374878207</v>
      </c>
    </row>
    <row r="38" spans="1:16" x14ac:dyDescent="0.25">
      <c r="A38" s="42" t="s">
        <v>26</v>
      </c>
      <c r="B38" s="3">
        <f>IF(ISNUMBER('KN 2018'!CD32),'KN 2018'!CD32,"")</f>
        <v>31530</v>
      </c>
      <c r="C38" s="3">
        <f>IF(ISNUMBER('KN 2018'!CE32),'KN 2018'!CE32,"")</f>
        <v>33398</v>
      </c>
      <c r="D38" s="3">
        <f>IF(ISNUMBER('KN 2018'!CF32),'KN 2018'!CF32,"")</f>
        <v>31975</v>
      </c>
      <c r="E38" s="3">
        <f>IF(ISNUMBER('KN 2018'!CG32),'KN 2018'!CG32,"")</f>
        <v>33070</v>
      </c>
      <c r="F38" s="3">
        <f>IF(ISNUMBER('KN 2018'!CH32),'KN 2018'!CH32,"")</f>
        <v>30400</v>
      </c>
      <c r="G38" s="3">
        <f>IF(ISNUMBER('KN 2018'!CI32),'KN 2018'!CI32,"")</f>
        <v>28435</v>
      </c>
      <c r="H38" s="3">
        <f>IF(ISNUMBER('KN 2018'!CJ32),'KN 2018'!CJ32,"")</f>
        <v>31550</v>
      </c>
      <c r="I38" s="3">
        <f>IF(ISNUMBER('KN 2018'!CK32),'KN 2018'!CK32,"")</f>
        <v>30679</v>
      </c>
      <c r="J38" s="3">
        <f>IF(ISNUMBER('KN 2018'!CL32),'KN 2018'!CL32,"")</f>
        <v>29031</v>
      </c>
      <c r="K38" s="3">
        <f>IF(ISNUMBER('KN 2018'!CM32),'KN 2018'!CM32,"")</f>
        <v>29858</v>
      </c>
      <c r="L38" s="3">
        <f>IF(ISNUMBER('KN 2018'!CN32),'KN 2018'!CN32,"")</f>
        <v>31079</v>
      </c>
      <c r="M38" s="3">
        <f>IF(ISNUMBER('KN 2018'!CO32),'KN 2018'!CO32,"")</f>
        <v>32649</v>
      </c>
      <c r="N38" s="3">
        <f>IF(ISNUMBER('KN 2018'!CP32),'KN 2018'!CP32,"")</f>
        <v>30081</v>
      </c>
      <c r="O38" s="3">
        <f>IF(ISNUMBER('KN 2018'!CQ32),'KN 2018'!CQ32,"")</f>
        <v>31560</v>
      </c>
      <c r="P38" s="49">
        <f>IF(ISNUMBER('KN 2018'!CR32),'KN 2018'!CR32,"")</f>
        <v>31092.5</v>
      </c>
    </row>
    <row r="39" spans="1:16" x14ac:dyDescent="0.25">
      <c r="A39" s="43" t="s">
        <v>27</v>
      </c>
      <c r="B39" s="37">
        <f>IF(ISNUMBER('KN 2018'!CT32),'KN 2018'!CT32,"")</f>
        <v>33.5</v>
      </c>
      <c r="C39" s="37">
        <f>IF(ISNUMBER('KN 2018'!CU32),'KN 2018'!CU32,"")</f>
        <v>36</v>
      </c>
      <c r="D39" s="37">
        <f>IF(ISNUMBER('KN 2018'!CV32),'KN 2018'!CV32,"")</f>
        <v>40.865498674862408</v>
      </c>
      <c r="E39" s="37">
        <f>IF(ISNUMBER('KN 2018'!CW32),'KN 2018'!CW32,"")</f>
        <v>41.6</v>
      </c>
      <c r="F39" s="37">
        <f>IF(ISNUMBER('KN 2018'!CX32),'KN 2018'!CX32,"")</f>
        <v>56.24</v>
      </c>
      <c r="G39" s="37">
        <f>IF(ISNUMBER('KN 2018'!CY32),'KN 2018'!CY32,"")</f>
        <v>31.1</v>
      </c>
      <c r="H39" s="37">
        <f>IF(ISNUMBER('KN 2018'!CZ32),'KN 2018'!CZ32,"")</f>
        <v>40.916035932155999</v>
      </c>
      <c r="I39" s="37">
        <f>IF(ISNUMBER('KN 2018'!DA32),'KN 2018'!DA32,"")</f>
        <v>37.19</v>
      </c>
      <c r="J39" s="37">
        <f>IF(ISNUMBER('KN 2018'!DB32),'KN 2018'!DB32,"")</f>
        <v>30</v>
      </c>
      <c r="K39" s="37">
        <f>IF(ISNUMBER('KN 2018'!DC32),'KN 2018'!DC32,"")</f>
        <v>41.36</v>
      </c>
      <c r="L39" s="37">
        <f>IF(ISNUMBER('KN 2018'!DD32),'KN 2018'!DD32,"")</f>
        <v>40.53</v>
      </c>
      <c r="M39" s="37">
        <f>IF(ISNUMBER('KN 2018'!DE32),'KN 2018'!DE32,"")</f>
        <v>37.19</v>
      </c>
      <c r="N39" s="37">
        <f>IF(ISNUMBER('KN 2018'!DF32),'KN 2018'!DF32,"")</f>
        <v>49</v>
      </c>
      <c r="O39" s="37">
        <f>IF(ISNUMBER('KN 2018'!DG32),'KN 2018'!DG32,"")</f>
        <v>54.1</v>
      </c>
      <c r="P39" s="48">
        <f>IF(ISNUMBER('KN 2018'!DH32),'KN 2018'!DH32,"")</f>
        <v>40.685109614787031</v>
      </c>
    </row>
    <row r="40" spans="1:16" ht="15.75" thickBot="1" x14ac:dyDescent="0.3">
      <c r="A40" s="44" t="s">
        <v>28</v>
      </c>
      <c r="B40" s="40">
        <f>IF(ISNUMBER('KN 2018'!DJ32),'KN 2018'!DJ32,"")</f>
        <v>22110</v>
      </c>
      <c r="C40" s="40">
        <f>IF(ISNUMBER('KN 2018'!DK32),'KN 2018'!DK32,"")</f>
        <v>21821</v>
      </c>
      <c r="D40" s="40">
        <f>IF(ISNUMBER('KN 2018'!DL32),'KN 2018'!DL32,"")</f>
        <v>19237</v>
      </c>
      <c r="E40" s="40">
        <f>IF(ISNUMBER('KN 2018'!DM32),'KN 2018'!DM32,"")</f>
        <v>19962</v>
      </c>
      <c r="F40" s="40">
        <f>IF(ISNUMBER('KN 2018'!DN32),'KN 2018'!DN32,"")</f>
        <v>18000</v>
      </c>
      <c r="G40" s="40">
        <f>IF(ISNUMBER('KN 2018'!DO32),'KN 2018'!DO32,"")</f>
        <v>17731</v>
      </c>
      <c r="H40" s="40">
        <f>IF(ISNUMBER('KN 2018'!DP32),'KN 2018'!DP32,"")</f>
        <v>20710</v>
      </c>
      <c r="I40" s="40">
        <f>IF(ISNUMBER('KN 2018'!DQ32),'KN 2018'!DQ32,"")</f>
        <v>19182</v>
      </c>
      <c r="J40" s="40">
        <f>IF(ISNUMBER('KN 2018'!DR32),'KN 2018'!DR32,"")</f>
        <v>20961</v>
      </c>
      <c r="K40" s="40">
        <f>IF(ISNUMBER('KN 2018'!DS32),'KN 2018'!DS32,"")</f>
        <v>18600</v>
      </c>
      <c r="L40" s="40">
        <f>IF(ISNUMBER('KN 2018'!DT32),'KN 2018'!DT32,"")</f>
        <v>21042</v>
      </c>
      <c r="M40" s="40">
        <f>IF(ISNUMBER('KN 2018'!DU32),'KN 2018'!DU32,"")</f>
        <v>19364</v>
      </c>
      <c r="N40" s="40">
        <f>IF(ISNUMBER('KN 2018'!DV32),'KN 2018'!DV32,"")</f>
        <v>19250</v>
      </c>
      <c r="O40" s="40">
        <f>IF(ISNUMBER('KN 2018'!DW32),'KN 2018'!DW32,"")</f>
        <v>19710</v>
      </c>
      <c r="P40" s="50">
        <f>IF(ISNUMBER('KN 2018'!DX32),'KN 2018'!DX32,"")</f>
        <v>19834.285714285714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1'!A1:P1</f>
        <v>Krajské normativy a ukazatele pro stanovení krajských normativů v roce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2018'!A33</f>
        <v>66-51-H/01 Prodavač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f>IF(ISNUMBER('KN 2018'!B33),'KN 2018'!B33,"")</f>
        <v>25385.747899159662</v>
      </c>
      <c r="C7" s="52">
        <f>IF(ISNUMBER('KN 2018'!C33),'KN 2018'!C33,"")</f>
        <v>22929.982971729718</v>
      </c>
      <c r="D7" s="52">
        <f>IF(ISNUMBER('KN 2018'!D33),'KN 2018'!D33,"")</f>
        <v>21999.940388421648</v>
      </c>
      <c r="E7" s="52">
        <f>IF(ISNUMBER('KN 2018'!E33),'KN 2018'!E33,"")</f>
        <v>21253.778797344785</v>
      </c>
      <c r="F7" s="52">
        <f>IF(ISNUMBER('KN 2018'!F33),'KN 2018'!F33,"")</f>
        <v>55179.562043795617</v>
      </c>
      <c r="G7" s="52">
        <f>IF(ISNUMBER('KN 2018'!G33),'KN 2018'!G33,"")</f>
        <v>20017.84606918311</v>
      </c>
      <c r="H7" s="52">
        <f>IF(ISNUMBER('KN 2018'!H33),'KN 2018'!H33,"")</f>
        <v>25688.741966735695</v>
      </c>
      <c r="I7" s="52">
        <f>IF(ISNUMBER('KN 2018'!I33),'KN 2018'!I33,"")</f>
        <v>20935.437496140854</v>
      </c>
      <c r="J7" s="52">
        <f>IF(ISNUMBER('KN 2018'!J33),'KN 2018'!J33,"")</f>
        <v>22145.160743829001</v>
      </c>
      <c r="K7" s="52">
        <f>IF(ISNUMBER('KN 2018'!K33),'KN 2018'!K33,"")</f>
        <v>20585.023041083594</v>
      </c>
      <c r="L7" s="52">
        <f>IF(ISNUMBER('KN 2018'!L33),'KN 2018'!L33,"")</f>
        <v>21029.852709242747</v>
      </c>
      <c r="M7" s="52">
        <f>IF(ISNUMBER('KN 2018'!M33),'KN 2018'!M33,"")</f>
        <v>21414.342060689785</v>
      </c>
      <c r="N7" s="52">
        <f>IF(ISNUMBER('KN 2018'!N33),'KN 2018'!N33,"")</f>
        <v>44822.285714285717</v>
      </c>
      <c r="O7" s="52">
        <f>IF(ISNUMBER('KN 2018'!O33),'KN 2018'!O33,"")</f>
        <v>21728.457502232181</v>
      </c>
      <c r="P7" s="46">
        <f>IF(ISNUMBER('KN 2018'!P33),'KN 2018'!P33,"")</f>
        <v>26079.725671705295</v>
      </c>
    </row>
    <row r="8" spans="1:31" s="39" customFormat="1" x14ac:dyDescent="0.25">
      <c r="A8" s="42" t="s">
        <v>52</v>
      </c>
      <c r="B8" s="38">
        <f>IF(ISNUMBER('KN 2018'!R33),'KN 2018'!R33,"")</f>
        <v>0</v>
      </c>
      <c r="C8" s="38">
        <f>IF(ISNUMBER('KN 2018'!S33),'KN 2018'!S33,"")</f>
        <v>0</v>
      </c>
      <c r="D8" s="38">
        <f>IF(ISNUMBER('KN 2018'!T33),'KN 2018'!T33,"")</f>
        <v>0</v>
      </c>
      <c r="E8" s="38">
        <f>IF(ISNUMBER('KN 2018'!U33),'KN 2018'!U33,"")</f>
        <v>250</v>
      </c>
      <c r="F8" s="38">
        <f>IF(ISNUMBER('KN 2018'!V33),'KN 2018'!V33,"")</f>
        <v>0</v>
      </c>
      <c r="G8" s="38">
        <f>IF(ISNUMBER('KN 2018'!W33),'KN 2018'!W33,"")</f>
        <v>204</v>
      </c>
      <c r="H8" s="38">
        <f>IF(ISNUMBER('KN 2018'!X33),'KN 2018'!X33,"")</f>
        <v>0</v>
      </c>
      <c r="I8" s="38">
        <f>IF(ISNUMBER('KN 2018'!Y33),'KN 2018'!Y33,"")</f>
        <v>71.2</v>
      </c>
      <c r="J8" s="38">
        <f>IF(ISNUMBER('KN 2018'!Z33),'KN 2018'!Z33,"")</f>
        <v>66</v>
      </c>
      <c r="K8" s="38">
        <f>IF(ISNUMBER('KN 2018'!AA33),'KN 2018'!AA33,"")</f>
        <v>97</v>
      </c>
      <c r="L8" s="38">
        <f>IF(ISNUMBER('KN 2018'!AB33),'KN 2018'!AB33,"")</f>
        <v>0</v>
      </c>
      <c r="M8" s="38">
        <f>IF(ISNUMBER('KN 2018'!AC33),'KN 2018'!AC33,"")</f>
        <v>0</v>
      </c>
      <c r="N8" s="38">
        <f>IF(ISNUMBER('KN 2018'!AD33),'KN 2018'!AD33,"")</f>
        <v>0</v>
      </c>
      <c r="O8" s="38">
        <f>IF(ISNUMBER('KN 2018'!AE33),'KN 2018'!AE33,"")</f>
        <v>310</v>
      </c>
      <c r="P8" s="47">
        <f>IF(ISNUMBER('KN 2018'!AF33),'KN 2018'!AF33,"")</f>
        <v>166.36666666666667</v>
      </c>
    </row>
    <row r="9" spans="1:31" x14ac:dyDescent="0.25">
      <c r="A9" s="43" t="s">
        <v>25</v>
      </c>
      <c r="B9" s="37">
        <f>IF(ISNUMBER('KN 2018'!BN33),'KN 2018'!BN33,"")</f>
        <v>21.25</v>
      </c>
      <c r="C9" s="37">
        <f>IF(ISNUMBER('KN 2018'!BO33),'KN 2018'!BO33,"")</f>
        <v>22.058185504925415</v>
      </c>
      <c r="D9" s="37">
        <f>IF(ISNUMBER('KN 2018'!BP33),'KN 2018'!BP33,"")</f>
        <v>20.243210351840006</v>
      </c>
      <c r="E9" s="37">
        <f>IF(ISNUMBER('KN 2018'!BQ33),'KN 2018'!BQ33,"")</f>
        <v>25.61</v>
      </c>
      <c r="F9" s="37">
        <f>IF(ISNUMBER('KN 2018'!BR33),'KN 2018'!BR33,"")</f>
        <v>8.2200000000000006</v>
      </c>
      <c r="G9" s="37">
        <f>IF(ISNUMBER('KN 2018'!BS33),'KN 2018'!BS33,"")</f>
        <v>21.59</v>
      </c>
      <c r="H9" s="37">
        <f>IF(ISNUMBER('KN 2018'!BT33),'KN 2018'!BT33,"")</f>
        <v>18.470962228776386</v>
      </c>
      <c r="I9" s="37">
        <f>IF(ISNUMBER('KN 2018'!BU33),'KN 2018'!BU33,"")</f>
        <v>21.28</v>
      </c>
      <c r="J9" s="37">
        <f>IF(ISNUMBER('KN 2018'!BV33),'KN 2018'!BV33,"")</f>
        <v>18.63</v>
      </c>
      <c r="K9" s="37">
        <f>IF(ISNUMBER('KN 2018'!BW33),'KN 2018'!BW33,"")</f>
        <v>21.146000000000001</v>
      </c>
      <c r="L9" s="37">
        <f>IF(ISNUMBER('KN 2018'!BX33),'KN 2018'!BX33,"")</f>
        <v>21.923920994879296</v>
      </c>
      <c r="M9" s="37">
        <f>IF(ISNUMBER('KN 2018'!BY33),'KN 2018'!BY33,"")</f>
        <v>22.23</v>
      </c>
      <c r="N9" s="37">
        <f>IF(ISNUMBER('KN 2018'!BZ33),'KN 2018'!BZ33,"")</f>
        <v>9</v>
      </c>
      <c r="O9" s="37">
        <f>IF(ISNUMBER('KN 2018'!CA33),'KN 2018'!CA33,"")</f>
        <v>21.82</v>
      </c>
      <c r="P9" s="48">
        <f>IF(ISNUMBER('KN 2018'!CB33),'KN 2018'!CB33,"")</f>
        <v>19.533734220030077</v>
      </c>
    </row>
    <row r="10" spans="1:31" s="39" customFormat="1" x14ac:dyDescent="0.25">
      <c r="A10" s="42" t="s">
        <v>26</v>
      </c>
      <c r="B10" s="3">
        <f>IF(ISNUMBER('KN 2018'!CD33),'KN 2018'!CD33,"")</f>
        <v>31530</v>
      </c>
      <c r="C10" s="3">
        <f>IF(ISNUMBER('KN 2018'!CE33),'KN 2018'!CE33,"")</f>
        <v>33398</v>
      </c>
      <c r="D10" s="3">
        <f>IF(ISNUMBER('KN 2018'!CF33),'KN 2018'!CF33,"")</f>
        <v>31975</v>
      </c>
      <c r="E10" s="3">
        <f>IF(ISNUMBER('KN 2018'!CG33),'KN 2018'!CG33,"")</f>
        <v>33070</v>
      </c>
      <c r="F10" s="3">
        <f>IF(ISNUMBER('KN 2018'!CH33),'KN 2018'!CH33,"")</f>
        <v>30400</v>
      </c>
      <c r="G10" s="3">
        <f>IF(ISNUMBER('KN 2018'!CI33),'KN 2018'!CI33,"")</f>
        <v>28435</v>
      </c>
      <c r="H10" s="3">
        <f>IF(ISNUMBER('KN 2018'!CJ33),'KN 2018'!CJ33,"")</f>
        <v>31550</v>
      </c>
      <c r="I10" s="3">
        <f>IF(ISNUMBER('KN 2018'!CK33),'KN 2018'!CK33,"")</f>
        <v>30679</v>
      </c>
      <c r="J10" s="3">
        <f>IF(ISNUMBER('KN 2018'!CL33),'KN 2018'!CL33,"")</f>
        <v>29031</v>
      </c>
      <c r="K10" s="3">
        <f>IF(ISNUMBER('KN 2018'!CM33),'KN 2018'!CM33,"")</f>
        <v>29858</v>
      </c>
      <c r="L10" s="3">
        <f>IF(ISNUMBER('KN 2018'!CN33),'KN 2018'!CN33,"")</f>
        <v>31079</v>
      </c>
      <c r="M10" s="3">
        <f>IF(ISNUMBER('KN 2018'!CO33),'KN 2018'!CO33,"")</f>
        <v>32649</v>
      </c>
      <c r="N10" s="3">
        <f>IF(ISNUMBER('KN 2018'!CP33),'KN 2018'!CP33,"")</f>
        <v>30081</v>
      </c>
      <c r="O10" s="3">
        <f>IF(ISNUMBER('KN 2018'!CQ33),'KN 2018'!CQ33,"")</f>
        <v>31560</v>
      </c>
      <c r="P10" s="49">
        <f>IF(ISNUMBER('KN 2018'!CR33),'KN 2018'!CR33,"")</f>
        <v>31092.5</v>
      </c>
    </row>
    <row r="11" spans="1:31" x14ac:dyDescent="0.25">
      <c r="A11" s="43" t="s">
        <v>27</v>
      </c>
      <c r="B11" s="37">
        <f>IF(ISNUMBER('KN 2018'!CT33),'KN 2018'!CT33,"")</f>
        <v>35</v>
      </c>
      <c r="C11" s="37">
        <f>IF(ISNUMBER('KN 2018'!CU33),'KN 2018'!CU33,"")</f>
        <v>55</v>
      </c>
      <c r="D11" s="37">
        <f>IF(ISNUMBER('KN 2018'!CV33),'KN 2018'!CV33,"")</f>
        <v>75.799960061985615</v>
      </c>
      <c r="E11" s="37">
        <f>IF(ISNUMBER('KN 2018'!CW33),'KN 2018'!CW33,"")</f>
        <v>41.6</v>
      </c>
      <c r="F11" s="37">
        <f>IF(ISNUMBER('KN 2018'!CX33),'KN 2018'!CX33,"")</f>
        <v>20</v>
      </c>
      <c r="G11" s="37">
        <f>IF(ISNUMBER('KN 2018'!CY33),'KN 2018'!CY33,"")</f>
        <v>50.5</v>
      </c>
      <c r="H11" s="37">
        <f>IF(ISNUMBER('KN 2018'!CZ33),'KN 2018'!CZ33,"")</f>
        <v>47.868669611532006</v>
      </c>
      <c r="I11" s="37">
        <f>IF(ISNUMBER('KN 2018'!DA33),'KN 2018'!DA33,"")</f>
        <v>63.32</v>
      </c>
      <c r="J11" s="37">
        <f>IF(ISNUMBER('KN 2018'!DB33),'KN 2018'!DB33,"")</f>
        <v>73</v>
      </c>
      <c r="K11" s="37">
        <f>IF(ISNUMBER('KN 2018'!DC33),'KN 2018'!DC33,"")</f>
        <v>61.3</v>
      </c>
      <c r="L11" s="37">
        <f>IF(ISNUMBER('KN 2018'!DD33),'KN 2018'!DD33,"")</f>
        <v>62.83</v>
      </c>
      <c r="M11" s="37">
        <f>IF(ISNUMBER('KN 2018'!DE33),'KN 2018'!DE33,"")</f>
        <v>61.31</v>
      </c>
      <c r="N11" s="37">
        <f>IF(ISNUMBER('KN 2018'!DF33),'KN 2018'!DF33,"")</f>
        <v>49</v>
      </c>
      <c r="O11" s="37">
        <f>IF(ISNUMBER('KN 2018'!DG33),'KN 2018'!DG33,"")</f>
        <v>54.1</v>
      </c>
      <c r="P11" s="48">
        <f>IF(ISNUMBER('KN 2018'!DH33),'KN 2018'!DH33,"")</f>
        <v>53.61633069096554</v>
      </c>
    </row>
    <row r="12" spans="1:31" s="39" customFormat="1" ht="15.75" thickBot="1" x14ac:dyDescent="0.3">
      <c r="A12" s="44" t="s">
        <v>28</v>
      </c>
      <c r="B12" s="40">
        <f>IF(ISNUMBER('KN 2018'!DJ33),'KN 2018'!DJ33,"")</f>
        <v>22110</v>
      </c>
      <c r="C12" s="40">
        <f>IF(ISNUMBER('KN 2018'!DK33),'KN 2018'!DK33,"")</f>
        <v>21821</v>
      </c>
      <c r="D12" s="40">
        <f>IF(ISNUMBER('KN 2018'!DL33),'KN 2018'!DL33,"")</f>
        <v>19237</v>
      </c>
      <c r="E12" s="40">
        <f>IF(ISNUMBER('KN 2018'!DM33),'KN 2018'!DM33,"")</f>
        <v>19962</v>
      </c>
      <c r="F12" s="40">
        <f>IF(ISNUMBER('KN 2018'!DN33),'KN 2018'!DN33,"")</f>
        <v>18000</v>
      </c>
      <c r="G12" s="40">
        <f>IF(ISNUMBER('KN 2018'!DO33),'KN 2018'!DO33,"")</f>
        <v>17731</v>
      </c>
      <c r="H12" s="40">
        <f>IF(ISNUMBER('KN 2018'!DP33),'KN 2018'!DP33,"")</f>
        <v>20710</v>
      </c>
      <c r="I12" s="40">
        <f>IF(ISNUMBER('KN 2018'!DQ33),'KN 2018'!DQ33,"")</f>
        <v>19182</v>
      </c>
      <c r="J12" s="40">
        <f>IF(ISNUMBER('KN 2018'!DR33),'KN 2018'!DR33,"")</f>
        <v>20961</v>
      </c>
      <c r="K12" s="40">
        <f>IF(ISNUMBER('KN 2018'!DS33),'KN 2018'!DS33,"")</f>
        <v>18600</v>
      </c>
      <c r="L12" s="40">
        <f>IF(ISNUMBER('KN 2018'!DT33),'KN 2018'!DT33,"")</f>
        <v>21042</v>
      </c>
      <c r="M12" s="40">
        <f>IF(ISNUMBER('KN 2018'!DU33),'KN 2018'!DU33,"")</f>
        <v>19364</v>
      </c>
      <c r="N12" s="40">
        <f>IF(ISNUMBER('KN 2018'!DV33),'KN 2018'!DV33,"")</f>
        <v>19250</v>
      </c>
      <c r="O12" s="40">
        <f>IF(ISNUMBER('KN 2018'!DW33),'KN 2018'!DW33,"")</f>
        <v>19710</v>
      </c>
      <c r="P12" s="50">
        <f>IF(ISNUMBER('KN 2018'!DX33),'KN 2018'!DX33,"")</f>
        <v>19834.285714285714</v>
      </c>
    </row>
    <row r="13" spans="1:31" s="41" customFormat="1" ht="19.5" thickBot="1" x14ac:dyDescent="0.35">
      <c r="A13" s="100" t="str">
        <f>'KN 2018'!A34</f>
        <v>26-51-H/02 Elektrikář - silnoproud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f>IF(ISNUMBER('KN 2018'!B34),'KN 2018'!B34,"")</f>
        <v>32812.105263157893</v>
      </c>
      <c r="C14" s="52">
        <f>IF(ISNUMBER('KN 2018'!C34),'KN 2018'!C34,"")</f>
        <v>33043.867713457556</v>
      </c>
      <c r="D14" s="52">
        <f>IF(ISNUMBER('KN 2018'!D34),'KN 2018'!D34,"")</f>
        <v>28174.37933336553</v>
      </c>
      <c r="E14" s="52">
        <f>IF(ISNUMBER('KN 2018'!E34),'KN 2018'!E34,"")</f>
        <v>26578.835862458633</v>
      </c>
      <c r="F14" s="52">
        <f>IF(ISNUMBER('KN 2018'!F34),'KN 2018'!F34,"")</f>
        <v>26794.396110092002</v>
      </c>
      <c r="G14" s="52">
        <f>IF(ISNUMBER('KN 2018'!G34),'KN 2018'!G34,"")</f>
        <v>27459.066066970401</v>
      </c>
      <c r="H14" s="52">
        <f>IF(ISNUMBER('KN 2018'!H34),'KN 2018'!H34,"")</f>
        <v>31547.53438333295</v>
      </c>
      <c r="I14" s="52">
        <f>IF(ISNUMBER('KN 2018'!I34),'KN 2018'!I34,"")</f>
        <v>29549.050424285771</v>
      </c>
      <c r="J14" s="52">
        <f>IF(ISNUMBER('KN 2018'!J34),'KN 2018'!J34,"")</f>
        <v>32780.198319327734</v>
      </c>
      <c r="K14" s="52">
        <f>IF(ISNUMBER('KN 2018'!K34),'KN 2018'!K34,"")</f>
        <v>25720.756845943462</v>
      </c>
      <c r="L14" s="52">
        <f>IF(ISNUMBER('KN 2018'!L34),'KN 2018'!L34,"")</f>
        <v>29107.107438732903</v>
      </c>
      <c r="M14" s="52">
        <f>IF(ISNUMBER('KN 2018'!M34),'KN 2018'!M34,"")</f>
        <v>29915.911606011432</v>
      </c>
      <c r="N14" s="52">
        <f>IF(ISNUMBER('KN 2018'!N34),'KN 2018'!N34,"")</f>
        <v>32481.362637362636</v>
      </c>
      <c r="O14" s="52">
        <f>IF(ISNUMBER('KN 2018'!O34),'KN 2018'!O34,"")</f>
        <v>32676.098771618119</v>
      </c>
      <c r="P14" s="46">
        <f>IF(ISNUMBER('KN 2018'!P34),'KN 2018'!P34,"")</f>
        <v>29902.905055436928</v>
      </c>
    </row>
    <row r="15" spans="1:31" s="39" customFormat="1" x14ac:dyDescent="0.25">
      <c r="A15" s="42" t="s">
        <v>52</v>
      </c>
      <c r="B15" s="38">
        <f>IF(ISNUMBER('KN 2018'!R34),'KN 2018'!R34,"")</f>
        <v>0</v>
      </c>
      <c r="C15" s="38">
        <f>IF(ISNUMBER('KN 2018'!S34),'KN 2018'!S34,"")</f>
        <v>0</v>
      </c>
      <c r="D15" s="38">
        <f>IF(ISNUMBER('KN 2018'!T34),'KN 2018'!T34,"")</f>
        <v>0</v>
      </c>
      <c r="E15" s="38">
        <f>IF(ISNUMBER('KN 2018'!U34),'KN 2018'!U34,"")</f>
        <v>250</v>
      </c>
      <c r="F15" s="38">
        <f>IF(ISNUMBER('KN 2018'!V34),'KN 2018'!V34,"")</f>
        <v>0</v>
      </c>
      <c r="G15" s="38">
        <f>IF(ISNUMBER('KN 2018'!W34),'KN 2018'!W34,"")</f>
        <v>235</v>
      </c>
      <c r="H15" s="38">
        <f>IF(ISNUMBER('KN 2018'!X34),'KN 2018'!X34,"")</f>
        <v>0</v>
      </c>
      <c r="I15" s="38">
        <f>IF(ISNUMBER('KN 2018'!Y34),'KN 2018'!Y34,"")</f>
        <v>100.5</v>
      </c>
      <c r="J15" s="38">
        <f>IF(ISNUMBER('KN 2018'!Z34),'KN 2018'!Z34,"")</f>
        <v>98</v>
      </c>
      <c r="K15" s="38">
        <f>IF(ISNUMBER('KN 2018'!AA34),'KN 2018'!AA34,"")</f>
        <v>121</v>
      </c>
      <c r="L15" s="38">
        <f>IF(ISNUMBER('KN 2018'!AB34),'KN 2018'!AB34,"")</f>
        <v>0</v>
      </c>
      <c r="M15" s="38">
        <f>IF(ISNUMBER('KN 2018'!AC34),'KN 2018'!AC34,"")</f>
        <v>0</v>
      </c>
      <c r="N15" s="38">
        <f>IF(ISNUMBER('KN 2018'!AD34),'KN 2018'!AD34,"")</f>
        <v>0</v>
      </c>
      <c r="O15" s="38">
        <f>IF(ISNUMBER('KN 2018'!AE34),'KN 2018'!AE34,"")</f>
        <v>310</v>
      </c>
      <c r="P15" s="47">
        <f>IF(ISNUMBER('KN 2018'!AF34),'KN 2018'!AF34,"")</f>
        <v>185.75</v>
      </c>
    </row>
    <row r="16" spans="1:31" x14ac:dyDescent="0.25">
      <c r="A16" s="43" t="s">
        <v>25</v>
      </c>
      <c r="B16" s="37">
        <f>IF(ISNUMBER('KN 2018'!BN34),'KN 2018'!BN34,"")</f>
        <v>15.2</v>
      </c>
      <c r="C16" s="37">
        <f>IF(ISNUMBER('KN 2018'!BO34),'KN 2018'!BO34,"")</f>
        <v>15.551915923058266</v>
      </c>
      <c r="D16" s="37">
        <f>IF(ISNUMBER('KN 2018'!BP34),'KN 2018'!BP34,"")</f>
        <v>17.035158962080004</v>
      </c>
      <c r="E16" s="37">
        <f>IF(ISNUMBER('KN 2018'!BQ34),'KN 2018'!BQ34,"")</f>
        <v>19.059999999999999</v>
      </c>
      <c r="F16" s="37">
        <f>IF(ISNUMBER('KN 2018'!BR34),'KN 2018'!BR34,"")</f>
        <v>14.87</v>
      </c>
      <c r="G16" s="37">
        <f>IF(ISNUMBER('KN 2018'!BS34),'KN 2018'!BS34,"")</f>
        <v>16.55</v>
      </c>
      <c r="H16" s="37">
        <f>IF(ISNUMBER('KN 2018'!BT34),'KN 2018'!BT34,"")</f>
        <v>14.862427039621968</v>
      </c>
      <c r="I16" s="37">
        <f>IF(ISNUMBER('KN 2018'!BU34),'KN 2018'!BU34,"")</f>
        <v>15.76</v>
      </c>
      <c r="J16" s="37">
        <f>IF(ISNUMBER('KN 2018'!BV34),'KN 2018'!BV34,"")</f>
        <v>14.28</v>
      </c>
      <c r="K16" s="37">
        <f>IF(ISNUMBER('KN 2018'!BW34),'KN 2018'!BW34,"")</f>
        <v>17.629000000000001</v>
      </c>
      <c r="L16" s="37">
        <f>IF(ISNUMBER('KN 2018'!BX34),'KN 2018'!BX34,"")</f>
        <v>16.302272727272726</v>
      </c>
      <c r="M16" s="37">
        <f>IF(ISNUMBER('KN 2018'!BY34),'KN 2018'!BY34,"")</f>
        <v>16.440000000000001</v>
      </c>
      <c r="N16" s="37">
        <f>IF(ISNUMBER('KN 2018'!BZ34),'KN 2018'!BZ34,"")</f>
        <v>13</v>
      </c>
      <c r="O16" s="37">
        <f>IF(ISNUMBER('KN 2018'!CA34),'KN 2018'!CA34,"")</f>
        <v>13.380348795397341</v>
      </c>
      <c r="P16" s="48">
        <f>IF(ISNUMBER('KN 2018'!CB34),'KN 2018'!CB34,"")</f>
        <v>15.70865167481645</v>
      </c>
    </row>
    <row r="17" spans="1:16" s="39" customFormat="1" x14ac:dyDescent="0.25">
      <c r="A17" s="42" t="s">
        <v>26</v>
      </c>
      <c r="B17" s="3">
        <f>IF(ISNUMBER('KN 2018'!CD34),'KN 2018'!CD34,"")</f>
        <v>31530</v>
      </c>
      <c r="C17" s="3">
        <f>IF(ISNUMBER('KN 2018'!CE34),'KN 2018'!CE34,"")</f>
        <v>33398</v>
      </c>
      <c r="D17" s="3">
        <f>IF(ISNUMBER('KN 2018'!CF34),'KN 2018'!CF34,"")</f>
        <v>31975</v>
      </c>
      <c r="E17" s="3">
        <f>IF(ISNUMBER('KN 2018'!CG34),'KN 2018'!CG34,"")</f>
        <v>33070</v>
      </c>
      <c r="F17" s="3">
        <f>IF(ISNUMBER('KN 2018'!CH34),'KN 2018'!CH34,"")</f>
        <v>30400</v>
      </c>
      <c r="G17" s="3">
        <f>IF(ISNUMBER('KN 2018'!CI34),'KN 2018'!CI34,"")</f>
        <v>28435</v>
      </c>
      <c r="H17" s="3">
        <f>IF(ISNUMBER('KN 2018'!CJ34),'KN 2018'!CJ34,"")</f>
        <v>31550</v>
      </c>
      <c r="I17" s="3">
        <f>IF(ISNUMBER('KN 2018'!CK34),'KN 2018'!CK34,"")</f>
        <v>30679</v>
      </c>
      <c r="J17" s="3">
        <f>IF(ISNUMBER('KN 2018'!CL34),'KN 2018'!CL34,"")</f>
        <v>29031</v>
      </c>
      <c r="K17" s="3">
        <f>IF(ISNUMBER('KN 2018'!CM34),'KN 2018'!CM34,"")</f>
        <v>29858</v>
      </c>
      <c r="L17" s="3">
        <f>IF(ISNUMBER('KN 2018'!CN34),'KN 2018'!CN34,"")</f>
        <v>31079</v>
      </c>
      <c r="M17" s="3">
        <f>IF(ISNUMBER('KN 2018'!CO34),'KN 2018'!CO34,"")</f>
        <v>32649</v>
      </c>
      <c r="N17" s="3">
        <f>IF(ISNUMBER('KN 2018'!CP34),'KN 2018'!CP34,"")</f>
        <v>30081</v>
      </c>
      <c r="O17" s="3">
        <f>IF(ISNUMBER('KN 2018'!CQ34),'KN 2018'!CQ34,"")</f>
        <v>31560</v>
      </c>
      <c r="P17" s="49">
        <f>IF(ISNUMBER('KN 2018'!CR34),'KN 2018'!CR34,"")</f>
        <v>31092.5</v>
      </c>
    </row>
    <row r="18" spans="1:16" x14ac:dyDescent="0.25">
      <c r="A18" s="43" t="s">
        <v>27</v>
      </c>
      <c r="B18" s="37">
        <f>IF(ISNUMBER('KN 2018'!CT34),'KN 2018'!CT34,"")</f>
        <v>33.5</v>
      </c>
      <c r="C18" s="37">
        <f>IF(ISNUMBER('KN 2018'!CU34),'KN 2018'!CU34,"")</f>
        <v>36</v>
      </c>
      <c r="D18" s="37">
        <f>IF(ISNUMBER('KN 2018'!CV34),'KN 2018'!CV34,"")</f>
        <v>40.854635969207202</v>
      </c>
      <c r="E18" s="37">
        <f>IF(ISNUMBER('KN 2018'!CW34),'KN 2018'!CW34,"")</f>
        <v>41.6</v>
      </c>
      <c r="F18" s="37">
        <f>IF(ISNUMBER('KN 2018'!CX34),'KN 2018'!CX34,"")</f>
        <v>95.5</v>
      </c>
      <c r="G18" s="37">
        <f>IF(ISNUMBER('KN 2018'!CY34),'KN 2018'!CY34,"")</f>
        <v>31.1</v>
      </c>
      <c r="H18" s="37">
        <f>IF(ISNUMBER('KN 2018'!CZ34),'KN 2018'!CZ34,"")</f>
        <v>40.916035932155999</v>
      </c>
      <c r="I18" s="37">
        <f>IF(ISNUMBER('KN 2018'!DA34),'KN 2018'!DA34,"")</f>
        <v>37.19</v>
      </c>
      <c r="J18" s="37">
        <f>IF(ISNUMBER('KN 2018'!DB34),'KN 2018'!DB34,"")</f>
        <v>30</v>
      </c>
      <c r="K18" s="37">
        <f>IF(ISNUMBER('KN 2018'!DC34),'KN 2018'!DC34,"")</f>
        <v>41.36</v>
      </c>
      <c r="L18" s="37">
        <f>IF(ISNUMBER('KN 2018'!DD34),'KN 2018'!DD34,"")</f>
        <v>40.53</v>
      </c>
      <c r="M18" s="37">
        <f>IF(ISNUMBER('KN 2018'!DE34),'KN 2018'!DE34,"")</f>
        <v>38.19</v>
      </c>
      <c r="N18" s="37">
        <f>IF(ISNUMBER('KN 2018'!DF34),'KN 2018'!DF34,"")</f>
        <v>49</v>
      </c>
      <c r="O18" s="37">
        <f>IF(ISNUMBER('KN 2018'!DG34),'KN 2018'!DG34,"")</f>
        <v>54.1</v>
      </c>
      <c r="P18" s="48">
        <f>IF(ISNUMBER('KN 2018'!DH34),'KN 2018'!DH34,"")</f>
        <v>43.560047992954516</v>
      </c>
    </row>
    <row r="19" spans="1:16" s="39" customFormat="1" ht="15.75" thickBot="1" x14ac:dyDescent="0.3">
      <c r="A19" s="44" t="s">
        <v>28</v>
      </c>
      <c r="B19" s="40">
        <f>IF(ISNUMBER('KN 2018'!DJ34),'KN 2018'!DJ34,"")</f>
        <v>22110</v>
      </c>
      <c r="C19" s="40">
        <f>IF(ISNUMBER('KN 2018'!DK34),'KN 2018'!DK34,"")</f>
        <v>21821</v>
      </c>
      <c r="D19" s="40">
        <f>IF(ISNUMBER('KN 2018'!DL34),'KN 2018'!DL34,"")</f>
        <v>19237</v>
      </c>
      <c r="E19" s="40">
        <f>IF(ISNUMBER('KN 2018'!DM34),'KN 2018'!DM34,"")</f>
        <v>19962</v>
      </c>
      <c r="F19" s="40">
        <f>IF(ISNUMBER('KN 2018'!DN34),'KN 2018'!DN34,"")</f>
        <v>18000</v>
      </c>
      <c r="G19" s="40">
        <f>IF(ISNUMBER('KN 2018'!DO34),'KN 2018'!DO34,"")</f>
        <v>17731</v>
      </c>
      <c r="H19" s="40">
        <f>IF(ISNUMBER('KN 2018'!DP34),'KN 2018'!DP34,"")</f>
        <v>20710</v>
      </c>
      <c r="I19" s="40">
        <f>IF(ISNUMBER('KN 2018'!DQ34),'KN 2018'!DQ34,"")</f>
        <v>19182</v>
      </c>
      <c r="J19" s="40">
        <f>IF(ISNUMBER('KN 2018'!DR34),'KN 2018'!DR34,"")</f>
        <v>20961</v>
      </c>
      <c r="K19" s="40">
        <f>IF(ISNUMBER('KN 2018'!DS34),'KN 2018'!DS34,"")</f>
        <v>18600</v>
      </c>
      <c r="L19" s="40">
        <f>IF(ISNUMBER('KN 2018'!DT34),'KN 2018'!DT34,"")</f>
        <v>21042</v>
      </c>
      <c r="M19" s="40">
        <f>IF(ISNUMBER('KN 2018'!DU34),'KN 2018'!DU34,"")</f>
        <v>19364</v>
      </c>
      <c r="N19" s="40">
        <f>IF(ISNUMBER('KN 2018'!DV34),'KN 2018'!DV34,"")</f>
        <v>19250</v>
      </c>
      <c r="O19" s="40">
        <f>IF(ISNUMBER('KN 2018'!DW34),'KN 2018'!DW34,"")</f>
        <v>19710</v>
      </c>
      <c r="P19" s="50">
        <f>IF(ISNUMBER('KN 2018'!DX34),'KN 2018'!DX34,"")</f>
        <v>19834.285714285714</v>
      </c>
    </row>
    <row r="20" spans="1:16" s="41" customFormat="1" ht="19.5" thickBot="1" x14ac:dyDescent="0.35">
      <c r="A20" s="100" t="str">
        <f>'KN 2018'!A35</f>
        <v>36-67-H/01 Zedník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f>IF(ISNUMBER('KN 2018'!B35),'KN 2018'!B35,"")</f>
        <v>27323.076923076922</v>
      </c>
      <c r="C21" s="52">
        <f>IF(ISNUMBER('KN 2018'!C35),'KN 2018'!C35,"")</f>
        <v>27154.043139940375</v>
      </c>
      <c r="D21" s="52">
        <f>IF(ISNUMBER('KN 2018'!D35),'KN 2018'!D35,"")</f>
        <v>24433.742210942171</v>
      </c>
      <c r="E21" s="52">
        <f>IF(ISNUMBER('KN 2018'!E35),'KN 2018'!E35,"")</f>
        <v>30391.416344363271</v>
      </c>
      <c r="F21" s="52">
        <f>IF(ISNUMBER('KN 2018'!F35),'KN 2018'!F35,"")</f>
        <v>47431.836623522533</v>
      </c>
      <c r="G21" s="52">
        <f>IF(ISNUMBER('KN 2018'!G35),'KN 2018'!G35,"")</f>
        <v>26218.034038683811</v>
      </c>
      <c r="H21" s="52">
        <f>IF(ISNUMBER('KN 2018'!H35),'KN 2018'!H35,"")</f>
        <v>28114.277522090921</v>
      </c>
      <c r="I21" s="52">
        <f>IF(ISNUMBER('KN 2018'!I35),'KN 2018'!I35,"")</f>
        <v>25504.620864413395</v>
      </c>
      <c r="J21" s="52">
        <f>IF(ISNUMBER('KN 2018'!J35),'KN 2018'!J35,"")</f>
        <v>27494.218979703786</v>
      </c>
      <c r="K21" s="52">
        <f>IF(ISNUMBER('KN 2018'!K35),'KN 2018'!K35,"")</f>
        <v>23692.795758686607</v>
      </c>
      <c r="L21" s="52">
        <f>IF(ISNUMBER('KN 2018'!L35),'KN 2018'!L35,"")</f>
        <v>24627.76851537425</v>
      </c>
      <c r="M21" s="52">
        <f>IF(ISNUMBER('KN 2018'!M35),'KN 2018'!M35,"")</f>
        <v>25720.695830395416</v>
      </c>
      <c r="N21" s="52">
        <f>IF(ISNUMBER('KN 2018'!N35),'KN 2018'!N35,"")</f>
        <v>33592.045714285712</v>
      </c>
      <c r="O21" s="52">
        <f>IF(ISNUMBER('KN 2018'!O35),'KN 2018'!O35,"")</f>
        <v>25435.307663680534</v>
      </c>
      <c r="P21" s="46">
        <f>IF(ISNUMBER('KN 2018'!P35),'KN 2018'!P35,"")</f>
        <v>28366.705723511404</v>
      </c>
    </row>
    <row r="22" spans="1:16" s="39" customFormat="1" x14ac:dyDescent="0.25">
      <c r="A22" s="42" t="s">
        <v>52</v>
      </c>
      <c r="B22" s="38">
        <f>IF(ISNUMBER('KN 2018'!R35),'KN 2018'!R35,"")</f>
        <v>0</v>
      </c>
      <c r="C22" s="38">
        <f>IF(ISNUMBER('KN 2018'!S35),'KN 2018'!S35,"")</f>
        <v>0</v>
      </c>
      <c r="D22" s="38">
        <f>IF(ISNUMBER('KN 2018'!T35),'KN 2018'!T35,"")</f>
        <v>0</v>
      </c>
      <c r="E22" s="38">
        <f>IF(ISNUMBER('KN 2018'!U35),'KN 2018'!U35,"")</f>
        <v>250</v>
      </c>
      <c r="F22" s="38">
        <f>IF(ISNUMBER('KN 2018'!V35),'KN 2018'!V35,"")</f>
        <v>0</v>
      </c>
      <c r="G22" s="38">
        <f>IF(ISNUMBER('KN 2018'!W35),'KN 2018'!W35,"")</f>
        <v>230</v>
      </c>
      <c r="H22" s="38">
        <f>IF(ISNUMBER('KN 2018'!X35),'KN 2018'!X35,"")</f>
        <v>0</v>
      </c>
      <c r="I22" s="38">
        <f>IF(ISNUMBER('KN 2018'!Y35),'KN 2018'!Y35,"")</f>
        <v>86.7</v>
      </c>
      <c r="J22" s="38">
        <f>IF(ISNUMBER('KN 2018'!Z35),'KN 2018'!Z35,"")</f>
        <v>82</v>
      </c>
      <c r="K22" s="38">
        <f>IF(ISNUMBER('KN 2018'!AA35),'KN 2018'!AA35,"")</f>
        <v>111</v>
      </c>
      <c r="L22" s="38">
        <f>IF(ISNUMBER('KN 2018'!AB35),'KN 2018'!AB35,"")</f>
        <v>0</v>
      </c>
      <c r="M22" s="38">
        <f>IF(ISNUMBER('KN 2018'!AC35),'KN 2018'!AC35,"")</f>
        <v>0</v>
      </c>
      <c r="N22" s="38">
        <f>IF(ISNUMBER('KN 2018'!AD35),'KN 2018'!AD35,"")</f>
        <v>0</v>
      </c>
      <c r="O22" s="38">
        <f>IF(ISNUMBER('KN 2018'!AE35),'KN 2018'!AE35,"")</f>
        <v>310</v>
      </c>
      <c r="P22" s="47">
        <f>IF(ISNUMBER('KN 2018'!AF35),'KN 2018'!AF35,"")</f>
        <v>178.28333333333333</v>
      </c>
    </row>
    <row r="23" spans="1:16" x14ac:dyDescent="0.25">
      <c r="A23" s="43" t="s">
        <v>25</v>
      </c>
      <c r="B23" s="37">
        <f>IF(ISNUMBER('KN 2018'!BN35),'KN 2018'!BN35,"")</f>
        <v>19.5</v>
      </c>
      <c r="C23" s="37">
        <f>IF(ISNUMBER('KN 2018'!BO35),'KN 2018'!BO35,"")</f>
        <v>20.159376787395622</v>
      </c>
      <c r="D23" s="37">
        <f>IF(ISNUMBER('KN 2018'!BP35),'KN 2018'!BP35,"")</f>
        <v>19.821000000000002</v>
      </c>
      <c r="E23" s="37">
        <f>IF(ISNUMBER('KN 2018'!BQ35),'KN 2018'!BQ35,"")</f>
        <v>16.11</v>
      </c>
      <c r="F23" s="37">
        <f>IF(ISNUMBER('KN 2018'!BR35),'KN 2018'!BR35,"")</f>
        <v>8.66</v>
      </c>
      <c r="G23" s="37">
        <f>IF(ISNUMBER('KN 2018'!BS35),'KN 2018'!BS35,"")</f>
        <v>17.61</v>
      </c>
      <c r="H23" s="37">
        <f>IF(ISNUMBER('KN 2018'!BT35),'KN 2018'!BT35,"")</f>
        <v>17.177565907506821</v>
      </c>
      <c r="I23" s="37">
        <f>IF(ISNUMBER('KN 2018'!BU35),'KN 2018'!BU35,"")</f>
        <v>19.059999999999999</v>
      </c>
      <c r="J23" s="37">
        <f>IF(ISNUMBER('KN 2018'!BV35),'KN 2018'!BV35,"")</f>
        <v>18.23</v>
      </c>
      <c r="K23" s="37">
        <f>IF(ISNUMBER('KN 2018'!BW35),'KN 2018'!BW35,"")</f>
        <v>19.582999999999998</v>
      </c>
      <c r="L23" s="37">
        <f>IF(ISNUMBER('KN 2018'!BX35),'KN 2018'!BX35,"")</f>
        <v>20.271428571428572</v>
      </c>
      <c r="M23" s="37">
        <f>IF(ISNUMBER('KN 2018'!BY35),'KN 2018'!BY35,"")</f>
        <v>20.12</v>
      </c>
      <c r="N23" s="37">
        <f>IF(ISNUMBER('KN 2018'!BZ35),'KN 2018'!BZ35,"")</f>
        <v>12.5</v>
      </c>
      <c r="O23" s="37">
        <f>IF(ISNUMBER('KN 2018'!CA35),'KN 2018'!CA35,"")</f>
        <v>17.98</v>
      </c>
      <c r="P23" s="48">
        <f>IF(ISNUMBER('KN 2018'!CB35),'KN 2018'!CB35,"")</f>
        <v>17.627312233309357</v>
      </c>
    </row>
    <row r="24" spans="1:16" s="39" customFormat="1" x14ac:dyDescent="0.25">
      <c r="A24" s="42" t="s">
        <v>26</v>
      </c>
      <c r="B24" s="3">
        <f>IF(ISNUMBER('KN 2018'!CD35),'KN 2018'!CD35,"")</f>
        <v>31530</v>
      </c>
      <c r="C24" s="3">
        <f>IF(ISNUMBER('KN 2018'!CE35),'KN 2018'!CE35,"")</f>
        <v>33398</v>
      </c>
      <c r="D24" s="3">
        <f>IF(ISNUMBER('KN 2018'!CF35),'KN 2018'!CF35,"")</f>
        <v>31975</v>
      </c>
      <c r="E24" s="3">
        <f>IF(ISNUMBER('KN 2018'!CG35),'KN 2018'!CG35,"")</f>
        <v>33070</v>
      </c>
      <c r="F24" s="3">
        <f>IF(ISNUMBER('KN 2018'!CH35),'KN 2018'!CH35,"")</f>
        <v>30400</v>
      </c>
      <c r="G24" s="3">
        <f>IF(ISNUMBER('KN 2018'!CI35),'KN 2018'!CI35,"")</f>
        <v>28435</v>
      </c>
      <c r="H24" s="3">
        <f>IF(ISNUMBER('KN 2018'!CJ35),'KN 2018'!CJ35,"")</f>
        <v>31550</v>
      </c>
      <c r="I24" s="3">
        <f>IF(ISNUMBER('KN 2018'!CK35),'KN 2018'!CK35,"")</f>
        <v>30679</v>
      </c>
      <c r="J24" s="3">
        <f>IF(ISNUMBER('KN 2018'!CL35),'KN 2018'!CL35,"")</f>
        <v>29031</v>
      </c>
      <c r="K24" s="3">
        <f>IF(ISNUMBER('KN 2018'!CM35),'KN 2018'!CM35,"")</f>
        <v>29858</v>
      </c>
      <c r="L24" s="3">
        <f>IF(ISNUMBER('KN 2018'!CN35),'KN 2018'!CN35,"")</f>
        <v>31079</v>
      </c>
      <c r="M24" s="3">
        <f>IF(ISNUMBER('KN 2018'!CO35),'KN 2018'!CO35,"")</f>
        <v>32649</v>
      </c>
      <c r="N24" s="3">
        <f>IF(ISNUMBER('KN 2018'!CP35),'KN 2018'!CP35,"")</f>
        <v>30081</v>
      </c>
      <c r="O24" s="3">
        <f>IF(ISNUMBER('KN 2018'!CQ35),'KN 2018'!CQ35,"")</f>
        <v>31560</v>
      </c>
      <c r="P24" s="49">
        <f>IF(ISNUMBER('KN 2018'!CR35),'KN 2018'!CR35,"")</f>
        <v>31092.5</v>
      </c>
    </row>
    <row r="25" spans="1:16" x14ac:dyDescent="0.25">
      <c r="A25" s="43" t="s">
        <v>27</v>
      </c>
      <c r="B25" s="37">
        <f>IF(ISNUMBER('KN 2018'!CT35),'KN 2018'!CT35,"")</f>
        <v>33.5</v>
      </c>
      <c r="C25" s="37">
        <f>IF(ISNUMBER('KN 2018'!CU35),'KN 2018'!CU35,"")</f>
        <v>36</v>
      </c>
      <c r="D25" s="37">
        <f>IF(ISNUMBER('KN 2018'!CV35),'KN 2018'!CV35,"")</f>
        <v>45.482148578322409</v>
      </c>
      <c r="E25" s="37">
        <f>IF(ISNUMBER('KN 2018'!CW35),'KN 2018'!CW35,"")</f>
        <v>41.6</v>
      </c>
      <c r="F25" s="37">
        <f>IF(ISNUMBER('KN 2018'!CX35),'KN 2018'!CX35,"")</f>
        <v>40.700000000000003</v>
      </c>
      <c r="G25" s="37">
        <f>IF(ISNUMBER('KN 2018'!CY35),'KN 2018'!CY35,"")</f>
        <v>31.1</v>
      </c>
      <c r="H25" s="37">
        <f>IF(ISNUMBER('KN 2018'!CZ35),'KN 2018'!CZ35,"")</f>
        <v>40.916035932155999</v>
      </c>
      <c r="I25" s="37">
        <f>IF(ISNUMBER('KN 2018'!DA35),'KN 2018'!DA35,"")</f>
        <v>37.19</v>
      </c>
      <c r="J25" s="37">
        <f>IF(ISNUMBER('KN 2018'!DB35),'KN 2018'!DB35,"")</f>
        <v>30</v>
      </c>
      <c r="K25" s="37">
        <f>IF(ISNUMBER('KN 2018'!DC35),'KN 2018'!DC35,"")</f>
        <v>41.36</v>
      </c>
      <c r="L25" s="37">
        <f>IF(ISNUMBER('KN 2018'!DD35),'KN 2018'!DD35,"")</f>
        <v>40.53</v>
      </c>
      <c r="M25" s="37">
        <f>IF(ISNUMBER('KN 2018'!DE35),'KN 2018'!DE35,"")</f>
        <v>37.19</v>
      </c>
      <c r="N25" s="37">
        <f>IF(ISNUMBER('KN 2018'!DF35),'KN 2018'!DF35,"")</f>
        <v>49</v>
      </c>
      <c r="O25" s="37">
        <f>IF(ISNUMBER('KN 2018'!DG35),'KN 2018'!DG35,"")</f>
        <v>54.1</v>
      </c>
      <c r="P25" s="48">
        <f>IF(ISNUMBER('KN 2018'!DH35),'KN 2018'!DH35,"")</f>
        <v>39.904870322177025</v>
      </c>
    </row>
    <row r="26" spans="1:16" s="39" customFormat="1" ht="15.75" thickBot="1" x14ac:dyDescent="0.3">
      <c r="A26" s="44" t="s">
        <v>28</v>
      </c>
      <c r="B26" s="40">
        <f>IF(ISNUMBER('KN 2018'!DJ35),'KN 2018'!DJ35,"")</f>
        <v>22110</v>
      </c>
      <c r="C26" s="40">
        <f>IF(ISNUMBER('KN 2018'!DK35),'KN 2018'!DK35,"")</f>
        <v>21821</v>
      </c>
      <c r="D26" s="40">
        <f>IF(ISNUMBER('KN 2018'!DL35),'KN 2018'!DL35,"")</f>
        <v>19237</v>
      </c>
      <c r="E26" s="40">
        <f>IF(ISNUMBER('KN 2018'!DM35),'KN 2018'!DM35,"")</f>
        <v>19962</v>
      </c>
      <c r="F26" s="40">
        <f>IF(ISNUMBER('KN 2018'!DN35),'KN 2018'!DN35,"")</f>
        <v>18000</v>
      </c>
      <c r="G26" s="40">
        <f>IF(ISNUMBER('KN 2018'!DO35),'KN 2018'!DO35,"")</f>
        <v>17731</v>
      </c>
      <c r="H26" s="40">
        <f>IF(ISNUMBER('KN 2018'!DP35),'KN 2018'!DP35,"")</f>
        <v>20710</v>
      </c>
      <c r="I26" s="40">
        <f>IF(ISNUMBER('KN 2018'!DQ35),'KN 2018'!DQ35,"")</f>
        <v>19182</v>
      </c>
      <c r="J26" s="40">
        <f>IF(ISNUMBER('KN 2018'!DR35),'KN 2018'!DR35,"")</f>
        <v>20961</v>
      </c>
      <c r="K26" s="40">
        <f>IF(ISNUMBER('KN 2018'!DS35),'KN 2018'!DS35,"")</f>
        <v>18600</v>
      </c>
      <c r="L26" s="40">
        <f>IF(ISNUMBER('KN 2018'!DT35),'KN 2018'!DT35,"")</f>
        <v>21042</v>
      </c>
      <c r="M26" s="40">
        <f>IF(ISNUMBER('KN 2018'!DU35),'KN 2018'!DU35,"")</f>
        <v>19364</v>
      </c>
      <c r="N26" s="40">
        <f>IF(ISNUMBER('KN 2018'!DV35),'KN 2018'!DV35,"")</f>
        <v>19250</v>
      </c>
      <c r="O26" s="40">
        <f>IF(ISNUMBER('KN 2018'!DW35),'KN 2018'!DW35,"")</f>
        <v>19710</v>
      </c>
      <c r="P26" s="50">
        <f>IF(ISNUMBER('KN 2018'!DX35),'KN 2018'!DX35,"")</f>
        <v>19834.285714285714</v>
      </c>
    </row>
    <row r="27" spans="1:16" s="41" customFormat="1" ht="19.5" thickBot="1" x14ac:dyDescent="0.35">
      <c r="A27" s="100" t="str">
        <f>'KN 2018'!A36</f>
        <v>26-52-H/01 Elektromechanik pro zařízení a přístroje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f>IF(ISNUMBER('KN 2018'!B36),'KN 2018'!B36,"")</f>
        <v>32812.105263157893</v>
      </c>
      <c r="C28" s="52">
        <f>IF(ISNUMBER('KN 2018'!C36),'KN 2018'!C36,"")</f>
        <v>33820.496369523804</v>
      </c>
      <c r="D28" s="52">
        <f>IF(ISNUMBER('KN 2018'!D36),'KN 2018'!D36,"")</f>
        <v>25432.043911060849</v>
      </c>
      <c r="E28" s="52">
        <f>IF(ISNUMBER('KN 2018'!E36),'KN 2018'!E36,"")</f>
        <v>25892.211392108653</v>
      </c>
      <c r="F28" s="52">
        <f>IF(ISNUMBER('KN 2018'!F36),'KN 2018'!F36,"")</f>
        <v>26539.93778415889</v>
      </c>
      <c r="G28" s="52">
        <f>IF(ISNUMBER('KN 2018'!G36),'KN 2018'!G36,"")</f>
        <v>23708.572572967147</v>
      </c>
      <c r="H28" s="52">
        <f>IF(ISNUMBER('KN 2018'!H36),'KN 2018'!H36,"")</f>
        <v>26447.714163195767</v>
      </c>
      <c r="I28" s="52">
        <f>IF(ISNUMBER('KN 2018'!I36),'KN 2018'!I36,"")</f>
        <v>27047.649380297335</v>
      </c>
      <c r="J28" s="52">
        <f>IF(ISNUMBER('KN 2018'!J36),'KN 2018'!J36,"")</f>
        <v>28348.41146131805</v>
      </c>
      <c r="K28" s="52">
        <f>IF(ISNUMBER('KN 2018'!K36),'KN 2018'!K36,"")</f>
        <v>25550.416451515826</v>
      </c>
      <c r="L28" s="52">
        <f>IF(ISNUMBER('KN 2018'!L36),'KN 2018'!L36,"")</f>
        <v>24475.02682378078</v>
      </c>
      <c r="M28" s="91">
        <f>IF(ISNUMBER('KN 2018'!M36),'KN 2018'!M36,"")</f>
        <v>27517.838058460253</v>
      </c>
      <c r="N28" s="91" t="str">
        <f>IF(ISNUMBER('KN 2018'!N36),'KN 2018'!N36,"")</f>
        <v/>
      </c>
      <c r="O28" s="52">
        <f>IF(ISNUMBER('KN 2018'!O36),'KN 2018'!O36,"")</f>
        <v>23606.032881192681</v>
      </c>
      <c r="P28" s="46">
        <f>IF(ISNUMBER('KN 2018'!P36),'KN 2018'!P36,"")</f>
        <v>27015.265885595232</v>
      </c>
    </row>
    <row r="29" spans="1:16" s="39" customFormat="1" x14ac:dyDescent="0.25">
      <c r="A29" s="42" t="s">
        <v>52</v>
      </c>
      <c r="B29" s="38">
        <f>IF(ISNUMBER('KN 2018'!R36),'KN 2018'!R36,"")</f>
        <v>0</v>
      </c>
      <c r="C29" s="38">
        <f>IF(ISNUMBER('KN 2018'!S36),'KN 2018'!S36,"")</f>
        <v>0</v>
      </c>
      <c r="D29" s="38">
        <f>IF(ISNUMBER('KN 2018'!T36),'KN 2018'!T36,"")</f>
        <v>0</v>
      </c>
      <c r="E29" s="38">
        <f>IF(ISNUMBER('KN 2018'!U36),'KN 2018'!U36,"")</f>
        <v>250</v>
      </c>
      <c r="F29" s="38">
        <f>IF(ISNUMBER('KN 2018'!V36),'KN 2018'!V36,"")</f>
        <v>0</v>
      </c>
      <c r="G29" s="38">
        <f>IF(ISNUMBER('KN 2018'!W36),'KN 2018'!W36,"")</f>
        <v>220</v>
      </c>
      <c r="H29" s="38">
        <f>IF(ISNUMBER('KN 2018'!X36),'KN 2018'!X36,"")</f>
        <v>0</v>
      </c>
      <c r="I29" s="38">
        <f>IF(ISNUMBER('KN 2018'!Y36),'KN 2018'!Y36,"")</f>
        <v>92</v>
      </c>
      <c r="J29" s="38">
        <f>IF(ISNUMBER('KN 2018'!Z36),'KN 2018'!Z36,"")</f>
        <v>85</v>
      </c>
      <c r="K29" s="38">
        <f>IF(ISNUMBER('KN 2018'!AA36),'KN 2018'!AA36,"")</f>
        <v>120</v>
      </c>
      <c r="L29" s="38">
        <f>IF(ISNUMBER('KN 2018'!AB36),'KN 2018'!AB36,"")</f>
        <v>0</v>
      </c>
      <c r="M29" s="92">
        <f>IF(ISNUMBER('KN 2018'!AC36),'KN 2018'!AC36,"")</f>
        <v>0</v>
      </c>
      <c r="N29" s="92" t="str">
        <f>IF(ISNUMBER('KN 2018'!AD36),'KN 2018'!AD36,"")</f>
        <v/>
      </c>
      <c r="O29" s="38">
        <f>IF(ISNUMBER('KN 2018'!AE36),'KN 2018'!AE36,"")</f>
        <v>310</v>
      </c>
      <c r="P29" s="47">
        <f>IF(ISNUMBER('KN 2018'!AF36),'KN 2018'!AF36,"")</f>
        <v>179.5</v>
      </c>
    </row>
    <row r="30" spans="1:16" x14ac:dyDescent="0.25">
      <c r="A30" s="43" t="s">
        <v>25</v>
      </c>
      <c r="B30" s="37">
        <f>IF(ISNUMBER('KN 2018'!BN36),'KN 2018'!BN36,"")</f>
        <v>15.2</v>
      </c>
      <c r="C30" s="37">
        <f>IF(ISNUMBER('KN 2018'!BO36),'KN 2018'!BO36,"")</f>
        <v>15.096943947203831</v>
      </c>
      <c r="D30" s="37">
        <f>IF(ISNUMBER('KN 2018'!BP36),'KN 2018'!BP36,"")</f>
        <v>18.872682068240003</v>
      </c>
      <c r="E30" s="37">
        <f>IF(ISNUMBER('KN 2018'!BQ36),'KN 2018'!BQ36,"")</f>
        <v>19.71</v>
      </c>
      <c r="F30" s="37">
        <f>IF(ISNUMBER('KN 2018'!BR36),'KN 2018'!BR36,"")</f>
        <v>17.91</v>
      </c>
      <c r="G30" s="37">
        <f>IF(ISNUMBER('KN 2018'!BS36),'KN 2018'!BS36,"")</f>
        <v>20.23</v>
      </c>
      <c r="H30" s="37">
        <f>IF(ISNUMBER('KN 2018'!BT36),'KN 2018'!BT36,"")</f>
        <v>18.582678606366638</v>
      </c>
      <c r="I30" s="37">
        <f>IF(ISNUMBER('KN 2018'!BU36),'KN 2018'!BU36,"")</f>
        <v>17.649999999999999</v>
      </c>
      <c r="J30" s="37">
        <f>IF(ISNUMBER('KN 2018'!BV36),'KN 2018'!BV36,"")</f>
        <v>17.45</v>
      </c>
      <c r="K30" s="37">
        <f>IF(ISNUMBER('KN 2018'!BW36),'KN 2018'!BW36,"")</f>
        <v>17.777999999999999</v>
      </c>
      <c r="L30" s="37">
        <f>IF(ISNUMBER('KN 2018'!BX36),'KN 2018'!BX36,"")</f>
        <v>20.441135150323124</v>
      </c>
      <c r="M30" s="75">
        <f>IF(ISNUMBER('KN 2018'!BY36),'KN 2018'!BY36,"")</f>
        <v>18.420000000000002</v>
      </c>
      <c r="N30" s="75" t="str">
        <f>IF(ISNUMBER('KN 2018'!BZ36),'KN 2018'!BZ36,"")</f>
        <v/>
      </c>
      <c r="O30" s="37">
        <f>IF(ISNUMBER('KN 2018'!CA36),'KN 2018'!CA36,"")</f>
        <v>19.690000000000001</v>
      </c>
      <c r="P30" s="48">
        <f>IF(ISNUMBER('KN 2018'!CB36),'KN 2018'!CB36,"")</f>
        <v>18.233187674779508</v>
      </c>
    </row>
    <row r="31" spans="1:16" s="39" customFormat="1" x14ac:dyDescent="0.25">
      <c r="A31" s="42" t="s">
        <v>26</v>
      </c>
      <c r="B31" s="3">
        <f>IF(ISNUMBER('KN 2018'!CD36),'KN 2018'!CD36,"")</f>
        <v>31530</v>
      </c>
      <c r="C31" s="3">
        <f>IF(ISNUMBER('KN 2018'!CE36),'KN 2018'!CE36,"")</f>
        <v>33398</v>
      </c>
      <c r="D31" s="3">
        <f>IF(ISNUMBER('KN 2018'!CF36),'KN 2018'!CF36,"")</f>
        <v>31975</v>
      </c>
      <c r="E31" s="3">
        <f>IF(ISNUMBER('KN 2018'!CG36),'KN 2018'!CG36,"")</f>
        <v>33070</v>
      </c>
      <c r="F31" s="3">
        <f>IF(ISNUMBER('KN 2018'!CH36),'KN 2018'!CH36,"")</f>
        <v>30400</v>
      </c>
      <c r="G31" s="3">
        <f>IF(ISNUMBER('KN 2018'!CI36),'KN 2018'!CI36,"")</f>
        <v>28435</v>
      </c>
      <c r="H31" s="3">
        <f>IF(ISNUMBER('KN 2018'!CJ36),'KN 2018'!CJ36,"")</f>
        <v>31550</v>
      </c>
      <c r="I31" s="3">
        <f>IF(ISNUMBER('KN 2018'!CK36),'KN 2018'!CK36,"")</f>
        <v>30679</v>
      </c>
      <c r="J31" s="3">
        <f>IF(ISNUMBER('KN 2018'!CL36),'KN 2018'!CL36,"")</f>
        <v>29031</v>
      </c>
      <c r="K31" s="3">
        <f>IF(ISNUMBER('KN 2018'!CM36),'KN 2018'!CM36,"")</f>
        <v>29858</v>
      </c>
      <c r="L31" s="3">
        <f>IF(ISNUMBER('KN 2018'!CN36),'KN 2018'!CN36,"")</f>
        <v>31079</v>
      </c>
      <c r="M31" s="71">
        <f>IF(ISNUMBER('KN 2018'!CO36),'KN 2018'!CO36,"")</f>
        <v>32649</v>
      </c>
      <c r="N31" s="71" t="str">
        <f>IF(ISNUMBER('KN 2018'!CP36),'KN 2018'!CP36,"")</f>
        <v/>
      </c>
      <c r="O31" s="3">
        <f>IF(ISNUMBER('KN 2018'!CQ36),'KN 2018'!CQ36,"")</f>
        <v>31560</v>
      </c>
      <c r="P31" s="49">
        <f>IF(ISNUMBER('KN 2018'!CR36),'KN 2018'!CR36,"")</f>
        <v>31170.307692307691</v>
      </c>
    </row>
    <row r="32" spans="1:16" x14ac:dyDescent="0.25">
      <c r="A32" s="43" t="s">
        <v>27</v>
      </c>
      <c r="B32" s="37">
        <f>IF(ISNUMBER('KN 2018'!CT36),'KN 2018'!CT36,"")</f>
        <v>33.5</v>
      </c>
      <c r="C32" s="37">
        <f>IF(ISNUMBER('KN 2018'!CU36),'KN 2018'!CU36,"")</f>
        <v>36</v>
      </c>
      <c r="D32" s="37">
        <f>IF(ISNUMBER('KN 2018'!CV36),'KN 2018'!CV36,"")</f>
        <v>45.254031759563212</v>
      </c>
      <c r="E32" s="37">
        <f>IF(ISNUMBER('KN 2018'!CW36),'KN 2018'!CW36,"")</f>
        <v>41.6</v>
      </c>
      <c r="F32" s="37">
        <f>IF(ISNUMBER('KN 2018'!CX36),'KN 2018'!CX36,"")</f>
        <v>35</v>
      </c>
      <c r="G32" s="37">
        <f>IF(ISNUMBER('KN 2018'!CY36),'KN 2018'!CY36,"")</f>
        <v>31.1</v>
      </c>
      <c r="H32" s="37">
        <f>IF(ISNUMBER('KN 2018'!CZ36),'KN 2018'!CZ36,"")</f>
        <v>40.916035932155999</v>
      </c>
      <c r="I32" s="37">
        <f>IF(ISNUMBER('KN 2018'!DA36),'KN 2018'!DA36,"")</f>
        <v>37.19</v>
      </c>
      <c r="J32" s="37">
        <f>IF(ISNUMBER('KN 2018'!DB36),'KN 2018'!DB36,"")</f>
        <v>30</v>
      </c>
      <c r="K32" s="37">
        <f>IF(ISNUMBER('KN 2018'!DC36),'KN 2018'!DC36,"")</f>
        <v>41.36</v>
      </c>
      <c r="L32" s="37">
        <f>IF(ISNUMBER('KN 2018'!DD36),'KN 2018'!DD36,"")</f>
        <v>40.53</v>
      </c>
      <c r="M32" s="75">
        <f>IF(ISNUMBER('KN 2018'!DE36),'KN 2018'!DE36,"")</f>
        <v>37.19</v>
      </c>
      <c r="N32" s="75" t="str">
        <f>IF(ISNUMBER('KN 2018'!DF36),'KN 2018'!DF36,"")</f>
        <v/>
      </c>
      <c r="O32" s="37">
        <f>IF(ISNUMBER('KN 2018'!DG36),'KN 2018'!DG36,"")</f>
        <v>54.1</v>
      </c>
      <c r="P32" s="48">
        <f>IF(ISNUMBER('KN 2018'!DH36),'KN 2018'!DH36,"")</f>
        <v>38.749235976286101</v>
      </c>
    </row>
    <row r="33" spans="1:16" s="39" customFormat="1" ht="15.75" thickBot="1" x14ac:dyDescent="0.3">
      <c r="A33" s="44" t="s">
        <v>28</v>
      </c>
      <c r="B33" s="40">
        <f>IF(ISNUMBER('KN 2018'!DJ36),'KN 2018'!DJ36,"")</f>
        <v>22110</v>
      </c>
      <c r="C33" s="40">
        <f>IF(ISNUMBER('KN 2018'!DK36),'KN 2018'!DK36,"")</f>
        <v>21821</v>
      </c>
      <c r="D33" s="40">
        <f>IF(ISNUMBER('KN 2018'!DL36),'KN 2018'!DL36,"")</f>
        <v>19237</v>
      </c>
      <c r="E33" s="40">
        <f>IF(ISNUMBER('KN 2018'!DM36),'KN 2018'!DM36,"")</f>
        <v>19962</v>
      </c>
      <c r="F33" s="40">
        <f>IF(ISNUMBER('KN 2018'!DN36),'KN 2018'!DN36,"")</f>
        <v>18000</v>
      </c>
      <c r="G33" s="40">
        <f>IF(ISNUMBER('KN 2018'!DO36),'KN 2018'!DO36,"")</f>
        <v>17731</v>
      </c>
      <c r="H33" s="40">
        <f>IF(ISNUMBER('KN 2018'!DP36),'KN 2018'!DP36,"")</f>
        <v>20710</v>
      </c>
      <c r="I33" s="40">
        <f>IF(ISNUMBER('KN 2018'!DQ36),'KN 2018'!DQ36,"")</f>
        <v>19182</v>
      </c>
      <c r="J33" s="40">
        <f>IF(ISNUMBER('KN 2018'!DR36),'KN 2018'!DR36,"")</f>
        <v>20961</v>
      </c>
      <c r="K33" s="40">
        <f>IF(ISNUMBER('KN 2018'!DS36),'KN 2018'!DS36,"")</f>
        <v>18600</v>
      </c>
      <c r="L33" s="40">
        <f>IF(ISNUMBER('KN 2018'!DT36),'KN 2018'!DT36,"")</f>
        <v>21042</v>
      </c>
      <c r="M33" s="93">
        <f>IF(ISNUMBER('KN 2018'!DU36),'KN 2018'!DU36,"")</f>
        <v>19364</v>
      </c>
      <c r="N33" s="93" t="str">
        <f>IF(ISNUMBER('KN 2018'!DV36),'KN 2018'!DV36,"")</f>
        <v/>
      </c>
      <c r="O33" s="40">
        <f>IF(ISNUMBER('KN 2018'!DW36),'KN 2018'!DW36,"")</f>
        <v>19710</v>
      </c>
      <c r="P33" s="50">
        <f>IF(ISNUMBER('KN 2018'!DX36),'KN 2018'!DX36,"")</f>
        <v>19879.23076923077</v>
      </c>
    </row>
    <row r="34" spans="1:16" s="41" customFormat="1" ht="19.5" thickBot="1" x14ac:dyDescent="0.35">
      <c r="A34" s="100" t="str">
        <f>'KN 2018'!A37</f>
        <v>23-55-H/02 Karosář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f>IF(ISNUMBER('KN 2018'!B37),'KN 2018'!B37,"")</f>
        <v>27566.76923076923</v>
      </c>
      <c r="C35" s="52">
        <f>IF(ISNUMBER('KN 2018'!C37),'KN 2018'!C37,"")</f>
        <v>26985.503133747414</v>
      </c>
      <c r="D35" s="52">
        <f>IF(ISNUMBER('KN 2018'!D37),'KN 2018'!D37,"")</f>
        <v>26789.274707294961</v>
      </c>
      <c r="E35" s="52">
        <f>IF(ISNUMBER('KN 2018'!E37),'KN 2018'!E37,"")</f>
        <v>23755.548142333857</v>
      </c>
      <c r="F35" s="91" t="str">
        <f>IF(ISNUMBER('KN 2018'!F37),'KN 2018'!F37,"")</f>
        <v/>
      </c>
      <c r="G35" s="52">
        <f>IF(ISNUMBER('KN 2018'!G37),'KN 2018'!G37,"")</f>
        <v>23844.529889298894</v>
      </c>
      <c r="H35" s="52" t="str">
        <f>IF(ISNUMBER('KN 2018'!H37),'KN 2018'!H37,"")</f>
        <v/>
      </c>
      <c r="I35" s="52">
        <f>IF(ISNUMBER('KN 2018'!I37),'KN 2018'!I37,"")</f>
        <v>24687.350999449842</v>
      </c>
      <c r="J35" s="52">
        <f>IF(ISNUMBER('KN 2018'!J37),'KN 2018'!J37,"")</f>
        <v>28816.775366568916</v>
      </c>
      <c r="K35" s="52">
        <f>IF(ISNUMBER('KN 2018'!K37),'KN 2018'!K37,"")</f>
        <v>27405.579028319327</v>
      </c>
      <c r="L35" s="52">
        <f>IF(ISNUMBER('KN 2018'!L37),'KN 2018'!L37,"")</f>
        <v>23064.927513186012</v>
      </c>
      <c r="M35" s="52">
        <f>IF(ISNUMBER('KN 2018'!M37),'KN 2018'!M37,"")</f>
        <v>24969.394873458794</v>
      </c>
      <c r="N35" s="52">
        <f>IF(ISNUMBER('KN 2018'!N37),'KN 2018'!N37,"")</f>
        <v>40811.485714285714</v>
      </c>
      <c r="O35" s="52">
        <f>IF(ISNUMBER('KN 2018'!O37),'KN 2018'!O37,"")</f>
        <v>23204.477306583576</v>
      </c>
      <c r="P35" s="46">
        <f>IF(ISNUMBER('KN 2018'!P37),'KN 2018'!P37,"")</f>
        <v>26825.13465877471</v>
      </c>
    </row>
    <row r="36" spans="1:16" s="39" customFormat="1" x14ac:dyDescent="0.25">
      <c r="A36" s="42" t="s">
        <v>52</v>
      </c>
      <c r="B36" s="38">
        <f>IF(ISNUMBER('KN 2018'!R37),'KN 2018'!R37,"")</f>
        <v>0</v>
      </c>
      <c r="C36" s="38">
        <f>IF(ISNUMBER('KN 2018'!S37),'KN 2018'!S37,"")</f>
        <v>0</v>
      </c>
      <c r="D36" s="38">
        <f>IF(ISNUMBER('KN 2018'!T37),'KN 2018'!T37,"")</f>
        <v>0</v>
      </c>
      <c r="E36" s="38">
        <f>IF(ISNUMBER('KN 2018'!U37),'KN 2018'!U37,"")</f>
        <v>250</v>
      </c>
      <c r="F36" s="92" t="str">
        <f>IF(ISNUMBER('KN 2018'!V37),'KN 2018'!V37,"")</f>
        <v/>
      </c>
      <c r="G36" s="38">
        <f>IF(ISNUMBER('KN 2018'!W37),'KN 2018'!W37,"")</f>
        <v>220</v>
      </c>
      <c r="H36" s="38" t="str">
        <f>IF(ISNUMBER('KN 2018'!X37),'KN 2018'!X37,"")</f>
        <v/>
      </c>
      <c r="I36" s="38">
        <f>IF(ISNUMBER('KN 2018'!Y37),'KN 2018'!Y37,"")</f>
        <v>83.9</v>
      </c>
      <c r="J36" s="38">
        <f>IF(ISNUMBER('KN 2018'!Z37),'KN 2018'!Z37,"")</f>
        <v>86</v>
      </c>
      <c r="K36" s="38">
        <f>IF(ISNUMBER('KN 2018'!AA37),'KN 2018'!AA37,"")</f>
        <v>129</v>
      </c>
      <c r="L36" s="38">
        <f>IF(ISNUMBER('KN 2018'!AB37),'KN 2018'!AB37,"")</f>
        <v>0</v>
      </c>
      <c r="M36" s="38">
        <f>IF(ISNUMBER('KN 2018'!AC37),'KN 2018'!AC37,"")</f>
        <v>0</v>
      </c>
      <c r="N36" s="38">
        <f>IF(ISNUMBER('KN 2018'!AD37),'KN 2018'!AD37,"")</f>
        <v>0</v>
      </c>
      <c r="O36" s="38">
        <f>IF(ISNUMBER('KN 2018'!AE37),'KN 2018'!AE37,"")</f>
        <v>310</v>
      </c>
      <c r="P36" s="47">
        <f>IF(ISNUMBER('KN 2018'!AF37),'KN 2018'!AF37,"")</f>
        <v>179.81666666666669</v>
      </c>
    </row>
    <row r="37" spans="1:16" x14ac:dyDescent="0.25">
      <c r="A37" s="43" t="s">
        <v>25</v>
      </c>
      <c r="B37" s="37">
        <f>IF(ISNUMBER('KN 2018'!BN37),'KN 2018'!BN37,"")</f>
        <v>19.5</v>
      </c>
      <c r="C37" s="37">
        <f>IF(ISNUMBER('KN 2018'!BO37),'KN 2018'!BO37,"")</f>
        <v>21.951784851299003</v>
      </c>
      <c r="D37" s="37">
        <f>IF(ISNUMBER('KN 2018'!BP37),'KN 2018'!BP37,"")</f>
        <v>18.537664043360003</v>
      </c>
      <c r="E37" s="37">
        <f>IF(ISNUMBER('KN 2018'!BQ37),'KN 2018'!BQ37,"")</f>
        <v>22.05</v>
      </c>
      <c r="F37" s="75" t="str">
        <f>IF(ISNUMBER('KN 2018'!BR37),'KN 2018'!BR37,"")</f>
        <v/>
      </c>
      <c r="G37" s="37">
        <f>IF(ISNUMBER('KN 2018'!BS37),'KN 2018'!BS37,"")</f>
        <v>21.68</v>
      </c>
      <c r="H37" s="37" t="str">
        <f>IF(ISNUMBER('KN 2018'!BT37),'KN 2018'!BT37,"")</f>
        <v/>
      </c>
      <c r="I37" s="37">
        <f>IF(ISNUMBER('KN 2018'!BU37),'KN 2018'!BU37,"")</f>
        <v>21.28</v>
      </c>
      <c r="J37" s="37">
        <f>IF(ISNUMBER('KN 2018'!BV37),'KN 2018'!BV37,"")</f>
        <v>17.05</v>
      </c>
      <c r="K37" s="37">
        <f>IF(ISNUMBER('KN 2018'!BW37),'KN 2018'!BW37,"")</f>
        <v>17.625</v>
      </c>
      <c r="L37" s="37">
        <f>IF(ISNUMBER('KN 2018'!BX37),'KN 2018'!BX37,"")</f>
        <v>23.21</v>
      </c>
      <c r="M37" s="37">
        <f>IF(ISNUMBER('KN 2018'!BY37),'KN 2018'!BY37,"")</f>
        <v>22.08</v>
      </c>
      <c r="N37" s="37">
        <f>IF(ISNUMBER('KN 2018'!BZ37),'KN 2018'!BZ37,"")</f>
        <v>10</v>
      </c>
      <c r="O37" s="37">
        <f>IF(ISNUMBER('KN 2018'!CA37),'KN 2018'!CA37,"")</f>
        <v>20.10983796296296</v>
      </c>
      <c r="P37" s="48">
        <f>IF(ISNUMBER('KN 2018'!CB37),'KN 2018'!CB37,"")</f>
        <v>19.589523904801833</v>
      </c>
    </row>
    <row r="38" spans="1:16" s="39" customFormat="1" x14ac:dyDescent="0.25">
      <c r="A38" s="42" t="s">
        <v>26</v>
      </c>
      <c r="B38" s="3">
        <f>IF(ISNUMBER('KN 2018'!CD37),'KN 2018'!CD37,"")</f>
        <v>31530</v>
      </c>
      <c r="C38" s="3">
        <f>IF(ISNUMBER('KN 2018'!CE37),'KN 2018'!CE37,"")</f>
        <v>33398</v>
      </c>
      <c r="D38" s="3">
        <f>IF(ISNUMBER('KN 2018'!CF37),'KN 2018'!CF37,"")</f>
        <v>31975</v>
      </c>
      <c r="E38" s="3">
        <f>IF(ISNUMBER('KN 2018'!CG37),'KN 2018'!CG37,"")</f>
        <v>33070</v>
      </c>
      <c r="F38" s="71" t="str">
        <f>IF(ISNUMBER('KN 2018'!CH37),'KN 2018'!CH37,"")</f>
        <v/>
      </c>
      <c r="G38" s="3">
        <f>IF(ISNUMBER('KN 2018'!CI37),'KN 2018'!CI37,"")</f>
        <v>28435</v>
      </c>
      <c r="H38" s="3" t="str">
        <f>IF(ISNUMBER('KN 2018'!CJ37),'KN 2018'!CJ37,"")</f>
        <v/>
      </c>
      <c r="I38" s="3">
        <f>IF(ISNUMBER('KN 2018'!CK37),'KN 2018'!CK37,"")</f>
        <v>30679</v>
      </c>
      <c r="J38" s="3">
        <f>IF(ISNUMBER('KN 2018'!CL37),'KN 2018'!CL37,"")</f>
        <v>29031</v>
      </c>
      <c r="K38" s="3">
        <f>IF(ISNUMBER('KN 2018'!CM37),'KN 2018'!CM37,"")</f>
        <v>29858</v>
      </c>
      <c r="L38" s="3">
        <f>IF(ISNUMBER('KN 2018'!CN37),'KN 2018'!CN37,"")</f>
        <v>31079</v>
      </c>
      <c r="M38" s="3">
        <f>IF(ISNUMBER('KN 2018'!CO37),'KN 2018'!CO37,"")</f>
        <v>32649</v>
      </c>
      <c r="N38" s="3">
        <f>IF(ISNUMBER('KN 2018'!CP37),'KN 2018'!CP37,"")</f>
        <v>30081</v>
      </c>
      <c r="O38" s="3">
        <f>IF(ISNUMBER('KN 2018'!CQ37),'KN 2018'!CQ37,"")</f>
        <v>31560</v>
      </c>
      <c r="P38" s="49">
        <f>IF(ISNUMBER('KN 2018'!CR37),'KN 2018'!CR37,"")</f>
        <v>31112.083333333332</v>
      </c>
    </row>
    <row r="39" spans="1:16" x14ac:dyDescent="0.25">
      <c r="A39" s="43" t="s">
        <v>27</v>
      </c>
      <c r="B39" s="37">
        <f>IF(ISNUMBER('KN 2018'!CT37),'KN 2018'!CT37,"")</f>
        <v>32.5</v>
      </c>
      <c r="C39" s="37">
        <f>IF(ISNUMBER('KN 2018'!CU37),'KN 2018'!CU37,"")</f>
        <v>30</v>
      </c>
      <c r="D39" s="37">
        <f>IF(ISNUMBER('KN 2018'!CV37),'KN 2018'!CV37,"")</f>
        <v>37.899980030992808</v>
      </c>
      <c r="E39" s="37">
        <f>IF(ISNUMBER('KN 2018'!CW37),'KN 2018'!CW37,"")</f>
        <v>41.6</v>
      </c>
      <c r="F39" s="75" t="str">
        <f>IF(ISNUMBER('KN 2018'!CX37),'KN 2018'!CX37,"")</f>
        <v/>
      </c>
      <c r="G39" s="37">
        <f>IF(ISNUMBER('KN 2018'!CY37),'KN 2018'!CY37,"")</f>
        <v>26.25</v>
      </c>
      <c r="H39" s="37" t="str">
        <f>IF(ISNUMBER('KN 2018'!CZ37),'KN 2018'!CZ37,"")</f>
        <v/>
      </c>
      <c r="I39" s="37">
        <f>IF(ISNUMBER('KN 2018'!DA37),'KN 2018'!DA37,"")</f>
        <v>31.16</v>
      </c>
      <c r="J39" s="37">
        <f>IF(ISNUMBER('KN 2018'!DB37),'KN 2018'!DB37,"")</f>
        <v>30</v>
      </c>
      <c r="K39" s="37">
        <f>IF(ISNUMBER('KN 2018'!DC37),'KN 2018'!DC37,"")</f>
        <v>31.54</v>
      </c>
      <c r="L39" s="37">
        <f>IF(ISNUMBER('KN 2018'!DD37),'KN 2018'!DD37,"")</f>
        <v>36.090000000000003</v>
      </c>
      <c r="M39" s="37">
        <f>IF(ISNUMBER('KN 2018'!DE37),'KN 2018'!DE37,"")</f>
        <v>32.159999999999997</v>
      </c>
      <c r="N39" s="37">
        <f>IF(ISNUMBER('KN 2018'!DF37),'KN 2018'!DF37,"")</f>
        <v>49</v>
      </c>
      <c r="O39" s="37">
        <f>IF(ISNUMBER('KN 2018'!DG37),'KN 2018'!DG37,"")</f>
        <v>54.1</v>
      </c>
      <c r="P39" s="48">
        <f>IF(ISNUMBER('KN 2018'!DH37),'KN 2018'!DH37,"")</f>
        <v>36.024998335916074</v>
      </c>
    </row>
    <row r="40" spans="1:16" s="39" customFormat="1" ht="15.75" thickBot="1" x14ac:dyDescent="0.3">
      <c r="A40" s="44" t="s">
        <v>28</v>
      </c>
      <c r="B40" s="40">
        <f>IF(ISNUMBER('KN 2018'!DJ37),'KN 2018'!DJ37,"")</f>
        <v>22110</v>
      </c>
      <c r="C40" s="40">
        <f>IF(ISNUMBER('KN 2018'!DK37),'KN 2018'!DK37,"")</f>
        <v>21821</v>
      </c>
      <c r="D40" s="40">
        <f>IF(ISNUMBER('KN 2018'!DL37),'KN 2018'!DL37,"")</f>
        <v>19237</v>
      </c>
      <c r="E40" s="40">
        <f>IF(ISNUMBER('KN 2018'!DM37),'KN 2018'!DM37,"")</f>
        <v>19962</v>
      </c>
      <c r="F40" s="93" t="str">
        <f>IF(ISNUMBER('KN 2018'!DN37),'KN 2018'!DN37,"")</f>
        <v/>
      </c>
      <c r="G40" s="40">
        <f>IF(ISNUMBER('KN 2018'!DO37),'KN 2018'!DO37,"")</f>
        <v>17731</v>
      </c>
      <c r="H40" s="40" t="str">
        <f>IF(ISNUMBER('KN 2018'!DP37),'KN 2018'!DP37,"")</f>
        <v/>
      </c>
      <c r="I40" s="40">
        <f>IF(ISNUMBER('KN 2018'!DQ37),'KN 2018'!DQ37,"")</f>
        <v>19182</v>
      </c>
      <c r="J40" s="40">
        <f>IF(ISNUMBER('KN 2018'!DR37),'KN 2018'!DR37,"")</f>
        <v>20961</v>
      </c>
      <c r="K40" s="40">
        <f>IF(ISNUMBER('KN 2018'!DS37),'KN 2018'!DS37,"")</f>
        <v>18600</v>
      </c>
      <c r="L40" s="40">
        <f>IF(ISNUMBER('KN 2018'!DT37),'KN 2018'!DT37,"")</f>
        <v>21042</v>
      </c>
      <c r="M40" s="40">
        <f>IF(ISNUMBER('KN 2018'!DU37),'KN 2018'!DU37,"")</f>
        <v>19364</v>
      </c>
      <c r="N40" s="40">
        <f>IF(ISNUMBER('KN 2018'!DV37),'KN 2018'!DV37,"")</f>
        <v>19250</v>
      </c>
      <c r="O40" s="40">
        <f>IF(ISNUMBER('KN 2018'!DW37),'KN 2018'!DW37,"")</f>
        <v>19710</v>
      </c>
      <c r="P40" s="50">
        <f>IF(ISNUMBER('KN 2018'!DX37),'KN 2018'!DX37,"")</f>
        <v>19914.166666666668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22" sqref="Q2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2018'!A6</f>
        <v>65-51-H/01 Kuchař - číšník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1'!B7-'KN 2017 TV tab.1'!B7),ROUND('Tabulka č. 1'!B7-'KN 2017 TV tab.1'!B7,0),"")</f>
        <v>2492</v>
      </c>
      <c r="C7" s="78">
        <f>IF(ISNUMBER('Tabulka č. 1'!C7-'KN 2017 TV tab.1'!C7),ROUND('Tabulka č. 1'!C7-'KN 2017 TV tab.1'!C7,0),"")</f>
        <v>2319</v>
      </c>
      <c r="D7" s="78">
        <f>IF(ISNUMBER('Tabulka č. 1'!D7-'KN 2017 TV tab.1'!D7),ROUND('Tabulka č. 1'!D7-'KN 2017 TV tab.1'!D7,0),"")</f>
        <v>2499</v>
      </c>
      <c r="E7" s="78">
        <f>IF(ISNUMBER('Tabulka č. 1'!E7-'KN 2017 TV tab.1'!E7),ROUND('Tabulka č. 1'!E7-'KN 2017 TV tab.1'!E7,0),"")</f>
        <v>2229</v>
      </c>
      <c r="F7" s="78">
        <f>IF(ISNUMBER('Tabulka č. 1'!F7-'KN 2017 TV tab.1'!F7),ROUND('Tabulka č. 1'!F7-'KN 2017 TV tab.1'!F7,0),"")</f>
        <v>2899</v>
      </c>
      <c r="G7" s="78">
        <f>IF(ISNUMBER('Tabulka č. 1'!G7-'KN 2017 TV tab.1'!G7),ROUND('Tabulka č. 1'!G7-'KN 2017 TV tab.1'!G7,0),"")</f>
        <v>1592</v>
      </c>
      <c r="H7" s="78">
        <f>IF(ISNUMBER('Tabulka č. 1'!H7-'KN 2017 TV tab.1'!H7),ROUND('Tabulka č. 1'!H7-'KN 2017 TV tab.1'!H7,0),"")</f>
        <v>2205</v>
      </c>
      <c r="I7" s="78">
        <f>IF(ISNUMBER('Tabulka č. 1'!I7-'KN 2017 TV tab.1'!I7),ROUND('Tabulka č. 1'!I7-'KN 2017 TV tab.1'!I7,0),"")</f>
        <v>2424</v>
      </c>
      <c r="J7" s="78">
        <f>IF(ISNUMBER('Tabulka č. 1'!J7-'KN 2017 TV tab.1'!J7),ROUND('Tabulka č. 1'!J7-'KN 2017 TV tab.1'!J7,0),"")</f>
        <v>2642</v>
      </c>
      <c r="K7" s="78">
        <f>IF(ISNUMBER('Tabulka č. 1'!K7-'KN 2017 TV tab.1'!K7),ROUND('Tabulka č. 1'!K7-'KN 2017 TV tab.1'!K7,0),"")</f>
        <v>2600</v>
      </c>
      <c r="L7" s="78">
        <f>IF(ISNUMBER('Tabulka č. 1'!L7-'KN 2017 TV tab.1'!L7),ROUND('Tabulka č. 1'!L7-'KN 2017 TV tab.1'!L7,0),"")</f>
        <v>2913</v>
      </c>
      <c r="M7" s="78">
        <f>IF(ISNUMBER('Tabulka č. 1'!M7-'KN 2017 TV tab.1'!M7),ROUND('Tabulka č. 1'!M7-'KN 2017 TV tab.1'!M7,0),"")</f>
        <v>2487</v>
      </c>
      <c r="N7" s="78">
        <f>IF(ISNUMBER('Tabulka č. 1'!N7-'KN 2017 TV tab.1'!N7),ROUND('Tabulka č. 1'!N7-'KN 2017 TV tab.1'!N7,0),"")</f>
        <v>409</v>
      </c>
      <c r="O7" s="79">
        <f>IF(ISNUMBER('Tabulka č. 1'!O7-'KN 2017 TV tab.1'!O7),ROUND('Tabulka č. 1'!O7-'KN 2017 TV tab.1'!O7,0),"")</f>
        <v>2118</v>
      </c>
      <c r="P7" s="46">
        <f>IF(ISNUMBER(AVERAGE(B7:O7)),AVERAGE(B7:O7),"")</f>
        <v>2273.4285714285716</v>
      </c>
    </row>
    <row r="8" spans="1:31" s="39" customFormat="1" x14ac:dyDescent="0.25">
      <c r="A8" s="42" t="s">
        <v>52</v>
      </c>
      <c r="B8" s="80">
        <f>IF(ISNUMBER('Tabulka č. 1'!B8-'KN 2017 TV tab.1'!B8),ROUND('Tabulka č. 1'!B8-'KN 2017 TV tab.1'!B8,0),"")</f>
        <v>0</v>
      </c>
      <c r="C8" s="80">
        <f>IF(ISNUMBER('Tabulka č. 1'!C8-'KN 2017 TV tab.1'!C8),ROUND('Tabulka č. 1'!C8-'KN 2017 TV tab.1'!C8,0),"")</f>
        <v>-6</v>
      </c>
      <c r="D8" s="80">
        <f>IF(ISNUMBER('Tabulka č. 1'!D8-'KN 2017 TV tab.1'!D8),ROUND('Tabulka č. 1'!D8-'KN 2017 TV tab.1'!D8,0),"")</f>
        <v>0</v>
      </c>
      <c r="E8" s="80">
        <f>IF(ISNUMBER('Tabulka č. 1'!E8-'KN 2017 TV tab.1'!E8),ROUND('Tabulka č. 1'!E8-'KN 2017 TV tab.1'!E8,0),"")</f>
        <v>0</v>
      </c>
      <c r="F8" s="80">
        <f>IF(ISNUMBER('Tabulka č. 1'!F8-'KN 2017 TV tab.1'!F8),ROUND('Tabulka č. 1'!F8-'KN 2017 TV tab.1'!F8,0),"")</f>
        <v>0</v>
      </c>
      <c r="G8" s="80">
        <f>IF(ISNUMBER('Tabulka č. 1'!G8-'KN 2017 TV tab.1'!G8),ROUND('Tabulka č. 1'!G8-'KN 2017 TV tab.1'!G8,0),"")</f>
        <v>-44</v>
      </c>
      <c r="H8" s="80">
        <f>IF(ISNUMBER('Tabulka č. 1'!H8-'KN 2017 TV tab.1'!H8),ROUND('Tabulka č. 1'!H8-'KN 2017 TV tab.1'!H8,0),"")</f>
        <v>0</v>
      </c>
      <c r="I8" s="80">
        <f>IF(ISNUMBER('Tabulka č. 1'!I8-'KN 2017 TV tab.1'!I8),ROUND('Tabulka č. 1'!I8-'KN 2017 TV tab.1'!I8,0),"")</f>
        <v>1</v>
      </c>
      <c r="J8" s="80">
        <f>IF(ISNUMBER('Tabulka č. 1'!J8-'KN 2017 TV tab.1'!J8),ROUND('Tabulka č. 1'!J8-'KN 2017 TV tab.1'!J8,0),"")</f>
        <v>-12</v>
      </c>
      <c r="K8" s="80">
        <f>IF(ISNUMBER('Tabulka č. 1'!K8-'KN 2017 TV tab.1'!K8),ROUND('Tabulka č. 1'!K8-'KN 2017 TV tab.1'!K8,0),"")</f>
        <v>-7</v>
      </c>
      <c r="L8" s="80">
        <f>IF(ISNUMBER('Tabulka č. 1'!L8-'KN 2017 TV tab.1'!L8),ROUND('Tabulka č. 1'!L8-'KN 2017 TV tab.1'!L8,0),"")</f>
        <v>0</v>
      </c>
      <c r="M8" s="80">
        <f>IF(ISNUMBER('Tabulka č. 1'!M8-'KN 2017 TV tab.1'!M8),ROUND('Tabulka č. 1'!M8-'KN 2017 TV tab.1'!M8,0),"")</f>
        <v>-2</v>
      </c>
      <c r="N8" s="80">
        <f>IF(ISNUMBER('Tabulka č. 1'!N8-'KN 2017 TV tab.1'!N8),ROUND('Tabulka č. 1'!N8-'KN 2017 TV tab.1'!N8,0),"")</f>
        <v>0</v>
      </c>
      <c r="O8" s="81">
        <f>IF(ISNUMBER('Tabulka č. 1'!O8-'KN 2017 TV tab.1'!O8),ROUND('Tabulka č. 1'!O8-'KN 2017 TV tab.1'!O8,0),"")</f>
        <v>-15</v>
      </c>
      <c r="P8" s="47">
        <f t="shared" ref="P8:P12" si="0">IF(ISNUMBER(AVERAGE(B8:O8)),AVERAGE(B8:O8),"")</f>
        <v>-6.0714285714285712</v>
      </c>
    </row>
    <row r="9" spans="1:31" x14ac:dyDescent="0.25">
      <c r="A9" s="43" t="s">
        <v>25</v>
      </c>
      <c r="B9" s="82">
        <f>IF(ISNUMBER('Tabulka č. 1'!B9-'KN 2017 TV tab.1'!B9),ROUND('Tabulka č. 1'!B9-'KN 2017 TV tab.1'!B9,2),"")</f>
        <v>0</v>
      </c>
      <c r="C9" s="82">
        <f>IF(ISNUMBER('Tabulka č. 1'!C9-'KN 2017 TV tab.1'!C9),ROUND('Tabulka č. 1'!C9-'KN 2017 TV tab.1'!C9,2),"")</f>
        <v>1.1599999999999999</v>
      </c>
      <c r="D9" s="82">
        <f>IF(ISNUMBER('Tabulka č. 1'!D9-'KN 2017 TV tab.1'!D9),ROUND('Tabulka č. 1'!D9-'KN 2017 TV tab.1'!D9,2),"")</f>
        <v>0</v>
      </c>
      <c r="E9" s="82">
        <f>IF(ISNUMBER('Tabulka č. 1'!E9-'KN 2017 TV tab.1'!E9),ROUND('Tabulka č. 1'!E9-'KN 2017 TV tab.1'!E9,2),"")</f>
        <v>0</v>
      </c>
      <c r="F9" s="82">
        <f>IF(ISNUMBER('Tabulka č. 1'!F9-'KN 2017 TV tab.1'!F9),ROUND('Tabulka č. 1'!F9-'KN 2017 TV tab.1'!F9,2),"")</f>
        <v>-0.49</v>
      </c>
      <c r="G9" s="83">
        <f>IF(ISNUMBER('Tabulka č. 1'!G9-'KN 2017 TV tab.1'!G9),ROUND('Tabulka č. 1'!G9-'KN 2017 TV tab.1'!G9,2),"")</f>
        <v>0</v>
      </c>
      <c r="H9" s="82">
        <f>IF(ISNUMBER('Tabulka č. 1'!H9-'KN 2017 TV tab.1'!H9),ROUND('Tabulka č. 1'!H9-'KN 2017 TV tab.1'!H9,2),"")</f>
        <v>-0.99</v>
      </c>
      <c r="I9" s="82">
        <f>IF(ISNUMBER('Tabulka č. 1'!I9-'KN 2017 TV tab.1'!I9),ROUND('Tabulka č. 1'!I9-'KN 2017 TV tab.1'!I9,2),"")</f>
        <v>0</v>
      </c>
      <c r="J9" s="82">
        <f>IF(ISNUMBER('Tabulka č. 1'!J9-'KN 2017 TV tab.1'!J9),ROUND('Tabulka č. 1'!J9-'KN 2017 TV tab.1'!J9,2),"")</f>
        <v>0</v>
      </c>
      <c r="K9" s="82">
        <f>IF(ISNUMBER('Tabulka č. 1'!K9-'KN 2017 TV tab.1'!K9),ROUND('Tabulka č. 1'!K9-'KN 2017 TV tab.1'!K9,2),"")</f>
        <v>0</v>
      </c>
      <c r="L9" s="82">
        <f>IF(ISNUMBER('Tabulka č. 1'!L9-'KN 2017 TV tab.1'!L9),ROUND('Tabulka č. 1'!L9-'KN 2017 TV tab.1'!L9,2),"")</f>
        <v>-0.08</v>
      </c>
      <c r="M9" s="82">
        <f>IF(ISNUMBER('Tabulka č. 1'!M9-'KN 2017 TV tab.1'!M9),ROUND('Tabulka č. 1'!M9-'KN 2017 TV tab.1'!M9,2),"")</f>
        <v>0</v>
      </c>
      <c r="N9" s="82">
        <f>IF(ISNUMBER('Tabulka č. 1'!N9-'KN 2017 TV tab.1'!N9),ROUND('Tabulka č. 1'!N9-'KN 2017 TV tab.1'!N9,2),"")</f>
        <v>3</v>
      </c>
      <c r="O9" s="84">
        <f>IF(ISNUMBER('Tabulka č. 1'!O9-'KN 2017 TV tab.1'!O9),ROUND('Tabulka č. 1'!O9-'KN 2017 TV tab.1'!O9,2),"")</f>
        <v>0</v>
      </c>
      <c r="P9" s="48">
        <f t="shared" si="0"/>
        <v>0.18571428571428572</v>
      </c>
    </row>
    <row r="10" spans="1:31" s="39" customFormat="1" x14ac:dyDescent="0.25">
      <c r="A10" s="42" t="s">
        <v>26</v>
      </c>
      <c r="B10" s="85">
        <f>IF(ISNUMBER('Tabulka č. 1'!B10-'KN 2017 TV tab.1'!B10),ROUND('Tabulka č. 1'!B10-'KN 2017 TV tab.1'!B10,0),"")</f>
        <v>3530</v>
      </c>
      <c r="C10" s="85">
        <f>IF(ISNUMBER('Tabulka č. 1'!C10-'KN 2017 TV tab.1'!C10),ROUND('Tabulka č. 1'!C10-'KN 2017 TV tab.1'!C10,0),"")</f>
        <v>5046</v>
      </c>
      <c r="D10" s="85">
        <f>IF(ISNUMBER('Tabulka č. 1'!D10-'KN 2017 TV tab.1'!D10),ROUND('Tabulka č. 1'!D10-'KN 2017 TV tab.1'!D10,0),"")</f>
        <v>3939</v>
      </c>
      <c r="E10" s="85">
        <f>IF(ISNUMBER('Tabulka č. 1'!E10-'KN 2017 TV tab.1'!E10),ROUND('Tabulka č. 1'!E10-'KN 2017 TV tab.1'!E10,0),"")</f>
        <v>3268</v>
      </c>
      <c r="F10" s="85">
        <f>IF(ISNUMBER('Tabulka č. 1'!F10-'KN 2017 TV tab.1'!F10),ROUND('Tabulka č. 1'!F10-'KN 2017 TV tab.1'!F10,0),"")</f>
        <v>3000</v>
      </c>
      <c r="G10" s="85">
        <f>IF(ISNUMBER('Tabulka č. 1'!G10-'KN 2017 TV tab.1'!G10),ROUND('Tabulka č. 1'!G10-'KN 2017 TV tab.1'!G10,0),"")</f>
        <v>2597</v>
      </c>
      <c r="H10" s="85">
        <f>IF(ISNUMBER('Tabulka č. 1'!H10-'KN 2017 TV tab.1'!H10),ROUND('Tabulka č. 1'!H10-'KN 2017 TV tab.1'!H10,0),"")</f>
        <v>2690</v>
      </c>
      <c r="I10" s="85">
        <f>IF(ISNUMBER('Tabulka č. 1'!I10-'KN 2017 TV tab.1'!I10),ROUND('Tabulka č. 1'!I10-'KN 2017 TV tab.1'!I10,0),"")</f>
        <v>3567</v>
      </c>
      <c r="J10" s="85">
        <f>IF(ISNUMBER('Tabulka č. 1'!J10-'KN 2017 TV tab.1'!J10),ROUND('Tabulka č. 1'!J10-'KN 2017 TV tab.1'!J10,0),"")</f>
        <v>3675</v>
      </c>
      <c r="K10" s="85">
        <f>IF(ISNUMBER('Tabulka č. 1'!K10-'KN 2017 TV tab.1'!K10),ROUND('Tabulka č. 1'!K10-'KN 2017 TV tab.1'!K10,0),"")</f>
        <v>3840</v>
      </c>
      <c r="L10" s="86">
        <f>IF(ISNUMBER('Tabulka č. 1'!L10-'KN 2017 TV tab.1'!L10),ROUND('Tabulka č. 1'!L10-'KN 2017 TV tab.1'!L10,0),"")</f>
        <v>4207</v>
      </c>
      <c r="M10" s="85">
        <f>IF(ISNUMBER('Tabulka č. 1'!M10-'KN 2017 TV tab.1'!M10),ROUND('Tabulka č. 1'!M10-'KN 2017 TV tab.1'!M10,0),"")</f>
        <v>3875</v>
      </c>
      <c r="N10" s="85">
        <f>IF(ISNUMBER('Tabulka č. 1'!N10-'KN 2017 TV tab.1'!N10),ROUND('Tabulka č. 1'!N10-'KN 2017 TV tab.1'!N10,0),"")</f>
        <v>3821</v>
      </c>
      <c r="O10" s="87">
        <f>IF(ISNUMBER('Tabulka č. 1'!O10-'KN 2017 TV tab.1'!O10),ROUND('Tabulka č. 1'!O10-'KN 2017 TV tab.1'!O10,0),"")</f>
        <v>3370</v>
      </c>
      <c r="P10" s="49">
        <f t="shared" si="0"/>
        <v>3601.7857142857142</v>
      </c>
    </row>
    <row r="11" spans="1:31" x14ac:dyDescent="0.25">
      <c r="A11" s="43" t="s">
        <v>27</v>
      </c>
      <c r="B11" s="82">
        <f>IF(ISNUMBER('Tabulka č. 1'!B11-'KN 2017 TV tab.1'!B11),ROUND('Tabulka č. 1'!B11-'KN 2017 TV tab.1'!B11,2),"")</f>
        <v>0</v>
      </c>
      <c r="C11" s="82">
        <f>IF(ISNUMBER('Tabulka č. 1'!C11-'KN 2017 TV tab.1'!C11),ROUND('Tabulka č. 1'!C11-'KN 2017 TV tab.1'!C11,2),"")</f>
        <v>1.45</v>
      </c>
      <c r="D11" s="82">
        <f>IF(ISNUMBER('Tabulka č. 1'!D11-'KN 2017 TV tab.1'!D11),ROUND('Tabulka č. 1'!D11-'KN 2017 TV tab.1'!D11,2),"")</f>
        <v>0</v>
      </c>
      <c r="E11" s="82">
        <f>IF(ISNUMBER('Tabulka č. 1'!E11-'KN 2017 TV tab.1'!E11),ROUND('Tabulka č. 1'!E11-'KN 2017 TV tab.1'!E11,2),"")</f>
        <v>0</v>
      </c>
      <c r="F11" s="82">
        <f>IF(ISNUMBER('Tabulka č. 1'!F11-'KN 2017 TV tab.1'!F11),ROUND('Tabulka č. 1'!F11-'KN 2017 TV tab.1'!F11,2),"")</f>
        <v>-1.67</v>
      </c>
      <c r="G11" s="83">
        <f>IF(ISNUMBER('Tabulka č. 1'!G11-'KN 2017 TV tab.1'!G11),ROUND('Tabulka č. 1'!G11-'KN 2017 TV tab.1'!G11,2),"")</f>
        <v>0</v>
      </c>
      <c r="H11" s="82">
        <f>IF(ISNUMBER('Tabulka č. 1'!H11-'KN 2017 TV tab.1'!H11),ROUND('Tabulka č. 1'!H11-'KN 2017 TV tab.1'!H11,2),"")</f>
        <v>0</v>
      </c>
      <c r="I11" s="82">
        <f>IF(ISNUMBER('Tabulka č. 1'!I11-'KN 2017 TV tab.1'!I11),ROUND('Tabulka č. 1'!I11-'KN 2017 TV tab.1'!I11,2),"")</f>
        <v>0</v>
      </c>
      <c r="J11" s="82">
        <f>IF(ISNUMBER('Tabulka č. 1'!J11-'KN 2017 TV tab.1'!J11),ROUND('Tabulka č. 1'!J11-'KN 2017 TV tab.1'!J11,2),"")</f>
        <v>0</v>
      </c>
      <c r="K11" s="82">
        <f>IF(ISNUMBER('Tabulka č. 1'!K11-'KN 2017 TV tab.1'!K11),ROUND('Tabulka č. 1'!K11-'KN 2017 TV tab.1'!K11,2),"")</f>
        <v>0</v>
      </c>
      <c r="L11" s="82">
        <f>IF(ISNUMBER('Tabulka č. 1'!L11-'KN 2017 TV tab.1'!L11),ROUND('Tabulka č. 1'!L11-'KN 2017 TV tab.1'!L11,2),"")</f>
        <v>0</v>
      </c>
      <c r="M11" s="82">
        <f>IF(ISNUMBER('Tabulka č. 1'!M11-'KN 2017 TV tab.1'!M11),ROUND('Tabulka č. 1'!M11-'KN 2017 TV tab.1'!M11,2),"")</f>
        <v>0</v>
      </c>
      <c r="N11" s="82">
        <f>IF(ISNUMBER('Tabulka č. 1'!N11-'KN 2017 TV tab.1'!N11),ROUND('Tabulka č. 1'!N11-'KN 2017 TV tab.1'!N11,2),"")</f>
        <v>0</v>
      </c>
      <c r="O11" s="84">
        <f>IF(ISNUMBER('Tabulka č. 1'!O11-'KN 2017 TV tab.1'!O11),ROUND('Tabulka č. 1'!O11-'KN 2017 TV tab.1'!O11,2),"")</f>
        <v>0</v>
      </c>
      <c r="P11" s="48">
        <f t="shared" si="0"/>
        <v>-1.5714285714285712E-2</v>
      </c>
    </row>
    <row r="12" spans="1:31" s="39" customFormat="1" ht="15.75" thickBot="1" x14ac:dyDescent="0.3">
      <c r="A12" s="44" t="s">
        <v>28</v>
      </c>
      <c r="B12" s="88">
        <f>IF(ISNUMBER('Tabulka č. 1'!B12-'KN 2017 TV tab.1'!B12),ROUND('Tabulka č. 1'!B12-'KN 2017 TV tab.1'!B12,0),"")</f>
        <v>3480</v>
      </c>
      <c r="C12" s="88">
        <f>IF(ISNUMBER('Tabulka č. 1'!C12-'KN 2017 TV tab.1'!C12),ROUND('Tabulka č. 1'!C12-'KN 2017 TV tab.1'!C12,0),"")</f>
        <v>3727</v>
      </c>
      <c r="D12" s="88">
        <f>IF(ISNUMBER('Tabulka č. 1'!D12-'KN 2017 TV tab.1'!D12),ROUND('Tabulka č. 1'!D12-'KN 2017 TV tab.1'!D12,0),"")</f>
        <v>2915</v>
      </c>
      <c r="E12" s="88">
        <f>IF(ISNUMBER('Tabulka č. 1'!E12-'KN 2017 TV tab.1'!E12),ROUND('Tabulka č. 1'!E12-'KN 2017 TV tab.1'!E12,0),"")</f>
        <v>3327</v>
      </c>
      <c r="F12" s="88">
        <f>IF(ISNUMBER('Tabulka č. 1'!F12-'KN 2017 TV tab.1'!F12),ROUND('Tabulka č. 1'!F12-'KN 2017 TV tab.1'!F12,0),"")</f>
        <v>2700</v>
      </c>
      <c r="G12" s="88">
        <f>IF(ISNUMBER('Tabulka č. 1'!G12-'KN 2017 TV tab.1'!G12),ROUND('Tabulka č. 1'!G12-'KN 2017 TV tab.1'!G12,0),"")</f>
        <v>1900</v>
      </c>
      <c r="H12" s="88">
        <f>IF(ISNUMBER('Tabulka č. 1'!H12-'KN 2017 TV tab.1'!H12),ROUND('Tabulka č. 1'!H12-'KN 2017 TV tab.1'!H12,0),"")</f>
        <v>1820</v>
      </c>
      <c r="I12" s="88">
        <f>IF(ISNUMBER('Tabulka č. 1'!I12-'KN 2017 TV tab.1'!I12),ROUND('Tabulka č. 1'!I12-'KN 2017 TV tab.1'!I12,0),"")</f>
        <v>2751</v>
      </c>
      <c r="J12" s="88">
        <f>IF(ISNUMBER('Tabulka č. 1'!J12-'KN 2017 TV tab.1'!J12),ROUND('Tabulka č. 1'!J12-'KN 2017 TV tab.1'!J12,0),"")</f>
        <v>2786</v>
      </c>
      <c r="K12" s="88">
        <f>IF(ISNUMBER('Tabulka č. 1'!K12-'KN 2017 TV tab.1'!K12),ROUND('Tabulka č. 1'!K12-'KN 2017 TV tab.1'!K12,0),"")</f>
        <v>2784</v>
      </c>
      <c r="L12" s="89">
        <f>IF(ISNUMBER('Tabulka č. 1'!L12-'KN 2017 TV tab.1'!L12),ROUND('Tabulka č. 1'!L12-'KN 2017 TV tab.1'!L12,0),"")</f>
        <v>3385</v>
      </c>
      <c r="M12" s="88">
        <f>IF(ISNUMBER('Tabulka č. 1'!M12-'KN 2017 TV tab.1'!M12),ROUND('Tabulka č. 1'!M12-'KN 2017 TV tab.1'!M12,0),"")</f>
        <v>2813</v>
      </c>
      <c r="N12" s="88">
        <f>IF(ISNUMBER('Tabulka č. 1'!N12-'KN 2017 TV tab.1'!N12),ROUND('Tabulka č. 1'!N12-'KN 2017 TV tab.1'!N12,0),"")</f>
        <v>2200</v>
      </c>
      <c r="O12" s="90">
        <f>IF(ISNUMBER('Tabulka č. 1'!O12-'KN 2017 TV tab.1'!O12),ROUND('Tabulka č. 1'!O12-'KN 2017 TV tab.1'!O12,0),"")</f>
        <v>3000</v>
      </c>
      <c r="P12" s="50">
        <f t="shared" si="0"/>
        <v>2827.7142857142858</v>
      </c>
    </row>
    <row r="13" spans="1:31" s="41" customFormat="1" ht="19.5" thickBot="1" x14ac:dyDescent="0.35">
      <c r="A13" s="100" t="str">
        <f>'KN 2018'!A7</f>
        <v>23-68-H/01 Mechanik opravář motorových vozidel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1'!B14-'KN 2017 TV tab.1'!B14),ROUND('Tabulka č. 1'!B14-'KN 2017 TV tab.1'!B14,0),"")</f>
        <v>2531</v>
      </c>
      <c r="C14" s="78">
        <f>IF(ISNUMBER('Tabulka č. 1'!C14-'KN 2017 TV tab.1'!C14),ROUND('Tabulka č. 1'!C14-'KN 2017 TV tab.1'!C14,0),"")</f>
        <v>2692</v>
      </c>
      <c r="D14" s="78">
        <f>IF(ISNUMBER('Tabulka č. 1'!D14-'KN 2017 TV tab.1'!D14),ROUND('Tabulka č. 1'!D14-'KN 2017 TV tab.1'!D14,0),"")</f>
        <v>2499</v>
      </c>
      <c r="E14" s="78">
        <f>IF(ISNUMBER('Tabulka č. 1'!E14-'KN 2017 TV tab.1'!E14),ROUND('Tabulka č. 1'!E14-'KN 2017 TV tab.1'!E14,0),"")</f>
        <v>2371</v>
      </c>
      <c r="F14" s="78">
        <f>IF(ISNUMBER('Tabulka č. 1'!F14-'KN 2017 TV tab.1'!F14),ROUND('Tabulka č. 1'!F14-'KN 2017 TV tab.1'!F14,0),"")</f>
        <v>1133</v>
      </c>
      <c r="G14" s="78">
        <f>IF(ISNUMBER('Tabulka č. 1'!G14-'KN 2017 TV tab.1'!G14),ROUND('Tabulka č. 1'!G14-'KN 2017 TV tab.1'!G14,0),"")</f>
        <v>1592</v>
      </c>
      <c r="H14" s="78">
        <f>IF(ISNUMBER('Tabulka č. 1'!H14-'KN 2017 TV tab.1'!H14),ROUND('Tabulka č. 1'!H14-'KN 2017 TV tab.1'!H14,0),"")</f>
        <v>2067</v>
      </c>
      <c r="I14" s="78">
        <f>IF(ISNUMBER('Tabulka č. 1'!I14-'KN 2017 TV tab.1'!I14),ROUND('Tabulka č. 1'!I14-'KN 2017 TV tab.1'!I14,0),"")</f>
        <v>2432</v>
      </c>
      <c r="J14" s="78">
        <f>IF(ISNUMBER('Tabulka č. 1'!J14-'KN 2017 TV tab.1'!J14),ROUND('Tabulka č. 1'!J14-'KN 2017 TV tab.1'!J14,0),"")</f>
        <v>2642</v>
      </c>
      <c r="K14" s="78">
        <f>IF(ISNUMBER('Tabulka č. 1'!K14-'KN 2017 TV tab.1'!K14),ROUND('Tabulka č. 1'!K14-'KN 2017 TV tab.1'!K14,0),"")</f>
        <v>2632</v>
      </c>
      <c r="L14" s="78">
        <f>IF(ISNUMBER('Tabulka č. 1'!L14-'KN 2017 TV tab.1'!L14),ROUND('Tabulka č. 1'!L14-'KN 2017 TV tab.1'!L14,0),"")</f>
        <v>3121</v>
      </c>
      <c r="M14" s="78">
        <f>IF(ISNUMBER('Tabulka č. 1'!M14-'KN 2017 TV tab.1'!M14),ROUND('Tabulka č. 1'!M14-'KN 2017 TV tab.1'!M14,0),"")</f>
        <v>2559</v>
      </c>
      <c r="N14" s="78">
        <f>IF(ISNUMBER('Tabulka č. 1'!N14-'KN 2017 TV tab.1'!N14),ROUND('Tabulka č. 1'!N14-'KN 2017 TV tab.1'!N14,0),"")</f>
        <v>2844</v>
      </c>
      <c r="O14" s="79">
        <f>IF(ISNUMBER('Tabulka č. 1'!O14-'KN 2017 TV tab.1'!O14),ROUND('Tabulka č. 1'!O14-'KN 2017 TV tab.1'!O14,0),"")</f>
        <v>-1806</v>
      </c>
      <c r="P14" s="46">
        <f>IF(ISNUMBER(AVERAGE(B14:O14)),AVERAGE(B14:O14),"")</f>
        <v>2093.5</v>
      </c>
    </row>
    <row r="15" spans="1:31" s="39" customFormat="1" x14ac:dyDescent="0.25">
      <c r="A15" s="42" t="s">
        <v>52</v>
      </c>
      <c r="B15" s="80">
        <f>IF(ISNUMBER('Tabulka č. 1'!B15-'KN 2017 TV tab.1'!B15),ROUND('Tabulka č. 1'!B15-'KN 2017 TV tab.1'!B15,0),"")</f>
        <v>0</v>
      </c>
      <c r="C15" s="80">
        <f>IF(ISNUMBER('Tabulka č. 1'!C15-'KN 2017 TV tab.1'!C15),ROUND('Tabulka č. 1'!C15-'KN 2017 TV tab.1'!C15,0),"")</f>
        <v>-24</v>
      </c>
      <c r="D15" s="80">
        <f>IF(ISNUMBER('Tabulka č. 1'!D15-'KN 2017 TV tab.1'!D15),ROUND('Tabulka č. 1'!D15-'KN 2017 TV tab.1'!D15,0),"")</f>
        <v>0</v>
      </c>
      <c r="E15" s="80">
        <f>IF(ISNUMBER('Tabulka č. 1'!E15-'KN 2017 TV tab.1'!E15),ROUND('Tabulka č. 1'!E15-'KN 2017 TV tab.1'!E15,0),"")</f>
        <v>0</v>
      </c>
      <c r="F15" s="80">
        <f>IF(ISNUMBER('Tabulka č. 1'!F15-'KN 2017 TV tab.1'!F15),ROUND('Tabulka č. 1'!F15-'KN 2017 TV tab.1'!F15,0),"")</f>
        <v>0</v>
      </c>
      <c r="G15" s="80">
        <f>IF(ISNUMBER('Tabulka č. 1'!G15-'KN 2017 TV tab.1'!G15),ROUND('Tabulka č. 1'!G15-'KN 2017 TV tab.1'!G15,0),"")</f>
        <v>-44</v>
      </c>
      <c r="H15" s="80">
        <f>IF(ISNUMBER('Tabulka č. 1'!H15-'KN 2017 TV tab.1'!H15),ROUND('Tabulka č. 1'!H15-'KN 2017 TV tab.1'!H15,0),"")</f>
        <v>0</v>
      </c>
      <c r="I15" s="80">
        <f>IF(ISNUMBER('Tabulka č. 1'!I15-'KN 2017 TV tab.1'!I15),ROUND('Tabulka č. 1'!I15-'KN 2017 TV tab.1'!I15,0),"")</f>
        <v>1</v>
      </c>
      <c r="J15" s="80">
        <f>IF(ISNUMBER('Tabulka č. 1'!J15-'KN 2017 TV tab.1'!J15),ROUND('Tabulka č. 1'!J15-'KN 2017 TV tab.1'!J15,0),"")</f>
        <v>-12</v>
      </c>
      <c r="K15" s="80">
        <f>IF(ISNUMBER('Tabulka č. 1'!K15-'KN 2017 TV tab.1'!K15),ROUND('Tabulka č. 1'!K15-'KN 2017 TV tab.1'!K15,0),"")</f>
        <v>-7</v>
      </c>
      <c r="L15" s="80">
        <f>IF(ISNUMBER('Tabulka č. 1'!L15-'KN 2017 TV tab.1'!L15),ROUND('Tabulka č. 1'!L15-'KN 2017 TV tab.1'!L15,0),"")</f>
        <v>0</v>
      </c>
      <c r="M15" s="80">
        <f>IF(ISNUMBER('Tabulka č. 1'!M15-'KN 2017 TV tab.1'!M15),ROUND('Tabulka č. 1'!M15-'KN 2017 TV tab.1'!M15,0),"")</f>
        <v>-2</v>
      </c>
      <c r="N15" s="80">
        <f>IF(ISNUMBER('Tabulka č. 1'!N15-'KN 2017 TV tab.1'!N15),ROUND('Tabulka č. 1'!N15-'KN 2017 TV tab.1'!N15,0),"")</f>
        <v>0</v>
      </c>
      <c r="O15" s="81">
        <f>IF(ISNUMBER('Tabulka č. 1'!O15-'KN 2017 TV tab.1'!O15),ROUND('Tabulka č. 1'!O15-'KN 2017 TV tab.1'!O15,0),"")</f>
        <v>-15</v>
      </c>
      <c r="P15" s="47">
        <f t="shared" ref="P15:P19" si="1">IF(ISNUMBER(AVERAGE(B15:O15)),AVERAGE(B15:O15),"")</f>
        <v>-7.3571428571428568</v>
      </c>
    </row>
    <row r="16" spans="1:31" x14ac:dyDescent="0.25">
      <c r="A16" s="43" t="s">
        <v>25</v>
      </c>
      <c r="B16" s="82">
        <f>IF(ISNUMBER('Tabulka č. 1'!B16-'KN 2017 TV tab.1'!B16),ROUND('Tabulka č. 1'!B16-'KN 2017 TV tab.1'!B16,2),"")</f>
        <v>0</v>
      </c>
      <c r="C16" s="82">
        <f>IF(ISNUMBER('Tabulka č. 1'!C16-'KN 2017 TV tab.1'!C16),ROUND('Tabulka č. 1'!C16-'KN 2017 TV tab.1'!C16,2),"")</f>
        <v>0.95</v>
      </c>
      <c r="D16" s="82">
        <f>IF(ISNUMBER('Tabulka č. 1'!D16-'KN 2017 TV tab.1'!D16),ROUND('Tabulka č. 1'!D16-'KN 2017 TV tab.1'!D16,2),"")</f>
        <v>0</v>
      </c>
      <c r="E16" s="82">
        <f>IF(ISNUMBER('Tabulka č. 1'!E16-'KN 2017 TV tab.1'!E16),ROUND('Tabulka č. 1'!E16-'KN 2017 TV tab.1'!E16,2),"")</f>
        <v>0</v>
      </c>
      <c r="F16" s="82">
        <f>IF(ISNUMBER('Tabulka č. 1'!F16-'KN 2017 TV tab.1'!F16),ROUND('Tabulka č. 1'!F16-'KN 2017 TV tab.1'!F16,2),"")</f>
        <v>1.07</v>
      </c>
      <c r="G16" s="83">
        <f>IF(ISNUMBER('Tabulka č. 1'!G16-'KN 2017 TV tab.1'!G16),ROUND('Tabulka č. 1'!G16-'KN 2017 TV tab.1'!G16,2),"")</f>
        <v>0</v>
      </c>
      <c r="H16" s="82">
        <f>IF(ISNUMBER('Tabulka č. 1'!H16-'KN 2017 TV tab.1'!H16),ROUND('Tabulka č. 1'!H16-'KN 2017 TV tab.1'!H16,2),"")</f>
        <v>-0.54</v>
      </c>
      <c r="I16" s="82">
        <f>IF(ISNUMBER('Tabulka č. 1'!I16-'KN 2017 TV tab.1'!I16),ROUND('Tabulka č. 1'!I16-'KN 2017 TV tab.1'!I16,2),"")</f>
        <v>0</v>
      </c>
      <c r="J16" s="82">
        <f>IF(ISNUMBER('Tabulka č. 1'!J16-'KN 2017 TV tab.1'!J16),ROUND('Tabulka č. 1'!J16-'KN 2017 TV tab.1'!J16,2),"")</f>
        <v>0</v>
      </c>
      <c r="K16" s="82">
        <f>IF(ISNUMBER('Tabulka č. 1'!K16-'KN 2017 TV tab.1'!K16),ROUND('Tabulka č. 1'!K16-'KN 2017 TV tab.1'!K16,2),"")</f>
        <v>0</v>
      </c>
      <c r="L16" s="82">
        <f>IF(ISNUMBER('Tabulka č. 1'!L16-'KN 2017 TV tab.1'!L16),ROUND('Tabulka č. 1'!L16-'KN 2017 TV tab.1'!L16,2),"")</f>
        <v>-0.28000000000000003</v>
      </c>
      <c r="M16" s="82">
        <f>IF(ISNUMBER('Tabulka č. 1'!M16-'KN 2017 TV tab.1'!M16),ROUND('Tabulka č. 1'!M16-'KN 2017 TV tab.1'!M16,2),"")</f>
        <v>0</v>
      </c>
      <c r="N16" s="82">
        <f>IF(ISNUMBER('Tabulka č. 1'!N16-'KN 2017 TV tab.1'!N16),ROUND('Tabulka č. 1'!N16-'KN 2017 TV tab.1'!N16,2),"")</f>
        <v>-1</v>
      </c>
      <c r="O16" s="84">
        <f>IF(ISNUMBER('Tabulka č. 1'!O16-'KN 2017 TV tab.1'!O16),ROUND('Tabulka č. 1'!O16-'KN 2017 TV tab.1'!O16,2),"")</f>
        <v>5.86</v>
      </c>
      <c r="P16" s="48">
        <f t="shared" si="1"/>
        <v>0.43285714285714288</v>
      </c>
    </row>
    <row r="17" spans="1:16" s="39" customFormat="1" x14ac:dyDescent="0.25">
      <c r="A17" s="42" t="s">
        <v>26</v>
      </c>
      <c r="B17" s="85">
        <f>IF(ISNUMBER('Tabulka č. 1'!B17-'KN 2017 TV tab.1'!B17),ROUND('Tabulka č. 1'!B17-'KN 2017 TV tab.1'!B17,0),"")</f>
        <v>3530</v>
      </c>
      <c r="C17" s="85">
        <f>IF(ISNUMBER('Tabulka č. 1'!C17-'KN 2017 TV tab.1'!C17),ROUND('Tabulka č. 1'!C17-'KN 2017 TV tab.1'!C17,0),"")</f>
        <v>5046</v>
      </c>
      <c r="D17" s="85">
        <f>IF(ISNUMBER('Tabulka č. 1'!D17-'KN 2017 TV tab.1'!D17),ROUND('Tabulka č. 1'!D17-'KN 2017 TV tab.1'!D17,0),"")</f>
        <v>3939</v>
      </c>
      <c r="E17" s="85">
        <f>IF(ISNUMBER('Tabulka č. 1'!E17-'KN 2017 TV tab.1'!E17),ROUND('Tabulka č. 1'!E17-'KN 2017 TV tab.1'!E17,0),"")</f>
        <v>3268</v>
      </c>
      <c r="F17" s="85">
        <f>IF(ISNUMBER('Tabulka č. 1'!F17-'KN 2017 TV tab.1'!F17),ROUND('Tabulka č. 1'!F17-'KN 2017 TV tab.1'!F17,0),"")</f>
        <v>3000</v>
      </c>
      <c r="G17" s="85">
        <f>IF(ISNUMBER('Tabulka č. 1'!G17-'KN 2017 TV tab.1'!G17),ROUND('Tabulka č. 1'!G17-'KN 2017 TV tab.1'!G17,0),"")</f>
        <v>2597</v>
      </c>
      <c r="H17" s="85">
        <f>IF(ISNUMBER('Tabulka č. 1'!H17-'KN 2017 TV tab.1'!H17),ROUND('Tabulka č. 1'!H17-'KN 2017 TV tab.1'!H17,0),"")</f>
        <v>2690</v>
      </c>
      <c r="I17" s="85">
        <f>IF(ISNUMBER('Tabulka č. 1'!I17-'KN 2017 TV tab.1'!I17),ROUND('Tabulka č. 1'!I17-'KN 2017 TV tab.1'!I17,0),"")</f>
        <v>3567</v>
      </c>
      <c r="J17" s="85">
        <f>IF(ISNUMBER('Tabulka č. 1'!J17-'KN 2017 TV tab.1'!J17),ROUND('Tabulka č. 1'!J17-'KN 2017 TV tab.1'!J17,0),"")</f>
        <v>3675</v>
      </c>
      <c r="K17" s="85">
        <f>IF(ISNUMBER('Tabulka č. 1'!K17-'KN 2017 TV tab.1'!K17),ROUND('Tabulka č. 1'!K17-'KN 2017 TV tab.1'!K17,0),"")</f>
        <v>3840</v>
      </c>
      <c r="L17" s="86">
        <f>IF(ISNUMBER('Tabulka č. 1'!L17-'KN 2017 TV tab.1'!L17),ROUND('Tabulka č. 1'!L17-'KN 2017 TV tab.1'!L17,0),"")</f>
        <v>4207</v>
      </c>
      <c r="M17" s="85">
        <f>IF(ISNUMBER('Tabulka č. 1'!M17-'KN 2017 TV tab.1'!M17),ROUND('Tabulka č. 1'!M17-'KN 2017 TV tab.1'!M17,0),"")</f>
        <v>3875</v>
      </c>
      <c r="N17" s="85">
        <f>IF(ISNUMBER('Tabulka č. 1'!N17-'KN 2017 TV tab.1'!N17),ROUND('Tabulka č. 1'!N17-'KN 2017 TV tab.1'!N17,0),"")</f>
        <v>3821</v>
      </c>
      <c r="O17" s="87">
        <f>IF(ISNUMBER('Tabulka č. 1'!O17-'KN 2017 TV tab.1'!O17),ROUND('Tabulka č. 1'!O17-'KN 2017 TV tab.1'!O17,0),"")</f>
        <v>3370</v>
      </c>
      <c r="P17" s="49">
        <f t="shared" si="1"/>
        <v>3601.7857142857142</v>
      </c>
    </row>
    <row r="18" spans="1:16" x14ac:dyDescent="0.25">
      <c r="A18" s="43" t="s">
        <v>27</v>
      </c>
      <c r="B18" s="82">
        <f>IF(ISNUMBER('Tabulka č. 1'!B18-'KN 2017 TV tab.1'!B18),ROUND('Tabulka č. 1'!B18-'KN 2017 TV tab.1'!B18,2),"")</f>
        <v>0</v>
      </c>
      <c r="C18" s="82">
        <f>IF(ISNUMBER('Tabulka č. 1'!C18-'KN 2017 TV tab.1'!C18),ROUND('Tabulka č. 1'!C18-'KN 2017 TV tab.1'!C18,2),"")</f>
        <v>1.45</v>
      </c>
      <c r="D18" s="82">
        <f>IF(ISNUMBER('Tabulka č. 1'!D18-'KN 2017 TV tab.1'!D18),ROUND('Tabulka č. 1'!D18-'KN 2017 TV tab.1'!D18,2),"")</f>
        <v>0</v>
      </c>
      <c r="E18" s="82">
        <f>IF(ISNUMBER('Tabulka č. 1'!E18-'KN 2017 TV tab.1'!E18),ROUND('Tabulka č. 1'!E18-'KN 2017 TV tab.1'!E18,2),"")</f>
        <v>0</v>
      </c>
      <c r="F18" s="82">
        <f>IF(ISNUMBER('Tabulka č. 1'!F18-'KN 2017 TV tab.1'!F18),ROUND('Tabulka č. 1'!F18-'KN 2017 TV tab.1'!F18,2),"")</f>
        <v>4.3499999999999996</v>
      </c>
      <c r="G18" s="83">
        <f>IF(ISNUMBER('Tabulka č. 1'!G18-'KN 2017 TV tab.1'!G18),ROUND('Tabulka č. 1'!G18-'KN 2017 TV tab.1'!G18,2),"")</f>
        <v>0</v>
      </c>
      <c r="H18" s="82">
        <f>IF(ISNUMBER('Tabulka č. 1'!H18-'KN 2017 TV tab.1'!H18),ROUND('Tabulka č. 1'!H18-'KN 2017 TV tab.1'!H18,2),"")</f>
        <v>0</v>
      </c>
      <c r="I18" s="82">
        <f>IF(ISNUMBER('Tabulka č. 1'!I18-'KN 2017 TV tab.1'!I18),ROUND('Tabulka č. 1'!I18-'KN 2017 TV tab.1'!I18,2),"")</f>
        <v>0</v>
      </c>
      <c r="J18" s="82">
        <f>IF(ISNUMBER('Tabulka č. 1'!J18-'KN 2017 TV tab.1'!J18),ROUND('Tabulka č. 1'!J18-'KN 2017 TV tab.1'!J18,2),"")</f>
        <v>0</v>
      </c>
      <c r="K18" s="82">
        <f>IF(ISNUMBER('Tabulka č. 1'!K18-'KN 2017 TV tab.1'!K18),ROUND('Tabulka č. 1'!K18-'KN 2017 TV tab.1'!K18,2),"")</f>
        <v>0</v>
      </c>
      <c r="L18" s="82">
        <f>IF(ISNUMBER('Tabulka č. 1'!L18-'KN 2017 TV tab.1'!L18),ROUND('Tabulka č. 1'!L18-'KN 2017 TV tab.1'!L18,2),"")</f>
        <v>0</v>
      </c>
      <c r="M18" s="82">
        <f>IF(ISNUMBER('Tabulka č. 1'!M18-'KN 2017 TV tab.1'!M18),ROUND('Tabulka č. 1'!M18-'KN 2017 TV tab.1'!M18,2),"")</f>
        <v>0</v>
      </c>
      <c r="N18" s="82">
        <f>IF(ISNUMBER('Tabulka č. 1'!N18-'KN 2017 TV tab.1'!N18),ROUND('Tabulka č. 1'!N18-'KN 2017 TV tab.1'!N18,2),"")</f>
        <v>0</v>
      </c>
      <c r="O18" s="84">
        <f>IF(ISNUMBER('Tabulka č. 1'!O18-'KN 2017 TV tab.1'!O18),ROUND('Tabulka č. 1'!O18-'KN 2017 TV tab.1'!O18,2),"")</f>
        <v>0</v>
      </c>
      <c r="P18" s="48">
        <f t="shared" si="1"/>
        <v>0.41428571428571426</v>
      </c>
    </row>
    <row r="19" spans="1:16" s="39" customFormat="1" ht="15.75" thickBot="1" x14ac:dyDescent="0.3">
      <c r="A19" s="44" t="s">
        <v>28</v>
      </c>
      <c r="B19" s="88">
        <f>IF(ISNUMBER('Tabulka č. 1'!B19-'KN 2017 TV tab.1'!B19),ROUND('Tabulka č. 1'!B19-'KN 2017 TV tab.1'!B19,0),"")</f>
        <v>3480</v>
      </c>
      <c r="C19" s="88">
        <f>IF(ISNUMBER('Tabulka č. 1'!C19-'KN 2017 TV tab.1'!C19),ROUND('Tabulka č. 1'!C19-'KN 2017 TV tab.1'!C19,0),"")</f>
        <v>3727</v>
      </c>
      <c r="D19" s="88">
        <f>IF(ISNUMBER('Tabulka č. 1'!D19-'KN 2017 TV tab.1'!D19),ROUND('Tabulka č. 1'!D19-'KN 2017 TV tab.1'!D19,0),"")</f>
        <v>2915</v>
      </c>
      <c r="E19" s="88">
        <f>IF(ISNUMBER('Tabulka č. 1'!E19-'KN 2017 TV tab.1'!E19),ROUND('Tabulka č. 1'!E19-'KN 2017 TV tab.1'!E19,0),"")</f>
        <v>3327</v>
      </c>
      <c r="F19" s="88">
        <f>IF(ISNUMBER('Tabulka č. 1'!F19-'KN 2017 TV tab.1'!F19),ROUND('Tabulka č. 1'!F19-'KN 2017 TV tab.1'!F19,0),"")</f>
        <v>2700</v>
      </c>
      <c r="G19" s="88">
        <f>IF(ISNUMBER('Tabulka č. 1'!G19-'KN 2017 TV tab.1'!G19),ROUND('Tabulka č. 1'!G19-'KN 2017 TV tab.1'!G19,0),"")</f>
        <v>1900</v>
      </c>
      <c r="H19" s="88">
        <f>IF(ISNUMBER('Tabulka č. 1'!H19-'KN 2017 TV tab.1'!H19),ROUND('Tabulka č. 1'!H19-'KN 2017 TV tab.1'!H19,0),"")</f>
        <v>1820</v>
      </c>
      <c r="I19" s="88">
        <f>IF(ISNUMBER('Tabulka č. 1'!I19-'KN 2017 TV tab.1'!I19),ROUND('Tabulka č. 1'!I19-'KN 2017 TV tab.1'!I19,0),"")</f>
        <v>2751</v>
      </c>
      <c r="J19" s="88">
        <f>IF(ISNUMBER('Tabulka č. 1'!J19-'KN 2017 TV tab.1'!J19),ROUND('Tabulka č. 1'!J19-'KN 2017 TV tab.1'!J19,0),"")</f>
        <v>2786</v>
      </c>
      <c r="K19" s="88">
        <f>IF(ISNUMBER('Tabulka č. 1'!K19-'KN 2017 TV tab.1'!K19),ROUND('Tabulka č. 1'!K19-'KN 2017 TV tab.1'!K19,0),"")</f>
        <v>2784</v>
      </c>
      <c r="L19" s="89">
        <f>IF(ISNUMBER('Tabulka č. 1'!L19-'KN 2017 TV tab.1'!L19),ROUND('Tabulka č. 1'!L19-'KN 2017 TV tab.1'!L19,0),"")</f>
        <v>3385</v>
      </c>
      <c r="M19" s="88">
        <f>IF(ISNUMBER('Tabulka č. 1'!M19-'KN 2017 TV tab.1'!M19),ROUND('Tabulka č. 1'!M19-'KN 2017 TV tab.1'!M19,0),"")</f>
        <v>2813</v>
      </c>
      <c r="N19" s="88">
        <f>IF(ISNUMBER('Tabulka č. 1'!N19-'KN 2017 TV tab.1'!N19),ROUND('Tabulka č. 1'!N19-'KN 2017 TV tab.1'!N19,0),"")</f>
        <v>2200</v>
      </c>
      <c r="O19" s="90">
        <f>IF(ISNUMBER('Tabulka č. 1'!O19-'KN 2017 TV tab.1'!O19),ROUND('Tabulka č. 1'!O19-'KN 2017 TV tab.1'!O19,0),"")</f>
        <v>3000</v>
      </c>
      <c r="P19" s="50">
        <f t="shared" si="1"/>
        <v>2827.7142857142858</v>
      </c>
    </row>
    <row r="20" spans="1:16" s="41" customFormat="1" ht="19.5" thickBot="1" x14ac:dyDescent="0.35">
      <c r="A20" s="100" t="str">
        <f>'KN 2018'!A8</f>
        <v>69-51-H/01 Kadeřník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1'!B21-'KN 2017 TV tab.1'!B21),ROUND('Tabulka č. 1'!B21-'KN 2017 TV tab.1'!B21,0),"")</f>
        <v>2461</v>
      </c>
      <c r="C21" s="78">
        <f>IF(ISNUMBER('Tabulka č. 1'!C21-'KN 2017 TV tab.1'!C21),ROUND('Tabulka č. 1'!C21-'KN 2017 TV tab.1'!C21,0),"")</f>
        <v>2311</v>
      </c>
      <c r="D21" s="78">
        <f>IF(ISNUMBER('Tabulka č. 1'!D21-'KN 2017 TV tab.1'!D21),ROUND('Tabulka č. 1'!D21-'KN 2017 TV tab.1'!D21,0),"")</f>
        <v>2499</v>
      </c>
      <c r="E21" s="78">
        <f>IF(ISNUMBER('Tabulka č. 1'!E21-'KN 2017 TV tab.1'!E21),ROUND('Tabulka č. 1'!E21-'KN 2017 TV tab.1'!E21,0),"")</f>
        <v>2109</v>
      </c>
      <c r="F21" s="78">
        <f>IF(ISNUMBER('Tabulka č. 1'!F21-'KN 2017 TV tab.1'!F21),ROUND('Tabulka č. 1'!F21-'KN 2017 TV tab.1'!F21,0),"")</f>
        <v>426</v>
      </c>
      <c r="G21" s="78">
        <f>IF(ISNUMBER('Tabulka č. 1'!G21-'KN 2017 TV tab.1'!G21),ROUND('Tabulka č. 1'!G21-'KN 2017 TV tab.1'!G21,0),"")</f>
        <v>1592</v>
      </c>
      <c r="H21" s="78">
        <f>IF(ISNUMBER('Tabulka č. 1'!H21-'KN 2017 TV tab.1'!H21),ROUND('Tabulka č. 1'!H21-'KN 2017 TV tab.1'!H21,0),"")</f>
        <v>2320</v>
      </c>
      <c r="I21" s="78">
        <f>IF(ISNUMBER('Tabulka č. 1'!I21-'KN 2017 TV tab.1'!I21),ROUND('Tabulka č. 1'!I21-'KN 2017 TV tab.1'!I21,0),"")</f>
        <v>2432</v>
      </c>
      <c r="J21" s="78">
        <f>IF(ISNUMBER('Tabulka č. 1'!J21-'KN 2017 TV tab.1'!J21),ROUND('Tabulka č. 1'!J21-'KN 2017 TV tab.1'!J21,0),"")</f>
        <v>2642</v>
      </c>
      <c r="K21" s="78">
        <f>IF(ISNUMBER('Tabulka č. 1'!K21-'KN 2017 TV tab.1'!K21),ROUND('Tabulka č. 1'!K21-'KN 2017 TV tab.1'!K21,0),"")</f>
        <v>2486</v>
      </c>
      <c r="L21" s="78">
        <f>IF(ISNUMBER('Tabulka č. 1'!L21-'KN 2017 TV tab.1'!L21),ROUND('Tabulka č. 1'!L21-'KN 2017 TV tab.1'!L21,0),"")</f>
        <v>2673</v>
      </c>
      <c r="M21" s="78">
        <f>IF(ISNUMBER('Tabulka č. 1'!M21-'KN 2017 TV tab.1'!M21),ROUND('Tabulka č. 1'!M21-'KN 2017 TV tab.1'!M21,0),"")</f>
        <v>2497</v>
      </c>
      <c r="N21" s="78">
        <f>IF(ISNUMBER('Tabulka č. 1'!N21-'KN 2017 TV tab.1'!N21),ROUND('Tabulka č. 1'!N21-'KN 2017 TV tab.1'!N21,0),"")</f>
        <v>2410</v>
      </c>
      <c r="O21" s="79">
        <f>IF(ISNUMBER('Tabulka č. 1'!O21-'KN 2017 TV tab.1'!O21),ROUND('Tabulka č. 1'!O21-'KN 2017 TV tab.1'!O21,0),"")</f>
        <v>1979</v>
      </c>
      <c r="P21" s="46">
        <f>IF(ISNUMBER(AVERAGE(B21:O21)),AVERAGE(B21:O21),"")</f>
        <v>2202.6428571428573</v>
      </c>
    </row>
    <row r="22" spans="1:16" s="39" customFormat="1" x14ac:dyDescent="0.25">
      <c r="A22" s="42" t="s">
        <v>52</v>
      </c>
      <c r="B22" s="80">
        <f>IF(ISNUMBER('Tabulka č. 1'!B22-'KN 2017 TV tab.1'!B22),ROUND('Tabulka č. 1'!B22-'KN 2017 TV tab.1'!B22,0),"")</f>
        <v>0</v>
      </c>
      <c r="C22" s="80">
        <f>IF(ISNUMBER('Tabulka č. 1'!C22-'KN 2017 TV tab.1'!C22),ROUND('Tabulka č. 1'!C22-'KN 2017 TV tab.1'!C22,0),"")</f>
        <v>-6</v>
      </c>
      <c r="D22" s="80">
        <f>IF(ISNUMBER('Tabulka č. 1'!D22-'KN 2017 TV tab.1'!D22),ROUND('Tabulka č. 1'!D22-'KN 2017 TV tab.1'!D22,0),"")</f>
        <v>0</v>
      </c>
      <c r="E22" s="80">
        <f>IF(ISNUMBER('Tabulka č. 1'!E22-'KN 2017 TV tab.1'!E22),ROUND('Tabulka č. 1'!E22-'KN 2017 TV tab.1'!E22,0),"")</f>
        <v>0</v>
      </c>
      <c r="F22" s="80">
        <f>IF(ISNUMBER('Tabulka č. 1'!F22-'KN 2017 TV tab.1'!F22),ROUND('Tabulka č. 1'!F22-'KN 2017 TV tab.1'!F22,0),"")</f>
        <v>0</v>
      </c>
      <c r="G22" s="80">
        <f>IF(ISNUMBER('Tabulka č. 1'!G22-'KN 2017 TV tab.1'!G22),ROUND('Tabulka č. 1'!G22-'KN 2017 TV tab.1'!G22,0),"")</f>
        <v>-44</v>
      </c>
      <c r="H22" s="80">
        <f>IF(ISNUMBER('Tabulka č. 1'!H22-'KN 2017 TV tab.1'!H22),ROUND('Tabulka č. 1'!H22-'KN 2017 TV tab.1'!H22,0),"")</f>
        <v>0</v>
      </c>
      <c r="I22" s="80">
        <f>IF(ISNUMBER('Tabulka č. 1'!I22-'KN 2017 TV tab.1'!I22),ROUND('Tabulka č. 1'!I22-'KN 2017 TV tab.1'!I22,0),"")</f>
        <v>1</v>
      </c>
      <c r="J22" s="80">
        <f>IF(ISNUMBER('Tabulka č. 1'!J22-'KN 2017 TV tab.1'!J22),ROUND('Tabulka č. 1'!J22-'KN 2017 TV tab.1'!J22,0),"")</f>
        <v>-12</v>
      </c>
      <c r="K22" s="80">
        <f>IF(ISNUMBER('Tabulka č. 1'!K22-'KN 2017 TV tab.1'!K22),ROUND('Tabulka č. 1'!K22-'KN 2017 TV tab.1'!K22,0),"")</f>
        <v>-6</v>
      </c>
      <c r="L22" s="80">
        <f>IF(ISNUMBER('Tabulka č. 1'!L22-'KN 2017 TV tab.1'!L22),ROUND('Tabulka č. 1'!L22-'KN 2017 TV tab.1'!L22,0),"")</f>
        <v>0</v>
      </c>
      <c r="M22" s="80">
        <f>IF(ISNUMBER('Tabulka č. 1'!M22-'KN 2017 TV tab.1'!M22),ROUND('Tabulka č. 1'!M22-'KN 2017 TV tab.1'!M22,0),"")</f>
        <v>-2</v>
      </c>
      <c r="N22" s="80">
        <f>IF(ISNUMBER('Tabulka č. 1'!N22-'KN 2017 TV tab.1'!N22),ROUND('Tabulka č. 1'!N22-'KN 2017 TV tab.1'!N22,0),"")</f>
        <v>0</v>
      </c>
      <c r="O22" s="81">
        <f>IF(ISNUMBER('Tabulka č. 1'!O22-'KN 2017 TV tab.1'!O22),ROUND('Tabulka č. 1'!O22-'KN 2017 TV tab.1'!O22,0),"")</f>
        <v>-15</v>
      </c>
      <c r="P22" s="47">
        <f t="shared" ref="P22:P26" si="2">IF(ISNUMBER(AVERAGE(B22:O22)),AVERAGE(B22:O22),"")</f>
        <v>-6</v>
      </c>
    </row>
    <row r="23" spans="1:16" x14ac:dyDescent="0.25">
      <c r="A23" s="43" t="s">
        <v>25</v>
      </c>
      <c r="B23" s="82">
        <f>IF(ISNUMBER('Tabulka č. 1'!B23-'KN 2017 TV tab.1'!B23),ROUND('Tabulka č. 1'!B23-'KN 2017 TV tab.1'!B23,2),"")</f>
        <v>0</v>
      </c>
      <c r="C23" s="82">
        <f>IF(ISNUMBER('Tabulka č. 1'!C23-'KN 2017 TV tab.1'!C23),ROUND('Tabulka č. 1'!C23-'KN 2017 TV tab.1'!C23,2),"")</f>
        <v>1.17</v>
      </c>
      <c r="D23" s="82">
        <f>IF(ISNUMBER('Tabulka č. 1'!D23-'KN 2017 TV tab.1'!D23),ROUND('Tabulka č. 1'!D23-'KN 2017 TV tab.1'!D23,2),"")</f>
        <v>0</v>
      </c>
      <c r="E23" s="82">
        <f>IF(ISNUMBER('Tabulka č. 1'!E23-'KN 2017 TV tab.1'!E23),ROUND('Tabulka č. 1'!E23-'KN 2017 TV tab.1'!E23,2),"")</f>
        <v>0</v>
      </c>
      <c r="F23" s="82">
        <f>IF(ISNUMBER('Tabulka č. 1'!F23-'KN 2017 TV tab.1'!F23),ROUND('Tabulka č. 1'!F23-'KN 2017 TV tab.1'!F23,2),"")</f>
        <v>2.46</v>
      </c>
      <c r="G23" s="83">
        <f>IF(ISNUMBER('Tabulka č. 1'!G23-'KN 2017 TV tab.1'!G23),ROUND('Tabulka č. 1'!G23-'KN 2017 TV tab.1'!G23,2),"")</f>
        <v>0</v>
      </c>
      <c r="H23" s="82">
        <f>IF(ISNUMBER('Tabulka č. 1'!H23-'KN 2017 TV tab.1'!H23),ROUND('Tabulka č. 1'!H23-'KN 2017 TV tab.1'!H23,2),"")</f>
        <v>-1.38</v>
      </c>
      <c r="I23" s="82">
        <f>IF(ISNUMBER('Tabulka č. 1'!I23-'KN 2017 TV tab.1'!I23),ROUND('Tabulka č. 1'!I23-'KN 2017 TV tab.1'!I23,2),"")</f>
        <v>0</v>
      </c>
      <c r="J23" s="82">
        <f>IF(ISNUMBER('Tabulka č. 1'!J23-'KN 2017 TV tab.1'!J23),ROUND('Tabulka č. 1'!J23-'KN 2017 TV tab.1'!J23,2),"")</f>
        <v>0</v>
      </c>
      <c r="K23" s="82">
        <f>IF(ISNUMBER('Tabulka č. 1'!K23-'KN 2017 TV tab.1'!K23),ROUND('Tabulka č. 1'!K23-'KN 2017 TV tab.1'!K23,2),"")</f>
        <v>0</v>
      </c>
      <c r="L23" s="82">
        <f>IF(ISNUMBER('Tabulka č. 1'!L23-'KN 2017 TV tab.1'!L23),ROUND('Tabulka č. 1'!L23-'KN 2017 TV tab.1'!L23,2),"")</f>
        <v>0</v>
      </c>
      <c r="M23" s="82">
        <f>IF(ISNUMBER('Tabulka č. 1'!M23-'KN 2017 TV tab.1'!M23),ROUND('Tabulka č. 1'!M23-'KN 2017 TV tab.1'!M23,2),"")</f>
        <v>0</v>
      </c>
      <c r="N23" s="82">
        <f>IF(ISNUMBER('Tabulka č. 1'!N23-'KN 2017 TV tab.1'!N23),ROUND('Tabulka č. 1'!N23-'KN 2017 TV tab.1'!N23,2),"")</f>
        <v>0</v>
      </c>
      <c r="O23" s="84">
        <f>IF(ISNUMBER('Tabulka č. 1'!O23-'KN 2017 TV tab.1'!O23),ROUND('Tabulka č. 1'!O23-'KN 2017 TV tab.1'!O23,2),"")</f>
        <v>0</v>
      </c>
      <c r="P23" s="48">
        <f t="shared" si="2"/>
        <v>0.16071428571428573</v>
      </c>
    </row>
    <row r="24" spans="1:16" s="39" customFormat="1" x14ac:dyDescent="0.25">
      <c r="A24" s="42" t="s">
        <v>26</v>
      </c>
      <c r="B24" s="85">
        <f>IF(ISNUMBER('Tabulka č. 1'!B24-'KN 2017 TV tab.1'!B24),ROUND('Tabulka č. 1'!B24-'KN 2017 TV tab.1'!B24,0),"")</f>
        <v>3530</v>
      </c>
      <c r="C24" s="85">
        <f>IF(ISNUMBER('Tabulka č. 1'!C24-'KN 2017 TV tab.1'!C24),ROUND('Tabulka č. 1'!C24-'KN 2017 TV tab.1'!C24,0),"")</f>
        <v>5046</v>
      </c>
      <c r="D24" s="85">
        <f>IF(ISNUMBER('Tabulka č. 1'!D24-'KN 2017 TV tab.1'!D24),ROUND('Tabulka č. 1'!D24-'KN 2017 TV tab.1'!D24,0),"")</f>
        <v>3939</v>
      </c>
      <c r="E24" s="85">
        <f>IF(ISNUMBER('Tabulka č. 1'!E24-'KN 2017 TV tab.1'!E24),ROUND('Tabulka č. 1'!E24-'KN 2017 TV tab.1'!E24,0),"")</f>
        <v>3268</v>
      </c>
      <c r="F24" s="85">
        <f>IF(ISNUMBER('Tabulka č. 1'!F24-'KN 2017 TV tab.1'!F24),ROUND('Tabulka č. 1'!F24-'KN 2017 TV tab.1'!F24,0),"")</f>
        <v>3000</v>
      </c>
      <c r="G24" s="85">
        <f>IF(ISNUMBER('Tabulka č. 1'!G24-'KN 2017 TV tab.1'!G24),ROUND('Tabulka č. 1'!G24-'KN 2017 TV tab.1'!G24,0),"")</f>
        <v>2597</v>
      </c>
      <c r="H24" s="85">
        <f>IF(ISNUMBER('Tabulka č. 1'!H24-'KN 2017 TV tab.1'!H24),ROUND('Tabulka č. 1'!H24-'KN 2017 TV tab.1'!H24,0),"")</f>
        <v>2690</v>
      </c>
      <c r="I24" s="85">
        <f>IF(ISNUMBER('Tabulka č. 1'!I24-'KN 2017 TV tab.1'!I24),ROUND('Tabulka č. 1'!I24-'KN 2017 TV tab.1'!I24,0),"")</f>
        <v>3567</v>
      </c>
      <c r="J24" s="85">
        <f>IF(ISNUMBER('Tabulka č. 1'!J24-'KN 2017 TV tab.1'!J24),ROUND('Tabulka č. 1'!J24-'KN 2017 TV tab.1'!J24,0),"")</f>
        <v>3675</v>
      </c>
      <c r="K24" s="85">
        <f>IF(ISNUMBER('Tabulka č. 1'!K24-'KN 2017 TV tab.1'!K24),ROUND('Tabulka č. 1'!K24-'KN 2017 TV tab.1'!K24,0),"")</f>
        <v>3840</v>
      </c>
      <c r="L24" s="86">
        <f>IF(ISNUMBER('Tabulka č. 1'!L24-'KN 2017 TV tab.1'!L24),ROUND('Tabulka č. 1'!L24-'KN 2017 TV tab.1'!L24,0),"")</f>
        <v>4207</v>
      </c>
      <c r="M24" s="85">
        <f>IF(ISNUMBER('Tabulka č. 1'!M24-'KN 2017 TV tab.1'!M24),ROUND('Tabulka č. 1'!M24-'KN 2017 TV tab.1'!M24,0),"")</f>
        <v>3875</v>
      </c>
      <c r="N24" s="85">
        <f>IF(ISNUMBER('Tabulka č. 1'!N24-'KN 2017 TV tab.1'!N24),ROUND('Tabulka č. 1'!N24-'KN 2017 TV tab.1'!N24,0),"")</f>
        <v>3821</v>
      </c>
      <c r="O24" s="87">
        <f>IF(ISNUMBER('Tabulka č. 1'!O24-'KN 2017 TV tab.1'!O24),ROUND('Tabulka č. 1'!O24-'KN 2017 TV tab.1'!O24,0),"")</f>
        <v>3370</v>
      </c>
      <c r="P24" s="49">
        <f t="shared" si="2"/>
        <v>3601.7857142857142</v>
      </c>
    </row>
    <row r="25" spans="1:16" x14ac:dyDescent="0.25">
      <c r="A25" s="43" t="s">
        <v>27</v>
      </c>
      <c r="B25" s="82">
        <f>IF(ISNUMBER('Tabulka č. 1'!B25-'KN 2017 TV tab.1'!B25),ROUND('Tabulka č. 1'!B25-'KN 2017 TV tab.1'!B25,2),"")</f>
        <v>0</v>
      </c>
      <c r="C25" s="82">
        <f>IF(ISNUMBER('Tabulka č. 1'!C25-'KN 2017 TV tab.1'!C25),ROUND('Tabulka č. 1'!C25-'KN 2017 TV tab.1'!C25,2),"")</f>
        <v>1.45</v>
      </c>
      <c r="D25" s="82">
        <f>IF(ISNUMBER('Tabulka č. 1'!D25-'KN 2017 TV tab.1'!D25),ROUND('Tabulka č. 1'!D25-'KN 2017 TV tab.1'!D25,2),"")</f>
        <v>0</v>
      </c>
      <c r="E25" s="82">
        <f>IF(ISNUMBER('Tabulka č. 1'!E25-'KN 2017 TV tab.1'!E25),ROUND('Tabulka č. 1'!E25-'KN 2017 TV tab.1'!E25,2),"")</f>
        <v>0</v>
      </c>
      <c r="F25" s="82">
        <f>IF(ISNUMBER('Tabulka č. 1'!F25-'KN 2017 TV tab.1'!F25),ROUND('Tabulka č. 1'!F25-'KN 2017 TV tab.1'!F25,2),"")</f>
        <v>1.17</v>
      </c>
      <c r="G25" s="83">
        <f>IF(ISNUMBER('Tabulka č. 1'!G25-'KN 2017 TV tab.1'!G25),ROUND('Tabulka č. 1'!G25-'KN 2017 TV tab.1'!G25,2),"")</f>
        <v>0</v>
      </c>
      <c r="H25" s="82">
        <f>IF(ISNUMBER('Tabulka č. 1'!H25-'KN 2017 TV tab.1'!H25),ROUND('Tabulka č. 1'!H25-'KN 2017 TV tab.1'!H25,2),"")</f>
        <v>0</v>
      </c>
      <c r="I25" s="82">
        <f>IF(ISNUMBER('Tabulka č. 1'!I25-'KN 2017 TV tab.1'!I25),ROUND('Tabulka č. 1'!I25-'KN 2017 TV tab.1'!I25,2),"")</f>
        <v>0</v>
      </c>
      <c r="J25" s="82">
        <f>IF(ISNUMBER('Tabulka č. 1'!J25-'KN 2017 TV tab.1'!J25),ROUND('Tabulka č. 1'!J25-'KN 2017 TV tab.1'!J25,2),"")</f>
        <v>0</v>
      </c>
      <c r="K25" s="82">
        <f>IF(ISNUMBER('Tabulka č. 1'!K25-'KN 2017 TV tab.1'!K25),ROUND('Tabulka č. 1'!K25-'KN 2017 TV tab.1'!K25,2),"")</f>
        <v>0</v>
      </c>
      <c r="L25" s="82">
        <f>IF(ISNUMBER('Tabulka č. 1'!L25-'KN 2017 TV tab.1'!L25),ROUND('Tabulka č. 1'!L25-'KN 2017 TV tab.1'!L25,2),"")</f>
        <v>0</v>
      </c>
      <c r="M25" s="82">
        <f>IF(ISNUMBER('Tabulka č. 1'!M25-'KN 2017 TV tab.1'!M25),ROUND('Tabulka č. 1'!M25-'KN 2017 TV tab.1'!M25,2),"")</f>
        <v>0</v>
      </c>
      <c r="N25" s="82">
        <f>IF(ISNUMBER('Tabulka č. 1'!N25-'KN 2017 TV tab.1'!N25),ROUND('Tabulka č. 1'!N25-'KN 2017 TV tab.1'!N25,2),"")</f>
        <v>0</v>
      </c>
      <c r="O25" s="84">
        <f>IF(ISNUMBER('Tabulka č. 1'!O25-'KN 2017 TV tab.1'!O25),ROUND('Tabulka č. 1'!O25-'KN 2017 TV tab.1'!O25,2),"")</f>
        <v>0</v>
      </c>
      <c r="P25" s="48">
        <f t="shared" si="2"/>
        <v>0.18714285714285714</v>
      </c>
    </row>
    <row r="26" spans="1:16" s="39" customFormat="1" ht="15.75" thickBot="1" x14ac:dyDescent="0.3">
      <c r="A26" s="44" t="s">
        <v>28</v>
      </c>
      <c r="B26" s="88">
        <f>IF(ISNUMBER('Tabulka č. 1'!B26-'KN 2017 TV tab.1'!B26),ROUND('Tabulka č. 1'!B26-'KN 2017 TV tab.1'!B26,0),"")</f>
        <v>3480</v>
      </c>
      <c r="C26" s="88">
        <f>IF(ISNUMBER('Tabulka č. 1'!C26-'KN 2017 TV tab.1'!C26),ROUND('Tabulka č. 1'!C26-'KN 2017 TV tab.1'!C26,0),"")</f>
        <v>3727</v>
      </c>
      <c r="D26" s="88">
        <f>IF(ISNUMBER('Tabulka č. 1'!D26-'KN 2017 TV tab.1'!D26),ROUND('Tabulka č. 1'!D26-'KN 2017 TV tab.1'!D26,0),"")</f>
        <v>2915</v>
      </c>
      <c r="E26" s="88">
        <f>IF(ISNUMBER('Tabulka č. 1'!E26-'KN 2017 TV tab.1'!E26),ROUND('Tabulka č. 1'!E26-'KN 2017 TV tab.1'!E26,0),"")</f>
        <v>3327</v>
      </c>
      <c r="F26" s="88">
        <f>IF(ISNUMBER('Tabulka č. 1'!F26-'KN 2017 TV tab.1'!F26),ROUND('Tabulka č. 1'!F26-'KN 2017 TV tab.1'!F26,0),"")</f>
        <v>2700</v>
      </c>
      <c r="G26" s="88">
        <f>IF(ISNUMBER('Tabulka č. 1'!G26-'KN 2017 TV tab.1'!G26),ROUND('Tabulka č. 1'!G26-'KN 2017 TV tab.1'!G26,0),"")</f>
        <v>1900</v>
      </c>
      <c r="H26" s="88">
        <f>IF(ISNUMBER('Tabulka č. 1'!H26-'KN 2017 TV tab.1'!H26),ROUND('Tabulka č. 1'!H26-'KN 2017 TV tab.1'!H26,0),"")</f>
        <v>1820</v>
      </c>
      <c r="I26" s="88">
        <f>IF(ISNUMBER('Tabulka č. 1'!I26-'KN 2017 TV tab.1'!I26),ROUND('Tabulka č. 1'!I26-'KN 2017 TV tab.1'!I26,0),"")</f>
        <v>2751</v>
      </c>
      <c r="J26" s="88">
        <f>IF(ISNUMBER('Tabulka č. 1'!J26-'KN 2017 TV tab.1'!J26),ROUND('Tabulka č. 1'!J26-'KN 2017 TV tab.1'!J26,0),"")</f>
        <v>2786</v>
      </c>
      <c r="K26" s="88">
        <f>IF(ISNUMBER('Tabulka č. 1'!K26-'KN 2017 TV tab.1'!K26),ROUND('Tabulka č. 1'!K26-'KN 2017 TV tab.1'!K26,0),"")</f>
        <v>2784</v>
      </c>
      <c r="L26" s="89">
        <f>IF(ISNUMBER('Tabulka č. 1'!L26-'KN 2017 TV tab.1'!L26),ROUND('Tabulka č. 1'!L26-'KN 2017 TV tab.1'!L26,0),"")</f>
        <v>3385</v>
      </c>
      <c r="M26" s="88">
        <f>IF(ISNUMBER('Tabulka č. 1'!M26-'KN 2017 TV tab.1'!M26),ROUND('Tabulka č. 1'!M26-'KN 2017 TV tab.1'!M26,0),"")</f>
        <v>2813</v>
      </c>
      <c r="N26" s="88">
        <f>IF(ISNUMBER('Tabulka č. 1'!N26-'KN 2017 TV tab.1'!N26),ROUND('Tabulka č. 1'!N26-'KN 2017 TV tab.1'!N26,0),"")</f>
        <v>2200</v>
      </c>
      <c r="O26" s="90">
        <f>IF(ISNUMBER('Tabulka č. 1'!O26-'KN 2017 TV tab.1'!O26),ROUND('Tabulka č. 1'!O26-'KN 2017 TV tab.1'!O26,0),"")</f>
        <v>3000</v>
      </c>
      <c r="P26" s="50">
        <f t="shared" si="2"/>
        <v>2827.7142857142858</v>
      </c>
    </row>
    <row r="27" spans="1:16" s="41" customFormat="1" ht="19.5" thickBot="1" x14ac:dyDescent="0.35">
      <c r="A27" s="100" t="str">
        <f>'KN 2018'!A9</f>
        <v>41-55-H/01 Opravář zemědělských strojů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1'!B28-'KN 2017 TV tab.1'!B28),ROUND('Tabulka č. 1'!B28-'KN 2017 TV tab.1'!B28,0),"")</f>
        <v>2395</v>
      </c>
      <c r="C28" s="78">
        <f>IF(ISNUMBER('Tabulka č. 1'!C28-'KN 2017 TV tab.1'!C28),ROUND('Tabulka č. 1'!C28-'KN 2017 TV tab.1'!C28,0),"")</f>
        <v>2882</v>
      </c>
      <c r="D28" s="78">
        <f>IF(ISNUMBER('Tabulka č. 1'!D28-'KN 2017 TV tab.1'!D28),ROUND('Tabulka č. 1'!D28-'KN 2017 TV tab.1'!D28,0),"")</f>
        <v>2367</v>
      </c>
      <c r="E28" s="78">
        <f>IF(ISNUMBER('Tabulka č. 1'!E28-'KN 2017 TV tab.1'!E28),ROUND('Tabulka č. 1'!E28-'KN 2017 TV tab.1'!E28,0),"")</f>
        <v>2333</v>
      </c>
      <c r="F28" s="78">
        <f>IF(ISNUMBER('Tabulka č. 1'!F28-'KN 2017 TV tab.1'!F28),ROUND('Tabulka č. 1'!F28-'KN 2017 TV tab.1'!F28,0),"")</f>
        <v>1968</v>
      </c>
      <c r="G28" s="78">
        <f>IF(ISNUMBER('Tabulka č. 1'!G28-'KN 2017 TV tab.1'!G28),ROUND('Tabulka č. 1'!G28-'KN 2017 TV tab.1'!G28,0),"")</f>
        <v>2909</v>
      </c>
      <c r="H28" s="78">
        <f>IF(ISNUMBER('Tabulka č. 1'!H28-'KN 2017 TV tab.1'!H28),ROUND('Tabulka č. 1'!H28-'KN 2017 TV tab.1'!H28,0),"")</f>
        <v>-544</v>
      </c>
      <c r="I28" s="78">
        <f>IF(ISNUMBER('Tabulka č. 1'!I28-'KN 2017 TV tab.1'!I28),ROUND('Tabulka č. 1'!I28-'KN 2017 TV tab.1'!I28,0),"")</f>
        <v>2432</v>
      </c>
      <c r="J28" s="78">
        <f>IF(ISNUMBER('Tabulka č. 1'!J28-'KN 2017 TV tab.1'!J28),ROUND('Tabulka č. 1'!J28-'KN 2017 TV tab.1'!J28,0),"")</f>
        <v>2510</v>
      </c>
      <c r="K28" s="78">
        <f>IF(ISNUMBER('Tabulka č. 1'!K28-'KN 2017 TV tab.1'!K28),ROUND('Tabulka č. 1'!K28-'KN 2017 TV tab.1'!K28,0),"")</f>
        <v>2437</v>
      </c>
      <c r="L28" s="78">
        <f>IF(ISNUMBER('Tabulka č. 1'!L28-'KN 2017 TV tab.1'!L28),ROUND('Tabulka č. 1'!L28-'KN 2017 TV tab.1'!L28,0),"")</f>
        <v>2635</v>
      </c>
      <c r="M28" s="78">
        <f>IF(ISNUMBER('Tabulka č. 1'!M28-'KN 2017 TV tab.1'!M28),ROUND('Tabulka č. 1'!M28-'KN 2017 TV tab.1'!M28,0),"")</f>
        <v>2427</v>
      </c>
      <c r="N28" s="78">
        <f>IF(ISNUMBER('Tabulka č. 1'!N28-'KN 2017 TV tab.1'!N28),ROUND('Tabulka č. 1'!N28-'KN 2017 TV tab.1'!N28,0),"")</f>
        <v>2302</v>
      </c>
      <c r="O28" s="79">
        <f>IF(ISNUMBER('Tabulka č. 1'!O28-'KN 2017 TV tab.1'!O28),ROUND('Tabulka č. 1'!O28-'KN 2017 TV tab.1'!O28,0),"")</f>
        <v>-3530</v>
      </c>
      <c r="P28" s="46">
        <f>IF(ISNUMBER(AVERAGE(B28:O28)),AVERAGE(B28:O28),"")</f>
        <v>1823.0714285714287</v>
      </c>
    </row>
    <row r="29" spans="1:16" s="39" customFormat="1" x14ac:dyDescent="0.25">
      <c r="A29" s="42" t="s">
        <v>52</v>
      </c>
      <c r="B29" s="80">
        <f>IF(ISNUMBER('Tabulka č. 1'!B29-'KN 2017 TV tab.1'!B29),ROUND('Tabulka č. 1'!B29-'KN 2017 TV tab.1'!B29,0),"")</f>
        <v>0</v>
      </c>
      <c r="C29" s="80">
        <f>IF(ISNUMBER('Tabulka č. 1'!C29-'KN 2017 TV tab.1'!C29),ROUND('Tabulka č. 1'!C29-'KN 2017 TV tab.1'!C29,0),"")</f>
        <v>-53</v>
      </c>
      <c r="D29" s="80">
        <f>IF(ISNUMBER('Tabulka č. 1'!D29-'KN 2017 TV tab.1'!D29),ROUND('Tabulka č. 1'!D29-'KN 2017 TV tab.1'!D29,0),"")</f>
        <v>0</v>
      </c>
      <c r="E29" s="80">
        <f>IF(ISNUMBER('Tabulka č. 1'!E29-'KN 2017 TV tab.1'!E29),ROUND('Tabulka č. 1'!E29-'KN 2017 TV tab.1'!E29,0),"")</f>
        <v>0</v>
      </c>
      <c r="F29" s="80">
        <f>IF(ISNUMBER('Tabulka č. 1'!F29-'KN 2017 TV tab.1'!F29),ROUND('Tabulka č. 1'!F29-'KN 2017 TV tab.1'!F29,0),"")</f>
        <v>0</v>
      </c>
      <c r="G29" s="80">
        <f>IF(ISNUMBER('Tabulka č. 1'!G29-'KN 2017 TV tab.1'!G29),ROUND('Tabulka č. 1'!G29-'KN 2017 TV tab.1'!G29,0),"")</f>
        <v>-37</v>
      </c>
      <c r="H29" s="80">
        <f>IF(ISNUMBER('Tabulka č. 1'!H29-'KN 2017 TV tab.1'!H29),ROUND('Tabulka č. 1'!H29-'KN 2017 TV tab.1'!H29,0),"")</f>
        <v>0</v>
      </c>
      <c r="I29" s="80">
        <f>IF(ISNUMBER('Tabulka č. 1'!I29-'KN 2017 TV tab.1'!I29),ROUND('Tabulka č. 1'!I29-'KN 2017 TV tab.1'!I29,0),"")</f>
        <v>1</v>
      </c>
      <c r="J29" s="80">
        <f>IF(ISNUMBER('Tabulka č. 1'!J29-'KN 2017 TV tab.1'!J29),ROUND('Tabulka č. 1'!J29-'KN 2017 TV tab.1'!J29,0),"")</f>
        <v>-12</v>
      </c>
      <c r="K29" s="80">
        <f>IF(ISNUMBER('Tabulka č. 1'!K29-'KN 2017 TV tab.1'!K29),ROUND('Tabulka č. 1'!K29-'KN 2017 TV tab.1'!K29,0),"")</f>
        <v>-6</v>
      </c>
      <c r="L29" s="80">
        <f>IF(ISNUMBER('Tabulka č. 1'!L29-'KN 2017 TV tab.1'!L29),ROUND('Tabulka č. 1'!L29-'KN 2017 TV tab.1'!L29,0),"")</f>
        <v>0</v>
      </c>
      <c r="M29" s="80">
        <f>IF(ISNUMBER('Tabulka č. 1'!M29-'KN 2017 TV tab.1'!M29),ROUND('Tabulka č. 1'!M29-'KN 2017 TV tab.1'!M29,0),"")</f>
        <v>-2</v>
      </c>
      <c r="N29" s="80">
        <f>IF(ISNUMBER('Tabulka č. 1'!N29-'KN 2017 TV tab.1'!N29),ROUND('Tabulka č. 1'!N29-'KN 2017 TV tab.1'!N29,0),"")</f>
        <v>0</v>
      </c>
      <c r="O29" s="81">
        <f>IF(ISNUMBER('Tabulka č. 1'!O29-'KN 2017 TV tab.1'!O29),ROUND('Tabulka č. 1'!O29-'KN 2017 TV tab.1'!O29,0),"")</f>
        <v>-15</v>
      </c>
      <c r="P29" s="47">
        <f t="shared" ref="P29:P33" si="3">IF(ISNUMBER(AVERAGE(B29:O29)),AVERAGE(B29:O29),"")</f>
        <v>-8.8571428571428577</v>
      </c>
    </row>
    <row r="30" spans="1:16" x14ac:dyDescent="0.25">
      <c r="A30" s="43" t="s">
        <v>25</v>
      </c>
      <c r="B30" s="82">
        <f>IF(ISNUMBER('Tabulka č. 1'!B30-'KN 2017 TV tab.1'!B30),ROUND('Tabulka č. 1'!B30-'KN 2017 TV tab.1'!B30,2),"")</f>
        <v>0</v>
      </c>
      <c r="C30" s="82">
        <f>IF(ISNUMBER('Tabulka č. 1'!C30-'KN 2017 TV tab.1'!C30),ROUND('Tabulka č. 1'!C30-'KN 2017 TV tab.1'!C30,2),"")</f>
        <v>0.87</v>
      </c>
      <c r="D30" s="82">
        <f>IF(ISNUMBER('Tabulka č. 1'!D30-'KN 2017 TV tab.1'!D30),ROUND('Tabulka č. 1'!D30-'KN 2017 TV tab.1'!D30,2),"")</f>
        <v>0</v>
      </c>
      <c r="E30" s="82">
        <f>IF(ISNUMBER('Tabulka č. 1'!E30-'KN 2017 TV tab.1'!E30),ROUND('Tabulka č. 1'!E30-'KN 2017 TV tab.1'!E30,2),"")</f>
        <v>0</v>
      </c>
      <c r="F30" s="82">
        <f>IF(ISNUMBER('Tabulka č. 1'!F30-'KN 2017 TV tab.1'!F30),ROUND('Tabulka č. 1'!F30-'KN 2017 TV tab.1'!F30,2),"")</f>
        <v>-0.13</v>
      </c>
      <c r="G30" s="83">
        <f>IF(ISNUMBER('Tabulka č. 1'!G30-'KN 2017 TV tab.1'!G30),ROUND('Tabulka č. 1'!G30-'KN 2017 TV tab.1'!G30,2),"")</f>
        <v>-2.06</v>
      </c>
      <c r="H30" s="82">
        <f>IF(ISNUMBER('Tabulka č. 1'!H30-'KN 2017 TV tab.1'!H30),ROUND('Tabulka č. 1'!H30-'KN 2017 TV tab.1'!H30,2),"")</f>
        <v>3.6</v>
      </c>
      <c r="I30" s="82">
        <f>IF(ISNUMBER('Tabulka č. 1'!I30-'KN 2017 TV tab.1'!I30),ROUND('Tabulka č. 1'!I30-'KN 2017 TV tab.1'!I30,2),"")</f>
        <v>0</v>
      </c>
      <c r="J30" s="82">
        <f>IF(ISNUMBER('Tabulka č. 1'!J30-'KN 2017 TV tab.1'!J30),ROUND('Tabulka č. 1'!J30-'KN 2017 TV tab.1'!J30,2),"")</f>
        <v>0</v>
      </c>
      <c r="K30" s="82">
        <f>IF(ISNUMBER('Tabulka č. 1'!K30-'KN 2017 TV tab.1'!K30),ROUND('Tabulka č. 1'!K30-'KN 2017 TV tab.1'!K30,2),"")</f>
        <v>0</v>
      </c>
      <c r="L30" s="82">
        <f>IF(ISNUMBER('Tabulka č. 1'!L30-'KN 2017 TV tab.1'!L30),ROUND('Tabulka č. 1'!L30-'KN 2017 TV tab.1'!L30,2),"")</f>
        <v>0.08</v>
      </c>
      <c r="M30" s="82">
        <f>IF(ISNUMBER('Tabulka č. 1'!M30-'KN 2017 TV tab.1'!M30),ROUND('Tabulka č. 1'!M30-'KN 2017 TV tab.1'!M30,2),"")</f>
        <v>0</v>
      </c>
      <c r="N30" s="82">
        <f>IF(ISNUMBER('Tabulka č. 1'!N30-'KN 2017 TV tab.1'!N30),ROUND('Tabulka č. 1'!N30-'KN 2017 TV tab.1'!N30,2),"")</f>
        <v>0</v>
      </c>
      <c r="O30" s="84">
        <f>IF(ISNUMBER('Tabulka č. 1'!O30-'KN 2017 TV tab.1'!O30),ROUND('Tabulka č. 1'!O30-'KN 2017 TV tab.1'!O30,2),"")</f>
        <v>7.39</v>
      </c>
      <c r="P30" s="48">
        <f t="shared" si="3"/>
        <v>0.6964285714285714</v>
      </c>
    </row>
    <row r="31" spans="1:16" s="39" customFormat="1" x14ac:dyDescent="0.25">
      <c r="A31" s="42" t="s">
        <v>26</v>
      </c>
      <c r="B31" s="85">
        <f>IF(ISNUMBER('Tabulka č. 1'!B31-'KN 2017 TV tab.1'!B31),ROUND('Tabulka č. 1'!B31-'KN 2017 TV tab.1'!B31,0),"")</f>
        <v>3530</v>
      </c>
      <c r="C31" s="85">
        <f>IF(ISNUMBER('Tabulka č. 1'!C31-'KN 2017 TV tab.1'!C31),ROUND('Tabulka č. 1'!C31-'KN 2017 TV tab.1'!C31,0),"")</f>
        <v>5046</v>
      </c>
      <c r="D31" s="85">
        <f>IF(ISNUMBER('Tabulka č. 1'!D31-'KN 2017 TV tab.1'!D31),ROUND('Tabulka č. 1'!D31-'KN 2017 TV tab.1'!D31,0),"")</f>
        <v>3939</v>
      </c>
      <c r="E31" s="85">
        <f>IF(ISNUMBER('Tabulka č. 1'!E31-'KN 2017 TV tab.1'!E31),ROUND('Tabulka č. 1'!E31-'KN 2017 TV tab.1'!E31,0),"")</f>
        <v>3268</v>
      </c>
      <c r="F31" s="85">
        <f>IF(ISNUMBER('Tabulka č. 1'!F31-'KN 2017 TV tab.1'!F31),ROUND('Tabulka č. 1'!F31-'KN 2017 TV tab.1'!F31,0),"")</f>
        <v>3000</v>
      </c>
      <c r="G31" s="85">
        <f>IF(ISNUMBER('Tabulka č. 1'!G31-'KN 2017 TV tab.1'!G31),ROUND('Tabulka č. 1'!G31-'KN 2017 TV tab.1'!G31,0),"")</f>
        <v>2597</v>
      </c>
      <c r="H31" s="85">
        <f>IF(ISNUMBER('Tabulka č. 1'!H31-'KN 2017 TV tab.1'!H31),ROUND('Tabulka č. 1'!H31-'KN 2017 TV tab.1'!H31,0),"")</f>
        <v>2690</v>
      </c>
      <c r="I31" s="85">
        <f>IF(ISNUMBER('Tabulka č. 1'!I31-'KN 2017 TV tab.1'!I31),ROUND('Tabulka č. 1'!I31-'KN 2017 TV tab.1'!I31,0),"")</f>
        <v>3567</v>
      </c>
      <c r="J31" s="85">
        <f>IF(ISNUMBER('Tabulka č. 1'!J31-'KN 2017 TV tab.1'!J31),ROUND('Tabulka č. 1'!J31-'KN 2017 TV tab.1'!J31,0),"")</f>
        <v>3675</v>
      </c>
      <c r="K31" s="85">
        <f>IF(ISNUMBER('Tabulka č. 1'!K31-'KN 2017 TV tab.1'!K31),ROUND('Tabulka č. 1'!K31-'KN 2017 TV tab.1'!K31,0),"")</f>
        <v>3840</v>
      </c>
      <c r="L31" s="86">
        <f>IF(ISNUMBER('Tabulka č. 1'!L31-'KN 2017 TV tab.1'!L31),ROUND('Tabulka č. 1'!L31-'KN 2017 TV tab.1'!L31,0),"")</f>
        <v>4207</v>
      </c>
      <c r="M31" s="85">
        <f>IF(ISNUMBER('Tabulka č. 1'!M31-'KN 2017 TV tab.1'!M31),ROUND('Tabulka č. 1'!M31-'KN 2017 TV tab.1'!M31,0),"")</f>
        <v>3875</v>
      </c>
      <c r="N31" s="85">
        <f>IF(ISNUMBER('Tabulka č. 1'!N31-'KN 2017 TV tab.1'!N31),ROUND('Tabulka č. 1'!N31-'KN 2017 TV tab.1'!N31,0),"")</f>
        <v>3821</v>
      </c>
      <c r="O31" s="87">
        <f>IF(ISNUMBER('Tabulka č. 1'!O31-'KN 2017 TV tab.1'!O31),ROUND('Tabulka č. 1'!O31-'KN 2017 TV tab.1'!O31,0),"")</f>
        <v>3370</v>
      </c>
      <c r="P31" s="49">
        <f t="shared" si="3"/>
        <v>3601.7857142857142</v>
      </c>
    </row>
    <row r="32" spans="1:16" x14ac:dyDescent="0.25">
      <c r="A32" s="43" t="s">
        <v>27</v>
      </c>
      <c r="B32" s="82">
        <f>IF(ISNUMBER('Tabulka č. 1'!B32-'KN 2017 TV tab.1'!B32),ROUND('Tabulka č. 1'!B32-'KN 2017 TV tab.1'!B32,2),"")</f>
        <v>0</v>
      </c>
      <c r="C32" s="82">
        <f>IF(ISNUMBER('Tabulka č. 1'!C32-'KN 2017 TV tab.1'!C32),ROUND('Tabulka č. 1'!C32-'KN 2017 TV tab.1'!C32,2),"")</f>
        <v>1.45</v>
      </c>
      <c r="D32" s="82">
        <f>IF(ISNUMBER('Tabulka č. 1'!D32-'KN 2017 TV tab.1'!D32),ROUND('Tabulka č. 1'!D32-'KN 2017 TV tab.1'!D32,2),"")</f>
        <v>0</v>
      </c>
      <c r="E32" s="82">
        <f>IF(ISNUMBER('Tabulka č. 1'!E32-'KN 2017 TV tab.1'!E32),ROUND('Tabulka č. 1'!E32-'KN 2017 TV tab.1'!E32,2),"")</f>
        <v>0</v>
      </c>
      <c r="F32" s="82">
        <f>IF(ISNUMBER('Tabulka č. 1'!F32-'KN 2017 TV tab.1'!F32),ROUND('Tabulka č. 1'!F32-'KN 2017 TV tab.1'!F32,2),"")</f>
        <v>-4.09</v>
      </c>
      <c r="G32" s="83">
        <f>IF(ISNUMBER('Tabulka č. 1'!G32-'KN 2017 TV tab.1'!G32),ROUND('Tabulka č. 1'!G32-'KN 2017 TV tab.1'!G32,2),"")</f>
        <v>0</v>
      </c>
      <c r="H32" s="82">
        <f>IF(ISNUMBER('Tabulka č. 1'!H32-'KN 2017 TV tab.1'!H32),ROUND('Tabulka č. 1'!H32-'KN 2017 TV tab.1'!H32,2),"")</f>
        <v>0</v>
      </c>
      <c r="I32" s="82">
        <f>IF(ISNUMBER('Tabulka č. 1'!I32-'KN 2017 TV tab.1'!I32),ROUND('Tabulka č. 1'!I32-'KN 2017 TV tab.1'!I32,2),"")</f>
        <v>0</v>
      </c>
      <c r="J32" s="82">
        <f>IF(ISNUMBER('Tabulka č. 1'!J32-'KN 2017 TV tab.1'!J32),ROUND('Tabulka č. 1'!J32-'KN 2017 TV tab.1'!J32,2),"")</f>
        <v>0</v>
      </c>
      <c r="K32" s="82">
        <f>IF(ISNUMBER('Tabulka č. 1'!K32-'KN 2017 TV tab.1'!K32),ROUND('Tabulka č. 1'!K32-'KN 2017 TV tab.1'!K32,2),"")</f>
        <v>0</v>
      </c>
      <c r="L32" s="82">
        <f>IF(ISNUMBER('Tabulka č. 1'!L32-'KN 2017 TV tab.1'!L32),ROUND('Tabulka č. 1'!L32-'KN 2017 TV tab.1'!L32,2),"")</f>
        <v>0</v>
      </c>
      <c r="M32" s="82">
        <f>IF(ISNUMBER('Tabulka č. 1'!M32-'KN 2017 TV tab.1'!M32),ROUND('Tabulka č. 1'!M32-'KN 2017 TV tab.1'!M32,2),"")</f>
        <v>0</v>
      </c>
      <c r="N32" s="82">
        <f>IF(ISNUMBER('Tabulka č. 1'!N32-'KN 2017 TV tab.1'!N32),ROUND('Tabulka č. 1'!N32-'KN 2017 TV tab.1'!N32,2),"")</f>
        <v>0</v>
      </c>
      <c r="O32" s="84">
        <f>IF(ISNUMBER('Tabulka č. 1'!O32-'KN 2017 TV tab.1'!O32),ROUND('Tabulka č. 1'!O32-'KN 2017 TV tab.1'!O32,2),"")</f>
        <v>0</v>
      </c>
      <c r="P32" s="48">
        <f t="shared" si="3"/>
        <v>-0.18857142857142856</v>
      </c>
    </row>
    <row r="33" spans="1:16" s="39" customFormat="1" ht="15.75" thickBot="1" x14ac:dyDescent="0.3">
      <c r="A33" s="44" t="s">
        <v>28</v>
      </c>
      <c r="B33" s="88">
        <f>IF(ISNUMBER('Tabulka č. 1'!B33-'KN 2017 TV tab.1'!B33),ROUND('Tabulka č. 1'!B33-'KN 2017 TV tab.1'!B33,0),"")</f>
        <v>3480</v>
      </c>
      <c r="C33" s="88">
        <f>IF(ISNUMBER('Tabulka č. 1'!C33-'KN 2017 TV tab.1'!C33),ROUND('Tabulka č. 1'!C33-'KN 2017 TV tab.1'!C33,0),"")</f>
        <v>3727</v>
      </c>
      <c r="D33" s="88">
        <f>IF(ISNUMBER('Tabulka č. 1'!D33-'KN 2017 TV tab.1'!D33),ROUND('Tabulka č. 1'!D33-'KN 2017 TV tab.1'!D33,0),"")</f>
        <v>2915</v>
      </c>
      <c r="E33" s="88">
        <f>IF(ISNUMBER('Tabulka č. 1'!E33-'KN 2017 TV tab.1'!E33),ROUND('Tabulka č. 1'!E33-'KN 2017 TV tab.1'!E33,0),"")</f>
        <v>3327</v>
      </c>
      <c r="F33" s="88">
        <f>IF(ISNUMBER('Tabulka č. 1'!F33-'KN 2017 TV tab.1'!F33),ROUND('Tabulka č. 1'!F33-'KN 2017 TV tab.1'!F33,0),"")</f>
        <v>2700</v>
      </c>
      <c r="G33" s="88">
        <f>IF(ISNUMBER('Tabulka č. 1'!G33-'KN 2017 TV tab.1'!G33),ROUND('Tabulka č. 1'!G33-'KN 2017 TV tab.1'!G33,0),"")</f>
        <v>1900</v>
      </c>
      <c r="H33" s="88">
        <f>IF(ISNUMBER('Tabulka č. 1'!H33-'KN 2017 TV tab.1'!H33),ROUND('Tabulka č. 1'!H33-'KN 2017 TV tab.1'!H33,0),"")</f>
        <v>1820</v>
      </c>
      <c r="I33" s="88">
        <f>IF(ISNUMBER('Tabulka č. 1'!I33-'KN 2017 TV tab.1'!I33),ROUND('Tabulka č. 1'!I33-'KN 2017 TV tab.1'!I33,0),"")</f>
        <v>2751</v>
      </c>
      <c r="J33" s="88">
        <f>IF(ISNUMBER('Tabulka č. 1'!J33-'KN 2017 TV tab.1'!J33),ROUND('Tabulka č. 1'!J33-'KN 2017 TV tab.1'!J33,0),"")</f>
        <v>2786</v>
      </c>
      <c r="K33" s="88">
        <f>IF(ISNUMBER('Tabulka č. 1'!K33-'KN 2017 TV tab.1'!K33),ROUND('Tabulka č. 1'!K33-'KN 2017 TV tab.1'!K33,0),"")</f>
        <v>2784</v>
      </c>
      <c r="L33" s="89">
        <f>IF(ISNUMBER('Tabulka č. 1'!L33-'KN 2017 TV tab.1'!L33),ROUND('Tabulka č. 1'!L33-'KN 2017 TV tab.1'!L33,0),"")</f>
        <v>3385</v>
      </c>
      <c r="M33" s="88">
        <f>IF(ISNUMBER('Tabulka č. 1'!M33-'KN 2017 TV tab.1'!M33),ROUND('Tabulka č. 1'!M33-'KN 2017 TV tab.1'!M33,0),"")</f>
        <v>2813</v>
      </c>
      <c r="N33" s="88">
        <f>IF(ISNUMBER('Tabulka č. 1'!N33-'KN 2017 TV tab.1'!N33),ROUND('Tabulka č. 1'!N33-'KN 2017 TV tab.1'!N33,0),"")</f>
        <v>2200</v>
      </c>
      <c r="O33" s="90">
        <f>IF(ISNUMBER('Tabulka č. 1'!O33-'KN 2017 TV tab.1'!O33),ROUND('Tabulka č. 1'!O33-'KN 2017 TV tab.1'!O33,0),"")</f>
        <v>3000</v>
      </c>
      <c r="P33" s="50">
        <f t="shared" si="3"/>
        <v>2827.7142857142858</v>
      </c>
    </row>
    <row r="34" spans="1:16" s="41" customFormat="1" ht="19.5" thickBot="1" x14ac:dyDescent="0.35">
      <c r="A34" s="100" t="str">
        <f>'KN 2018'!A10</f>
        <v>29-54-H/01 Cukrář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1'!B35-'KN 2017 TV tab.1'!B35),ROUND('Tabulka č. 1'!B35-'KN 2017 TV tab.1'!B35,0),"")</f>
        <v>2124</v>
      </c>
      <c r="C35" s="78">
        <f>IF(ISNUMBER('Tabulka č. 1'!C35-'KN 2017 TV tab.1'!C35),ROUND('Tabulka č. 1'!C35-'KN 2017 TV tab.1'!C35,0),"")</f>
        <v>2247</v>
      </c>
      <c r="D35" s="78">
        <f>IF(ISNUMBER('Tabulka č. 1'!D35-'KN 2017 TV tab.1'!D35),ROUND('Tabulka č. 1'!D35-'KN 2017 TV tab.1'!D35,0),"")</f>
        <v>2405</v>
      </c>
      <c r="E35" s="78">
        <f>IF(ISNUMBER('Tabulka č. 1'!E35-'KN 2017 TV tab.1'!E35),ROUND('Tabulka č. 1'!E35-'KN 2017 TV tab.1'!E35,0),"")</f>
        <v>2256</v>
      </c>
      <c r="F35" s="78">
        <f>IF(ISNUMBER('Tabulka č. 1'!F35-'KN 2017 TV tab.1'!F35),ROUND('Tabulka č. 1'!F35-'KN 2017 TV tab.1'!F35,0),"")</f>
        <v>3279</v>
      </c>
      <c r="G35" s="78">
        <f>IF(ISNUMBER('Tabulka č. 1'!G35-'KN 2017 TV tab.1'!G35),ROUND('Tabulka č. 1'!G35-'KN 2017 TV tab.1'!G35,0),"")</f>
        <v>1503</v>
      </c>
      <c r="H35" s="78">
        <f>IF(ISNUMBER('Tabulka č. 1'!H35-'KN 2017 TV tab.1'!H35),ROUND('Tabulka č. 1'!H35-'KN 2017 TV tab.1'!H35,0),"")</f>
        <v>3087</v>
      </c>
      <c r="I35" s="78">
        <f>IF(ISNUMBER('Tabulka č. 1'!I35-'KN 2017 TV tab.1'!I35),ROUND('Tabulka č. 1'!I35-'KN 2017 TV tab.1'!I35,0),"")</f>
        <v>2341</v>
      </c>
      <c r="J35" s="78">
        <f>IF(ISNUMBER('Tabulka č. 1'!J35-'KN 2017 TV tab.1'!J35),ROUND('Tabulka č. 1'!J35-'KN 2017 TV tab.1'!J35,0),"")</f>
        <v>2510</v>
      </c>
      <c r="K35" s="78">
        <f>IF(ISNUMBER('Tabulka č. 1'!K35-'KN 2017 TV tab.1'!K35),ROUND('Tabulka č. 1'!K35-'KN 2017 TV tab.1'!K35,0),"")</f>
        <v>2532</v>
      </c>
      <c r="L35" s="78">
        <f>IF(ISNUMBER('Tabulka č. 1'!L35-'KN 2017 TV tab.1'!L35),ROUND('Tabulka č. 1'!L35-'KN 2017 TV tab.1'!L35,0),"")</f>
        <v>3054</v>
      </c>
      <c r="M35" s="78">
        <f>IF(ISNUMBER('Tabulka č. 1'!M35-'KN 2017 TV tab.1'!M35),ROUND('Tabulka č. 1'!M35-'KN 2017 TV tab.1'!M35,0),"")</f>
        <v>2416</v>
      </c>
      <c r="N35" s="78">
        <f>IF(ISNUMBER('Tabulka č. 1'!N35-'KN 2017 TV tab.1'!N35),ROUND('Tabulka č. 1'!N35-'KN 2017 TV tab.1'!N35,0),"")</f>
        <v>1801</v>
      </c>
      <c r="O35" s="79">
        <f>IF(ISNUMBER('Tabulka č. 1'!O35-'KN 2017 TV tab.1'!O35),ROUND('Tabulka č. 1'!O35-'KN 2017 TV tab.1'!O35,0),"")</f>
        <v>2215</v>
      </c>
      <c r="P35" s="46">
        <f>IF(ISNUMBER(AVERAGE(B35:O35)),AVERAGE(B35:O35),"")</f>
        <v>2412.1428571428573</v>
      </c>
    </row>
    <row r="36" spans="1:16" s="39" customFormat="1" x14ac:dyDescent="0.25">
      <c r="A36" s="42" t="s">
        <v>52</v>
      </c>
      <c r="B36" s="80">
        <f>IF(ISNUMBER('Tabulka č. 1'!B36-'KN 2017 TV tab.1'!B36),ROUND('Tabulka č. 1'!B36-'KN 2017 TV tab.1'!B36,0),"")</f>
        <v>0</v>
      </c>
      <c r="C36" s="80">
        <f>IF(ISNUMBER('Tabulka č. 1'!C36-'KN 2017 TV tab.1'!C36),ROUND('Tabulka č. 1'!C36-'KN 2017 TV tab.1'!C36,0),"")</f>
        <v>-6</v>
      </c>
      <c r="D36" s="80">
        <f>IF(ISNUMBER('Tabulka č. 1'!D36-'KN 2017 TV tab.1'!D36),ROUND('Tabulka č. 1'!D36-'KN 2017 TV tab.1'!D36,0),"")</f>
        <v>0</v>
      </c>
      <c r="E36" s="80">
        <f>IF(ISNUMBER('Tabulka č. 1'!E36-'KN 2017 TV tab.1'!E36),ROUND('Tabulka č. 1'!E36-'KN 2017 TV tab.1'!E36,0),"")</f>
        <v>0</v>
      </c>
      <c r="F36" s="80">
        <f>IF(ISNUMBER('Tabulka č. 1'!F36-'KN 2017 TV tab.1'!F36),ROUND('Tabulka č. 1'!F36-'KN 2017 TV tab.1'!F36,0),"")</f>
        <v>0</v>
      </c>
      <c r="G36" s="80">
        <f>IF(ISNUMBER('Tabulka č. 1'!G36-'KN 2017 TV tab.1'!G36),ROUND('Tabulka č. 1'!G36-'KN 2017 TV tab.1'!G36,0),"")</f>
        <v>-43</v>
      </c>
      <c r="H36" s="80">
        <f>IF(ISNUMBER('Tabulka č. 1'!H36-'KN 2017 TV tab.1'!H36),ROUND('Tabulka č. 1'!H36-'KN 2017 TV tab.1'!H36,0),"")</f>
        <v>0</v>
      </c>
      <c r="I36" s="80">
        <f>IF(ISNUMBER('Tabulka č. 1'!I36-'KN 2017 TV tab.1'!I36),ROUND('Tabulka č. 1'!I36-'KN 2017 TV tab.1'!I36,0),"")</f>
        <v>1</v>
      </c>
      <c r="J36" s="80">
        <f>IF(ISNUMBER('Tabulka č. 1'!J36-'KN 2017 TV tab.1'!J36),ROUND('Tabulka č. 1'!J36-'KN 2017 TV tab.1'!J36,0),"")</f>
        <v>-12</v>
      </c>
      <c r="K36" s="80">
        <f>IF(ISNUMBER('Tabulka č. 1'!K36-'KN 2017 TV tab.1'!K36),ROUND('Tabulka č. 1'!K36-'KN 2017 TV tab.1'!K36,0),"")</f>
        <v>-7</v>
      </c>
      <c r="L36" s="80">
        <f>IF(ISNUMBER('Tabulka č. 1'!L36-'KN 2017 TV tab.1'!L36),ROUND('Tabulka č. 1'!L36-'KN 2017 TV tab.1'!L36,0),"")</f>
        <v>0</v>
      </c>
      <c r="M36" s="80">
        <f>IF(ISNUMBER('Tabulka č. 1'!M36-'KN 2017 TV tab.1'!M36),ROUND('Tabulka č. 1'!M36-'KN 2017 TV tab.1'!M36,0),"")</f>
        <v>-2</v>
      </c>
      <c r="N36" s="80">
        <f>IF(ISNUMBER('Tabulka č. 1'!N36-'KN 2017 TV tab.1'!N36),ROUND('Tabulka č. 1'!N36-'KN 2017 TV tab.1'!N36,0),"")</f>
        <v>0</v>
      </c>
      <c r="O36" s="81">
        <f>IF(ISNUMBER('Tabulka č. 1'!O36-'KN 2017 TV tab.1'!O36),ROUND('Tabulka č. 1'!O36-'KN 2017 TV tab.1'!O36,0),"")</f>
        <v>-15</v>
      </c>
      <c r="P36" s="47">
        <f t="shared" ref="P36:P40" si="4">IF(ISNUMBER(AVERAGE(B36:O36)),AVERAGE(B36:O36),"")</f>
        <v>-6</v>
      </c>
    </row>
    <row r="37" spans="1:16" x14ac:dyDescent="0.25">
      <c r="A37" s="43" t="s">
        <v>25</v>
      </c>
      <c r="B37" s="82">
        <f>IF(ISNUMBER('Tabulka č. 1'!B37-'KN 2017 TV tab.1'!B37),ROUND('Tabulka č. 1'!B37-'KN 2017 TV tab.1'!B37,2),"")</f>
        <v>0</v>
      </c>
      <c r="C37" s="82">
        <f>IF(ISNUMBER('Tabulka č. 1'!C37-'KN 2017 TV tab.1'!C37),ROUND('Tabulka č. 1'!C37-'KN 2017 TV tab.1'!C37,2),"")</f>
        <v>1.21</v>
      </c>
      <c r="D37" s="82">
        <f>IF(ISNUMBER('Tabulka č. 1'!D37-'KN 2017 TV tab.1'!D37),ROUND('Tabulka č. 1'!D37-'KN 2017 TV tab.1'!D37,2),"")</f>
        <v>0</v>
      </c>
      <c r="E37" s="82">
        <f>IF(ISNUMBER('Tabulka č. 1'!E37-'KN 2017 TV tab.1'!E37),ROUND('Tabulka č. 1'!E37-'KN 2017 TV tab.1'!E37,2),"")</f>
        <v>0</v>
      </c>
      <c r="F37" s="82">
        <f>IF(ISNUMBER('Tabulka č. 1'!F37-'KN 2017 TV tab.1'!F37),ROUND('Tabulka č. 1'!F37-'KN 2017 TV tab.1'!F37,2),"")</f>
        <v>-3.73</v>
      </c>
      <c r="G37" s="83">
        <f>IF(ISNUMBER('Tabulka č. 1'!G37-'KN 2017 TV tab.1'!G37),ROUND('Tabulka č. 1'!G37-'KN 2017 TV tab.1'!G37,2),"")</f>
        <v>0</v>
      </c>
      <c r="H37" s="82">
        <f>IF(ISNUMBER('Tabulka č. 1'!H37-'KN 2017 TV tab.1'!H37),ROUND('Tabulka č. 1'!H37-'KN 2017 TV tab.1'!H37,2),"")</f>
        <v>-2</v>
      </c>
      <c r="I37" s="82">
        <f>IF(ISNUMBER('Tabulka č. 1'!I37-'KN 2017 TV tab.1'!I37),ROUND('Tabulka č. 1'!I37-'KN 2017 TV tab.1'!I37,2),"")</f>
        <v>0</v>
      </c>
      <c r="J37" s="82">
        <f>IF(ISNUMBER('Tabulka č. 1'!J37-'KN 2017 TV tab.1'!J37),ROUND('Tabulka č. 1'!J37-'KN 2017 TV tab.1'!J37,2),"")</f>
        <v>0</v>
      </c>
      <c r="K37" s="82">
        <f>IF(ISNUMBER('Tabulka č. 1'!K37-'KN 2017 TV tab.1'!K37),ROUND('Tabulka č. 1'!K37-'KN 2017 TV tab.1'!K37,2),"")</f>
        <v>0</v>
      </c>
      <c r="L37" s="82">
        <f>IF(ISNUMBER('Tabulka č. 1'!L37-'KN 2017 TV tab.1'!L37),ROUND('Tabulka č. 1'!L37-'KN 2017 TV tab.1'!L37,2),"")</f>
        <v>-0.12</v>
      </c>
      <c r="M37" s="82">
        <f>IF(ISNUMBER('Tabulka č. 1'!M37-'KN 2017 TV tab.1'!M37),ROUND('Tabulka č. 1'!M37-'KN 2017 TV tab.1'!M37,2),"")</f>
        <v>0</v>
      </c>
      <c r="N37" s="82">
        <f>IF(ISNUMBER('Tabulka č. 1'!N37-'KN 2017 TV tab.1'!N37),ROUND('Tabulka č. 1'!N37-'KN 2017 TV tab.1'!N37,2),"")</f>
        <v>1</v>
      </c>
      <c r="O37" s="84">
        <f>IF(ISNUMBER('Tabulka č. 1'!O37-'KN 2017 TV tab.1'!O37),ROUND('Tabulka č. 1'!O37-'KN 2017 TV tab.1'!O37,2),"")</f>
        <v>0</v>
      </c>
      <c r="P37" s="48">
        <f t="shared" si="4"/>
        <v>-0.25999999999999995</v>
      </c>
    </row>
    <row r="38" spans="1:16" s="39" customFormat="1" x14ac:dyDescent="0.25">
      <c r="A38" s="42" t="s">
        <v>26</v>
      </c>
      <c r="B38" s="85">
        <f>IF(ISNUMBER('Tabulka č. 1'!B38-'KN 2017 TV tab.1'!B38),ROUND('Tabulka č. 1'!B38-'KN 2017 TV tab.1'!B38,0),"")</f>
        <v>3530</v>
      </c>
      <c r="C38" s="85">
        <f>IF(ISNUMBER('Tabulka č. 1'!C38-'KN 2017 TV tab.1'!C38),ROUND('Tabulka č. 1'!C38-'KN 2017 TV tab.1'!C38,0),"")</f>
        <v>5046</v>
      </c>
      <c r="D38" s="85">
        <f>IF(ISNUMBER('Tabulka č. 1'!D38-'KN 2017 TV tab.1'!D38),ROUND('Tabulka č. 1'!D38-'KN 2017 TV tab.1'!D38,0),"")</f>
        <v>3939</v>
      </c>
      <c r="E38" s="85">
        <f>IF(ISNUMBER('Tabulka č. 1'!E38-'KN 2017 TV tab.1'!E38),ROUND('Tabulka č. 1'!E38-'KN 2017 TV tab.1'!E38,0),"")</f>
        <v>3268</v>
      </c>
      <c r="F38" s="85">
        <f>IF(ISNUMBER('Tabulka č. 1'!F38-'KN 2017 TV tab.1'!F38),ROUND('Tabulka č. 1'!F38-'KN 2017 TV tab.1'!F38,0),"")</f>
        <v>3000</v>
      </c>
      <c r="G38" s="85">
        <f>IF(ISNUMBER('Tabulka č. 1'!G38-'KN 2017 TV tab.1'!G38),ROUND('Tabulka č. 1'!G38-'KN 2017 TV tab.1'!G38,0),"")</f>
        <v>2597</v>
      </c>
      <c r="H38" s="85">
        <f>IF(ISNUMBER('Tabulka č. 1'!H38-'KN 2017 TV tab.1'!H38),ROUND('Tabulka č. 1'!H38-'KN 2017 TV tab.1'!H38,0),"")</f>
        <v>2690</v>
      </c>
      <c r="I38" s="85">
        <f>IF(ISNUMBER('Tabulka č. 1'!I38-'KN 2017 TV tab.1'!I38),ROUND('Tabulka č. 1'!I38-'KN 2017 TV tab.1'!I38,0),"")</f>
        <v>3567</v>
      </c>
      <c r="J38" s="85">
        <f>IF(ISNUMBER('Tabulka č. 1'!J38-'KN 2017 TV tab.1'!J38),ROUND('Tabulka č. 1'!J38-'KN 2017 TV tab.1'!J38,0),"")</f>
        <v>3675</v>
      </c>
      <c r="K38" s="85">
        <f>IF(ISNUMBER('Tabulka č. 1'!K38-'KN 2017 TV tab.1'!K38),ROUND('Tabulka č. 1'!K38-'KN 2017 TV tab.1'!K38,0),"")</f>
        <v>3840</v>
      </c>
      <c r="L38" s="86">
        <f>IF(ISNUMBER('Tabulka č. 1'!L38-'KN 2017 TV tab.1'!L38),ROUND('Tabulka č. 1'!L38-'KN 2017 TV tab.1'!L38,0),"")</f>
        <v>4207</v>
      </c>
      <c r="M38" s="85">
        <f>IF(ISNUMBER('Tabulka č. 1'!M38-'KN 2017 TV tab.1'!M38),ROUND('Tabulka č. 1'!M38-'KN 2017 TV tab.1'!M38,0),"")</f>
        <v>3875</v>
      </c>
      <c r="N38" s="85">
        <f>IF(ISNUMBER('Tabulka č. 1'!N38-'KN 2017 TV tab.1'!N38),ROUND('Tabulka č. 1'!N38-'KN 2017 TV tab.1'!N38,0),"")</f>
        <v>3821</v>
      </c>
      <c r="O38" s="87">
        <f>IF(ISNUMBER('Tabulka č. 1'!O38-'KN 2017 TV tab.1'!O38),ROUND('Tabulka č. 1'!O38-'KN 2017 TV tab.1'!O38,0),"")</f>
        <v>3370</v>
      </c>
      <c r="P38" s="49">
        <f t="shared" si="4"/>
        <v>3601.7857142857142</v>
      </c>
    </row>
    <row r="39" spans="1:16" x14ac:dyDescent="0.25">
      <c r="A39" s="43" t="s">
        <v>27</v>
      </c>
      <c r="B39" s="82">
        <f>IF(ISNUMBER('Tabulka č. 1'!B39-'KN 2017 TV tab.1'!B39),ROUND('Tabulka č. 1'!B39-'KN 2017 TV tab.1'!B39,2),"")</f>
        <v>0</v>
      </c>
      <c r="C39" s="82">
        <f>IF(ISNUMBER('Tabulka č. 1'!C39-'KN 2017 TV tab.1'!C39),ROUND('Tabulka č. 1'!C39-'KN 2017 TV tab.1'!C39,2),"")</f>
        <v>1.45</v>
      </c>
      <c r="D39" s="82">
        <f>IF(ISNUMBER('Tabulka č. 1'!D39-'KN 2017 TV tab.1'!D39),ROUND('Tabulka č. 1'!D39-'KN 2017 TV tab.1'!D39,2),"")</f>
        <v>0</v>
      </c>
      <c r="E39" s="82">
        <f>IF(ISNUMBER('Tabulka č. 1'!E39-'KN 2017 TV tab.1'!E39),ROUND('Tabulka č. 1'!E39-'KN 2017 TV tab.1'!E39,2),"")</f>
        <v>0</v>
      </c>
      <c r="F39" s="82">
        <f>IF(ISNUMBER('Tabulka č. 1'!F39-'KN 2017 TV tab.1'!F39),ROUND('Tabulka č. 1'!F39-'KN 2017 TV tab.1'!F39,2),"")</f>
        <v>-9.7899999999999991</v>
      </c>
      <c r="G39" s="83">
        <f>IF(ISNUMBER('Tabulka č. 1'!G39-'KN 2017 TV tab.1'!G39),ROUND('Tabulka č. 1'!G39-'KN 2017 TV tab.1'!G39,2),"")</f>
        <v>0</v>
      </c>
      <c r="H39" s="82">
        <f>IF(ISNUMBER('Tabulka č. 1'!H39-'KN 2017 TV tab.1'!H39),ROUND('Tabulka č. 1'!H39-'KN 2017 TV tab.1'!H39,2),"")</f>
        <v>0</v>
      </c>
      <c r="I39" s="82">
        <f>IF(ISNUMBER('Tabulka č. 1'!I39-'KN 2017 TV tab.1'!I39),ROUND('Tabulka č. 1'!I39-'KN 2017 TV tab.1'!I39,2),"")</f>
        <v>0</v>
      </c>
      <c r="J39" s="82">
        <f>IF(ISNUMBER('Tabulka č. 1'!J39-'KN 2017 TV tab.1'!J39),ROUND('Tabulka č. 1'!J39-'KN 2017 TV tab.1'!J39,2),"")</f>
        <v>0</v>
      </c>
      <c r="K39" s="82">
        <f>IF(ISNUMBER('Tabulka č. 1'!K39-'KN 2017 TV tab.1'!K39),ROUND('Tabulka č. 1'!K39-'KN 2017 TV tab.1'!K39,2),"")</f>
        <v>0</v>
      </c>
      <c r="L39" s="82">
        <f>IF(ISNUMBER('Tabulka č. 1'!L39-'KN 2017 TV tab.1'!L39),ROUND('Tabulka č. 1'!L39-'KN 2017 TV tab.1'!L39,2),"")</f>
        <v>0</v>
      </c>
      <c r="M39" s="82">
        <f>IF(ISNUMBER('Tabulka č. 1'!M39-'KN 2017 TV tab.1'!M39),ROUND('Tabulka č. 1'!M39-'KN 2017 TV tab.1'!M39,2),"")</f>
        <v>0</v>
      </c>
      <c r="N39" s="82">
        <f>IF(ISNUMBER('Tabulka č. 1'!N39-'KN 2017 TV tab.1'!N39),ROUND('Tabulka č. 1'!N39-'KN 2017 TV tab.1'!N39,2),"")</f>
        <v>0</v>
      </c>
      <c r="O39" s="84">
        <f>IF(ISNUMBER('Tabulka č. 1'!O39-'KN 2017 TV tab.1'!O39),ROUND('Tabulka č. 1'!O39-'KN 2017 TV tab.1'!O39,2),"")</f>
        <v>0</v>
      </c>
      <c r="P39" s="48">
        <f t="shared" si="4"/>
        <v>-0.59571428571428575</v>
      </c>
    </row>
    <row r="40" spans="1:16" s="39" customFormat="1" ht="15.75" thickBot="1" x14ac:dyDescent="0.3">
      <c r="A40" s="44" t="s">
        <v>28</v>
      </c>
      <c r="B40" s="88">
        <f>IF(ISNUMBER('Tabulka č. 1'!B40-'KN 2017 TV tab.1'!B40),ROUND('Tabulka č. 1'!B40-'KN 2017 TV tab.1'!B40,0),"")</f>
        <v>3480</v>
      </c>
      <c r="C40" s="88">
        <f>IF(ISNUMBER('Tabulka č. 1'!C40-'KN 2017 TV tab.1'!C40),ROUND('Tabulka č. 1'!C40-'KN 2017 TV tab.1'!C40,0),"")</f>
        <v>3727</v>
      </c>
      <c r="D40" s="88">
        <f>IF(ISNUMBER('Tabulka č. 1'!D40-'KN 2017 TV tab.1'!D40),ROUND('Tabulka č. 1'!D40-'KN 2017 TV tab.1'!D40,0),"")</f>
        <v>2915</v>
      </c>
      <c r="E40" s="88">
        <f>IF(ISNUMBER('Tabulka č. 1'!E40-'KN 2017 TV tab.1'!E40),ROUND('Tabulka č. 1'!E40-'KN 2017 TV tab.1'!E40,0),"")</f>
        <v>3327</v>
      </c>
      <c r="F40" s="88">
        <f>IF(ISNUMBER('Tabulka č. 1'!F40-'KN 2017 TV tab.1'!F40),ROUND('Tabulka č. 1'!F40-'KN 2017 TV tab.1'!F40,0),"")</f>
        <v>2700</v>
      </c>
      <c r="G40" s="88">
        <f>IF(ISNUMBER('Tabulka č. 1'!G40-'KN 2017 TV tab.1'!G40),ROUND('Tabulka č. 1'!G40-'KN 2017 TV tab.1'!G40,0),"")</f>
        <v>1900</v>
      </c>
      <c r="H40" s="88">
        <f>IF(ISNUMBER('Tabulka č. 1'!H40-'KN 2017 TV tab.1'!H40),ROUND('Tabulka č. 1'!H40-'KN 2017 TV tab.1'!H40,0),"")</f>
        <v>1820</v>
      </c>
      <c r="I40" s="88">
        <f>IF(ISNUMBER('Tabulka č. 1'!I40-'KN 2017 TV tab.1'!I40),ROUND('Tabulka č. 1'!I40-'KN 2017 TV tab.1'!I40,0),"")</f>
        <v>2751</v>
      </c>
      <c r="J40" s="88">
        <f>IF(ISNUMBER('Tabulka č. 1'!J40-'KN 2017 TV tab.1'!J40),ROUND('Tabulka č. 1'!J40-'KN 2017 TV tab.1'!J40,0),"")</f>
        <v>2786</v>
      </c>
      <c r="K40" s="88">
        <f>IF(ISNUMBER('Tabulka č. 1'!K40-'KN 2017 TV tab.1'!K40),ROUND('Tabulka č. 1'!K40-'KN 2017 TV tab.1'!K40,0),"")</f>
        <v>2784</v>
      </c>
      <c r="L40" s="89">
        <f>IF(ISNUMBER('Tabulka č. 1'!L40-'KN 2017 TV tab.1'!L40),ROUND('Tabulka č. 1'!L40-'KN 2017 TV tab.1'!L40,0),"")</f>
        <v>3385</v>
      </c>
      <c r="M40" s="88">
        <f>IF(ISNUMBER('Tabulka č. 1'!M40-'KN 2017 TV tab.1'!M40),ROUND('Tabulka č. 1'!M40-'KN 2017 TV tab.1'!M40,0),"")</f>
        <v>2813</v>
      </c>
      <c r="N40" s="88">
        <f>IF(ISNUMBER('Tabulka č. 1'!N40-'KN 2017 TV tab.1'!N40),ROUND('Tabulka č. 1'!N40-'KN 2017 TV tab.1'!N40,0),"")</f>
        <v>2200</v>
      </c>
      <c r="O40" s="90">
        <f>IF(ISNUMBER('Tabulka č. 1'!O40-'KN 2017 TV tab.1'!O40),ROUND('Tabulka č. 1'!O40-'KN 2017 TV tab.1'!O40,0),"")</f>
        <v>3000</v>
      </c>
      <c r="P40" s="50">
        <f t="shared" si="4"/>
        <v>2827.7142857142858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7'!A1:P1</f>
        <v>Porovnání krajských normativů a ukazatelů pro stanovení krajských normativů v letech 2017 a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tr">
        <f>'Tabulka č. 7'!A4</f>
        <v>změna roku 2018 oproti roku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2018'!A11</f>
        <v>23-51-H/01 Strojní mechanik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2'!B7-'KN 2017 TV tab.2'!B7),ROUND('Tabulka č. 2'!B7-'KN 2017 TV tab.2'!B7,0),"")</f>
        <v>2617</v>
      </c>
      <c r="C7" s="78">
        <f>IF(ISNUMBER('Tabulka č. 2'!C7-'KN 2017 TV tab.2'!C7),ROUND('Tabulka č. 2'!C7-'KN 2017 TV tab.2'!C7,0),"")</f>
        <v>2393</v>
      </c>
      <c r="D7" s="78">
        <f>IF(ISNUMBER('Tabulka č. 2'!D7-'KN 2017 TV tab.2'!D7),ROUND('Tabulka č. 2'!D7-'KN 2017 TV tab.2'!D7,0),"")</f>
        <v>2606</v>
      </c>
      <c r="E7" s="78">
        <f>IF(ISNUMBER('Tabulka č. 2'!E7-'KN 2017 TV tab.2'!E7),ROUND('Tabulka č. 2'!E7-'KN 2017 TV tab.2'!E7,0),"")</f>
        <v>2379</v>
      </c>
      <c r="F7" s="78">
        <f>IF(ISNUMBER('Tabulka č. 2'!F7-'KN 2017 TV tab.2'!F7),ROUND('Tabulka č. 2'!F7-'KN 2017 TV tab.2'!F7,0),"")</f>
        <v>590</v>
      </c>
      <c r="G7" s="78">
        <f>IF(ISNUMBER('Tabulka č. 2'!G7-'KN 2017 TV tab.2'!G7),ROUND('Tabulka č. 2'!G7-'KN 2017 TV tab.2'!G7,0),"")</f>
        <v>3090</v>
      </c>
      <c r="H7" s="78">
        <f>IF(ISNUMBER('Tabulka č. 2'!H7-'KN 2017 TV tab.2'!H7),ROUND('Tabulka č. 2'!H7-'KN 2017 TV tab.2'!H7,0),"")</f>
        <v>2155</v>
      </c>
      <c r="I7" s="78">
        <f>IF(ISNUMBER('Tabulka č. 2'!I7-'KN 2017 TV tab.2'!I7),ROUND('Tabulka č. 2'!I7-'KN 2017 TV tab.2'!I7,0),"")</f>
        <v>2529</v>
      </c>
      <c r="J7" s="78">
        <f>IF(ISNUMBER('Tabulka č. 2'!J7-'KN 2017 TV tab.2'!J7),ROUND('Tabulka č. 2'!J7-'KN 2017 TV tab.2'!J7,0),"")</f>
        <v>2642</v>
      </c>
      <c r="K7" s="78">
        <f>IF(ISNUMBER('Tabulka č. 2'!K7-'KN 2017 TV tab.2'!K7),ROUND('Tabulka č. 2'!K7-'KN 2017 TV tab.2'!K7,0),"")</f>
        <v>2632</v>
      </c>
      <c r="L7" s="78">
        <f>IF(ISNUMBER('Tabulka č. 2'!L7-'KN 2017 TV tab.2'!L7),ROUND('Tabulka č. 2'!L7-'KN 2017 TV tab.2'!L7,0),"")</f>
        <v>2960</v>
      </c>
      <c r="M7" s="78">
        <f>IF(ISNUMBER('Tabulka č. 2'!M7-'KN 2017 TV tab.2'!M7),ROUND('Tabulka č. 2'!M7-'KN 2017 TV tab.2'!M7,0),"")</f>
        <v>2667</v>
      </c>
      <c r="N7" s="78">
        <f>IF(ISNUMBER('Tabulka č. 2'!N7-'KN 2017 TV tab.2'!N7),ROUND('Tabulka č. 2'!N7-'KN 2017 TV tab.2'!N7,0),"")</f>
        <v>1912</v>
      </c>
      <c r="O7" s="79">
        <f>IF(ISNUMBER('Tabulka č. 2'!O7-'KN 2017 TV tab.2'!O7),ROUND('Tabulka č. 2'!O7-'KN 2017 TV tab.2'!O7,0),"")</f>
        <v>2324</v>
      </c>
      <c r="P7" s="46">
        <f>IF(ISNUMBER(AVERAGE(B7:O7)),AVERAGE(B7:O7),"")</f>
        <v>2392.5714285714284</v>
      </c>
    </row>
    <row r="8" spans="1:31" s="39" customFormat="1" x14ac:dyDescent="0.25">
      <c r="A8" s="42" t="s">
        <v>52</v>
      </c>
      <c r="B8" s="80">
        <f>IF(ISNUMBER('Tabulka č. 2'!B8-'KN 2017 TV tab.2'!B8),ROUND('Tabulka č. 2'!B8-'KN 2017 TV tab.2'!B8,0),"")</f>
        <v>0</v>
      </c>
      <c r="C8" s="80">
        <f>IF(ISNUMBER('Tabulka č. 2'!C8-'KN 2017 TV tab.2'!C8),ROUND('Tabulka č. 2'!C8-'KN 2017 TV tab.2'!C8,0),"")</f>
        <v>-21</v>
      </c>
      <c r="D8" s="80">
        <f>IF(ISNUMBER('Tabulka č. 2'!D8-'KN 2017 TV tab.2'!D8),ROUND('Tabulka č. 2'!D8-'KN 2017 TV tab.2'!D8,0),"")</f>
        <v>0</v>
      </c>
      <c r="E8" s="80">
        <f>IF(ISNUMBER('Tabulka č. 2'!E8-'KN 2017 TV tab.2'!E8),ROUND('Tabulka č. 2'!E8-'KN 2017 TV tab.2'!E8,0),"")</f>
        <v>0</v>
      </c>
      <c r="F8" s="80">
        <f>IF(ISNUMBER('Tabulka č. 2'!F8-'KN 2017 TV tab.2'!F8),ROUND('Tabulka č. 2'!F8-'KN 2017 TV tab.2'!F8,0),"")</f>
        <v>0</v>
      </c>
      <c r="G8" s="80">
        <f>IF(ISNUMBER('Tabulka č. 2'!G8-'KN 2017 TV tab.2'!G8),ROUND('Tabulka č. 2'!G8-'KN 2017 TV tab.2'!G8,0),"")</f>
        <v>-37</v>
      </c>
      <c r="H8" s="80">
        <f>IF(ISNUMBER('Tabulka č. 2'!H8-'KN 2017 TV tab.2'!H8),ROUND('Tabulka č. 2'!H8-'KN 2017 TV tab.2'!H8,0),"")</f>
        <v>0</v>
      </c>
      <c r="I8" s="80">
        <f>IF(ISNUMBER('Tabulka č. 2'!I8-'KN 2017 TV tab.2'!I8),ROUND('Tabulka č. 2'!I8-'KN 2017 TV tab.2'!I8,0),"")</f>
        <v>1</v>
      </c>
      <c r="J8" s="80">
        <f>IF(ISNUMBER('Tabulka č. 2'!J8-'KN 2017 TV tab.2'!J8),ROUND('Tabulka č. 2'!J8-'KN 2017 TV tab.2'!J8,0),"")</f>
        <v>-12</v>
      </c>
      <c r="K8" s="80">
        <f>IF(ISNUMBER('Tabulka č. 2'!K8-'KN 2017 TV tab.2'!K8),ROUND('Tabulka č. 2'!K8-'KN 2017 TV tab.2'!K8,0),"")</f>
        <v>-7</v>
      </c>
      <c r="L8" s="80">
        <f>IF(ISNUMBER('Tabulka č. 2'!L8-'KN 2017 TV tab.2'!L8),ROUND('Tabulka č. 2'!L8-'KN 2017 TV tab.2'!L8,0),"")</f>
        <v>0</v>
      </c>
      <c r="M8" s="80">
        <f>IF(ISNUMBER('Tabulka č. 2'!M8-'KN 2017 TV tab.2'!M8),ROUND('Tabulka č. 2'!M8-'KN 2017 TV tab.2'!M8,0),"")</f>
        <v>-2</v>
      </c>
      <c r="N8" s="80">
        <f>IF(ISNUMBER('Tabulka č. 2'!N8-'KN 2017 TV tab.2'!N8),ROUND('Tabulka č. 2'!N8-'KN 2017 TV tab.2'!N8,0),"")</f>
        <v>0</v>
      </c>
      <c r="O8" s="81">
        <f>IF(ISNUMBER('Tabulka č. 2'!O8-'KN 2017 TV tab.2'!O8),ROUND('Tabulka č. 2'!O8-'KN 2017 TV tab.2'!O8,0),"")</f>
        <v>-15</v>
      </c>
      <c r="P8" s="47">
        <f t="shared" ref="P8:P12" si="0">IF(ISNUMBER(AVERAGE(B8:O8)),AVERAGE(B8:O8),"")</f>
        <v>-6.6428571428571432</v>
      </c>
    </row>
    <row r="9" spans="1:31" x14ac:dyDescent="0.25">
      <c r="A9" s="43" t="s">
        <v>25</v>
      </c>
      <c r="B9" s="82">
        <f>IF(ISNUMBER('Tabulka č. 2'!B9-'KN 2017 TV tab.2'!B9),ROUND('Tabulka č. 2'!B9-'KN 2017 TV tab.2'!B9,2),"")</f>
        <v>0</v>
      </c>
      <c r="C9" s="82">
        <f>IF(ISNUMBER('Tabulka č. 2'!C9-'KN 2017 TV tab.2'!C9),ROUND('Tabulka č. 2'!C9-'KN 2017 TV tab.2'!C9,2),"")</f>
        <v>1.1100000000000001</v>
      </c>
      <c r="D9" s="82">
        <f>IF(ISNUMBER('Tabulka č. 2'!D9-'KN 2017 TV tab.2'!D9),ROUND('Tabulka č. 2'!D9-'KN 2017 TV tab.2'!D9,2),"")</f>
        <v>0</v>
      </c>
      <c r="E9" s="82">
        <f>IF(ISNUMBER('Tabulka č. 2'!E9-'KN 2017 TV tab.2'!E9),ROUND('Tabulka č. 2'!E9-'KN 2017 TV tab.2'!E9,2),"")</f>
        <v>0</v>
      </c>
      <c r="F9" s="82">
        <f>IF(ISNUMBER('Tabulka č. 2'!F9-'KN 2017 TV tab.2'!F9),ROUND('Tabulka č. 2'!F9-'KN 2017 TV tab.2'!F9,2),"")</f>
        <v>1.75</v>
      </c>
      <c r="G9" s="83">
        <f>IF(ISNUMBER('Tabulka č. 2'!G9-'KN 2017 TV tab.2'!G9),ROUND('Tabulka č. 2'!G9-'KN 2017 TV tab.2'!G9,2),"")</f>
        <v>-1.92</v>
      </c>
      <c r="H9" s="82">
        <f>IF(ISNUMBER('Tabulka č. 2'!H9-'KN 2017 TV tab.2'!H9),ROUND('Tabulka č. 2'!H9-'KN 2017 TV tab.2'!H9,2),"")</f>
        <v>-0.71</v>
      </c>
      <c r="I9" s="82">
        <f>IF(ISNUMBER('Tabulka č. 2'!I9-'KN 2017 TV tab.2'!I9),ROUND('Tabulka č. 2'!I9-'KN 2017 TV tab.2'!I9,2),"")</f>
        <v>0</v>
      </c>
      <c r="J9" s="82">
        <f>IF(ISNUMBER('Tabulka č. 2'!J9-'KN 2017 TV tab.2'!J9),ROUND('Tabulka č. 2'!J9-'KN 2017 TV tab.2'!J9,2),"")</f>
        <v>0</v>
      </c>
      <c r="K9" s="82">
        <f>IF(ISNUMBER('Tabulka č. 2'!K9-'KN 2017 TV tab.2'!K9),ROUND('Tabulka č. 2'!K9-'KN 2017 TV tab.2'!K9,2),"")</f>
        <v>0</v>
      </c>
      <c r="L9" s="82">
        <f>IF(ISNUMBER('Tabulka č. 2'!L9-'KN 2017 TV tab.2'!L9),ROUND('Tabulka č. 2'!L9-'KN 2017 TV tab.2'!L9,2),"")</f>
        <v>0.17</v>
      </c>
      <c r="M9" s="82">
        <f>IF(ISNUMBER('Tabulka č. 2'!M9-'KN 2017 TV tab.2'!M9),ROUND('Tabulka č. 2'!M9-'KN 2017 TV tab.2'!M9,2),"")</f>
        <v>0</v>
      </c>
      <c r="N9" s="82">
        <f>IF(ISNUMBER('Tabulka č. 2'!N9-'KN 2017 TV tab.2'!N9),ROUND('Tabulka č. 2'!N9-'KN 2017 TV tab.2'!N9,2),"")</f>
        <v>0.5</v>
      </c>
      <c r="O9" s="84">
        <f>IF(ISNUMBER('Tabulka č. 2'!O9-'KN 2017 TV tab.2'!O9),ROUND('Tabulka č. 2'!O9-'KN 2017 TV tab.2'!O9,2),"")</f>
        <v>0</v>
      </c>
      <c r="P9" s="48">
        <f t="shared" si="0"/>
        <v>6.4285714285714321E-2</v>
      </c>
    </row>
    <row r="10" spans="1:31" s="39" customFormat="1" x14ac:dyDescent="0.25">
      <c r="A10" s="42" t="s">
        <v>26</v>
      </c>
      <c r="B10" s="85">
        <f>IF(ISNUMBER('Tabulka č. 2'!B10-'KN 2017 TV tab.2'!B10),ROUND('Tabulka č. 2'!B10-'KN 2017 TV tab.2'!B10,0),"")</f>
        <v>3530</v>
      </c>
      <c r="C10" s="85">
        <f>IF(ISNUMBER('Tabulka č. 2'!C10-'KN 2017 TV tab.2'!C10),ROUND('Tabulka č. 2'!C10-'KN 2017 TV tab.2'!C10,0),"")</f>
        <v>5046</v>
      </c>
      <c r="D10" s="85">
        <f>IF(ISNUMBER('Tabulka č. 2'!D10-'KN 2017 TV tab.2'!D10),ROUND('Tabulka č. 2'!D10-'KN 2017 TV tab.2'!D10,0),"")</f>
        <v>3939</v>
      </c>
      <c r="E10" s="85">
        <f>IF(ISNUMBER('Tabulka č. 2'!E10-'KN 2017 TV tab.2'!E10),ROUND('Tabulka č. 2'!E10-'KN 2017 TV tab.2'!E10,0),"")</f>
        <v>3268</v>
      </c>
      <c r="F10" s="85">
        <f>IF(ISNUMBER('Tabulka č. 2'!F10-'KN 2017 TV tab.2'!F10),ROUND('Tabulka č. 2'!F10-'KN 2017 TV tab.2'!F10,0),"")</f>
        <v>3000</v>
      </c>
      <c r="G10" s="85">
        <f>IF(ISNUMBER('Tabulka č. 2'!G10-'KN 2017 TV tab.2'!G10),ROUND('Tabulka č. 2'!G10-'KN 2017 TV tab.2'!G10,0),"")</f>
        <v>2597</v>
      </c>
      <c r="H10" s="85">
        <f>IF(ISNUMBER('Tabulka č. 2'!H10-'KN 2017 TV tab.2'!H10),ROUND('Tabulka č. 2'!H10-'KN 2017 TV tab.2'!H10,0),"")</f>
        <v>2690</v>
      </c>
      <c r="I10" s="85">
        <f>IF(ISNUMBER('Tabulka č. 2'!I10-'KN 2017 TV tab.2'!I10),ROUND('Tabulka č. 2'!I10-'KN 2017 TV tab.2'!I10,0),"")</f>
        <v>3567</v>
      </c>
      <c r="J10" s="85">
        <f>IF(ISNUMBER('Tabulka č. 2'!J10-'KN 2017 TV tab.2'!J10),ROUND('Tabulka č. 2'!J10-'KN 2017 TV tab.2'!J10,0),"")</f>
        <v>3675</v>
      </c>
      <c r="K10" s="85">
        <f>IF(ISNUMBER('Tabulka č. 2'!K10-'KN 2017 TV tab.2'!K10),ROUND('Tabulka č. 2'!K10-'KN 2017 TV tab.2'!K10,0),"")</f>
        <v>3840</v>
      </c>
      <c r="L10" s="86">
        <f>IF(ISNUMBER('Tabulka č. 2'!L10-'KN 2017 TV tab.2'!L10),ROUND('Tabulka č. 2'!L10-'KN 2017 TV tab.2'!L10,0),"")</f>
        <v>4207</v>
      </c>
      <c r="M10" s="85">
        <f>IF(ISNUMBER('Tabulka č. 2'!M10-'KN 2017 TV tab.2'!M10),ROUND('Tabulka č. 2'!M10-'KN 2017 TV tab.2'!M10,0),"")</f>
        <v>3875</v>
      </c>
      <c r="N10" s="85">
        <f>IF(ISNUMBER('Tabulka č. 2'!N10-'KN 2017 TV tab.2'!N10),ROUND('Tabulka č. 2'!N10-'KN 2017 TV tab.2'!N10,0),"")</f>
        <v>3821</v>
      </c>
      <c r="O10" s="87">
        <f>IF(ISNUMBER('Tabulka č. 2'!O10-'KN 2017 TV tab.2'!O10),ROUND('Tabulka č. 2'!O10-'KN 2017 TV tab.2'!O10,0),"")</f>
        <v>3370</v>
      </c>
      <c r="P10" s="49">
        <f t="shared" si="0"/>
        <v>3601.7857142857142</v>
      </c>
    </row>
    <row r="11" spans="1:31" x14ac:dyDescent="0.25">
      <c r="A11" s="43" t="s">
        <v>27</v>
      </c>
      <c r="B11" s="82">
        <f>IF(ISNUMBER('Tabulka č. 2'!B11-'KN 2017 TV tab.2'!B11),ROUND('Tabulka č. 2'!B11-'KN 2017 TV tab.2'!B11,2),"")</f>
        <v>0</v>
      </c>
      <c r="C11" s="82">
        <f>IF(ISNUMBER('Tabulka č. 2'!C11-'KN 2017 TV tab.2'!C11),ROUND('Tabulka č. 2'!C11-'KN 2017 TV tab.2'!C11,2),"")</f>
        <v>1.45</v>
      </c>
      <c r="D11" s="82">
        <f>IF(ISNUMBER('Tabulka č. 2'!D11-'KN 2017 TV tab.2'!D11),ROUND('Tabulka č. 2'!D11-'KN 2017 TV tab.2'!D11,2),"")</f>
        <v>0</v>
      </c>
      <c r="E11" s="82">
        <f>IF(ISNUMBER('Tabulka č. 2'!E11-'KN 2017 TV tab.2'!E11),ROUND('Tabulka č. 2'!E11-'KN 2017 TV tab.2'!E11,2),"")</f>
        <v>0</v>
      </c>
      <c r="F11" s="82">
        <f>IF(ISNUMBER('Tabulka č. 2'!F11-'KN 2017 TV tab.2'!F11),ROUND('Tabulka č. 2'!F11-'KN 2017 TV tab.2'!F11,2),"")</f>
        <v>2.79</v>
      </c>
      <c r="G11" s="83">
        <f>IF(ISNUMBER('Tabulka č. 2'!G11-'KN 2017 TV tab.2'!G11),ROUND('Tabulka č. 2'!G11-'KN 2017 TV tab.2'!G11,2),"")</f>
        <v>0</v>
      </c>
      <c r="H11" s="82">
        <f>IF(ISNUMBER('Tabulka č. 2'!H11-'KN 2017 TV tab.2'!H11),ROUND('Tabulka č. 2'!H11-'KN 2017 TV tab.2'!H11,2),"")</f>
        <v>0</v>
      </c>
      <c r="I11" s="82">
        <f>IF(ISNUMBER('Tabulka č. 2'!I11-'KN 2017 TV tab.2'!I11),ROUND('Tabulka č. 2'!I11-'KN 2017 TV tab.2'!I11,2),"")</f>
        <v>0</v>
      </c>
      <c r="J11" s="82">
        <f>IF(ISNUMBER('Tabulka č. 2'!J11-'KN 2017 TV tab.2'!J11),ROUND('Tabulka č. 2'!J11-'KN 2017 TV tab.2'!J11,2),"")</f>
        <v>0</v>
      </c>
      <c r="K11" s="82">
        <f>IF(ISNUMBER('Tabulka č. 2'!K11-'KN 2017 TV tab.2'!K11),ROUND('Tabulka č. 2'!K11-'KN 2017 TV tab.2'!K11,2),"")</f>
        <v>0</v>
      </c>
      <c r="L11" s="82">
        <f>IF(ISNUMBER('Tabulka č. 2'!L11-'KN 2017 TV tab.2'!L11),ROUND('Tabulka č. 2'!L11-'KN 2017 TV tab.2'!L11,2),"")</f>
        <v>0</v>
      </c>
      <c r="M11" s="82">
        <f>IF(ISNUMBER('Tabulka č. 2'!M11-'KN 2017 TV tab.2'!M11),ROUND('Tabulka č. 2'!M11-'KN 2017 TV tab.2'!M11,2),"")</f>
        <v>0</v>
      </c>
      <c r="N11" s="82">
        <f>IF(ISNUMBER('Tabulka č. 2'!N11-'KN 2017 TV tab.2'!N11),ROUND('Tabulka č. 2'!N11-'KN 2017 TV tab.2'!N11,2),"")</f>
        <v>0</v>
      </c>
      <c r="O11" s="84">
        <f>IF(ISNUMBER('Tabulka č. 2'!O11-'KN 2017 TV tab.2'!O11),ROUND('Tabulka č. 2'!O11-'KN 2017 TV tab.2'!O11,2),"")</f>
        <v>0</v>
      </c>
      <c r="P11" s="48">
        <f t="shared" si="0"/>
        <v>0.30285714285714288</v>
      </c>
    </row>
    <row r="12" spans="1:31" s="39" customFormat="1" ht="15.75" thickBot="1" x14ac:dyDescent="0.3">
      <c r="A12" s="44" t="s">
        <v>28</v>
      </c>
      <c r="B12" s="88">
        <f>IF(ISNUMBER('Tabulka č. 2'!B12-'KN 2017 TV tab.2'!B12),ROUND('Tabulka č. 2'!B12-'KN 2017 TV tab.2'!B12,0),"")</f>
        <v>3480</v>
      </c>
      <c r="C12" s="88">
        <f>IF(ISNUMBER('Tabulka č. 2'!C12-'KN 2017 TV tab.2'!C12),ROUND('Tabulka č. 2'!C12-'KN 2017 TV tab.2'!C12,0),"")</f>
        <v>3727</v>
      </c>
      <c r="D12" s="88">
        <f>IF(ISNUMBER('Tabulka č. 2'!D12-'KN 2017 TV tab.2'!D12),ROUND('Tabulka č. 2'!D12-'KN 2017 TV tab.2'!D12,0),"")</f>
        <v>2915</v>
      </c>
      <c r="E12" s="88">
        <f>IF(ISNUMBER('Tabulka č. 2'!E12-'KN 2017 TV tab.2'!E12),ROUND('Tabulka č. 2'!E12-'KN 2017 TV tab.2'!E12,0),"")</f>
        <v>3327</v>
      </c>
      <c r="F12" s="88">
        <f>IF(ISNUMBER('Tabulka č. 2'!F12-'KN 2017 TV tab.2'!F12),ROUND('Tabulka č. 2'!F12-'KN 2017 TV tab.2'!F12,0),"")</f>
        <v>2700</v>
      </c>
      <c r="G12" s="88">
        <f>IF(ISNUMBER('Tabulka č. 2'!G12-'KN 2017 TV tab.2'!G12),ROUND('Tabulka č. 2'!G12-'KN 2017 TV tab.2'!G12,0),"")</f>
        <v>1900</v>
      </c>
      <c r="H12" s="88">
        <f>IF(ISNUMBER('Tabulka č. 2'!H12-'KN 2017 TV tab.2'!H12),ROUND('Tabulka č. 2'!H12-'KN 2017 TV tab.2'!H12,0),"")</f>
        <v>1820</v>
      </c>
      <c r="I12" s="88">
        <f>IF(ISNUMBER('Tabulka č. 2'!I12-'KN 2017 TV tab.2'!I12),ROUND('Tabulka č. 2'!I12-'KN 2017 TV tab.2'!I12,0),"")</f>
        <v>2751</v>
      </c>
      <c r="J12" s="88">
        <f>IF(ISNUMBER('Tabulka č. 2'!J12-'KN 2017 TV tab.2'!J12),ROUND('Tabulka č. 2'!J12-'KN 2017 TV tab.2'!J12,0),"")</f>
        <v>2786</v>
      </c>
      <c r="K12" s="88">
        <f>IF(ISNUMBER('Tabulka č. 2'!K12-'KN 2017 TV tab.2'!K12),ROUND('Tabulka č. 2'!K12-'KN 2017 TV tab.2'!K12,0),"")</f>
        <v>2784</v>
      </c>
      <c r="L12" s="89">
        <f>IF(ISNUMBER('Tabulka č. 2'!L12-'KN 2017 TV tab.2'!L12),ROUND('Tabulka č. 2'!L12-'KN 2017 TV tab.2'!L12,0),"")</f>
        <v>3385</v>
      </c>
      <c r="M12" s="88">
        <f>IF(ISNUMBER('Tabulka č. 2'!M12-'KN 2017 TV tab.2'!M12),ROUND('Tabulka č. 2'!M12-'KN 2017 TV tab.2'!M12,0),"")</f>
        <v>2813</v>
      </c>
      <c r="N12" s="88">
        <f>IF(ISNUMBER('Tabulka č. 2'!N12-'KN 2017 TV tab.2'!N12),ROUND('Tabulka č. 2'!N12-'KN 2017 TV tab.2'!N12,0),"")</f>
        <v>2200</v>
      </c>
      <c r="O12" s="90">
        <f>IF(ISNUMBER('Tabulka č. 2'!O12-'KN 2017 TV tab.2'!O12),ROUND('Tabulka č. 2'!O12-'KN 2017 TV tab.2'!O12,0),"")</f>
        <v>3000</v>
      </c>
      <c r="P12" s="50">
        <f t="shared" si="0"/>
        <v>2827.7142857142858</v>
      </c>
    </row>
    <row r="13" spans="1:31" s="41" customFormat="1" ht="19.5" thickBot="1" x14ac:dyDescent="0.35">
      <c r="A13" s="100" t="str">
        <f>'KN 2018'!A12</f>
        <v>33-56-H/01 Truhlář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2'!B14-'KN 2017 TV tab.2'!B14),ROUND('Tabulka č. 2'!B14-'KN 2017 TV tab.2'!B14,0),"")</f>
        <v>2548</v>
      </c>
      <c r="C14" s="78">
        <f>IF(ISNUMBER('Tabulka č. 2'!C14-'KN 2017 TV tab.2'!C14),ROUND('Tabulka č. 2'!C14-'KN 2017 TV tab.2'!C14,0),"")</f>
        <v>2492</v>
      </c>
      <c r="D14" s="78">
        <f>IF(ISNUMBER('Tabulka č. 2'!D14-'KN 2017 TV tab.2'!D14),ROUND('Tabulka č. 2'!D14-'KN 2017 TV tab.2'!D14,0),"")</f>
        <v>2617</v>
      </c>
      <c r="E14" s="78">
        <f>IF(ISNUMBER('Tabulka č. 2'!E14-'KN 2017 TV tab.2'!E14),ROUND('Tabulka č. 2'!E14-'KN 2017 TV tab.2'!E14,0),"")</f>
        <v>2253</v>
      </c>
      <c r="F14" s="78">
        <f>IF(ISNUMBER('Tabulka č. 2'!F14-'KN 2017 TV tab.2'!F14),ROUND('Tabulka č. 2'!F14-'KN 2017 TV tab.2'!F14,0),"")</f>
        <v>736</v>
      </c>
      <c r="G14" s="78">
        <f>IF(ISNUMBER('Tabulka č. 2'!G14-'KN 2017 TV tab.2'!G14),ROUND('Tabulka č. 2'!G14-'KN 2017 TV tab.2'!G14,0),"")</f>
        <v>1672</v>
      </c>
      <c r="H14" s="78">
        <f>IF(ISNUMBER('Tabulka č. 2'!H14-'KN 2017 TV tab.2'!H14),ROUND('Tabulka č. 2'!H14-'KN 2017 TV tab.2'!H14,0),"")</f>
        <v>5</v>
      </c>
      <c r="I14" s="78">
        <f>IF(ISNUMBER('Tabulka č. 2'!I14-'KN 2017 TV tab.2'!I14),ROUND('Tabulka č. 2'!I14-'KN 2017 TV tab.2'!I14,0),"")</f>
        <v>2535</v>
      </c>
      <c r="J14" s="78">
        <f>IF(ISNUMBER('Tabulka č. 2'!J14-'KN 2017 TV tab.2'!J14),ROUND('Tabulka č. 2'!J14-'KN 2017 TV tab.2'!J14,0),"")</f>
        <v>2762</v>
      </c>
      <c r="K14" s="78">
        <f>IF(ISNUMBER('Tabulka č. 2'!K14-'KN 2017 TV tab.2'!K14),ROUND('Tabulka č. 2'!K14-'KN 2017 TV tab.2'!K14,0),"")</f>
        <v>2762</v>
      </c>
      <c r="L14" s="78">
        <f>IF(ISNUMBER('Tabulka č. 2'!L14-'KN 2017 TV tab.2'!L14),ROUND('Tabulka č. 2'!L14-'KN 2017 TV tab.2'!L14,0),"")</f>
        <v>3183</v>
      </c>
      <c r="M14" s="78">
        <f>IF(ISNUMBER('Tabulka č. 2'!M14-'KN 2017 TV tab.2'!M14),ROUND('Tabulka č. 2'!M14-'KN 2017 TV tab.2'!M14,0),"")</f>
        <v>2705</v>
      </c>
      <c r="N14" s="78">
        <f>IF(ISNUMBER('Tabulka č. 2'!N14-'KN 2017 TV tab.2'!N14),ROUND('Tabulka č. 2'!N14-'KN 2017 TV tab.2'!N14,0),"")</f>
        <v>503</v>
      </c>
      <c r="O14" s="79">
        <f>IF(ISNUMBER('Tabulka č. 2'!O14-'KN 2017 TV tab.2'!O14),ROUND('Tabulka č. 2'!O14-'KN 2017 TV tab.2'!O14,0),"")</f>
        <v>2307</v>
      </c>
      <c r="P14" s="46">
        <f>IF(ISNUMBER(AVERAGE(B14:O14)),AVERAGE(B14:O14),"")</f>
        <v>2077.1428571428573</v>
      </c>
    </row>
    <row r="15" spans="1:31" s="39" customFormat="1" x14ac:dyDescent="0.25">
      <c r="A15" s="42" t="s">
        <v>52</v>
      </c>
      <c r="B15" s="80">
        <f>IF(ISNUMBER('Tabulka č. 2'!B15-'KN 2017 TV tab.2'!B15),ROUND('Tabulka č. 2'!B15-'KN 2017 TV tab.2'!B15,0),"")</f>
        <v>0</v>
      </c>
      <c r="C15" s="80">
        <f>IF(ISNUMBER('Tabulka č. 2'!C15-'KN 2017 TV tab.2'!C15),ROUND('Tabulka č. 2'!C15-'KN 2017 TV tab.2'!C15,0),"")</f>
        <v>-6</v>
      </c>
      <c r="D15" s="80">
        <f>IF(ISNUMBER('Tabulka č. 2'!D15-'KN 2017 TV tab.2'!D15),ROUND('Tabulka č. 2'!D15-'KN 2017 TV tab.2'!D15,0),"")</f>
        <v>0</v>
      </c>
      <c r="E15" s="80">
        <f>IF(ISNUMBER('Tabulka č. 2'!E15-'KN 2017 TV tab.2'!E15),ROUND('Tabulka č. 2'!E15-'KN 2017 TV tab.2'!E15,0),"")</f>
        <v>0</v>
      </c>
      <c r="F15" s="80">
        <f>IF(ISNUMBER('Tabulka č. 2'!F15-'KN 2017 TV tab.2'!F15),ROUND('Tabulka č. 2'!F15-'KN 2017 TV tab.2'!F15,0),"")</f>
        <v>0</v>
      </c>
      <c r="G15" s="80">
        <f>IF(ISNUMBER('Tabulka č. 2'!G15-'KN 2017 TV tab.2'!G15),ROUND('Tabulka č. 2'!G15-'KN 2017 TV tab.2'!G15,0),"")</f>
        <v>-43</v>
      </c>
      <c r="H15" s="80">
        <f>IF(ISNUMBER('Tabulka č. 2'!H15-'KN 2017 TV tab.2'!H15),ROUND('Tabulka č. 2'!H15-'KN 2017 TV tab.2'!H15,0),"")</f>
        <v>0</v>
      </c>
      <c r="I15" s="80">
        <f>IF(ISNUMBER('Tabulka č. 2'!I15-'KN 2017 TV tab.2'!I15),ROUND('Tabulka č. 2'!I15-'KN 2017 TV tab.2'!I15,0),"")</f>
        <v>1</v>
      </c>
      <c r="J15" s="80">
        <f>IF(ISNUMBER('Tabulka č. 2'!J15-'KN 2017 TV tab.2'!J15),ROUND('Tabulka č. 2'!J15-'KN 2017 TV tab.2'!J15,0),"")</f>
        <v>-13</v>
      </c>
      <c r="K15" s="80">
        <f>IF(ISNUMBER('Tabulka č. 2'!K15-'KN 2017 TV tab.2'!K15),ROUND('Tabulka č. 2'!K15-'KN 2017 TV tab.2'!K15,0),"")</f>
        <v>-7</v>
      </c>
      <c r="L15" s="80">
        <f>IF(ISNUMBER('Tabulka č. 2'!L15-'KN 2017 TV tab.2'!L15),ROUND('Tabulka č. 2'!L15-'KN 2017 TV tab.2'!L15,0),"")</f>
        <v>0</v>
      </c>
      <c r="M15" s="80">
        <f>IF(ISNUMBER('Tabulka č. 2'!M15-'KN 2017 TV tab.2'!M15),ROUND('Tabulka č. 2'!M15-'KN 2017 TV tab.2'!M15,0),"")</f>
        <v>-2</v>
      </c>
      <c r="N15" s="80">
        <f>IF(ISNUMBER('Tabulka č. 2'!N15-'KN 2017 TV tab.2'!N15),ROUND('Tabulka č. 2'!N15-'KN 2017 TV tab.2'!N15,0),"")</f>
        <v>0</v>
      </c>
      <c r="O15" s="81">
        <f>IF(ISNUMBER('Tabulka č. 2'!O15-'KN 2017 TV tab.2'!O15),ROUND('Tabulka č. 2'!O15-'KN 2017 TV tab.2'!O15,0),"")</f>
        <v>-15</v>
      </c>
      <c r="P15" s="47">
        <f t="shared" ref="P15:P19" si="1">IF(ISNUMBER(AVERAGE(B15:O15)),AVERAGE(B15:O15),"")</f>
        <v>-6.0714285714285712</v>
      </c>
    </row>
    <row r="16" spans="1:31" x14ac:dyDescent="0.25">
      <c r="A16" s="43" t="s">
        <v>25</v>
      </c>
      <c r="B16" s="82">
        <f>IF(ISNUMBER('Tabulka č. 2'!B16-'KN 2017 TV tab.2'!B16),ROUND('Tabulka č. 2'!B16-'KN 2017 TV tab.2'!B16,2),"")</f>
        <v>0</v>
      </c>
      <c r="C16" s="82">
        <f>IF(ISNUMBER('Tabulka č. 2'!C16-'KN 2017 TV tab.2'!C16),ROUND('Tabulka č. 2'!C16-'KN 2017 TV tab.2'!C16,2),"")</f>
        <v>1.05</v>
      </c>
      <c r="D16" s="82">
        <f>IF(ISNUMBER('Tabulka č. 2'!D16-'KN 2017 TV tab.2'!D16),ROUND('Tabulka č. 2'!D16-'KN 2017 TV tab.2'!D16,2),"")</f>
        <v>0</v>
      </c>
      <c r="E16" s="82">
        <f>IF(ISNUMBER('Tabulka č. 2'!E16-'KN 2017 TV tab.2'!E16),ROUND('Tabulka č. 2'!E16-'KN 2017 TV tab.2'!E16,2),"")</f>
        <v>0</v>
      </c>
      <c r="F16" s="82">
        <f>IF(ISNUMBER('Tabulka č. 2'!F16-'KN 2017 TV tab.2'!F16),ROUND('Tabulka č. 2'!F16-'KN 2017 TV tab.2'!F16,2),"")</f>
        <v>1.48</v>
      </c>
      <c r="G16" s="83">
        <f>IF(ISNUMBER('Tabulka č. 2'!G16-'KN 2017 TV tab.2'!G16),ROUND('Tabulka č. 2'!G16-'KN 2017 TV tab.2'!G16,2),"")</f>
        <v>0</v>
      </c>
      <c r="H16" s="82">
        <f>IF(ISNUMBER('Tabulka č. 2'!H16-'KN 2017 TV tab.2'!H16),ROUND('Tabulka č. 2'!H16-'KN 2017 TV tab.2'!H16,2),"")</f>
        <v>2.46</v>
      </c>
      <c r="I16" s="82">
        <f>IF(ISNUMBER('Tabulka č. 2'!I16-'KN 2017 TV tab.2'!I16),ROUND('Tabulka č. 2'!I16-'KN 2017 TV tab.2'!I16,2),"")</f>
        <v>0</v>
      </c>
      <c r="J16" s="82">
        <f>IF(ISNUMBER('Tabulka č. 2'!J16-'KN 2017 TV tab.2'!J16),ROUND('Tabulka č. 2'!J16-'KN 2017 TV tab.2'!J16,2),"")</f>
        <v>0</v>
      </c>
      <c r="K16" s="82">
        <f>IF(ISNUMBER('Tabulka č. 2'!K16-'KN 2017 TV tab.2'!K16),ROUND('Tabulka č. 2'!K16-'KN 2017 TV tab.2'!K16,2),"")</f>
        <v>0</v>
      </c>
      <c r="L16" s="82">
        <f>IF(ISNUMBER('Tabulka č. 2'!L16-'KN 2017 TV tab.2'!L16),ROUND('Tabulka č. 2'!L16-'KN 2017 TV tab.2'!L16,2),"")</f>
        <v>0</v>
      </c>
      <c r="M16" s="82">
        <f>IF(ISNUMBER('Tabulka č. 2'!M16-'KN 2017 TV tab.2'!M16),ROUND('Tabulka č. 2'!M16-'KN 2017 TV tab.2'!M16,2),"")</f>
        <v>0</v>
      </c>
      <c r="N16" s="82">
        <f>IF(ISNUMBER('Tabulka č. 2'!N16-'KN 2017 TV tab.2'!N16),ROUND('Tabulka č. 2'!N16-'KN 2017 TV tab.2'!N16,2),"")</f>
        <v>3</v>
      </c>
      <c r="O16" s="84">
        <f>IF(ISNUMBER('Tabulka č. 2'!O16-'KN 2017 TV tab.2'!O16),ROUND('Tabulka č. 2'!O16-'KN 2017 TV tab.2'!O16,2),"")</f>
        <v>0</v>
      </c>
      <c r="P16" s="48">
        <f t="shared" si="1"/>
        <v>0.57071428571428573</v>
      </c>
    </row>
    <row r="17" spans="1:16" s="39" customFormat="1" x14ac:dyDescent="0.25">
      <c r="A17" s="42" t="s">
        <v>26</v>
      </c>
      <c r="B17" s="85">
        <f>IF(ISNUMBER('Tabulka č. 2'!B17-'KN 2017 TV tab.2'!B17),ROUND('Tabulka č. 2'!B17-'KN 2017 TV tab.2'!B17,0),"")</f>
        <v>3530</v>
      </c>
      <c r="C17" s="85">
        <f>IF(ISNUMBER('Tabulka č. 2'!C17-'KN 2017 TV tab.2'!C17),ROUND('Tabulka č. 2'!C17-'KN 2017 TV tab.2'!C17,0),"")</f>
        <v>5046</v>
      </c>
      <c r="D17" s="85">
        <f>IF(ISNUMBER('Tabulka č. 2'!D17-'KN 2017 TV tab.2'!D17),ROUND('Tabulka č. 2'!D17-'KN 2017 TV tab.2'!D17,0),"")</f>
        <v>3939</v>
      </c>
      <c r="E17" s="85">
        <f>IF(ISNUMBER('Tabulka č. 2'!E17-'KN 2017 TV tab.2'!E17),ROUND('Tabulka č. 2'!E17-'KN 2017 TV tab.2'!E17,0),"")</f>
        <v>3268</v>
      </c>
      <c r="F17" s="85">
        <f>IF(ISNUMBER('Tabulka č. 2'!F17-'KN 2017 TV tab.2'!F17),ROUND('Tabulka č. 2'!F17-'KN 2017 TV tab.2'!F17,0),"")</f>
        <v>3000</v>
      </c>
      <c r="G17" s="85">
        <f>IF(ISNUMBER('Tabulka č. 2'!G17-'KN 2017 TV tab.2'!G17),ROUND('Tabulka č. 2'!G17-'KN 2017 TV tab.2'!G17,0),"")</f>
        <v>2597</v>
      </c>
      <c r="H17" s="85">
        <f>IF(ISNUMBER('Tabulka č. 2'!H17-'KN 2017 TV tab.2'!H17),ROUND('Tabulka č. 2'!H17-'KN 2017 TV tab.2'!H17,0),"")</f>
        <v>2690</v>
      </c>
      <c r="I17" s="85">
        <f>IF(ISNUMBER('Tabulka č. 2'!I17-'KN 2017 TV tab.2'!I17),ROUND('Tabulka č. 2'!I17-'KN 2017 TV tab.2'!I17,0),"")</f>
        <v>3567</v>
      </c>
      <c r="J17" s="85">
        <f>IF(ISNUMBER('Tabulka č. 2'!J17-'KN 2017 TV tab.2'!J17),ROUND('Tabulka č. 2'!J17-'KN 2017 TV tab.2'!J17,0),"")</f>
        <v>3675</v>
      </c>
      <c r="K17" s="85">
        <f>IF(ISNUMBER('Tabulka č. 2'!K17-'KN 2017 TV tab.2'!K17),ROUND('Tabulka č. 2'!K17-'KN 2017 TV tab.2'!K17,0),"")</f>
        <v>3840</v>
      </c>
      <c r="L17" s="86">
        <f>IF(ISNUMBER('Tabulka č. 2'!L17-'KN 2017 TV tab.2'!L17),ROUND('Tabulka č. 2'!L17-'KN 2017 TV tab.2'!L17,0),"")</f>
        <v>4207</v>
      </c>
      <c r="M17" s="85">
        <f>IF(ISNUMBER('Tabulka č. 2'!M17-'KN 2017 TV tab.2'!M17),ROUND('Tabulka č. 2'!M17-'KN 2017 TV tab.2'!M17,0),"")</f>
        <v>3875</v>
      </c>
      <c r="N17" s="85">
        <f>IF(ISNUMBER('Tabulka č. 2'!N17-'KN 2017 TV tab.2'!N17),ROUND('Tabulka č. 2'!N17-'KN 2017 TV tab.2'!N17,0),"")</f>
        <v>3821</v>
      </c>
      <c r="O17" s="87">
        <f>IF(ISNUMBER('Tabulka č. 2'!O17-'KN 2017 TV tab.2'!O17),ROUND('Tabulka č. 2'!O17-'KN 2017 TV tab.2'!O17,0),"")</f>
        <v>3370</v>
      </c>
      <c r="P17" s="49">
        <f t="shared" si="1"/>
        <v>3601.7857142857142</v>
      </c>
    </row>
    <row r="18" spans="1:16" x14ac:dyDescent="0.25">
      <c r="A18" s="43" t="s">
        <v>27</v>
      </c>
      <c r="B18" s="82">
        <f>IF(ISNUMBER('Tabulka č. 2'!B18-'KN 2017 TV tab.2'!B18),ROUND('Tabulka č. 2'!B18-'KN 2017 TV tab.2'!B18,2),"")</f>
        <v>0</v>
      </c>
      <c r="C18" s="82">
        <f>IF(ISNUMBER('Tabulka č. 2'!C18-'KN 2017 TV tab.2'!C18),ROUND('Tabulka č. 2'!C18-'KN 2017 TV tab.2'!C18,2),"")</f>
        <v>1.45</v>
      </c>
      <c r="D18" s="82">
        <f>IF(ISNUMBER('Tabulka č. 2'!D18-'KN 2017 TV tab.2'!D18),ROUND('Tabulka č. 2'!D18-'KN 2017 TV tab.2'!D18,2),"")</f>
        <v>0</v>
      </c>
      <c r="E18" s="82">
        <f>IF(ISNUMBER('Tabulka č. 2'!E18-'KN 2017 TV tab.2'!E18),ROUND('Tabulka č. 2'!E18-'KN 2017 TV tab.2'!E18,2),"")</f>
        <v>0</v>
      </c>
      <c r="F18" s="82">
        <f>IF(ISNUMBER('Tabulka č. 2'!F18-'KN 2017 TV tab.2'!F18),ROUND('Tabulka č. 2'!F18-'KN 2017 TV tab.2'!F18,2),"")</f>
        <v>1.65</v>
      </c>
      <c r="G18" s="83">
        <f>IF(ISNUMBER('Tabulka č. 2'!G18-'KN 2017 TV tab.2'!G18),ROUND('Tabulka č. 2'!G18-'KN 2017 TV tab.2'!G18,2),"")</f>
        <v>0</v>
      </c>
      <c r="H18" s="82">
        <f>IF(ISNUMBER('Tabulka č. 2'!H18-'KN 2017 TV tab.2'!H18),ROUND('Tabulka č. 2'!H18-'KN 2017 TV tab.2'!H18,2),"")</f>
        <v>0</v>
      </c>
      <c r="I18" s="82">
        <f>IF(ISNUMBER('Tabulka č. 2'!I18-'KN 2017 TV tab.2'!I18),ROUND('Tabulka č. 2'!I18-'KN 2017 TV tab.2'!I18,2),"")</f>
        <v>0</v>
      </c>
      <c r="J18" s="82">
        <f>IF(ISNUMBER('Tabulka č. 2'!J18-'KN 2017 TV tab.2'!J18),ROUND('Tabulka č. 2'!J18-'KN 2017 TV tab.2'!J18,2),"")</f>
        <v>0</v>
      </c>
      <c r="K18" s="82">
        <f>IF(ISNUMBER('Tabulka č. 2'!K18-'KN 2017 TV tab.2'!K18),ROUND('Tabulka č. 2'!K18-'KN 2017 TV tab.2'!K18,2),"")</f>
        <v>0</v>
      </c>
      <c r="L18" s="82">
        <f>IF(ISNUMBER('Tabulka č. 2'!L18-'KN 2017 TV tab.2'!L18),ROUND('Tabulka č. 2'!L18-'KN 2017 TV tab.2'!L18,2),"")</f>
        <v>0</v>
      </c>
      <c r="M18" s="82">
        <f>IF(ISNUMBER('Tabulka č. 2'!M18-'KN 2017 TV tab.2'!M18),ROUND('Tabulka č. 2'!M18-'KN 2017 TV tab.2'!M18,2),"")</f>
        <v>0</v>
      </c>
      <c r="N18" s="82">
        <f>IF(ISNUMBER('Tabulka č. 2'!N18-'KN 2017 TV tab.2'!N18),ROUND('Tabulka č. 2'!N18-'KN 2017 TV tab.2'!N18,2),"")</f>
        <v>0</v>
      </c>
      <c r="O18" s="84">
        <f>IF(ISNUMBER('Tabulka č. 2'!O18-'KN 2017 TV tab.2'!O18),ROUND('Tabulka č. 2'!O18-'KN 2017 TV tab.2'!O18,2),"")</f>
        <v>0</v>
      </c>
      <c r="P18" s="48">
        <f t="shared" si="1"/>
        <v>0.22142857142857139</v>
      </c>
    </row>
    <row r="19" spans="1:16" s="39" customFormat="1" ht="15.75" thickBot="1" x14ac:dyDescent="0.3">
      <c r="A19" s="44" t="s">
        <v>28</v>
      </c>
      <c r="B19" s="88">
        <f>IF(ISNUMBER('Tabulka č. 2'!B19-'KN 2017 TV tab.2'!B19),ROUND('Tabulka č. 2'!B19-'KN 2017 TV tab.2'!B19,0),"")</f>
        <v>3480</v>
      </c>
      <c r="C19" s="88">
        <f>IF(ISNUMBER('Tabulka č. 2'!C19-'KN 2017 TV tab.2'!C19),ROUND('Tabulka č. 2'!C19-'KN 2017 TV tab.2'!C19,0),"")</f>
        <v>3727</v>
      </c>
      <c r="D19" s="88">
        <f>IF(ISNUMBER('Tabulka č. 2'!D19-'KN 2017 TV tab.2'!D19),ROUND('Tabulka č. 2'!D19-'KN 2017 TV tab.2'!D19,0),"")</f>
        <v>2915</v>
      </c>
      <c r="E19" s="88">
        <f>IF(ISNUMBER('Tabulka č. 2'!E19-'KN 2017 TV tab.2'!E19),ROUND('Tabulka č. 2'!E19-'KN 2017 TV tab.2'!E19,0),"")</f>
        <v>3327</v>
      </c>
      <c r="F19" s="88">
        <f>IF(ISNUMBER('Tabulka č. 2'!F19-'KN 2017 TV tab.2'!F19),ROUND('Tabulka č. 2'!F19-'KN 2017 TV tab.2'!F19,0),"")</f>
        <v>2700</v>
      </c>
      <c r="G19" s="88">
        <f>IF(ISNUMBER('Tabulka č. 2'!G19-'KN 2017 TV tab.2'!G19),ROUND('Tabulka č. 2'!G19-'KN 2017 TV tab.2'!G19,0),"")</f>
        <v>1900</v>
      </c>
      <c r="H19" s="88">
        <f>IF(ISNUMBER('Tabulka č. 2'!H19-'KN 2017 TV tab.2'!H19),ROUND('Tabulka č. 2'!H19-'KN 2017 TV tab.2'!H19,0),"")</f>
        <v>1820</v>
      </c>
      <c r="I19" s="88">
        <f>IF(ISNUMBER('Tabulka č. 2'!I19-'KN 2017 TV tab.2'!I19),ROUND('Tabulka č. 2'!I19-'KN 2017 TV tab.2'!I19,0),"")</f>
        <v>2751</v>
      </c>
      <c r="J19" s="88">
        <f>IF(ISNUMBER('Tabulka č. 2'!J19-'KN 2017 TV tab.2'!J19),ROUND('Tabulka č. 2'!J19-'KN 2017 TV tab.2'!J19,0),"")</f>
        <v>2786</v>
      </c>
      <c r="K19" s="88">
        <f>IF(ISNUMBER('Tabulka č. 2'!K19-'KN 2017 TV tab.2'!K19),ROUND('Tabulka č. 2'!K19-'KN 2017 TV tab.2'!K19,0),"")</f>
        <v>2784</v>
      </c>
      <c r="L19" s="89">
        <f>IF(ISNUMBER('Tabulka č. 2'!L19-'KN 2017 TV tab.2'!L19),ROUND('Tabulka č. 2'!L19-'KN 2017 TV tab.2'!L19,0),"")</f>
        <v>3385</v>
      </c>
      <c r="M19" s="88">
        <f>IF(ISNUMBER('Tabulka č. 2'!M19-'KN 2017 TV tab.2'!M19),ROUND('Tabulka č. 2'!M19-'KN 2017 TV tab.2'!M19,0),"")</f>
        <v>2813</v>
      </c>
      <c r="N19" s="88">
        <f>IF(ISNUMBER('Tabulka č. 2'!N19-'KN 2017 TV tab.2'!N19),ROUND('Tabulka č. 2'!N19-'KN 2017 TV tab.2'!N19,0),"")</f>
        <v>2200</v>
      </c>
      <c r="O19" s="90">
        <f>IF(ISNUMBER('Tabulka č. 2'!O19-'KN 2017 TV tab.2'!O19),ROUND('Tabulka č. 2'!O19-'KN 2017 TV tab.2'!O19,0),"")</f>
        <v>3000</v>
      </c>
      <c r="P19" s="50">
        <f t="shared" si="1"/>
        <v>2827.7142857142858</v>
      </c>
    </row>
    <row r="20" spans="1:16" s="41" customFormat="1" ht="19.5" thickBot="1" x14ac:dyDescent="0.35">
      <c r="A20" s="100" t="str">
        <f>'KN 2018'!A13</f>
        <v>36-52-H/01 Instalatér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2'!B21-'KN 2017 TV tab.2'!B21),ROUND('Tabulka č. 2'!B21-'KN 2017 TV tab.2'!B21,0),"")</f>
        <v>2662</v>
      </c>
      <c r="C21" s="78">
        <f>IF(ISNUMBER('Tabulka č. 2'!C21-'KN 2017 TV tab.2'!C21),ROUND('Tabulka č. 2'!C21-'KN 2017 TV tab.2'!C21,0),"")</f>
        <v>2334</v>
      </c>
      <c r="D21" s="78">
        <f>IF(ISNUMBER('Tabulka č. 2'!D21-'KN 2017 TV tab.2'!D21),ROUND('Tabulka č. 2'!D21-'KN 2017 TV tab.2'!D21,0),"")</f>
        <v>2569</v>
      </c>
      <c r="E21" s="78">
        <f>IF(ISNUMBER('Tabulka č. 2'!E21-'KN 2017 TV tab.2'!E21),ROUND('Tabulka č. 2'!E21-'KN 2017 TV tab.2'!E21,0),"")</f>
        <v>3219</v>
      </c>
      <c r="F21" s="78">
        <f>IF(ISNUMBER('Tabulka č. 2'!F21-'KN 2017 TV tab.2'!F21),ROUND('Tabulka č. 2'!F21-'KN 2017 TV tab.2'!F21,0),"")</f>
        <v>714</v>
      </c>
      <c r="G21" s="78">
        <f>IF(ISNUMBER('Tabulka č. 2'!G21-'KN 2017 TV tab.2'!G21),ROUND('Tabulka č. 2'!G21-'KN 2017 TV tab.2'!G21,0),"")</f>
        <v>1592</v>
      </c>
      <c r="H21" s="78">
        <f>IF(ISNUMBER('Tabulka č. 2'!H21-'KN 2017 TV tab.2'!H21),ROUND('Tabulka č. 2'!H21-'KN 2017 TV tab.2'!H21,0),"")</f>
        <v>4853</v>
      </c>
      <c r="I21" s="78">
        <f>IF(ISNUMBER('Tabulka č. 2'!I21-'KN 2017 TV tab.2'!I21),ROUND('Tabulka č. 2'!I21-'KN 2017 TV tab.2'!I21,0),"")</f>
        <v>2529</v>
      </c>
      <c r="J21" s="78">
        <f>IF(ISNUMBER('Tabulka č. 2'!J21-'KN 2017 TV tab.2'!J21),ROUND('Tabulka č. 2'!J21-'KN 2017 TV tab.2'!J21,0),"")</f>
        <v>2642</v>
      </c>
      <c r="K21" s="78">
        <f>IF(ISNUMBER('Tabulka č. 2'!K21-'KN 2017 TV tab.2'!K21),ROUND('Tabulka č. 2'!K21-'KN 2017 TV tab.2'!K21,0),"")</f>
        <v>2534</v>
      </c>
      <c r="L21" s="78">
        <f>IF(ISNUMBER('Tabulka č. 2'!L21-'KN 2017 TV tab.2'!L21),ROUND('Tabulka č. 2'!L21-'KN 2017 TV tab.2'!L21,0),"")</f>
        <v>2963</v>
      </c>
      <c r="M21" s="78">
        <f>IF(ISNUMBER('Tabulka č. 2'!M21-'KN 2017 TV tab.2'!M21),ROUND('Tabulka č. 2'!M21-'KN 2017 TV tab.2'!M21,0),"")</f>
        <v>2640</v>
      </c>
      <c r="N21" s="78">
        <f>IF(ISNUMBER('Tabulka č. 2'!N21-'KN 2017 TV tab.2'!N21),ROUND('Tabulka č. 2'!N21-'KN 2017 TV tab.2'!N21,0),"")</f>
        <v>2373</v>
      </c>
      <c r="O21" s="79">
        <f>IF(ISNUMBER('Tabulka č. 2'!O21-'KN 2017 TV tab.2'!O21),ROUND('Tabulka č. 2'!O21-'KN 2017 TV tab.2'!O21,0),"")</f>
        <v>2501</v>
      </c>
      <c r="P21" s="46">
        <f>IF(ISNUMBER(AVERAGE(B21:O21)),AVERAGE(B21:O21),"")</f>
        <v>2580.3571428571427</v>
      </c>
    </row>
    <row r="22" spans="1:16" s="39" customFormat="1" x14ac:dyDescent="0.25">
      <c r="A22" s="42" t="s">
        <v>52</v>
      </c>
      <c r="B22" s="80">
        <f>IF(ISNUMBER('Tabulka č. 2'!B22-'KN 2017 TV tab.2'!B22),ROUND('Tabulka č. 2'!B22-'KN 2017 TV tab.2'!B22,0),"")</f>
        <v>0</v>
      </c>
      <c r="C22" s="80">
        <f>IF(ISNUMBER('Tabulka č. 2'!C22-'KN 2017 TV tab.2'!C22),ROUND('Tabulka č. 2'!C22-'KN 2017 TV tab.2'!C22,0),"")</f>
        <v>-24</v>
      </c>
      <c r="D22" s="80">
        <f>IF(ISNUMBER('Tabulka č. 2'!D22-'KN 2017 TV tab.2'!D22),ROUND('Tabulka č. 2'!D22-'KN 2017 TV tab.2'!D22,0),"")</f>
        <v>0</v>
      </c>
      <c r="E22" s="80">
        <f>IF(ISNUMBER('Tabulka č. 2'!E22-'KN 2017 TV tab.2'!E22),ROUND('Tabulka č. 2'!E22-'KN 2017 TV tab.2'!E22,0),"")</f>
        <v>0</v>
      </c>
      <c r="F22" s="80">
        <f>IF(ISNUMBER('Tabulka č. 2'!F22-'KN 2017 TV tab.2'!F22),ROUND('Tabulka č. 2'!F22-'KN 2017 TV tab.2'!F22,0),"")</f>
        <v>0</v>
      </c>
      <c r="G22" s="80">
        <f>IF(ISNUMBER('Tabulka č. 2'!G22-'KN 2017 TV tab.2'!G22),ROUND('Tabulka č. 2'!G22-'KN 2017 TV tab.2'!G22,0),"")</f>
        <v>-44</v>
      </c>
      <c r="H22" s="80">
        <f>IF(ISNUMBER('Tabulka č. 2'!H22-'KN 2017 TV tab.2'!H22),ROUND('Tabulka č. 2'!H22-'KN 2017 TV tab.2'!H22,0),"")</f>
        <v>0</v>
      </c>
      <c r="I22" s="80">
        <f>IF(ISNUMBER('Tabulka č. 2'!I22-'KN 2017 TV tab.2'!I22),ROUND('Tabulka č. 2'!I22-'KN 2017 TV tab.2'!I22,0),"")</f>
        <v>1</v>
      </c>
      <c r="J22" s="80">
        <f>IF(ISNUMBER('Tabulka č. 2'!J22-'KN 2017 TV tab.2'!J22),ROUND('Tabulka č. 2'!J22-'KN 2017 TV tab.2'!J22,0),"")</f>
        <v>-12</v>
      </c>
      <c r="K22" s="80">
        <f>IF(ISNUMBER('Tabulka č. 2'!K22-'KN 2017 TV tab.2'!K22),ROUND('Tabulka č. 2'!K22-'KN 2017 TV tab.2'!K22,0),"")</f>
        <v>-6</v>
      </c>
      <c r="L22" s="80">
        <f>IF(ISNUMBER('Tabulka č. 2'!L22-'KN 2017 TV tab.2'!L22),ROUND('Tabulka č. 2'!L22-'KN 2017 TV tab.2'!L22,0),"")</f>
        <v>0</v>
      </c>
      <c r="M22" s="80">
        <f>IF(ISNUMBER('Tabulka č. 2'!M22-'KN 2017 TV tab.2'!M22),ROUND('Tabulka č. 2'!M22-'KN 2017 TV tab.2'!M22,0),"")</f>
        <v>-2</v>
      </c>
      <c r="N22" s="80">
        <f>IF(ISNUMBER('Tabulka č. 2'!N22-'KN 2017 TV tab.2'!N22),ROUND('Tabulka č. 2'!N22-'KN 2017 TV tab.2'!N22,0),"")</f>
        <v>0</v>
      </c>
      <c r="O22" s="81">
        <f>IF(ISNUMBER('Tabulka č. 2'!O22-'KN 2017 TV tab.2'!O22),ROUND('Tabulka č. 2'!O22-'KN 2017 TV tab.2'!O22,0),"")</f>
        <v>-15</v>
      </c>
      <c r="P22" s="47">
        <f t="shared" ref="P22:P26" si="2">IF(ISNUMBER(AVERAGE(B22:O22)),AVERAGE(B22:O22),"")</f>
        <v>-7.2857142857142856</v>
      </c>
    </row>
    <row r="23" spans="1:16" x14ac:dyDescent="0.25">
      <c r="A23" s="43" t="s">
        <v>25</v>
      </c>
      <c r="B23" s="82">
        <f>IF(ISNUMBER('Tabulka č. 2'!B23-'KN 2017 TV tab.2'!B23),ROUND('Tabulka č. 2'!B23-'KN 2017 TV tab.2'!B23,2),"")</f>
        <v>0</v>
      </c>
      <c r="C23" s="82">
        <f>IF(ISNUMBER('Tabulka č. 2'!C23-'KN 2017 TV tab.2'!C23),ROUND('Tabulka č. 2'!C23-'KN 2017 TV tab.2'!C23,2),"")</f>
        <v>1.1499999999999999</v>
      </c>
      <c r="D23" s="82">
        <f>IF(ISNUMBER('Tabulka č. 2'!D23-'KN 2017 TV tab.2'!D23),ROUND('Tabulka č. 2'!D23-'KN 2017 TV tab.2'!D23,2),"")</f>
        <v>0</v>
      </c>
      <c r="E23" s="82">
        <f>IF(ISNUMBER('Tabulka č. 2'!E23-'KN 2017 TV tab.2'!E23),ROUND('Tabulka č. 2'!E23-'KN 2017 TV tab.2'!E23,2),"")</f>
        <v>-0.97</v>
      </c>
      <c r="F23" s="82">
        <f>IF(ISNUMBER('Tabulka č. 2'!F23-'KN 2017 TV tab.2'!F23),ROUND('Tabulka č. 2'!F23-'KN 2017 TV tab.2'!F23,2),"")</f>
        <v>-2.33</v>
      </c>
      <c r="G23" s="83">
        <f>IF(ISNUMBER('Tabulka č. 2'!G23-'KN 2017 TV tab.2'!G23),ROUND('Tabulka č. 2'!G23-'KN 2017 TV tab.2'!G23,2),"")</f>
        <v>0</v>
      </c>
      <c r="H23" s="82">
        <f>IF(ISNUMBER('Tabulka č. 2'!H23-'KN 2017 TV tab.2'!H23),ROUND('Tabulka č. 2'!H23-'KN 2017 TV tab.2'!H23,2),"")</f>
        <v>-3.54</v>
      </c>
      <c r="I23" s="82">
        <f>IF(ISNUMBER('Tabulka č. 2'!I23-'KN 2017 TV tab.2'!I23),ROUND('Tabulka č. 2'!I23-'KN 2017 TV tab.2'!I23,2),"")</f>
        <v>0</v>
      </c>
      <c r="J23" s="82">
        <f>IF(ISNUMBER('Tabulka č. 2'!J23-'KN 2017 TV tab.2'!J23),ROUND('Tabulka č. 2'!J23-'KN 2017 TV tab.2'!J23,2),"")</f>
        <v>0</v>
      </c>
      <c r="K23" s="82">
        <f>IF(ISNUMBER('Tabulka č. 2'!K23-'KN 2017 TV tab.2'!K23),ROUND('Tabulka č. 2'!K23-'KN 2017 TV tab.2'!K23,2),"")</f>
        <v>0</v>
      </c>
      <c r="L23" s="82">
        <f>IF(ISNUMBER('Tabulka č. 2'!L23-'KN 2017 TV tab.2'!L23),ROUND('Tabulka č. 2'!L23-'KN 2017 TV tab.2'!L23,2),"")</f>
        <v>-0.13</v>
      </c>
      <c r="M23" s="82">
        <f>IF(ISNUMBER('Tabulka č. 2'!M23-'KN 2017 TV tab.2'!M23),ROUND('Tabulka č. 2'!M23-'KN 2017 TV tab.2'!M23,2),"")</f>
        <v>0</v>
      </c>
      <c r="N23" s="82">
        <f>IF(ISNUMBER('Tabulka č. 2'!N23-'KN 2017 TV tab.2'!N23),ROUND('Tabulka č. 2'!N23-'KN 2017 TV tab.2'!N23,2),"")</f>
        <v>0</v>
      </c>
      <c r="O23" s="84">
        <f>IF(ISNUMBER('Tabulka č. 2'!O23-'KN 2017 TV tab.2'!O23),ROUND('Tabulka č. 2'!O23-'KN 2017 TV tab.2'!O23,2),"")</f>
        <v>0</v>
      </c>
      <c r="P23" s="48">
        <f t="shared" si="2"/>
        <v>-0.41571428571428576</v>
      </c>
    </row>
    <row r="24" spans="1:16" s="39" customFormat="1" x14ac:dyDescent="0.25">
      <c r="A24" s="42" t="s">
        <v>26</v>
      </c>
      <c r="B24" s="85">
        <f>IF(ISNUMBER('Tabulka č. 2'!B24-'KN 2017 TV tab.2'!B24),ROUND('Tabulka č. 2'!B24-'KN 2017 TV tab.2'!B24,0),"")</f>
        <v>3530</v>
      </c>
      <c r="C24" s="85">
        <f>IF(ISNUMBER('Tabulka č. 2'!C24-'KN 2017 TV tab.2'!C24),ROUND('Tabulka č. 2'!C24-'KN 2017 TV tab.2'!C24,0),"")</f>
        <v>5046</v>
      </c>
      <c r="D24" s="85">
        <f>IF(ISNUMBER('Tabulka č. 2'!D24-'KN 2017 TV tab.2'!D24),ROUND('Tabulka č. 2'!D24-'KN 2017 TV tab.2'!D24,0),"")</f>
        <v>3939</v>
      </c>
      <c r="E24" s="85">
        <f>IF(ISNUMBER('Tabulka č. 2'!E24-'KN 2017 TV tab.2'!E24),ROUND('Tabulka č. 2'!E24-'KN 2017 TV tab.2'!E24,0),"")</f>
        <v>3268</v>
      </c>
      <c r="F24" s="85">
        <f>IF(ISNUMBER('Tabulka č. 2'!F24-'KN 2017 TV tab.2'!F24),ROUND('Tabulka č. 2'!F24-'KN 2017 TV tab.2'!F24,0),"")</f>
        <v>3000</v>
      </c>
      <c r="G24" s="85">
        <f>IF(ISNUMBER('Tabulka č. 2'!G24-'KN 2017 TV tab.2'!G24),ROUND('Tabulka č. 2'!G24-'KN 2017 TV tab.2'!G24,0),"")</f>
        <v>2597</v>
      </c>
      <c r="H24" s="85">
        <f>IF(ISNUMBER('Tabulka č. 2'!H24-'KN 2017 TV tab.2'!H24),ROUND('Tabulka č. 2'!H24-'KN 2017 TV tab.2'!H24,0),"")</f>
        <v>2690</v>
      </c>
      <c r="I24" s="85">
        <f>IF(ISNUMBER('Tabulka č. 2'!I24-'KN 2017 TV tab.2'!I24),ROUND('Tabulka č. 2'!I24-'KN 2017 TV tab.2'!I24,0),"")</f>
        <v>3567</v>
      </c>
      <c r="J24" s="85">
        <f>IF(ISNUMBER('Tabulka č. 2'!J24-'KN 2017 TV tab.2'!J24),ROUND('Tabulka č. 2'!J24-'KN 2017 TV tab.2'!J24,0),"")</f>
        <v>3675</v>
      </c>
      <c r="K24" s="85">
        <f>IF(ISNUMBER('Tabulka č. 2'!K24-'KN 2017 TV tab.2'!K24),ROUND('Tabulka č. 2'!K24-'KN 2017 TV tab.2'!K24,0),"")</f>
        <v>3840</v>
      </c>
      <c r="L24" s="86">
        <f>IF(ISNUMBER('Tabulka č. 2'!L24-'KN 2017 TV tab.2'!L24),ROUND('Tabulka č. 2'!L24-'KN 2017 TV tab.2'!L24,0),"")</f>
        <v>4207</v>
      </c>
      <c r="M24" s="85">
        <f>IF(ISNUMBER('Tabulka č. 2'!M24-'KN 2017 TV tab.2'!M24),ROUND('Tabulka č. 2'!M24-'KN 2017 TV tab.2'!M24,0),"")</f>
        <v>3875</v>
      </c>
      <c r="N24" s="85">
        <f>IF(ISNUMBER('Tabulka č. 2'!N24-'KN 2017 TV tab.2'!N24),ROUND('Tabulka č. 2'!N24-'KN 2017 TV tab.2'!N24,0),"")</f>
        <v>3821</v>
      </c>
      <c r="O24" s="87">
        <f>IF(ISNUMBER('Tabulka č. 2'!O24-'KN 2017 TV tab.2'!O24),ROUND('Tabulka č. 2'!O24-'KN 2017 TV tab.2'!O24,0),"")</f>
        <v>3370</v>
      </c>
      <c r="P24" s="49">
        <f t="shared" si="2"/>
        <v>3601.7857142857142</v>
      </c>
    </row>
    <row r="25" spans="1:16" x14ac:dyDescent="0.25">
      <c r="A25" s="43" t="s">
        <v>27</v>
      </c>
      <c r="B25" s="82">
        <f>IF(ISNUMBER('Tabulka č. 2'!B25-'KN 2017 TV tab.2'!B25),ROUND('Tabulka č. 2'!B25-'KN 2017 TV tab.2'!B25,2),"")</f>
        <v>0</v>
      </c>
      <c r="C25" s="82">
        <f>IF(ISNUMBER('Tabulka č. 2'!C25-'KN 2017 TV tab.2'!C25),ROUND('Tabulka č. 2'!C25-'KN 2017 TV tab.2'!C25,2),"")</f>
        <v>1.45</v>
      </c>
      <c r="D25" s="82">
        <f>IF(ISNUMBER('Tabulka č. 2'!D25-'KN 2017 TV tab.2'!D25),ROUND('Tabulka č. 2'!D25-'KN 2017 TV tab.2'!D25,2),"")</f>
        <v>0</v>
      </c>
      <c r="E25" s="82">
        <f>IF(ISNUMBER('Tabulka č. 2'!E25-'KN 2017 TV tab.2'!E25),ROUND('Tabulka č. 2'!E25-'KN 2017 TV tab.2'!E25,2),"")</f>
        <v>0</v>
      </c>
      <c r="F25" s="82">
        <f>IF(ISNUMBER('Tabulka č. 2'!F25-'KN 2017 TV tab.2'!F25),ROUND('Tabulka č. 2'!F25-'KN 2017 TV tab.2'!F25,2),"")</f>
        <v>25.88</v>
      </c>
      <c r="G25" s="83">
        <f>IF(ISNUMBER('Tabulka č. 2'!G25-'KN 2017 TV tab.2'!G25),ROUND('Tabulka č. 2'!G25-'KN 2017 TV tab.2'!G25,2),"")</f>
        <v>0</v>
      </c>
      <c r="H25" s="82">
        <f>IF(ISNUMBER('Tabulka č. 2'!H25-'KN 2017 TV tab.2'!H25),ROUND('Tabulka č. 2'!H25-'KN 2017 TV tab.2'!H25,2),"")</f>
        <v>0</v>
      </c>
      <c r="I25" s="82">
        <f>IF(ISNUMBER('Tabulka č. 2'!I25-'KN 2017 TV tab.2'!I25),ROUND('Tabulka č. 2'!I25-'KN 2017 TV tab.2'!I25,2),"")</f>
        <v>0</v>
      </c>
      <c r="J25" s="82">
        <f>IF(ISNUMBER('Tabulka č. 2'!J25-'KN 2017 TV tab.2'!J25),ROUND('Tabulka č. 2'!J25-'KN 2017 TV tab.2'!J25,2),"")</f>
        <v>0</v>
      </c>
      <c r="K25" s="82">
        <f>IF(ISNUMBER('Tabulka č. 2'!K25-'KN 2017 TV tab.2'!K25),ROUND('Tabulka č. 2'!K25-'KN 2017 TV tab.2'!K25,2),"")</f>
        <v>0</v>
      </c>
      <c r="L25" s="82">
        <f>IF(ISNUMBER('Tabulka č. 2'!L25-'KN 2017 TV tab.2'!L25),ROUND('Tabulka č. 2'!L25-'KN 2017 TV tab.2'!L25,2),"")</f>
        <v>0</v>
      </c>
      <c r="M25" s="82">
        <f>IF(ISNUMBER('Tabulka č. 2'!M25-'KN 2017 TV tab.2'!M25),ROUND('Tabulka č. 2'!M25-'KN 2017 TV tab.2'!M25,2),"")</f>
        <v>0</v>
      </c>
      <c r="N25" s="82">
        <f>IF(ISNUMBER('Tabulka č. 2'!N25-'KN 2017 TV tab.2'!N25),ROUND('Tabulka č. 2'!N25-'KN 2017 TV tab.2'!N25,2),"")</f>
        <v>0</v>
      </c>
      <c r="O25" s="84">
        <f>IF(ISNUMBER('Tabulka č. 2'!O25-'KN 2017 TV tab.2'!O25),ROUND('Tabulka č. 2'!O25-'KN 2017 TV tab.2'!O25,2),"")</f>
        <v>0</v>
      </c>
      <c r="P25" s="48">
        <f t="shared" si="2"/>
        <v>1.952142857142857</v>
      </c>
    </row>
    <row r="26" spans="1:16" s="39" customFormat="1" ht="15.75" thickBot="1" x14ac:dyDescent="0.3">
      <c r="A26" s="44" t="s">
        <v>28</v>
      </c>
      <c r="B26" s="88">
        <f>IF(ISNUMBER('Tabulka č. 2'!B26-'KN 2017 TV tab.2'!B26),ROUND('Tabulka č. 2'!B26-'KN 2017 TV tab.2'!B26,0),"")</f>
        <v>3480</v>
      </c>
      <c r="C26" s="88">
        <f>IF(ISNUMBER('Tabulka č. 2'!C26-'KN 2017 TV tab.2'!C26),ROUND('Tabulka č. 2'!C26-'KN 2017 TV tab.2'!C26,0),"")</f>
        <v>3727</v>
      </c>
      <c r="D26" s="88">
        <f>IF(ISNUMBER('Tabulka č. 2'!D26-'KN 2017 TV tab.2'!D26),ROUND('Tabulka č. 2'!D26-'KN 2017 TV tab.2'!D26,0),"")</f>
        <v>2915</v>
      </c>
      <c r="E26" s="88">
        <f>IF(ISNUMBER('Tabulka č. 2'!E26-'KN 2017 TV tab.2'!E26),ROUND('Tabulka č. 2'!E26-'KN 2017 TV tab.2'!E26,0),"")</f>
        <v>3327</v>
      </c>
      <c r="F26" s="88">
        <f>IF(ISNUMBER('Tabulka č. 2'!F26-'KN 2017 TV tab.2'!F26),ROUND('Tabulka č. 2'!F26-'KN 2017 TV tab.2'!F26,0),"")</f>
        <v>2700</v>
      </c>
      <c r="G26" s="88">
        <f>IF(ISNUMBER('Tabulka č. 2'!G26-'KN 2017 TV tab.2'!G26),ROUND('Tabulka č. 2'!G26-'KN 2017 TV tab.2'!G26,0),"")</f>
        <v>1900</v>
      </c>
      <c r="H26" s="88">
        <f>IF(ISNUMBER('Tabulka č. 2'!H26-'KN 2017 TV tab.2'!H26),ROUND('Tabulka č. 2'!H26-'KN 2017 TV tab.2'!H26,0),"")</f>
        <v>1820</v>
      </c>
      <c r="I26" s="88">
        <f>IF(ISNUMBER('Tabulka č. 2'!I26-'KN 2017 TV tab.2'!I26),ROUND('Tabulka č. 2'!I26-'KN 2017 TV tab.2'!I26,0),"")</f>
        <v>2751</v>
      </c>
      <c r="J26" s="88">
        <f>IF(ISNUMBER('Tabulka č. 2'!J26-'KN 2017 TV tab.2'!J26),ROUND('Tabulka č. 2'!J26-'KN 2017 TV tab.2'!J26,0),"")</f>
        <v>2786</v>
      </c>
      <c r="K26" s="88">
        <f>IF(ISNUMBER('Tabulka č. 2'!K26-'KN 2017 TV tab.2'!K26),ROUND('Tabulka č. 2'!K26-'KN 2017 TV tab.2'!K26,0),"")</f>
        <v>2784</v>
      </c>
      <c r="L26" s="89">
        <f>IF(ISNUMBER('Tabulka č. 2'!L26-'KN 2017 TV tab.2'!L26),ROUND('Tabulka č. 2'!L26-'KN 2017 TV tab.2'!L26,0),"")</f>
        <v>3385</v>
      </c>
      <c r="M26" s="88">
        <f>IF(ISNUMBER('Tabulka č. 2'!M26-'KN 2017 TV tab.2'!M26),ROUND('Tabulka č. 2'!M26-'KN 2017 TV tab.2'!M26,0),"")</f>
        <v>2813</v>
      </c>
      <c r="N26" s="88">
        <f>IF(ISNUMBER('Tabulka č. 2'!N26-'KN 2017 TV tab.2'!N26),ROUND('Tabulka č. 2'!N26-'KN 2017 TV tab.2'!N26,0),"")</f>
        <v>2200</v>
      </c>
      <c r="O26" s="90">
        <f>IF(ISNUMBER('Tabulka č. 2'!O26-'KN 2017 TV tab.2'!O26),ROUND('Tabulka č. 2'!O26-'KN 2017 TV tab.2'!O26,0),"")</f>
        <v>3000</v>
      </c>
      <c r="P26" s="50">
        <f t="shared" si="2"/>
        <v>2827.7142857142858</v>
      </c>
    </row>
    <row r="27" spans="1:16" s="41" customFormat="1" ht="19.5" thickBot="1" x14ac:dyDescent="0.35">
      <c r="A27" s="100" t="str">
        <f>'KN 2018'!A14</f>
        <v>23-56-H/01 Obráběč kovů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2'!B28-'KN 2017 TV tab.2'!B28),ROUND('Tabulka č. 2'!B28-'KN 2017 TV tab.2'!B28,0),"")</f>
        <v>2740</v>
      </c>
      <c r="C28" s="78">
        <f>IF(ISNUMBER('Tabulka č. 2'!C28-'KN 2017 TV tab.2'!C28),ROUND('Tabulka č. 2'!C28-'KN 2017 TV tab.2'!C28,0),"")</f>
        <v>2393</v>
      </c>
      <c r="D28" s="78">
        <f>IF(ISNUMBER('Tabulka č. 2'!D28-'KN 2017 TV tab.2'!D28),ROUND('Tabulka č. 2'!D28-'KN 2017 TV tab.2'!D28,0),"")</f>
        <v>2563</v>
      </c>
      <c r="E28" s="78">
        <f>IF(ISNUMBER('Tabulka č. 2'!E28-'KN 2017 TV tab.2'!E28),ROUND('Tabulka č. 2'!E28-'KN 2017 TV tab.2'!E28,0),"")</f>
        <v>2379</v>
      </c>
      <c r="F28" s="78">
        <f>IF(ISNUMBER('Tabulka č. 2'!F28-'KN 2017 TV tab.2'!F28),ROUND('Tabulka č. 2'!F28-'KN 2017 TV tab.2'!F28,0),"")</f>
        <v>-906</v>
      </c>
      <c r="G28" s="78">
        <f>IF(ISNUMBER('Tabulka č. 2'!G28-'KN 2017 TV tab.2'!G28),ROUND('Tabulka č. 2'!G28-'KN 2017 TV tab.2'!G28,0),"")</f>
        <v>3090</v>
      </c>
      <c r="H28" s="78">
        <f>IF(ISNUMBER('Tabulka č. 2'!H28-'KN 2017 TV tab.2'!H28),ROUND('Tabulka č. 2'!H28-'KN 2017 TV tab.2'!H28,0),"")</f>
        <v>2208</v>
      </c>
      <c r="I28" s="78">
        <f>IF(ISNUMBER('Tabulka č. 2'!I28-'KN 2017 TV tab.2'!I28),ROUND('Tabulka č. 2'!I28-'KN 2017 TV tab.2'!I28,0),"")</f>
        <v>2529</v>
      </c>
      <c r="J28" s="78">
        <f>IF(ISNUMBER('Tabulka č. 2'!J28-'KN 2017 TV tab.2'!J28),ROUND('Tabulka č. 2'!J28-'KN 2017 TV tab.2'!J28,0),"")</f>
        <v>2642</v>
      </c>
      <c r="K28" s="78">
        <f>IF(ISNUMBER('Tabulka č. 2'!K28-'KN 2017 TV tab.2'!K28),ROUND('Tabulka č. 2'!K28-'KN 2017 TV tab.2'!K28,0),"")</f>
        <v>2730</v>
      </c>
      <c r="L28" s="78">
        <f>IF(ISNUMBER('Tabulka č. 2'!L28-'KN 2017 TV tab.2'!L28),ROUND('Tabulka č. 2'!L28-'KN 2017 TV tab.2'!L28,0),"")</f>
        <v>2989</v>
      </c>
      <c r="M28" s="78">
        <f>IF(ISNUMBER('Tabulka č. 2'!M28-'KN 2017 TV tab.2'!M28),ROUND('Tabulka č. 2'!M28-'KN 2017 TV tab.2'!M28,0),"")</f>
        <v>2478</v>
      </c>
      <c r="N28" s="78">
        <f>IF(ISNUMBER('Tabulka č. 2'!N28-'KN 2017 TV tab.2'!N28),ROUND('Tabulka č. 2'!N28-'KN 2017 TV tab.2'!N28,0),"")</f>
        <v>2148</v>
      </c>
      <c r="O28" s="79">
        <f>IF(ISNUMBER('Tabulka č. 2'!O28-'KN 2017 TV tab.2'!O28),ROUND('Tabulka č. 2'!O28-'KN 2017 TV tab.2'!O28,0),"")</f>
        <v>2224</v>
      </c>
      <c r="P28" s="46">
        <f>IF(ISNUMBER(AVERAGE(B28:O28)),AVERAGE(B28:O28),"")</f>
        <v>2300.5</v>
      </c>
    </row>
    <row r="29" spans="1:16" s="39" customFormat="1" x14ac:dyDescent="0.25">
      <c r="A29" s="42" t="s">
        <v>52</v>
      </c>
      <c r="B29" s="80">
        <f>IF(ISNUMBER('Tabulka č. 2'!B29-'KN 2017 TV tab.2'!B29),ROUND('Tabulka č. 2'!B29-'KN 2017 TV tab.2'!B29,0),"")</f>
        <v>0</v>
      </c>
      <c r="C29" s="80">
        <f>IF(ISNUMBER('Tabulka č. 2'!C29-'KN 2017 TV tab.2'!C29),ROUND('Tabulka č. 2'!C29-'KN 2017 TV tab.2'!C29,0),"")</f>
        <v>-6</v>
      </c>
      <c r="D29" s="80">
        <f>IF(ISNUMBER('Tabulka č. 2'!D29-'KN 2017 TV tab.2'!D29),ROUND('Tabulka č. 2'!D29-'KN 2017 TV tab.2'!D29,0),"")</f>
        <v>0</v>
      </c>
      <c r="E29" s="80">
        <f>IF(ISNUMBER('Tabulka č. 2'!E29-'KN 2017 TV tab.2'!E29),ROUND('Tabulka č. 2'!E29-'KN 2017 TV tab.2'!E29,0),"")</f>
        <v>0</v>
      </c>
      <c r="F29" s="80">
        <f>IF(ISNUMBER('Tabulka č. 2'!F29-'KN 2017 TV tab.2'!F29),ROUND('Tabulka č. 2'!F29-'KN 2017 TV tab.2'!F29,0),"")</f>
        <v>0</v>
      </c>
      <c r="G29" s="80">
        <f>IF(ISNUMBER('Tabulka č. 2'!G29-'KN 2017 TV tab.2'!G29),ROUND('Tabulka č. 2'!G29-'KN 2017 TV tab.2'!G29,0),"")</f>
        <v>-37</v>
      </c>
      <c r="H29" s="80">
        <f>IF(ISNUMBER('Tabulka č. 2'!H29-'KN 2017 TV tab.2'!H29),ROUND('Tabulka č. 2'!H29-'KN 2017 TV tab.2'!H29,0),"")</f>
        <v>0</v>
      </c>
      <c r="I29" s="80">
        <f>IF(ISNUMBER('Tabulka č. 2'!I29-'KN 2017 TV tab.2'!I29),ROUND('Tabulka č. 2'!I29-'KN 2017 TV tab.2'!I29,0),"")</f>
        <v>1</v>
      </c>
      <c r="J29" s="80">
        <f>IF(ISNUMBER('Tabulka č. 2'!J29-'KN 2017 TV tab.2'!J29),ROUND('Tabulka č. 2'!J29-'KN 2017 TV tab.2'!J29,0),"")</f>
        <v>-12</v>
      </c>
      <c r="K29" s="80">
        <f>IF(ISNUMBER('Tabulka č. 2'!K29-'KN 2017 TV tab.2'!K29),ROUND('Tabulka č. 2'!K29-'KN 2017 TV tab.2'!K29,0),"")</f>
        <v>-7</v>
      </c>
      <c r="L29" s="80">
        <f>IF(ISNUMBER('Tabulka č. 2'!L29-'KN 2017 TV tab.2'!L29),ROUND('Tabulka č. 2'!L29-'KN 2017 TV tab.2'!L29,0),"")</f>
        <v>0</v>
      </c>
      <c r="M29" s="80">
        <f>IF(ISNUMBER('Tabulka č. 2'!M29-'KN 2017 TV tab.2'!M29),ROUND('Tabulka č. 2'!M29-'KN 2017 TV tab.2'!M29,0),"")</f>
        <v>-2</v>
      </c>
      <c r="N29" s="80">
        <f>IF(ISNUMBER('Tabulka č. 2'!N29-'KN 2017 TV tab.2'!N29),ROUND('Tabulka č. 2'!N29-'KN 2017 TV tab.2'!N29,0),"")</f>
        <v>0</v>
      </c>
      <c r="O29" s="81">
        <f>IF(ISNUMBER('Tabulka č. 2'!O29-'KN 2017 TV tab.2'!O29),ROUND('Tabulka č. 2'!O29-'KN 2017 TV tab.2'!O29,0),"")</f>
        <v>-15</v>
      </c>
      <c r="P29" s="47">
        <f t="shared" ref="P29:P33" si="3">IF(ISNUMBER(AVERAGE(B29:O29)),AVERAGE(B29:O29),"")</f>
        <v>-5.5714285714285712</v>
      </c>
    </row>
    <row r="30" spans="1:16" x14ac:dyDescent="0.25">
      <c r="A30" s="43" t="s">
        <v>25</v>
      </c>
      <c r="B30" s="82">
        <f>IF(ISNUMBER('Tabulka č. 2'!B30-'KN 2017 TV tab.2'!B30),ROUND('Tabulka č. 2'!B30-'KN 2017 TV tab.2'!B30,2),"")</f>
        <v>0</v>
      </c>
      <c r="C30" s="82">
        <f>IF(ISNUMBER('Tabulka č. 2'!C30-'KN 2017 TV tab.2'!C30),ROUND('Tabulka č. 2'!C30-'KN 2017 TV tab.2'!C30,2),"")</f>
        <v>1.1100000000000001</v>
      </c>
      <c r="D30" s="82">
        <f>IF(ISNUMBER('Tabulka č. 2'!D30-'KN 2017 TV tab.2'!D30),ROUND('Tabulka č. 2'!D30-'KN 2017 TV tab.2'!D30,2),"")</f>
        <v>0</v>
      </c>
      <c r="E30" s="82">
        <f>IF(ISNUMBER('Tabulka č. 2'!E30-'KN 2017 TV tab.2'!E30),ROUND('Tabulka č. 2'!E30-'KN 2017 TV tab.2'!E30,2),"")</f>
        <v>0</v>
      </c>
      <c r="F30" s="82">
        <f>IF(ISNUMBER('Tabulka č. 2'!F30-'KN 2017 TV tab.2'!F30),ROUND('Tabulka č. 2'!F30-'KN 2017 TV tab.2'!F30,2),"")</f>
        <v>5.23</v>
      </c>
      <c r="G30" s="83">
        <f>IF(ISNUMBER('Tabulka č. 2'!G30-'KN 2017 TV tab.2'!G30),ROUND('Tabulka č. 2'!G30-'KN 2017 TV tab.2'!G30,2),"")</f>
        <v>-1.92</v>
      </c>
      <c r="H30" s="82">
        <f>IF(ISNUMBER('Tabulka č. 2'!H30-'KN 2017 TV tab.2'!H30),ROUND('Tabulka č. 2'!H30-'KN 2017 TV tab.2'!H30,2),"")</f>
        <v>-0.87</v>
      </c>
      <c r="I30" s="82">
        <f>IF(ISNUMBER('Tabulka č. 2'!I30-'KN 2017 TV tab.2'!I30),ROUND('Tabulka č. 2'!I30-'KN 2017 TV tab.2'!I30,2),"")</f>
        <v>0</v>
      </c>
      <c r="J30" s="82">
        <f>IF(ISNUMBER('Tabulka č. 2'!J30-'KN 2017 TV tab.2'!J30),ROUND('Tabulka č. 2'!J30-'KN 2017 TV tab.2'!J30,2),"")</f>
        <v>0</v>
      </c>
      <c r="K30" s="82">
        <f>IF(ISNUMBER('Tabulka č. 2'!K30-'KN 2017 TV tab.2'!K30),ROUND('Tabulka č. 2'!K30-'KN 2017 TV tab.2'!K30,2),"")</f>
        <v>0</v>
      </c>
      <c r="L30" s="82">
        <f>IF(ISNUMBER('Tabulka č. 2'!L30-'KN 2017 TV tab.2'!L30),ROUND('Tabulka č. 2'!L30-'KN 2017 TV tab.2'!L30,2),"")</f>
        <v>-0.15</v>
      </c>
      <c r="M30" s="82">
        <f>IF(ISNUMBER('Tabulka č. 2'!M30-'KN 2017 TV tab.2'!M30),ROUND('Tabulka č. 2'!M30-'KN 2017 TV tab.2'!M30,2),"")</f>
        <v>0</v>
      </c>
      <c r="N30" s="82">
        <f>IF(ISNUMBER('Tabulka č. 2'!N30-'KN 2017 TV tab.2'!N30),ROUND('Tabulka č. 2'!N30-'KN 2017 TV tab.2'!N30,2),"")</f>
        <v>0</v>
      </c>
      <c r="O30" s="84">
        <f>IF(ISNUMBER('Tabulka č. 2'!O30-'KN 2017 TV tab.2'!O30),ROUND('Tabulka č. 2'!O30-'KN 2017 TV tab.2'!O30,2),"")</f>
        <v>0</v>
      </c>
      <c r="P30" s="48">
        <f t="shared" si="3"/>
        <v>0.24285714285714291</v>
      </c>
    </row>
    <row r="31" spans="1:16" s="39" customFormat="1" x14ac:dyDescent="0.25">
      <c r="A31" s="42" t="s">
        <v>26</v>
      </c>
      <c r="B31" s="85">
        <f>IF(ISNUMBER('Tabulka č. 2'!B31-'KN 2017 TV tab.2'!B31),ROUND('Tabulka č. 2'!B31-'KN 2017 TV tab.2'!B31,0),"")</f>
        <v>3530</v>
      </c>
      <c r="C31" s="85">
        <f>IF(ISNUMBER('Tabulka č. 2'!C31-'KN 2017 TV tab.2'!C31),ROUND('Tabulka č. 2'!C31-'KN 2017 TV tab.2'!C31,0),"")</f>
        <v>5046</v>
      </c>
      <c r="D31" s="85">
        <f>IF(ISNUMBER('Tabulka č. 2'!D31-'KN 2017 TV tab.2'!D31),ROUND('Tabulka č. 2'!D31-'KN 2017 TV tab.2'!D31,0),"")</f>
        <v>3939</v>
      </c>
      <c r="E31" s="85">
        <f>IF(ISNUMBER('Tabulka č. 2'!E31-'KN 2017 TV tab.2'!E31),ROUND('Tabulka č. 2'!E31-'KN 2017 TV tab.2'!E31,0),"")</f>
        <v>3268</v>
      </c>
      <c r="F31" s="85">
        <f>IF(ISNUMBER('Tabulka č. 2'!F31-'KN 2017 TV tab.2'!F31),ROUND('Tabulka č. 2'!F31-'KN 2017 TV tab.2'!F31,0),"")</f>
        <v>3000</v>
      </c>
      <c r="G31" s="85">
        <f>IF(ISNUMBER('Tabulka č. 2'!G31-'KN 2017 TV tab.2'!G31),ROUND('Tabulka č. 2'!G31-'KN 2017 TV tab.2'!G31,0),"")</f>
        <v>2597</v>
      </c>
      <c r="H31" s="85">
        <f>IF(ISNUMBER('Tabulka č. 2'!H31-'KN 2017 TV tab.2'!H31),ROUND('Tabulka č. 2'!H31-'KN 2017 TV tab.2'!H31,0),"")</f>
        <v>2690</v>
      </c>
      <c r="I31" s="85">
        <f>IF(ISNUMBER('Tabulka č. 2'!I31-'KN 2017 TV tab.2'!I31),ROUND('Tabulka č. 2'!I31-'KN 2017 TV tab.2'!I31,0),"")</f>
        <v>3567</v>
      </c>
      <c r="J31" s="85">
        <f>IF(ISNUMBER('Tabulka č. 2'!J31-'KN 2017 TV tab.2'!J31),ROUND('Tabulka č. 2'!J31-'KN 2017 TV tab.2'!J31,0),"")</f>
        <v>3675</v>
      </c>
      <c r="K31" s="85">
        <f>IF(ISNUMBER('Tabulka č. 2'!K31-'KN 2017 TV tab.2'!K31),ROUND('Tabulka č. 2'!K31-'KN 2017 TV tab.2'!K31,0),"")</f>
        <v>3840</v>
      </c>
      <c r="L31" s="86">
        <f>IF(ISNUMBER('Tabulka č. 2'!L31-'KN 2017 TV tab.2'!L31),ROUND('Tabulka č. 2'!L31-'KN 2017 TV tab.2'!L31,0),"")</f>
        <v>4207</v>
      </c>
      <c r="M31" s="85">
        <f>IF(ISNUMBER('Tabulka č. 2'!M31-'KN 2017 TV tab.2'!M31),ROUND('Tabulka č. 2'!M31-'KN 2017 TV tab.2'!M31,0),"")</f>
        <v>3875</v>
      </c>
      <c r="N31" s="85">
        <f>IF(ISNUMBER('Tabulka č. 2'!N31-'KN 2017 TV tab.2'!N31),ROUND('Tabulka č. 2'!N31-'KN 2017 TV tab.2'!N31,0),"")</f>
        <v>3821</v>
      </c>
      <c r="O31" s="87">
        <f>IF(ISNUMBER('Tabulka č. 2'!O31-'KN 2017 TV tab.2'!O31),ROUND('Tabulka č. 2'!O31-'KN 2017 TV tab.2'!O31,0),"")</f>
        <v>3370</v>
      </c>
      <c r="P31" s="49">
        <f t="shared" si="3"/>
        <v>3601.7857142857142</v>
      </c>
    </row>
    <row r="32" spans="1:16" x14ac:dyDescent="0.25">
      <c r="A32" s="43" t="s">
        <v>27</v>
      </c>
      <c r="B32" s="82">
        <f>IF(ISNUMBER('Tabulka č. 2'!B32-'KN 2017 TV tab.2'!B32),ROUND('Tabulka č. 2'!B32-'KN 2017 TV tab.2'!B32,2),"")</f>
        <v>0</v>
      </c>
      <c r="C32" s="82">
        <f>IF(ISNUMBER('Tabulka č. 2'!C32-'KN 2017 TV tab.2'!C32),ROUND('Tabulka č. 2'!C32-'KN 2017 TV tab.2'!C32,2),"")</f>
        <v>1.45</v>
      </c>
      <c r="D32" s="82">
        <f>IF(ISNUMBER('Tabulka č. 2'!D32-'KN 2017 TV tab.2'!D32),ROUND('Tabulka č. 2'!D32-'KN 2017 TV tab.2'!D32,2),"")</f>
        <v>0</v>
      </c>
      <c r="E32" s="82">
        <f>IF(ISNUMBER('Tabulka č. 2'!E32-'KN 2017 TV tab.2'!E32),ROUND('Tabulka č. 2'!E32-'KN 2017 TV tab.2'!E32,2),"")</f>
        <v>0</v>
      </c>
      <c r="F32" s="82">
        <f>IF(ISNUMBER('Tabulka č. 2'!F32-'KN 2017 TV tab.2'!F32),ROUND('Tabulka č. 2'!F32-'KN 2017 TV tab.2'!F32,2),"")</f>
        <v>-6.32</v>
      </c>
      <c r="G32" s="83">
        <f>IF(ISNUMBER('Tabulka č. 2'!G32-'KN 2017 TV tab.2'!G32),ROUND('Tabulka č. 2'!G32-'KN 2017 TV tab.2'!G32,2),"")</f>
        <v>0</v>
      </c>
      <c r="H32" s="82">
        <f>IF(ISNUMBER('Tabulka č. 2'!H32-'KN 2017 TV tab.2'!H32),ROUND('Tabulka č. 2'!H32-'KN 2017 TV tab.2'!H32,2),"")</f>
        <v>0</v>
      </c>
      <c r="I32" s="82">
        <f>IF(ISNUMBER('Tabulka č. 2'!I32-'KN 2017 TV tab.2'!I32),ROUND('Tabulka č. 2'!I32-'KN 2017 TV tab.2'!I32,2),"")</f>
        <v>0</v>
      </c>
      <c r="J32" s="82">
        <f>IF(ISNUMBER('Tabulka č. 2'!J32-'KN 2017 TV tab.2'!J32),ROUND('Tabulka č. 2'!J32-'KN 2017 TV tab.2'!J32,2),"")</f>
        <v>0</v>
      </c>
      <c r="K32" s="82">
        <f>IF(ISNUMBER('Tabulka č. 2'!K32-'KN 2017 TV tab.2'!K32),ROUND('Tabulka č. 2'!K32-'KN 2017 TV tab.2'!K32,2),"")</f>
        <v>0</v>
      </c>
      <c r="L32" s="82">
        <f>IF(ISNUMBER('Tabulka č. 2'!L32-'KN 2017 TV tab.2'!L32),ROUND('Tabulka č. 2'!L32-'KN 2017 TV tab.2'!L32,2),"")</f>
        <v>0</v>
      </c>
      <c r="M32" s="82">
        <f>IF(ISNUMBER('Tabulka č. 2'!M32-'KN 2017 TV tab.2'!M32),ROUND('Tabulka č. 2'!M32-'KN 2017 TV tab.2'!M32,2),"")</f>
        <v>0</v>
      </c>
      <c r="N32" s="82">
        <f>IF(ISNUMBER('Tabulka č. 2'!N32-'KN 2017 TV tab.2'!N32),ROUND('Tabulka č. 2'!N32-'KN 2017 TV tab.2'!N32,2),"")</f>
        <v>0</v>
      </c>
      <c r="O32" s="84">
        <f>IF(ISNUMBER('Tabulka č. 2'!O32-'KN 2017 TV tab.2'!O32),ROUND('Tabulka č. 2'!O32-'KN 2017 TV tab.2'!O32,2),"")</f>
        <v>0</v>
      </c>
      <c r="P32" s="48">
        <f t="shared" si="3"/>
        <v>-0.34785714285714286</v>
      </c>
    </row>
    <row r="33" spans="1:16" s="39" customFormat="1" ht="15.75" thickBot="1" x14ac:dyDescent="0.3">
      <c r="A33" s="44" t="s">
        <v>28</v>
      </c>
      <c r="B33" s="88">
        <f>IF(ISNUMBER('Tabulka č. 2'!B33-'KN 2017 TV tab.2'!B33),ROUND('Tabulka č. 2'!B33-'KN 2017 TV tab.2'!B33,0),"")</f>
        <v>3480</v>
      </c>
      <c r="C33" s="88">
        <f>IF(ISNUMBER('Tabulka č. 2'!C33-'KN 2017 TV tab.2'!C33),ROUND('Tabulka č. 2'!C33-'KN 2017 TV tab.2'!C33,0),"")</f>
        <v>3727</v>
      </c>
      <c r="D33" s="88">
        <f>IF(ISNUMBER('Tabulka č. 2'!D33-'KN 2017 TV tab.2'!D33),ROUND('Tabulka č. 2'!D33-'KN 2017 TV tab.2'!D33,0),"")</f>
        <v>2915</v>
      </c>
      <c r="E33" s="88">
        <f>IF(ISNUMBER('Tabulka č. 2'!E33-'KN 2017 TV tab.2'!E33),ROUND('Tabulka č. 2'!E33-'KN 2017 TV tab.2'!E33,0),"")</f>
        <v>3327</v>
      </c>
      <c r="F33" s="88">
        <f>IF(ISNUMBER('Tabulka č. 2'!F33-'KN 2017 TV tab.2'!F33),ROUND('Tabulka č. 2'!F33-'KN 2017 TV tab.2'!F33,0),"")</f>
        <v>2700</v>
      </c>
      <c r="G33" s="88">
        <f>IF(ISNUMBER('Tabulka č. 2'!G33-'KN 2017 TV tab.2'!G33),ROUND('Tabulka č. 2'!G33-'KN 2017 TV tab.2'!G33,0),"")</f>
        <v>1900</v>
      </c>
      <c r="H33" s="88">
        <f>IF(ISNUMBER('Tabulka č. 2'!H33-'KN 2017 TV tab.2'!H33),ROUND('Tabulka č. 2'!H33-'KN 2017 TV tab.2'!H33,0),"")</f>
        <v>1820</v>
      </c>
      <c r="I33" s="88">
        <f>IF(ISNUMBER('Tabulka č. 2'!I33-'KN 2017 TV tab.2'!I33),ROUND('Tabulka č. 2'!I33-'KN 2017 TV tab.2'!I33,0),"")</f>
        <v>2751</v>
      </c>
      <c r="J33" s="88">
        <f>IF(ISNUMBER('Tabulka č. 2'!J33-'KN 2017 TV tab.2'!J33),ROUND('Tabulka č. 2'!J33-'KN 2017 TV tab.2'!J33,0),"")</f>
        <v>2786</v>
      </c>
      <c r="K33" s="88">
        <f>IF(ISNUMBER('Tabulka č. 2'!K33-'KN 2017 TV tab.2'!K33),ROUND('Tabulka č. 2'!K33-'KN 2017 TV tab.2'!K33,0),"")</f>
        <v>2784</v>
      </c>
      <c r="L33" s="89">
        <f>IF(ISNUMBER('Tabulka č. 2'!L33-'KN 2017 TV tab.2'!L33),ROUND('Tabulka č. 2'!L33-'KN 2017 TV tab.2'!L33,0),"")</f>
        <v>3385</v>
      </c>
      <c r="M33" s="88">
        <f>IF(ISNUMBER('Tabulka č. 2'!M33-'KN 2017 TV tab.2'!M33),ROUND('Tabulka č. 2'!M33-'KN 2017 TV tab.2'!M33,0),"")</f>
        <v>2813</v>
      </c>
      <c r="N33" s="88">
        <f>IF(ISNUMBER('Tabulka č. 2'!N33-'KN 2017 TV tab.2'!N33),ROUND('Tabulka č. 2'!N33-'KN 2017 TV tab.2'!N33,0),"")</f>
        <v>2200</v>
      </c>
      <c r="O33" s="90">
        <f>IF(ISNUMBER('Tabulka č. 2'!O33-'KN 2017 TV tab.2'!O33),ROUND('Tabulka č. 2'!O33-'KN 2017 TV tab.2'!O33,0),"")</f>
        <v>3000</v>
      </c>
      <c r="P33" s="50">
        <f t="shared" si="3"/>
        <v>2827.7142857142858</v>
      </c>
    </row>
    <row r="34" spans="1:16" s="41" customFormat="1" ht="19.5" thickBot="1" x14ac:dyDescent="0.35">
      <c r="A34" s="100" t="str">
        <f>'KN 2018'!A15</f>
        <v>26-51-H/01 Elektrikář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2'!B35-'KN 2017 TV tab.2'!B35),ROUND('Tabulka č. 2'!B35-'KN 2017 TV tab.2'!B35,0),"")</f>
        <v>2740</v>
      </c>
      <c r="C35" s="78">
        <f>IF(ISNUMBER('Tabulka č. 2'!C35-'KN 2017 TV tab.2'!C35),ROUND('Tabulka č. 2'!C35-'KN 2017 TV tab.2'!C35,0),"")</f>
        <v>2602</v>
      </c>
      <c r="D35" s="78">
        <f>IF(ISNUMBER('Tabulka č. 2'!D35-'KN 2017 TV tab.2'!D35),ROUND('Tabulka č. 2'!D35-'KN 2017 TV tab.2'!D35,0),"")</f>
        <v>2874</v>
      </c>
      <c r="E35" s="78">
        <f>IF(ISNUMBER('Tabulka č. 2'!E35-'KN 2017 TV tab.2'!E35),ROUND('Tabulka č. 2'!E35-'KN 2017 TV tab.2'!E35,0),"")</f>
        <v>2675</v>
      </c>
      <c r="F35" s="78">
        <f>IF(ISNUMBER('Tabulka č. 2'!F35-'KN 2017 TV tab.2'!F35),ROUND('Tabulka č. 2'!F35-'KN 2017 TV tab.2'!F35,0),"")</f>
        <v>4817</v>
      </c>
      <c r="G35" s="78">
        <f>IF(ISNUMBER('Tabulka č. 2'!G35-'KN 2017 TV tab.2'!G35),ROUND('Tabulka č. 2'!G35-'KN 2017 TV tab.2'!G35,0),"")</f>
        <v>3586</v>
      </c>
      <c r="H35" s="78">
        <f>IF(ISNUMBER('Tabulka č. 2'!H35-'KN 2017 TV tab.2'!H35),ROUND('Tabulka č. 2'!H35-'KN 2017 TV tab.2'!H35,0),"")</f>
        <v>70</v>
      </c>
      <c r="I35" s="78">
        <f>IF(ISNUMBER('Tabulka č. 2'!I35-'KN 2017 TV tab.2'!I35),ROUND('Tabulka č. 2'!I35-'KN 2017 TV tab.2'!I35,0),"")</f>
        <v>2914</v>
      </c>
      <c r="J35" s="78">
        <f>IF(ISNUMBER('Tabulka č. 2'!J35-'KN 2017 TV tab.2'!J35),ROUND('Tabulka č. 2'!J35-'KN 2017 TV tab.2'!J35,0),"")</f>
        <v>2993</v>
      </c>
      <c r="K35" s="78">
        <f>IF(ISNUMBER('Tabulka č. 2'!K35-'KN 2017 TV tab.2'!K35),ROUND('Tabulka č. 2'!K35-'KN 2017 TV tab.2'!K35,0),"")</f>
        <v>2860</v>
      </c>
      <c r="L35" s="78">
        <f>IF(ISNUMBER('Tabulka č. 2'!L35-'KN 2017 TV tab.2'!L35),ROUND('Tabulka č. 2'!L35-'KN 2017 TV tab.2'!L35,0),"")</f>
        <v>2933</v>
      </c>
      <c r="M35" s="78">
        <f>IF(ISNUMBER('Tabulka č. 2'!M35-'KN 2017 TV tab.2'!M35),ROUND('Tabulka č. 2'!M35-'KN 2017 TV tab.2'!M35,0),"")</f>
        <v>2959</v>
      </c>
      <c r="N35" s="78">
        <f>IF(ISNUMBER('Tabulka č. 2'!N35-'KN 2017 TV tab.2'!N35),ROUND('Tabulka č. 2'!N35-'KN 2017 TV tab.2'!N35,0),"")</f>
        <v>756</v>
      </c>
      <c r="O35" s="79">
        <f>IF(ISNUMBER('Tabulka č. 2'!O35-'KN 2017 TV tab.2'!O35),ROUND('Tabulka č. 2'!O35-'KN 2017 TV tab.2'!O35,0),"")</f>
        <v>2602</v>
      </c>
      <c r="P35" s="46">
        <f>IF(ISNUMBER(AVERAGE(B35:O35)),AVERAGE(B35:O35),"")</f>
        <v>2670.0714285714284</v>
      </c>
    </row>
    <row r="36" spans="1:16" s="39" customFormat="1" x14ac:dyDescent="0.25">
      <c r="A36" s="42" t="s">
        <v>52</v>
      </c>
      <c r="B36" s="80">
        <f>IF(ISNUMBER('Tabulka č. 2'!B36-'KN 2017 TV tab.2'!B36),ROUND('Tabulka č. 2'!B36-'KN 2017 TV tab.2'!B36,0),"")</f>
        <v>0</v>
      </c>
      <c r="C36" s="80">
        <f>IF(ISNUMBER('Tabulka č. 2'!C36-'KN 2017 TV tab.2'!C36),ROUND('Tabulka č. 2'!C36-'KN 2017 TV tab.2'!C36,0),"")</f>
        <v>-6</v>
      </c>
      <c r="D36" s="80">
        <f>IF(ISNUMBER('Tabulka č. 2'!D36-'KN 2017 TV tab.2'!D36),ROUND('Tabulka č. 2'!D36-'KN 2017 TV tab.2'!D36,0),"")</f>
        <v>0</v>
      </c>
      <c r="E36" s="80">
        <f>IF(ISNUMBER('Tabulka č. 2'!E36-'KN 2017 TV tab.2'!E36),ROUND('Tabulka č. 2'!E36-'KN 2017 TV tab.2'!E36,0),"")</f>
        <v>0</v>
      </c>
      <c r="F36" s="80">
        <f>IF(ISNUMBER('Tabulka č. 2'!F36-'KN 2017 TV tab.2'!F36),ROUND('Tabulka č. 2'!F36-'KN 2017 TV tab.2'!F36,0),"")</f>
        <v>0</v>
      </c>
      <c r="G36" s="80">
        <f>IF(ISNUMBER('Tabulka č. 2'!G36-'KN 2017 TV tab.2'!G36),ROUND('Tabulka č. 2'!G36-'KN 2017 TV tab.2'!G36,0),"")</f>
        <v>-34</v>
      </c>
      <c r="H36" s="80">
        <f>IF(ISNUMBER('Tabulka č. 2'!H36-'KN 2017 TV tab.2'!H36),ROUND('Tabulka č. 2'!H36-'KN 2017 TV tab.2'!H36,0),"")</f>
        <v>0</v>
      </c>
      <c r="I36" s="80">
        <f>IF(ISNUMBER('Tabulka č. 2'!I36-'KN 2017 TV tab.2'!I36),ROUND('Tabulka č. 2'!I36-'KN 2017 TV tab.2'!I36,0),"")</f>
        <v>1</v>
      </c>
      <c r="J36" s="80">
        <f>IF(ISNUMBER('Tabulka č. 2'!J36-'KN 2017 TV tab.2'!J36),ROUND('Tabulka č. 2'!J36-'KN 2017 TV tab.2'!J36,0),"")</f>
        <v>-14</v>
      </c>
      <c r="K36" s="80">
        <f>IF(ISNUMBER('Tabulka č. 2'!K36-'KN 2017 TV tab.2'!K36),ROUND('Tabulka č. 2'!K36-'KN 2017 TV tab.2'!K36,0),"")</f>
        <v>-8</v>
      </c>
      <c r="L36" s="80">
        <f>IF(ISNUMBER('Tabulka č. 2'!L36-'KN 2017 TV tab.2'!L36),ROUND('Tabulka č. 2'!L36-'KN 2017 TV tab.2'!L36,0),"")</f>
        <v>0</v>
      </c>
      <c r="M36" s="80">
        <f>IF(ISNUMBER('Tabulka č. 2'!M36-'KN 2017 TV tab.2'!M36),ROUND('Tabulka č. 2'!M36-'KN 2017 TV tab.2'!M36,0),"")</f>
        <v>-2</v>
      </c>
      <c r="N36" s="80">
        <f>IF(ISNUMBER('Tabulka č. 2'!N36-'KN 2017 TV tab.2'!N36),ROUND('Tabulka č. 2'!N36-'KN 2017 TV tab.2'!N36,0),"")</f>
        <v>0</v>
      </c>
      <c r="O36" s="81">
        <f>IF(ISNUMBER('Tabulka č. 2'!O36-'KN 2017 TV tab.2'!O36),ROUND('Tabulka č. 2'!O36-'KN 2017 TV tab.2'!O36,0),"")</f>
        <v>-15</v>
      </c>
      <c r="P36" s="47">
        <f t="shared" ref="P36:P40" si="4">IF(ISNUMBER(AVERAGE(B36:O36)),AVERAGE(B36:O36),"")</f>
        <v>-5.5714285714285712</v>
      </c>
    </row>
    <row r="37" spans="1:16" x14ac:dyDescent="0.25">
      <c r="A37" s="43" t="s">
        <v>25</v>
      </c>
      <c r="B37" s="82">
        <f>IF(ISNUMBER('Tabulka č. 2'!B37-'KN 2017 TV tab.2'!B37),ROUND('Tabulka č. 2'!B37-'KN 2017 TV tab.2'!B37,2),"")</f>
        <v>0</v>
      </c>
      <c r="C37" s="82">
        <f>IF(ISNUMBER('Tabulka č. 2'!C37-'KN 2017 TV tab.2'!C37),ROUND('Tabulka č. 2'!C37-'KN 2017 TV tab.2'!C37,2),"")</f>
        <v>0.99</v>
      </c>
      <c r="D37" s="82">
        <f>IF(ISNUMBER('Tabulka č. 2'!D37-'KN 2017 TV tab.2'!D37),ROUND('Tabulka č. 2'!D37-'KN 2017 TV tab.2'!D37,2),"")</f>
        <v>0</v>
      </c>
      <c r="E37" s="82">
        <f>IF(ISNUMBER('Tabulka č. 2'!E37-'KN 2017 TV tab.2'!E37),ROUND('Tabulka č. 2'!E37-'KN 2017 TV tab.2'!E37,2),"")</f>
        <v>0</v>
      </c>
      <c r="F37" s="82">
        <f>IF(ISNUMBER('Tabulka č. 2'!F37-'KN 2017 TV tab.2'!F37),ROUND('Tabulka č. 2'!F37-'KN 2017 TV tab.2'!F37,2),"")</f>
        <v>-3.05</v>
      </c>
      <c r="G37" s="83">
        <f>IF(ISNUMBER('Tabulka č. 2'!G37-'KN 2017 TV tab.2'!G37),ROUND('Tabulka č. 2'!G37-'KN 2017 TV tab.2'!G37,2),"")</f>
        <v>-1.64</v>
      </c>
      <c r="H37" s="82">
        <f>IF(ISNUMBER('Tabulka č. 2'!H37-'KN 2017 TV tab.2'!H37),ROUND('Tabulka č. 2'!H37-'KN 2017 TV tab.2'!H37,2),"")</f>
        <v>1.96</v>
      </c>
      <c r="I37" s="82">
        <f>IF(ISNUMBER('Tabulka č. 2'!I37-'KN 2017 TV tab.2'!I37),ROUND('Tabulka č. 2'!I37-'KN 2017 TV tab.2'!I37,2),"")</f>
        <v>0</v>
      </c>
      <c r="J37" s="82">
        <f>IF(ISNUMBER('Tabulka č. 2'!J37-'KN 2017 TV tab.2'!J37),ROUND('Tabulka č. 2'!J37-'KN 2017 TV tab.2'!J37,2),"")</f>
        <v>0</v>
      </c>
      <c r="K37" s="82">
        <f>IF(ISNUMBER('Tabulka č. 2'!K37-'KN 2017 TV tab.2'!K37),ROUND('Tabulka č. 2'!K37-'KN 2017 TV tab.2'!K37,2),"")</f>
        <v>0</v>
      </c>
      <c r="L37" s="82">
        <f>IF(ISNUMBER('Tabulka č. 2'!L37-'KN 2017 TV tab.2'!L37),ROUND('Tabulka č. 2'!L37-'KN 2017 TV tab.2'!L37,2),"")</f>
        <v>0.16</v>
      </c>
      <c r="M37" s="82">
        <f>IF(ISNUMBER('Tabulka č. 2'!M37-'KN 2017 TV tab.2'!M37),ROUND('Tabulka č. 2'!M37-'KN 2017 TV tab.2'!M37,2),"")</f>
        <v>0</v>
      </c>
      <c r="N37" s="82">
        <f>IF(ISNUMBER('Tabulka č. 2'!N37-'KN 2017 TV tab.2'!N37),ROUND('Tabulka č. 2'!N37-'KN 2017 TV tab.2'!N37,2),"")</f>
        <v>3</v>
      </c>
      <c r="O37" s="84">
        <f>IF(ISNUMBER('Tabulka č. 2'!O37-'KN 2017 TV tab.2'!O37),ROUND('Tabulka č. 2'!O37-'KN 2017 TV tab.2'!O37,2),"")</f>
        <v>0</v>
      </c>
      <c r="P37" s="48">
        <f t="shared" si="4"/>
        <v>0.10142857142857147</v>
      </c>
    </row>
    <row r="38" spans="1:16" s="39" customFormat="1" x14ac:dyDescent="0.25">
      <c r="A38" s="42" t="s">
        <v>26</v>
      </c>
      <c r="B38" s="85">
        <f>IF(ISNUMBER('Tabulka č. 2'!B38-'KN 2017 TV tab.2'!B38),ROUND('Tabulka č. 2'!B38-'KN 2017 TV tab.2'!B38,0),"")</f>
        <v>3530</v>
      </c>
      <c r="C38" s="85">
        <f>IF(ISNUMBER('Tabulka č. 2'!C38-'KN 2017 TV tab.2'!C38),ROUND('Tabulka č. 2'!C38-'KN 2017 TV tab.2'!C38,0),"")</f>
        <v>5046</v>
      </c>
      <c r="D38" s="85">
        <f>IF(ISNUMBER('Tabulka č. 2'!D38-'KN 2017 TV tab.2'!D38),ROUND('Tabulka č. 2'!D38-'KN 2017 TV tab.2'!D38,0),"")</f>
        <v>3939</v>
      </c>
      <c r="E38" s="85">
        <f>IF(ISNUMBER('Tabulka č. 2'!E38-'KN 2017 TV tab.2'!E38),ROUND('Tabulka č. 2'!E38-'KN 2017 TV tab.2'!E38,0),"")</f>
        <v>3268</v>
      </c>
      <c r="F38" s="85">
        <f>IF(ISNUMBER('Tabulka č. 2'!F38-'KN 2017 TV tab.2'!F38),ROUND('Tabulka č. 2'!F38-'KN 2017 TV tab.2'!F38,0),"")</f>
        <v>3000</v>
      </c>
      <c r="G38" s="85">
        <f>IF(ISNUMBER('Tabulka č. 2'!G38-'KN 2017 TV tab.2'!G38),ROUND('Tabulka č. 2'!G38-'KN 2017 TV tab.2'!G38,0),"")</f>
        <v>2597</v>
      </c>
      <c r="H38" s="85">
        <f>IF(ISNUMBER('Tabulka č. 2'!H38-'KN 2017 TV tab.2'!H38),ROUND('Tabulka č. 2'!H38-'KN 2017 TV tab.2'!H38,0),"")</f>
        <v>2690</v>
      </c>
      <c r="I38" s="85">
        <f>IF(ISNUMBER('Tabulka č. 2'!I38-'KN 2017 TV tab.2'!I38),ROUND('Tabulka č. 2'!I38-'KN 2017 TV tab.2'!I38,0),"")</f>
        <v>3567</v>
      </c>
      <c r="J38" s="85">
        <f>IF(ISNUMBER('Tabulka č. 2'!J38-'KN 2017 TV tab.2'!J38),ROUND('Tabulka č. 2'!J38-'KN 2017 TV tab.2'!J38,0),"")</f>
        <v>3675</v>
      </c>
      <c r="K38" s="85">
        <f>IF(ISNUMBER('Tabulka č. 2'!K38-'KN 2017 TV tab.2'!K38),ROUND('Tabulka č. 2'!K38-'KN 2017 TV tab.2'!K38,0),"")</f>
        <v>3840</v>
      </c>
      <c r="L38" s="86">
        <f>IF(ISNUMBER('Tabulka č. 2'!L38-'KN 2017 TV tab.2'!L38),ROUND('Tabulka č. 2'!L38-'KN 2017 TV tab.2'!L38,0),"")</f>
        <v>4207</v>
      </c>
      <c r="M38" s="85">
        <f>IF(ISNUMBER('Tabulka č. 2'!M38-'KN 2017 TV tab.2'!M38),ROUND('Tabulka č. 2'!M38-'KN 2017 TV tab.2'!M38,0),"")</f>
        <v>3875</v>
      </c>
      <c r="N38" s="85">
        <f>IF(ISNUMBER('Tabulka č. 2'!N38-'KN 2017 TV tab.2'!N38),ROUND('Tabulka č. 2'!N38-'KN 2017 TV tab.2'!N38,0),"")</f>
        <v>3821</v>
      </c>
      <c r="O38" s="87">
        <f>IF(ISNUMBER('Tabulka č. 2'!O38-'KN 2017 TV tab.2'!O38),ROUND('Tabulka č. 2'!O38-'KN 2017 TV tab.2'!O38,0),"")</f>
        <v>3370</v>
      </c>
      <c r="P38" s="49">
        <f t="shared" si="4"/>
        <v>3601.7857142857142</v>
      </c>
    </row>
    <row r="39" spans="1:16" x14ac:dyDescent="0.25">
      <c r="A39" s="43" t="s">
        <v>27</v>
      </c>
      <c r="B39" s="82">
        <f>IF(ISNUMBER('Tabulka č. 2'!B39-'KN 2017 TV tab.2'!B39),ROUND('Tabulka č. 2'!B39-'KN 2017 TV tab.2'!B39,2),"")</f>
        <v>0</v>
      </c>
      <c r="C39" s="82">
        <f>IF(ISNUMBER('Tabulka č. 2'!C39-'KN 2017 TV tab.2'!C39),ROUND('Tabulka č. 2'!C39-'KN 2017 TV tab.2'!C39,2),"")</f>
        <v>1.45</v>
      </c>
      <c r="D39" s="82">
        <f>IF(ISNUMBER('Tabulka č. 2'!D39-'KN 2017 TV tab.2'!D39),ROUND('Tabulka č. 2'!D39-'KN 2017 TV tab.2'!D39,2),"")</f>
        <v>0</v>
      </c>
      <c r="E39" s="82">
        <f>IF(ISNUMBER('Tabulka č. 2'!E39-'KN 2017 TV tab.2'!E39),ROUND('Tabulka č. 2'!E39-'KN 2017 TV tab.2'!E39,2),"")</f>
        <v>0</v>
      </c>
      <c r="F39" s="82">
        <f>IF(ISNUMBER('Tabulka č. 2'!F39-'KN 2017 TV tab.2'!F39),ROUND('Tabulka č. 2'!F39-'KN 2017 TV tab.2'!F39,2),"")</f>
        <v>-6.36</v>
      </c>
      <c r="G39" s="83">
        <f>IF(ISNUMBER('Tabulka č. 2'!G39-'KN 2017 TV tab.2'!G39),ROUND('Tabulka č. 2'!G39-'KN 2017 TV tab.2'!G39,2),"")</f>
        <v>0</v>
      </c>
      <c r="H39" s="82">
        <f>IF(ISNUMBER('Tabulka č. 2'!H39-'KN 2017 TV tab.2'!H39),ROUND('Tabulka č. 2'!H39-'KN 2017 TV tab.2'!H39,2),"")</f>
        <v>0</v>
      </c>
      <c r="I39" s="82">
        <f>IF(ISNUMBER('Tabulka č. 2'!I39-'KN 2017 TV tab.2'!I39),ROUND('Tabulka č. 2'!I39-'KN 2017 TV tab.2'!I39,2),"")</f>
        <v>0</v>
      </c>
      <c r="J39" s="82">
        <f>IF(ISNUMBER('Tabulka č. 2'!J39-'KN 2017 TV tab.2'!J39),ROUND('Tabulka č. 2'!J39-'KN 2017 TV tab.2'!J39,2),"")</f>
        <v>0</v>
      </c>
      <c r="K39" s="82">
        <f>IF(ISNUMBER('Tabulka č. 2'!K39-'KN 2017 TV tab.2'!K39),ROUND('Tabulka č. 2'!K39-'KN 2017 TV tab.2'!K39,2),"")</f>
        <v>0</v>
      </c>
      <c r="L39" s="82">
        <f>IF(ISNUMBER('Tabulka č. 2'!L39-'KN 2017 TV tab.2'!L39),ROUND('Tabulka č. 2'!L39-'KN 2017 TV tab.2'!L39,2),"")</f>
        <v>0</v>
      </c>
      <c r="M39" s="82">
        <f>IF(ISNUMBER('Tabulka č. 2'!M39-'KN 2017 TV tab.2'!M39),ROUND('Tabulka č. 2'!M39-'KN 2017 TV tab.2'!M39,2),"")</f>
        <v>0</v>
      </c>
      <c r="N39" s="82">
        <f>IF(ISNUMBER('Tabulka č. 2'!N39-'KN 2017 TV tab.2'!N39),ROUND('Tabulka č. 2'!N39-'KN 2017 TV tab.2'!N39,2),"")</f>
        <v>0</v>
      </c>
      <c r="O39" s="84">
        <f>IF(ISNUMBER('Tabulka č. 2'!O39-'KN 2017 TV tab.2'!O39),ROUND('Tabulka č. 2'!O39-'KN 2017 TV tab.2'!O39,2),"")</f>
        <v>0</v>
      </c>
      <c r="P39" s="48">
        <f t="shared" si="4"/>
        <v>-0.3507142857142857</v>
      </c>
    </row>
    <row r="40" spans="1:16" s="39" customFormat="1" ht="15.75" thickBot="1" x14ac:dyDescent="0.3">
      <c r="A40" s="44" t="s">
        <v>28</v>
      </c>
      <c r="B40" s="88">
        <f>IF(ISNUMBER('Tabulka č. 2'!B40-'KN 2017 TV tab.2'!B40),ROUND('Tabulka č. 2'!B40-'KN 2017 TV tab.2'!B40,0),"")</f>
        <v>3480</v>
      </c>
      <c r="C40" s="88">
        <f>IF(ISNUMBER('Tabulka č. 2'!C40-'KN 2017 TV tab.2'!C40),ROUND('Tabulka č. 2'!C40-'KN 2017 TV tab.2'!C40,0),"")</f>
        <v>3727</v>
      </c>
      <c r="D40" s="88">
        <f>IF(ISNUMBER('Tabulka č. 2'!D40-'KN 2017 TV tab.2'!D40),ROUND('Tabulka č. 2'!D40-'KN 2017 TV tab.2'!D40,0),"")</f>
        <v>2915</v>
      </c>
      <c r="E40" s="88">
        <f>IF(ISNUMBER('Tabulka č. 2'!E40-'KN 2017 TV tab.2'!E40),ROUND('Tabulka č. 2'!E40-'KN 2017 TV tab.2'!E40,0),"")</f>
        <v>3327</v>
      </c>
      <c r="F40" s="88">
        <f>IF(ISNUMBER('Tabulka č. 2'!F40-'KN 2017 TV tab.2'!F40),ROUND('Tabulka č. 2'!F40-'KN 2017 TV tab.2'!F40,0),"")</f>
        <v>2700</v>
      </c>
      <c r="G40" s="88">
        <f>IF(ISNUMBER('Tabulka č. 2'!G40-'KN 2017 TV tab.2'!G40),ROUND('Tabulka č. 2'!G40-'KN 2017 TV tab.2'!G40,0),"")</f>
        <v>1900</v>
      </c>
      <c r="H40" s="88">
        <f>IF(ISNUMBER('Tabulka č. 2'!H40-'KN 2017 TV tab.2'!H40),ROUND('Tabulka č. 2'!H40-'KN 2017 TV tab.2'!H40,0),"")</f>
        <v>1820</v>
      </c>
      <c r="I40" s="88">
        <f>IF(ISNUMBER('Tabulka č. 2'!I40-'KN 2017 TV tab.2'!I40),ROUND('Tabulka č. 2'!I40-'KN 2017 TV tab.2'!I40,0),"")</f>
        <v>2751</v>
      </c>
      <c r="J40" s="88">
        <f>IF(ISNUMBER('Tabulka č. 2'!J40-'KN 2017 TV tab.2'!J40),ROUND('Tabulka č. 2'!J40-'KN 2017 TV tab.2'!J40,0),"")</f>
        <v>2786</v>
      </c>
      <c r="K40" s="88">
        <f>IF(ISNUMBER('Tabulka č. 2'!K40-'KN 2017 TV tab.2'!K40),ROUND('Tabulka č. 2'!K40-'KN 2017 TV tab.2'!K40,0),"")</f>
        <v>2784</v>
      </c>
      <c r="L40" s="89">
        <f>IF(ISNUMBER('Tabulka č. 2'!L40-'KN 2017 TV tab.2'!L40),ROUND('Tabulka č. 2'!L40-'KN 2017 TV tab.2'!L40,0),"")</f>
        <v>3385</v>
      </c>
      <c r="M40" s="88">
        <f>IF(ISNUMBER('Tabulka č. 2'!M40-'KN 2017 TV tab.2'!M40),ROUND('Tabulka č. 2'!M40-'KN 2017 TV tab.2'!M40,0),"")</f>
        <v>2813</v>
      </c>
      <c r="N40" s="88">
        <f>IF(ISNUMBER('Tabulka č. 2'!N40-'KN 2017 TV tab.2'!N40),ROUND('Tabulka č. 2'!N40-'KN 2017 TV tab.2'!N40,0),"")</f>
        <v>2200</v>
      </c>
      <c r="O40" s="90">
        <f>IF(ISNUMBER('Tabulka č. 2'!O40-'KN 2017 TV tab.2'!O40),ROUND('Tabulka č. 2'!O40-'KN 2017 TV tab.2'!O40,0),"")</f>
        <v>3000</v>
      </c>
      <c r="P40" s="50">
        <f t="shared" si="4"/>
        <v>2827.7142857142858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8" t="str">
        <f>'Tabulka č. 7'!A1:P1</f>
        <v>Porovnání krajských normativů a ukazatelů pro stanovení krajských normativů v letech 2017 a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tr">
        <f>'Tabulka č. 7'!A4</f>
        <v>změna roku 2018 oproti roku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2018'!A16</f>
        <v>66-51-H/01 Prodavač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3'!B7-'KN 2017 TV tab.3'!B7),ROUND('Tabulka č. 3'!B7-'KN 2017 TV tab.3'!B7,0),"")</f>
        <v>2322</v>
      </c>
      <c r="C7" s="78">
        <f>IF(ISNUMBER('Tabulka č. 3'!C7-'KN 2017 TV tab.3'!C7),ROUND('Tabulka č. 3'!C7-'KN 2017 TV tab.3'!C7,0),"")</f>
        <v>2488</v>
      </c>
      <c r="D7" s="78">
        <f>IF(ISNUMBER('Tabulka č. 3'!D7-'KN 2017 TV tab.3'!D7),ROUND('Tabulka č. 3'!D7-'KN 2017 TV tab.3'!D7,0),"")</f>
        <v>2617</v>
      </c>
      <c r="E7" s="78">
        <f>IF(ISNUMBER('Tabulka č. 3'!E7-'KN 2017 TV tab.3'!E7),ROUND('Tabulka č. 3'!E7-'KN 2017 TV tab.3'!E7,0),"")</f>
        <v>2141</v>
      </c>
      <c r="F7" s="78">
        <f>IF(ISNUMBER('Tabulka č. 3'!F7-'KN 2017 TV tab.3'!F7),ROUND('Tabulka č. 3'!F7-'KN 2017 TV tab.3'!F7,0),"")</f>
        <v>23676</v>
      </c>
      <c r="G7" s="78">
        <f>IF(ISNUMBER('Tabulka č. 3'!G7-'KN 2017 TV tab.3'!G7),ROUND('Tabulka č. 3'!G7-'KN 2017 TV tab.3'!G7,0),"")</f>
        <v>1672</v>
      </c>
      <c r="H7" s="78">
        <f>IF(ISNUMBER('Tabulka č. 3'!H7-'KN 2017 TV tab.3'!H7),ROUND('Tabulka č. 3'!H7-'KN 2017 TV tab.3'!H7,0),"")</f>
        <v>2944</v>
      </c>
      <c r="I7" s="78">
        <f>IF(ISNUMBER('Tabulka č. 3'!I7-'KN 2017 TV tab.3'!I7),ROUND('Tabulka č. 3'!I7-'KN 2017 TV tab.3'!I7,0),"")</f>
        <v>2535</v>
      </c>
      <c r="J7" s="78">
        <f>IF(ISNUMBER('Tabulka č. 3'!J7-'KN 2017 TV tab.3'!J7),ROUND('Tabulka č. 3'!J7-'KN 2017 TV tab.3'!J7,0),"")</f>
        <v>2762</v>
      </c>
      <c r="K7" s="78">
        <f>IF(ISNUMBER('Tabulka č. 3'!K7-'KN 2017 TV tab.3'!K7),ROUND('Tabulka č. 3'!K7-'KN 2017 TV tab.3'!K7,0),"")</f>
        <v>2665</v>
      </c>
      <c r="L7" s="78">
        <f>IF(ISNUMBER('Tabulka č. 3'!L7-'KN 2017 TV tab.3'!L7),ROUND('Tabulka č. 3'!L7-'KN 2017 TV tab.3'!L7,0),"")</f>
        <v>2677</v>
      </c>
      <c r="M7" s="78">
        <f>IF(ISNUMBER('Tabulka č. 3'!M7-'KN 2017 TV tab.3'!M7),ROUND('Tabulka č. 3'!M7-'KN 2017 TV tab.3'!M7,0),"")</f>
        <v>2623</v>
      </c>
      <c r="N7" s="78">
        <f>IF(ISNUMBER('Tabulka č. 3'!N7-'KN 2017 TV tab.3'!N7),ROUND('Tabulka č. 3'!N7-'KN 2017 TV tab.3'!N7,0),"")</f>
        <v>2337</v>
      </c>
      <c r="O7" s="79">
        <f>IF(ISNUMBER('Tabulka č. 3'!O7-'KN 2017 TV tab.3'!O7),ROUND('Tabulka č. 3'!O7-'KN 2017 TV tab.3'!O7,0),"")</f>
        <v>2449</v>
      </c>
      <c r="P7" s="46">
        <f>IF(ISNUMBER(AVERAGE(B7:O7)),AVERAGE(B7:O7),"")</f>
        <v>3993.4285714285716</v>
      </c>
    </row>
    <row r="8" spans="1:31" s="39" customFormat="1" x14ac:dyDescent="0.25">
      <c r="A8" s="42" t="s">
        <v>52</v>
      </c>
      <c r="B8" s="80">
        <f>IF(ISNUMBER('Tabulka č. 3'!B8-'KN 2017 TV tab.3'!B8),ROUND('Tabulka č. 3'!B8-'KN 2017 TV tab.3'!B8,0),"")</f>
        <v>0</v>
      </c>
      <c r="C8" s="80">
        <f>IF(ISNUMBER('Tabulka č. 3'!C8-'KN 2017 TV tab.3'!C8),ROUND('Tabulka č. 3'!C8-'KN 2017 TV tab.3'!C8,0),"")</f>
        <v>-6</v>
      </c>
      <c r="D8" s="80">
        <f>IF(ISNUMBER('Tabulka č. 3'!D8-'KN 2017 TV tab.3'!D8),ROUND('Tabulka č. 3'!D8-'KN 2017 TV tab.3'!D8,0),"")</f>
        <v>0</v>
      </c>
      <c r="E8" s="80">
        <f>IF(ISNUMBER('Tabulka č. 3'!E8-'KN 2017 TV tab.3'!E8),ROUND('Tabulka č. 3'!E8-'KN 2017 TV tab.3'!E8,0),"")</f>
        <v>0</v>
      </c>
      <c r="F8" s="80">
        <f>IF(ISNUMBER('Tabulka č. 3'!F8-'KN 2017 TV tab.3'!F8),ROUND('Tabulka č. 3'!F8-'KN 2017 TV tab.3'!F8,0),"")</f>
        <v>0</v>
      </c>
      <c r="G8" s="80">
        <f>IF(ISNUMBER('Tabulka č. 3'!G8-'KN 2017 TV tab.3'!G8),ROUND('Tabulka č. 3'!G8-'KN 2017 TV tab.3'!G8,0),"")</f>
        <v>-43</v>
      </c>
      <c r="H8" s="80">
        <f>IF(ISNUMBER('Tabulka č. 3'!H8-'KN 2017 TV tab.3'!H8),ROUND('Tabulka č. 3'!H8-'KN 2017 TV tab.3'!H8,0),"")</f>
        <v>0</v>
      </c>
      <c r="I8" s="80">
        <f>IF(ISNUMBER('Tabulka č. 3'!I8-'KN 2017 TV tab.3'!I8),ROUND('Tabulka č. 3'!I8-'KN 2017 TV tab.3'!I8,0),"")</f>
        <v>1</v>
      </c>
      <c r="J8" s="80">
        <f>IF(ISNUMBER('Tabulka č. 3'!J8-'KN 2017 TV tab.3'!J8),ROUND('Tabulka č. 3'!J8-'KN 2017 TV tab.3'!J8,0),"")</f>
        <v>-13</v>
      </c>
      <c r="K8" s="80">
        <f>IF(ISNUMBER('Tabulka č. 3'!K8-'KN 2017 TV tab.3'!K8),ROUND('Tabulka č. 3'!K8-'KN 2017 TV tab.3'!K8,0),"")</f>
        <v>-7</v>
      </c>
      <c r="L8" s="80">
        <f>IF(ISNUMBER('Tabulka č. 3'!L8-'KN 2017 TV tab.3'!L8),ROUND('Tabulka č. 3'!L8-'KN 2017 TV tab.3'!L8,0),"")</f>
        <v>0</v>
      </c>
      <c r="M8" s="80">
        <f>IF(ISNUMBER('Tabulka č. 3'!M8-'KN 2017 TV tab.3'!M8),ROUND('Tabulka č. 3'!M8-'KN 2017 TV tab.3'!M8,0),"")</f>
        <v>-2</v>
      </c>
      <c r="N8" s="80">
        <f>IF(ISNUMBER('Tabulka č. 3'!N8-'KN 2017 TV tab.3'!N8),ROUND('Tabulka č. 3'!N8-'KN 2017 TV tab.3'!N8,0),"")</f>
        <v>0</v>
      </c>
      <c r="O8" s="81">
        <f>IF(ISNUMBER('Tabulka č. 3'!O8-'KN 2017 TV tab.3'!O8),ROUND('Tabulka č. 3'!O8-'KN 2017 TV tab.3'!O8,0),"")</f>
        <v>-15</v>
      </c>
      <c r="P8" s="47">
        <f t="shared" ref="P8:P12" si="0">IF(ISNUMBER(AVERAGE(B8:O8)),AVERAGE(B8:O8),"")</f>
        <v>-6.0714285714285712</v>
      </c>
    </row>
    <row r="9" spans="1:31" x14ac:dyDescent="0.25">
      <c r="A9" s="43" t="s">
        <v>25</v>
      </c>
      <c r="B9" s="82">
        <f>IF(ISNUMBER('Tabulka č. 3'!B9-'KN 2017 TV tab.3'!B9),ROUND('Tabulka č. 3'!B9-'KN 2017 TV tab.3'!B9,2),"")</f>
        <v>0</v>
      </c>
      <c r="C9" s="82">
        <f>IF(ISNUMBER('Tabulka č. 3'!C9-'KN 2017 TV tab.3'!C9),ROUND('Tabulka č. 3'!C9-'KN 2017 TV tab.3'!C9,2),"")</f>
        <v>1.06</v>
      </c>
      <c r="D9" s="82">
        <f>IF(ISNUMBER('Tabulka č. 3'!D9-'KN 2017 TV tab.3'!D9),ROUND('Tabulka č. 3'!D9-'KN 2017 TV tab.3'!D9,2),"")</f>
        <v>0</v>
      </c>
      <c r="E9" s="82">
        <f>IF(ISNUMBER('Tabulka č. 3'!E9-'KN 2017 TV tab.3'!E9),ROUND('Tabulka č. 3'!E9-'KN 2017 TV tab.3'!E9,2),"")</f>
        <v>0</v>
      </c>
      <c r="F9" s="82">
        <f>IF(ISNUMBER('Tabulka č. 3'!F9-'KN 2017 TV tab.3'!F9),ROUND('Tabulka č. 3'!F9-'KN 2017 TV tab.3'!F9,2),"")</f>
        <v>-4.6399999999999997</v>
      </c>
      <c r="G9" s="83">
        <f>IF(ISNUMBER('Tabulka č. 3'!G9-'KN 2017 TV tab.3'!G9),ROUND('Tabulka č. 3'!G9-'KN 2017 TV tab.3'!G9,2),"")</f>
        <v>0</v>
      </c>
      <c r="H9" s="82">
        <f>IF(ISNUMBER('Tabulka č. 3'!H9-'KN 2017 TV tab.3'!H9),ROUND('Tabulka č. 3'!H9-'KN 2017 TV tab.3'!H9,2),"")</f>
        <v>-1.08</v>
      </c>
      <c r="I9" s="82">
        <f>IF(ISNUMBER('Tabulka č. 3'!I9-'KN 2017 TV tab.3'!I9),ROUND('Tabulka č. 3'!I9-'KN 2017 TV tab.3'!I9,2),"")</f>
        <v>0</v>
      </c>
      <c r="J9" s="82">
        <f>IF(ISNUMBER('Tabulka č. 3'!J9-'KN 2017 TV tab.3'!J9),ROUND('Tabulka č. 3'!J9-'KN 2017 TV tab.3'!J9,2),"")</f>
        <v>0</v>
      </c>
      <c r="K9" s="82">
        <f>IF(ISNUMBER('Tabulka č. 3'!K9-'KN 2017 TV tab.3'!K9),ROUND('Tabulka č. 3'!K9-'KN 2017 TV tab.3'!K9,2),"")</f>
        <v>0</v>
      </c>
      <c r="L9" s="82">
        <f>IF(ISNUMBER('Tabulka č. 3'!L9-'KN 2017 TV tab.3'!L9),ROUND('Tabulka č. 3'!L9-'KN 2017 TV tab.3'!L9,2),"")</f>
        <v>0.34</v>
      </c>
      <c r="M9" s="82">
        <f>IF(ISNUMBER('Tabulka č. 3'!M9-'KN 2017 TV tab.3'!M9),ROUND('Tabulka č. 3'!M9-'KN 2017 TV tab.3'!M9,2),"")</f>
        <v>0</v>
      </c>
      <c r="N9" s="82">
        <f>IF(ISNUMBER('Tabulka č. 3'!N9-'KN 2017 TV tab.3'!N9),ROUND('Tabulka č. 3'!N9-'KN 2017 TV tab.3'!N9,2),"")</f>
        <v>0</v>
      </c>
      <c r="O9" s="84">
        <f>IF(ISNUMBER('Tabulka č. 3'!O9-'KN 2017 TV tab.3'!O9),ROUND('Tabulka č. 3'!O9-'KN 2017 TV tab.3'!O9,2),"")</f>
        <v>0</v>
      </c>
      <c r="P9" s="48">
        <f t="shared" si="0"/>
        <v>-0.30857142857142861</v>
      </c>
    </row>
    <row r="10" spans="1:31" s="39" customFormat="1" x14ac:dyDescent="0.25">
      <c r="A10" s="42" t="s">
        <v>26</v>
      </c>
      <c r="B10" s="85">
        <f>IF(ISNUMBER('Tabulka č. 3'!B10-'KN 2017 TV tab.3'!B10),ROUND('Tabulka č. 3'!B10-'KN 2017 TV tab.3'!B10,0),"")</f>
        <v>3530</v>
      </c>
      <c r="C10" s="85">
        <f>IF(ISNUMBER('Tabulka č. 3'!C10-'KN 2017 TV tab.3'!C10),ROUND('Tabulka č. 3'!C10-'KN 2017 TV tab.3'!C10,0),"")</f>
        <v>5046</v>
      </c>
      <c r="D10" s="85">
        <f>IF(ISNUMBER('Tabulka č. 3'!D10-'KN 2017 TV tab.3'!D10),ROUND('Tabulka č. 3'!D10-'KN 2017 TV tab.3'!D10,0),"")</f>
        <v>3939</v>
      </c>
      <c r="E10" s="85">
        <f>IF(ISNUMBER('Tabulka č. 3'!E10-'KN 2017 TV tab.3'!E10),ROUND('Tabulka č. 3'!E10-'KN 2017 TV tab.3'!E10,0),"")</f>
        <v>3268</v>
      </c>
      <c r="F10" s="85">
        <f>IF(ISNUMBER('Tabulka č. 3'!F10-'KN 2017 TV tab.3'!F10),ROUND('Tabulka č. 3'!F10-'KN 2017 TV tab.3'!F10,0),"")</f>
        <v>3000</v>
      </c>
      <c r="G10" s="85">
        <f>IF(ISNUMBER('Tabulka č. 3'!G10-'KN 2017 TV tab.3'!G10),ROUND('Tabulka č. 3'!G10-'KN 2017 TV tab.3'!G10,0),"")</f>
        <v>2597</v>
      </c>
      <c r="H10" s="85">
        <f>IF(ISNUMBER('Tabulka č. 3'!H10-'KN 2017 TV tab.3'!H10),ROUND('Tabulka č. 3'!H10-'KN 2017 TV tab.3'!H10,0),"")</f>
        <v>2690</v>
      </c>
      <c r="I10" s="85">
        <f>IF(ISNUMBER('Tabulka č. 3'!I10-'KN 2017 TV tab.3'!I10),ROUND('Tabulka č. 3'!I10-'KN 2017 TV tab.3'!I10,0),"")</f>
        <v>3567</v>
      </c>
      <c r="J10" s="85">
        <f>IF(ISNUMBER('Tabulka č. 3'!J10-'KN 2017 TV tab.3'!J10),ROUND('Tabulka č. 3'!J10-'KN 2017 TV tab.3'!J10,0),"")</f>
        <v>3675</v>
      </c>
      <c r="K10" s="85">
        <f>IF(ISNUMBER('Tabulka č. 3'!K10-'KN 2017 TV tab.3'!K10),ROUND('Tabulka č. 3'!K10-'KN 2017 TV tab.3'!K10,0),"")</f>
        <v>3840</v>
      </c>
      <c r="L10" s="86">
        <f>IF(ISNUMBER('Tabulka č. 3'!L10-'KN 2017 TV tab.3'!L10),ROUND('Tabulka č. 3'!L10-'KN 2017 TV tab.3'!L10,0),"")</f>
        <v>4207</v>
      </c>
      <c r="M10" s="85">
        <f>IF(ISNUMBER('Tabulka č. 3'!M10-'KN 2017 TV tab.3'!M10),ROUND('Tabulka č. 3'!M10-'KN 2017 TV tab.3'!M10,0),"")</f>
        <v>3875</v>
      </c>
      <c r="N10" s="85">
        <f>IF(ISNUMBER('Tabulka č. 3'!N10-'KN 2017 TV tab.3'!N10),ROUND('Tabulka č. 3'!N10-'KN 2017 TV tab.3'!N10,0),"")</f>
        <v>3821</v>
      </c>
      <c r="O10" s="87">
        <f>IF(ISNUMBER('Tabulka č. 3'!O10-'KN 2017 TV tab.3'!O10),ROUND('Tabulka č. 3'!O10-'KN 2017 TV tab.3'!O10,0),"")</f>
        <v>3370</v>
      </c>
      <c r="P10" s="49">
        <f t="shared" si="0"/>
        <v>3601.7857142857142</v>
      </c>
    </row>
    <row r="11" spans="1:31" x14ac:dyDescent="0.25">
      <c r="A11" s="43" t="s">
        <v>27</v>
      </c>
      <c r="B11" s="82">
        <f>IF(ISNUMBER('Tabulka č. 3'!B11-'KN 2017 TV tab.3'!B11),ROUND('Tabulka č. 3'!B11-'KN 2017 TV tab.3'!B11,2),"")</f>
        <v>0</v>
      </c>
      <c r="C11" s="82">
        <f>IF(ISNUMBER('Tabulka č. 3'!C11-'KN 2017 TV tab.3'!C11),ROUND('Tabulka č. 3'!C11-'KN 2017 TV tab.3'!C11,2),"")</f>
        <v>1.45</v>
      </c>
      <c r="D11" s="82">
        <f>IF(ISNUMBER('Tabulka č. 3'!D11-'KN 2017 TV tab.3'!D11),ROUND('Tabulka č. 3'!D11-'KN 2017 TV tab.3'!D11,2),"")</f>
        <v>0</v>
      </c>
      <c r="E11" s="82">
        <f>IF(ISNUMBER('Tabulka č. 3'!E11-'KN 2017 TV tab.3'!E11),ROUND('Tabulka č. 3'!E11-'KN 2017 TV tab.3'!E11,2),"")</f>
        <v>0</v>
      </c>
      <c r="F11" s="82">
        <f>IF(ISNUMBER('Tabulka č. 3'!F11-'KN 2017 TV tab.3'!F11),ROUND('Tabulka č. 3'!F11-'KN 2017 TV tab.3'!F11,2),"")</f>
        <v>8.3000000000000007</v>
      </c>
      <c r="G11" s="83">
        <f>IF(ISNUMBER('Tabulka č. 3'!G11-'KN 2017 TV tab.3'!G11),ROUND('Tabulka č. 3'!G11-'KN 2017 TV tab.3'!G11,2),"")</f>
        <v>0</v>
      </c>
      <c r="H11" s="82">
        <f>IF(ISNUMBER('Tabulka č. 3'!H11-'KN 2017 TV tab.3'!H11),ROUND('Tabulka č. 3'!H11-'KN 2017 TV tab.3'!H11,2),"")</f>
        <v>0</v>
      </c>
      <c r="I11" s="82">
        <f>IF(ISNUMBER('Tabulka č. 3'!I11-'KN 2017 TV tab.3'!I11),ROUND('Tabulka č. 3'!I11-'KN 2017 TV tab.3'!I11,2),"")</f>
        <v>0</v>
      </c>
      <c r="J11" s="82">
        <f>IF(ISNUMBER('Tabulka č. 3'!J11-'KN 2017 TV tab.3'!J11),ROUND('Tabulka č. 3'!J11-'KN 2017 TV tab.3'!J11,2),"")</f>
        <v>0</v>
      </c>
      <c r="K11" s="82">
        <f>IF(ISNUMBER('Tabulka č. 3'!K11-'KN 2017 TV tab.3'!K11),ROUND('Tabulka č. 3'!K11-'KN 2017 TV tab.3'!K11,2),"")</f>
        <v>0</v>
      </c>
      <c r="L11" s="82">
        <f>IF(ISNUMBER('Tabulka č. 3'!L11-'KN 2017 TV tab.3'!L11),ROUND('Tabulka č. 3'!L11-'KN 2017 TV tab.3'!L11,2),"")</f>
        <v>0</v>
      </c>
      <c r="M11" s="82">
        <f>IF(ISNUMBER('Tabulka č. 3'!M11-'KN 2017 TV tab.3'!M11),ROUND('Tabulka č. 3'!M11-'KN 2017 TV tab.3'!M11,2),"")</f>
        <v>0</v>
      </c>
      <c r="N11" s="82">
        <f>IF(ISNUMBER('Tabulka č. 3'!N11-'KN 2017 TV tab.3'!N11),ROUND('Tabulka č. 3'!N11-'KN 2017 TV tab.3'!N11,2),"")</f>
        <v>0</v>
      </c>
      <c r="O11" s="84">
        <f>IF(ISNUMBER('Tabulka č. 3'!O11-'KN 2017 TV tab.3'!O11),ROUND('Tabulka č. 3'!O11-'KN 2017 TV tab.3'!O11,2),"")</f>
        <v>0</v>
      </c>
      <c r="P11" s="48">
        <f t="shared" si="0"/>
        <v>0.6964285714285714</v>
      </c>
    </row>
    <row r="12" spans="1:31" s="39" customFormat="1" ht="15.75" thickBot="1" x14ac:dyDescent="0.3">
      <c r="A12" s="44" t="s">
        <v>28</v>
      </c>
      <c r="B12" s="88">
        <f>IF(ISNUMBER('Tabulka č. 3'!B12-'KN 2017 TV tab.3'!B12),ROUND('Tabulka č. 3'!B12-'KN 2017 TV tab.3'!B12,0),"")</f>
        <v>3480</v>
      </c>
      <c r="C12" s="88">
        <f>IF(ISNUMBER('Tabulka č. 3'!C12-'KN 2017 TV tab.3'!C12),ROUND('Tabulka č. 3'!C12-'KN 2017 TV tab.3'!C12,0),"")</f>
        <v>3727</v>
      </c>
      <c r="D12" s="88">
        <f>IF(ISNUMBER('Tabulka č. 3'!D12-'KN 2017 TV tab.3'!D12),ROUND('Tabulka č. 3'!D12-'KN 2017 TV tab.3'!D12,0),"")</f>
        <v>2915</v>
      </c>
      <c r="E12" s="88">
        <f>IF(ISNUMBER('Tabulka č. 3'!E12-'KN 2017 TV tab.3'!E12),ROUND('Tabulka č. 3'!E12-'KN 2017 TV tab.3'!E12,0),"")</f>
        <v>3327</v>
      </c>
      <c r="F12" s="88">
        <f>IF(ISNUMBER('Tabulka č. 3'!F12-'KN 2017 TV tab.3'!F12),ROUND('Tabulka č. 3'!F12-'KN 2017 TV tab.3'!F12,0),"")</f>
        <v>2700</v>
      </c>
      <c r="G12" s="88">
        <f>IF(ISNUMBER('Tabulka č. 3'!G12-'KN 2017 TV tab.3'!G12),ROUND('Tabulka č. 3'!G12-'KN 2017 TV tab.3'!G12,0),"")</f>
        <v>1900</v>
      </c>
      <c r="H12" s="88">
        <f>IF(ISNUMBER('Tabulka č. 3'!H12-'KN 2017 TV tab.3'!H12),ROUND('Tabulka č. 3'!H12-'KN 2017 TV tab.3'!H12,0),"")</f>
        <v>1820</v>
      </c>
      <c r="I12" s="88">
        <f>IF(ISNUMBER('Tabulka č. 3'!I12-'KN 2017 TV tab.3'!I12),ROUND('Tabulka č. 3'!I12-'KN 2017 TV tab.3'!I12,0),"")</f>
        <v>2751</v>
      </c>
      <c r="J12" s="88">
        <f>IF(ISNUMBER('Tabulka č. 3'!J12-'KN 2017 TV tab.3'!J12),ROUND('Tabulka č. 3'!J12-'KN 2017 TV tab.3'!J12,0),"")</f>
        <v>2786</v>
      </c>
      <c r="K12" s="88">
        <f>IF(ISNUMBER('Tabulka č. 3'!K12-'KN 2017 TV tab.3'!K12),ROUND('Tabulka č. 3'!K12-'KN 2017 TV tab.3'!K12,0),"")</f>
        <v>2784</v>
      </c>
      <c r="L12" s="89">
        <f>IF(ISNUMBER('Tabulka č. 3'!L12-'KN 2017 TV tab.3'!L12),ROUND('Tabulka č. 3'!L12-'KN 2017 TV tab.3'!L12,0),"")</f>
        <v>3385</v>
      </c>
      <c r="M12" s="88">
        <f>IF(ISNUMBER('Tabulka č. 3'!M12-'KN 2017 TV tab.3'!M12),ROUND('Tabulka č. 3'!M12-'KN 2017 TV tab.3'!M12,0),"")</f>
        <v>2813</v>
      </c>
      <c r="N12" s="88">
        <f>IF(ISNUMBER('Tabulka č. 3'!N12-'KN 2017 TV tab.3'!N12),ROUND('Tabulka č. 3'!N12-'KN 2017 TV tab.3'!N12,0),"")</f>
        <v>2200</v>
      </c>
      <c r="O12" s="90">
        <f>IF(ISNUMBER('Tabulka č. 3'!O12-'KN 2017 TV tab.3'!O12),ROUND('Tabulka č. 3'!O12-'KN 2017 TV tab.3'!O12,0),"")</f>
        <v>3000</v>
      </c>
      <c r="P12" s="50">
        <f t="shared" si="0"/>
        <v>2827.7142857142858</v>
      </c>
    </row>
    <row r="13" spans="1:31" s="41" customFormat="1" ht="19.5" thickBot="1" x14ac:dyDescent="0.35">
      <c r="A13" s="100" t="str">
        <f>'KN 2018'!A17</f>
        <v>26-51-H/02 Elektrikář - silnoproud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3'!B14-'KN 2017 TV tab.3'!B14),ROUND('Tabulka č. 3'!B14-'KN 2017 TV tab.3'!B14,0),"")</f>
        <v>3014</v>
      </c>
      <c r="C14" s="78">
        <f>IF(ISNUMBER('Tabulka č. 3'!C14-'KN 2017 TV tab.3'!C14),ROUND('Tabulka č. 3'!C14-'KN 2017 TV tab.3'!C14,0),"")</f>
        <v>2689</v>
      </c>
      <c r="D14" s="78">
        <f>IF(ISNUMBER('Tabulka č. 3'!D14-'KN 2017 TV tab.3'!D14),ROUND('Tabulka č. 3'!D14-'KN 2017 TV tab.3'!D14,0),"")</f>
        <v>2893</v>
      </c>
      <c r="E14" s="78">
        <f>IF(ISNUMBER('Tabulka č. 3'!E14-'KN 2017 TV tab.3'!E14),ROUND('Tabulka č. 3'!E14-'KN 2017 TV tab.3'!E14,0),"")</f>
        <v>2510</v>
      </c>
      <c r="F14" s="78">
        <f>IF(ISNUMBER('Tabulka č. 3'!F14-'KN 2017 TV tab.3'!F14),ROUND('Tabulka č. 3'!F14-'KN 2017 TV tab.3'!F14,0),"")</f>
        <v>2524</v>
      </c>
      <c r="G14" s="78">
        <f>IF(ISNUMBER('Tabulka č. 3'!G14-'KN 2017 TV tab.3'!G14),ROUND('Tabulka č. 3'!G14-'KN 2017 TV tab.3'!G14,0),"")</f>
        <v>1826</v>
      </c>
      <c r="H14" s="78">
        <f>IF(ISNUMBER('Tabulka č. 3'!H14-'KN 2017 TV tab.3'!H14),ROUND('Tabulka č. 3'!H14-'KN 2017 TV tab.3'!H14,0),"")</f>
        <v>4640</v>
      </c>
      <c r="I14" s="78">
        <f>IF(ISNUMBER('Tabulka č. 3'!I14-'KN 2017 TV tab.3'!I14),ROUND('Tabulka č. 3'!I14-'KN 2017 TV tab.3'!I14,0),"")</f>
        <v>2914</v>
      </c>
      <c r="J14" s="78">
        <f>IF(ISNUMBER('Tabulka č. 3'!J14-'KN 2017 TV tab.3'!J14),ROUND('Tabulka č. 3'!J14-'KN 2017 TV tab.3'!J14,0),"")</f>
        <v>2993</v>
      </c>
      <c r="K14" s="78">
        <f>IF(ISNUMBER('Tabulka č. 3'!K14-'KN 2017 TV tab.3'!K14),ROUND('Tabulka č. 3'!K14-'KN 2017 TV tab.3'!K14,0),"")</f>
        <v>2860</v>
      </c>
      <c r="L14" s="78">
        <f>IF(ISNUMBER('Tabulka č. 3'!L14-'KN 2017 TV tab.3'!L14),ROUND('Tabulka č. 3'!L14-'KN 2017 TV tab.3'!L14,0),"")</f>
        <v>3714</v>
      </c>
      <c r="M14" s="78">
        <f>IF(ISNUMBER('Tabulka č. 3'!M14-'KN 2017 TV tab.3'!M14),ROUND('Tabulka č. 3'!M14-'KN 2017 TV tab.3'!M14,0),"")</f>
        <v>2906</v>
      </c>
      <c r="N14" s="78">
        <f>IF(ISNUMBER('Tabulka č. 3'!N14-'KN 2017 TV tab.3'!N14),ROUND('Tabulka č. 3'!N14-'KN 2017 TV tab.3'!N14,0),"")</f>
        <v>2449</v>
      </c>
      <c r="O14" s="79">
        <f>IF(ISNUMBER('Tabulka č. 3'!O14-'KN 2017 TV tab.3'!O14),ROUND('Tabulka č. 3'!O14-'KN 2017 TV tab.3'!O14,0),"")</f>
        <v>2462</v>
      </c>
      <c r="P14" s="46">
        <f>IF(ISNUMBER(AVERAGE(B14:O14)),AVERAGE(B14:O14),"")</f>
        <v>2885.2857142857142</v>
      </c>
    </row>
    <row r="15" spans="1:31" s="39" customFormat="1" x14ac:dyDescent="0.25">
      <c r="A15" s="42" t="s">
        <v>52</v>
      </c>
      <c r="B15" s="80">
        <f>IF(ISNUMBER('Tabulka č. 3'!B15-'KN 2017 TV tab.3'!B15),ROUND('Tabulka č. 3'!B15-'KN 2017 TV tab.3'!B15,0),"")</f>
        <v>0</v>
      </c>
      <c r="C15" s="80">
        <f>IF(ISNUMBER('Tabulka č. 3'!C15-'KN 2017 TV tab.3'!C15),ROUND('Tabulka č. 3'!C15-'KN 2017 TV tab.3'!C15,0),"")</f>
        <v>-6</v>
      </c>
      <c r="D15" s="80">
        <f>IF(ISNUMBER('Tabulka č. 3'!D15-'KN 2017 TV tab.3'!D15),ROUND('Tabulka č. 3'!D15-'KN 2017 TV tab.3'!D15,0),"")</f>
        <v>0</v>
      </c>
      <c r="E15" s="80">
        <f>IF(ISNUMBER('Tabulka č. 3'!E15-'KN 2017 TV tab.3'!E15),ROUND('Tabulka č. 3'!E15-'KN 2017 TV tab.3'!E15,0),"")</f>
        <v>0</v>
      </c>
      <c r="F15" s="80">
        <f>IF(ISNUMBER('Tabulka č. 3'!F15-'KN 2017 TV tab.3'!F15),ROUND('Tabulka č. 3'!F15-'KN 2017 TV tab.3'!F15,0),"")</f>
        <v>0</v>
      </c>
      <c r="G15" s="80">
        <f>IF(ISNUMBER('Tabulka č. 3'!G15-'KN 2017 TV tab.3'!G15),ROUND('Tabulka č. 3'!G15-'KN 2017 TV tab.3'!G15,0),"")</f>
        <v>-42</v>
      </c>
      <c r="H15" s="80">
        <f>IF(ISNUMBER('Tabulka č. 3'!H15-'KN 2017 TV tab.3'!H15),ROUND('Tabulka č. 3'!H15-'KN 2017 TV tab.3'!H15,0),"")</f>
        <v>0</v>
      </c>
      <c r="I15" s="80">
        <f>IF(ISNUMBER('Tabulka č. 3'!I15-'KN 2017 TV tab.3'!I15),ROUND('Tabulka č. 3'!I15-'KN 2017 TV tab.3'!I15,0),"")</f>
        <v>1</v>
      </c>
      <c r="J15" s="80">
        <f>IF(ISNUMBER('Tabulka č. 3'!J15-'KN 2017 TV tab.3'!J15),ROUND('Tabulka č. 3'!J15-'KN 2017 TV tab.3'!J15,0),"")</f>
        <v>-14</v>
      </c>
      <c r="K15" s="80">
        <f>IF(ISNUMBER('Tabulka č. 3'!K15-'KN 2017 TV tab.3'!K15),ROUND('Tabulka č. 3'!K15-'KN 2017 TV tab.3'!K15,0),"")</f>
        <v>-8</v>
      </c>
      <c r="L15" s="80">
        <f>IF(ISNUMBER('Tabulka č. 3'!L15-'KN 2017 TV tab.3'!L15),ROUND('Tabulka č. 3'!L15-'KN 2017 TV tab.3'!L15,0),"")</f>
        <v>0</v>
      </c>
      <c r="M15" s="80">
        <f>IF(ISNUMBER('Tabulka č. 3'!M15-'KN 2017 TV tab.3'!M15),ROUND('Tabulka č. 3'!M15-'KN 2017 TV tab.3'!M15,0),"")</f>
        <v>-2</v>
      </c>
      <c r="N15" s="80">
        <f>IF(ISNUMBER('Tabulka č. 3'!N15-'KN 2017 TV tab.3'!N15),ROUND('Tabulka č. 3'!N15-'KN 2017 TV tab.3'!N15,0),"")</f>
        <v>0</v>
      </c>
      <c r="O15" s="81">
        <f>IF(ISNUMBER('Tabulka č. 3'!O15-'KN 2017 TV tab.3'!O15),ROUND('Tabulka č. 3'!O15-'KN 2017 TV tab.3'!O15,0),"")</f>
        <v>-15</v>
      </c>
      <c r="P15" s="47">
        <f t="shared" ref="P15:P19" si="1">IF(ISNUMBER(AVERAGE(B15:O15)),AVERAGE(B15:O15),"")</f>
        <v>-6.1428571428571432</v>
      </c>
    </row>
    <row r="16" spans="1:31" x14ac:dyDescent="0.25">
      <c r="A16" s="43" t="s">
        <v>25</v>
      </c>
      <c r="B16" s="82">
        <f>IF(ISNUMBER('Tabulka č. 3'!B16-'KN 2017 TV tab.3'!B16),ROUND('Tabulka č. 3'!B16-'KN 2017 TV tab.3'!B16,2),"")</f>
        <v>0</v>
      </c>
      <c r="C16" s="82">
        <f>IF(ISNUMBER('Tabulka č. 3'!C16-'KN 2017 TV tab.3'!C16),ROUND('Tabulka č. 3'!C16-'KN 2017 TV tab.3'!C16,2),"")</f>
        <v>0.95</v>
      </c>
      <c r="D16" s="82">
        <f>IF(ISNUMBER('Tabulka č. 3'!D16-'KN 2017 TV tab.3'!D16),ROUND('Tabulka č. 3'!D16-'KN 2017 TV tab.3'!D16,2),"")</f>
        <v>0</v>
      </c>
      <c r="E16" s="82">
        <f>IF(ISNUMBER('Tabulka č. 3'!E16-'KN 2017 TV tab.3'!E16),ROUND('Tabulka č. 3'!E16-'KN 2017 TV tab.3'!E16,2),"")</f>
        <v>0</v>
      </c>
      <c r="F16" s="82">
        <f>IF(ISNUMBER('Tabulka č. 3'!F16-'KN 2017 TV tab.3'!F16),ROUND('Tabulka č. 3'!F16-'KN 2017 TV tab.3'!F16,2),"")</f>
        <v>0</v>
      </c>
      <c r="G16" s="83">
        <f>IF(ISNUMBER('Tabulka č. 3'!G16-'KN 2017 TV tab.3'!G16),ROUND('Tabulka č. 3'!G16-'KN 2017 TV tab.3'!G16,2),"")</f>
        <v>0</v>
      </c>
      <c r="H16" s="82">
        <f>IF(ISNUMBER('Tabulka č. 3'!H16-'KN 2017 TV tab.3'!H16),ROUND('Tabulka č. 3'!H16-'KN 2017 TV tab.3'!H16,2),"")</f>
        <v>-2.82</v>
      </c>
      <c r="I16" s="82">
        <f>IF(ISNUMBER('Tabulka č. 3'!I16-'KN 2017 TV tab.3'!I16),ROUND('Tabulka č. 3'!I16-'KN 2017 TV tab.3'!I16,2),"")</f>
        <v>0</v>
      </c>
      <c r="J16" s="82">
        <f>IF(ISNUMBER('Tabulka č. 3'!J16-'KN 2017 TV tab.3'!J16),ROUND('Tabulka č. 3'!J16-'KN 2017 TV tab.3'!J16,2),"")</f>
        <v>0</v>
      </c>
      <c r="K16" s="82">
        <f>IF(ISNUMBER('Tabulka č. 3'!K16-'KN 2017 TV tab.3'!K16),ROUND('Tabulka č. 3'!K16-'KN 2017 TV tab.3'!K16,2),"")</f>
        <v>0</v>
      </c>
      <c r="L16" s="82">
        <f>IF(ISNUMBER('Tabulka č. 3'!L16-'KN 2017 TV tab.3'!L16),ROUND('Tabulka č. 3'!L16-'KN 2017 TV tab.3'!L16,2),"")</f>
        <v>-0.44</v>
      </c>
      <c r="M16" s="82">
        <f>IF(ISNUMBER('Tabulka č. 3'!M16-'KN 2017 TV tab.3'!M16),ROUND('Tabulka č. 3'!M16-'KN 2017 TV tab.3'!M16,2),"")</f>
        <v>0</v>
      </c>
      <c r="N16" s="82">
        <f>IF(ISNUMBER('Tabulka č. 3'!N16-'KN 2017 TV tab.3'!N16),ROUND('Tabulka č. 3'!N16-'KN 2017 TV tab.3'!N16,2),"")</f>
        <v>0</v>
      </c>
      <c r="O16" s="84">
        <f>IF(ISNUMBER('Tabulka č. 3'!O16-'KN 2017 TV tab.3'!O16),ROUND('Tabulka č. 3'!O16-'KN 2017 TV tab.3'!O16,2),"")</f>
        <v>0</v>
      </c>
      <c r="P16" s="48">
        <f t="shared" si="1"/>
        <v>-0.16500000000000001</v>
      </c>
    </row>
    <row r="17" spans="1:16" s="39" customFormat="1" x14ac:dyDescent="0.25">
      <c r="A17" s="42" t="s">
        <v>26</v>
      </c>
      <c r="B17" s="85">
        <f>IF(ISNUMBER('Tabulka č. 3'!B17-'KN 2017 TV tab.3'!B17),ROUND('Tabulka č. 3'!B17-'KN 2017 TV tab.3'!B17,0),"")</f>
        <v>3530</v>
      </c>
      <c r="C17" s="85">
        <f>IF(ISNUMBER('Tabulka č. 3'!C17-'KN 2017 TV tab.3'!C17),ROUND('Tabulka č. 3'!C17-'KN 2017 TV tab.3'!C17,0),"")</f>
        <v>5046</v>
      </c>
      <c r="D17" s="85">
        <f>IF(ISNUMBER('Tabulka č. 3'!D17-'KN 2017 TV tab.3'!D17),ROUND('Tabulka č. 3'!D17-'KN 2017 TV tab.3'!D17,0),"")</f>
        <v>3939</v>
      </c>
      <c r="E17" s="85">
        <f>IF(ISNUMBER('Tabulka č. 3'!E17-'KN 2017 TV tab.3'!E17),ROUND('Tabulka č. 3'!E17-'KN 2017 TV tab.3'!E17,0),"")</f>
        <v>3268</v>
      </c>
      <c r="F17" s="85">
        <f>IF(ISNUMBER('Tabulka č. 3'!F17-'KN 2017 TV tab.3'!F17),ROUND('Tabulka č. 3'!F17-'KN 2017 TV tab.3'!F17,0),"")</f>
        <v>3000</v>
      </c>
      <c r="G17" s="85">
        <f>IF(ISNUMBER('Tabulka č. 3'!G17-'KN 2017 TV tab.3'!G17),ROUND('Tabulka č. 3'!G17-'KN 2017 TV tab.3'!G17,0),"")</f>
        <v>2597</v>
      </c>
      <c r="H17" s="85">
        <f>IF(ISNUMBER('Tabulka č. 3'!H17-'KN 2017 TV tab.3'!H17),ROUND('Tabulka č. 3'!H17-'KN 2017 TV tab.3'!H17,0),"")</f>
        <v>2690</v>
      </c>
      <c r="I17" s="85">
        <f>IF(ISNUMBER('Tabulka č. 3'!I17-'KN 2017 TV tab.3'!I17),ROUND('Tabulka č. 3'!I17-'KN 2017 TV tab.3'!I17,0),"")</f>
        <v>3567</v>
      </c>
      <c r="J17" s="85">
        <f>IF(ISNUMBER('Tabulka č. 3'!J17-'KN 2017 TV tab.3'!J17),ROUND('Tabulka č. 3'!J17-'KN 2017 TV tab.3'!J17,0),"")</f>
        <v>3675</v>
      </c>
      <c r="K17" s="85">
        <f>IF(ISNUMBER('Tabulka č. 3'!K17-'KN 2017 TV tab.3'!K17),ROUND('Tabulka č. 3'!K17-'KN 2017 TV tab.3'!K17,0),"")</f>
        <v>3840</v>
      </c>
      <c r="L17" s="86">
        <f>IF(ISNUMBER('Tabulka č. 3'!L17-'KN 2017 TV tab.3'!L17),ROUND('Tabulka č. 3'!L17-'KN 2017 TV tab.3'!L17,0),"")</f>
        <v>4207</v>
      </c>
      <c r="M17" s="85">
        <f>IF(ISNUMBER('Tabulka č. 3'!M17-'KN 2017 TV tab.3'!M17),ROUND('Tabulka č. 3'!M17-'KN 2017 TV tab.3'!M17,0),"")</f>
        <v>3875</v>
      </c>
      <c r="N17" s="85">
        <f>IF(ISNUMBER('Tabulka č. 3'!N17-'KN 2017 TV tab.3'!N17),ROUND('Tabulka č. 3'!N17-'KN 2017 TV tab.3'!N17,0),"")</f>
        <v>3821</v>
      </c>
      <c r="O17" s="87">
        <f>IF(ISNUMBER('Tabulka č. 3'!O17-'KN 2017 TV tab.3'!O17),ROUND('Tabulka č. 3'!O17-'KN 2017 TV tab.3'!O17,0),"")</f>
        <v>3370</v>
      </c>
      <c r="P17" s="49">
        <f t="shared" si="1"/>
        <v>3601.7857142857142</v>
      </c>
    </row>
    <row r="18" spans="1:16" x14ac:dyDescent="0.25">
      <c r="A18" s="43" t="s">
        <v>27</v>
      </c>
      <c r="B18" s="82">
        <f>IF(ISNUMBER('Tabulka č. 3'!B18-'KN 2017 TV tab.3'!B18),ROUND('Tabulka č. 3'!B18-'KN 2017 TV tab.3'!B18,2),"")</f>
        <v>0</v>
      </c>
      <c r="C18" s="82">
        <f>IF(ISNUMBER('Tabulka č. 3'!C18-'KN 2017 TV tab.3'!C18),ROUND('Tabulka č. 3'!C18-'KN 2017 TV tab.3'!C18,2),"")</f>
        <v>1.45</v>
      </c>
      <c r="D18" s="82">
        <f>IF(ISNUMBER('Tabulka č. 3'!D18-'KN 2017 TV tab.3'!D18),ROUND('Tabulka č. 3'!D18-'KN 2017 TV tab.3'!D18,2),"")</f>
        <v>0</v>
      </c>
      <c r="E18" s="82">
        <f>IF(ISNUMBER('Tabulka č. 3'!E18-'KN 2017 TV tab.3'!E18),ROUND('Tabulka č. 3'!E18-'KN 2017 TV tab.3'!E18,2),"")</f>
        <v>0</v>
      </c>
      <c r="F18" s="82">
        <f>IF(ISNUMBER('Tabulka č. 3'!F18-'KN 2017 TV tab.3'!F18),ROUND('Tabulka č. 3'!F18-'KN 2017 TV tab.3'!F18,2),"")</f>
        <v>0.05</v>
      </c>
      <c r="G18" s="83">
        <f>IF(ISNUMBER('Tabulka č. 3'!G18-'KN 2017 TV tab.3'!G18),ROUND('Tabulka č. 3'!G18-'KN 2017 TV tab.3'!G18,2),"")</f>
        <v>0</v>
      </c>
      <c r="H18" s="82">
        <f>IF(ISNUMBER('Tabulka č. 3'!H18-'KN 2017 TV tab.3'!H18),ROUND('Tabulka č. 3'!H18-'KN 2017 TV tab.3'!H18,2),"")</f>
        <v>0</v>
      </c>
      <c r="I18" s="82">
        <f>IF(ISNUMBER('Tabulka č. 3'!I18-'KN 2017 TV tab.3'!I18),ROUND('Tabulka č. 3'!I18-'KN 2017 TV tab.3'!I18,2),"")</f>
        <v>0</v>
      </c>
      <c r="J18" s="82">
        <f>IF(ISNUMBER('Tabulka č. 3'!J18-'KN 2017 TV tab.3'!J18),ROUND('Tabulka č. 3'!J18-'KN 2017 TV tab.3'!J18,2),"")</f>
        <v>0</v>
      </c>
      <c r="K18" s="82">
        <f>IF(ISNUMBER('Tabulka č. 3'!K18-'KN 2017 TV tab.3'!K18),ROUND('Tabulka č. 3'!K18-'KN 2017 TV tab.3'!K18,2),"")</f>
        <v>0</v>
      </c>
      <c r="L18" s="82">
        <f>IF(ISNUMBER('Tabulka č. 3'!L18-'KN 2017 TV tab.3'!L18),ROUND('Tabulka č. 3'!L18-'KN 2017 TV tab.3'!L18,2),"")</f>
        <v>0</v>
      </c>
      <c r="M18" s="82">
        <f>IF(ISNUMBER('Tabulka č. 3'!M18-'KN 2017 TV tab.3'!M18),ROUND('Tabulka č. 3'!M18-'KN 2017 TV tab.3'!M18,2),"")</f>
        <v>0</v>
      </c>
      <c r="N18" s="82">
        <f>IF(ISNUMBER('Tabulka č. 3'!N18-'KN 2017 TV tab.3'!N18),ROUND('Tabulka č. 3'!N18-'KN 2017 TV tab.3'!N18,2),"")</f>
        <v>0</v>
      </c>
      <c r="O18" s="84">
        <f>IF(ISNUMBER('Tabulka č. 3'!O18-'KN 2017 TV tab.3'!O18),ROUND('Tabulka č. 3'!O18-'KN 2017 TV tab.3'!O18,2),"")</f>
        <v>0</v>
      </c>
      <c r="P18" s="48">
        <f t="shared" si="1"/>
        <v>0.10714285714285714</v>
      </c>
    </row>
    <row r="19" spans="1:16" s="39" customFormat="1" ht="15.75" thickBot="1" x14ac:dyDescent="0.3">
      <c r="A19" s="44" t="s">
        <v>28</v>
      </c>
      <c r="B19" s="88">
        <f>IF(ISNUMBER('Tabulka č. 3'!B19-'KN 2017 TV tab.3'!B19),ROUND('Tabulka č. 3'!B19-'KN 2017 TV tab.3'!B19,0),"")</f>
        <v>3480</v>
      </c>
      <c r="C19" s="88">
        <f>IF(ISNUMBER('Tabulka č. 3'!C19-'KN 2017 TV tab.3'!C19),ROUND('Tabulka č. 3'!C19-'KN 2017 TV tab.3'!C19,0),"")</f>
        <v>3727</v>
      </c>
      <c r="D19" s="88">
        <f>IF(ISNUMBER('Tabulka č. 3'!D19-'KN 2017 TV tab.3'!D19),ROUND('Tabulka č. 3'!D19-'KN 2017 TV tab.3'!D19,0),"")</f>
        <v>2915</v>
      </c>
      <c r="E19" s="88">
        <f>IF(ISNUMBER('Tabulka č. 3'!E19-'KN 2017 TV tab.3'!E19),ROUND('Tabulka č. 3'!E19-'KN 2017 TV tab.3'!E19,0),"")</f>
        <v>3327</v>
      </c>
      <c r="F19" s="88">
        <f>IF(ISNUMBER('Tabulka č. 3'!F19-'KN 2017 TV tab.3'!F19),ROUND('Tabulka č. 3'!F19-'KN 2017 TV tab.3'!F19,0),"")</f>
        <v>2700</v>
      </c>
      <c r="G19" s="88">
        <f>IF(ISNUMBER('Tabulka č. 3'!G19-'KN 2017 TV tab.3'!G19),ROUND('Tabulka č. 3'!G19-'KN 2017 TV tab.3'!G19,0),"")</f>
        <v>1900</v>
      </c>
      <c r="H19" s="88">
        <f>IF(ISNUMBER('Tabulka č. 3'!H19-'KN 2017 TV tab.3'!H19),ROUND('Tabulka č. 3'!H19-'KN 2017 TV tab.3'!H19,0),"")</f>
        <v>1820</v>
      </c>
      <c r="I19" s="88">
        <f>IF(ISNUMBER('Tabulka č. 3'!I19-'KN 2017 TV tab.3'!I19),ROUND('Tabulka č. 3'!I19-'KN 2017 TV tab.3'!I19,0),"")</f>
        <v>2751</v>
      </c>
      <c r="J19" s="88">
        <f>IF(ISNUMBER('Tabulka č. 3'!J19-'KN 2017 TV tab.3'!J19),ROUND('Tabulka č. 3'!J19-'KN 2017 TV tab.3'!J19,0),"")</f>
        <v>2786</v>
      </c>
      <c r="K19" s="88">
        <f>IF(ISNUMBER('Tabulka č. 3'!K19-'KN 2017 TV tab.3'!K19),ROUND('Tabulka č. 3'!K19-'KN 2017 TV tab.3'!K19,0),"")</f>
        <v>2784</v>
      </c>
      <c r="L19" s="89">
        <f>IF(ISNUMBER('Tabulka č. 3'!L19-'KN 2017 TV tab.3'!L19),ROUND('Tabulka č. 3'!L19-'KN 2017 TV tab.3'!L19,0),"")</f>
        <v>3385</v>
      </c>
      <c r="M19" s="88">
        <f>IF(ISNUMBER('Tabulka č. 3'!M19-'KN 2017 TV tab.3'!M19),ROUND('Tabulka č. 3'!M19-'KN 2017 TV tab.3'!M19,0),"")</f>
        <v>2813</v>
      </c>
      <c r="N19" s="88">
        <f>IF(ISNUMBER('Tabulka č. 3'!N19-'KN 2017 TV tab.3'!N19),ROUND('Tabulka č. 3'!N19-'KN 2017 TV tab.3'!N19,0),"")</f>
        <v>2200</v>
      </c>
      <c r="O19" s="90">
        <f>IF(ISNUMBER('Tabulka č. 3'!O19-'KN 2017 TV tab.3'!O19),ROUND('Tabulka č. 3'!O19-'KN 2017 TV tab.3'!O19,0),"")</f>
        <v>3000</v>
      </c>
      <c r="P19" s="50">
        <f t="shared" si="1"/>
        <v>2827.7142857142858</v>
      </c>
    </row>
    <row r="20" spans="1:16" s="41" customFormat="1" ht="19.5" thickBot="1" x14ac:dyDescent="0.35">
      <c r="A20" s="100" t="str">
        <f>'KN 2018'!A18</f>
        <v>36-67-H/01 Zedník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3'!B21-'KN 2017 TV tab.3'!B21),ROUND('Tabulka č. 3'!B21-'KN 2017 TV tab.3'!B21,0),"")</f>
        <v>2691</v>
      </c>
      <c r="C21" s="78">
        <f>IF(ISNUMBER('Tabulka č. 3'!C21-'KN 2017 TV tab.3'!C21),ROUND('Tabulka č. 3'!C21-'KN 2017 TV tab.3'!C21,0),"")</f>
        <v>2408</v>
      </c>
      <c r="D21" s="78">
        <f>IF(ISNUMBER('Tabulka č. 3'!D21-'KN 2017 TV tab.3'!D21),ROUND('Tabulka č. 3'!D21-'KN 2017 TV tab.3'!D21,0),"")</f>
        <v>2617</v>
      </c>
      <c r="E21" s="78">
        <f>IF(ISNUMBER('Tabulka č. 3'!E21-'KN 2017 TV tab.3'!E21),ROUND('Tabulka č. 3'!E21-'KN 2017 TV tab.3'!E21,0),"")</f>
        <v>2861</v>
      </c>
      <c r="F21" s="78">
        <f>IF(ISNUMBER('Tabulka č. 3'!F21-'KN 2017 TV tab.3'!F21),ROUND('Tabulka č. 3'!F21-'KN 2017 TV tab.3'!F21,0),"")</f>
        <v>16365</v>
      </c>
      <c r="G21" s="78">
        <f>IF(ISNUMBER('Tabulka č. 3'!G21-'KN 2017 TV tab.3'!G21),ROUND('Tabulka č. 3'!G21-'KN 2017 TV tab.3'!G21,0),"")</f>
        <v>4890</v>
      </c>
      <c r="H21" s="78">
        <f>IF(ISNUMBER('Tabulka č. 3'!H21-'KN 2017 TV tab.3'!H21),ROUND('Tabulka č. 3'!H21-'KN 2017 TV tab.3'!H21,0),"")</f>
        <v>2637</v>
      </c>
      <c r="I21" s="78">
        <f>IF(ISNUMBER('Tabulka č. 3'!I21-'KN 2017 TV tab.3'!I21),ROUND('Tabulka č. 3'!I21-'KN 2017 TV tab.3'!I21,0),"")</f>
        <v>2529</v>
      </c>
      <c r="J21" s="78">
        <f>IF(ISNUMBER('Tabulka č. 3'!J21-'KN 2017 TV tab.3'!J21),ROUND('Tabulka č. 3'!J21-'KN 2017 TV tab.3'!J21,0),"")</f>
        <v>2642</v>
      </c>
      <c r="K21" s="78">
        <f>IF(ISNUMBER('Tabulka č. 3'!K21-'KN 2017 TV tab.3'!K21),ROUND('Tabulka č. 3'!K21-'KN 2017 TV tab.3'!K21,0),"")</f>
        <v>2567</v>
      </c>
      <c r="L21" s="78">
        <f>IF(ISNUMBER('Tabulka č. 3'!L21-'KN 2017 TV tab.3'!L21),ROUND('Tabulka č. 3'!L21-'KN 2017 TV tab.3'!L21,0),"")</f>
        <v>3105</v>
      </c>
      <c r="M21" s="78">
        <f>IF(ISNUMBER('Tabulka č. 3'!M21-'KN 2017 TV tab.3'!M21),ROUND('Tabulka č. 3'!M21-'KN 2017 TV tab.3'!M21,0),"")</f>
        <v>2646</v>
      </c>
      <c r="N21" s="78">
        <f>IF(ISNUMBER('Tabulka č. 3'!N21-'KN 2017 TV tab.3'!N21),ROUND('Tabulka č. 3'!N21-'KN 2017 TV tab.3'!N21,0),"")</f>
        <v>29</v>
      </c>
      <c r="O21" s="79">
        <f>IF(ISNUMBER('Tabulka č. 3'!O21-'KN 2017 TV tab.3'!O21),ROUND('Tabulka č. 3'!O21-'KN 2017 TV tab.3'!O21,0),"")</f>
        <v>2377</v>
      </c>
      <c r="P21" s="46">
        <f>IF(ISNUMBER(AVERAGE(B21:O21)),AVERAGE(B21:O21),"")</f>
        <v>3597.4285714285716</v>
      </c>
    </row>
    <row r="22" spans="1:16" s="39" customFormat="1" x14ac:dyDescent="0.25">
      <c r="A22" s="42" t="s">
        <v>52</v>
      </c>
      <c r="B22" s="80">
        <f>IF(ISNUMBER('Tabulka č. 3'!B22-'KN 2017 TV tab.3'!B22),ROUND('Tabulka č. 3'!B22-'KN 2017 TV tab.3'!B22,0),"")</f>
        <v>0</v>
      </c>
      <c r="C22" s="80">
        <f>IF(ISNUMBER('Tabulka č. 3'!C22-'KN 2017 TV tab.3'!C22),ROUND('Tabulka č. 3'!C22-'KN 2017 TV tab.3'!C22,0),"")</f>
        <v>-6</v>
      </c>
      <c r="D22" s="80">
        <f>IF(ISNUMBER('Tabulka č. 3'!D22-'KN 2017 TV tab.3'!D22),ROUND('Tabulka č. 3'!D22-'KN 2017 TV tab.3'!D22,0),"")</f>
        <v>0</v>
      </c>
      <c r="E22" s="80">
        <f>IF(ISNUMBER('Tabulka č. 3'!E22-'KN 2017 TV tab.3'!E22),ROUND('Tabulka č. 3'!E22-'KN 2017 TV tab.3'!E22,0),"")</f>
        <v>0</v>
      </c>
      <c r="F22" s="80">
        <f>IF(ISNUMBER('Tabulka č. 3'!F22-'KN 2017 TV tab.3'!F22),ROUND('Tabulka č. 3'!F22-'KN 2017 TV tab.3'!F22,0),"")</f>
        <v>0</v>
      </c>
      <c r="G22" s="80">
        <f>IF(ISNUMBER('Tabulka č. 3'!G22-'KN 2017 TV tab.3'!G22),ROUND('Tabulka č. 3'!G22-'KN 2017 TV tab.3'!G22,0),"")</f>
        <v>-30</v>
      </c>
      <c r="H22" s="80">
        <f>IF(ISNUMBER('Tabulka č. 3'!H22-'KN 2017 TV tab.3'!H22),ROUND('Tabulka č. 3'!H22-'KN 2017 TV tab.3'!H22,0),"")</f>
        <v>0</v>
      </c>
      <c r="I22" s="80">
        <f>IF(ISNUMBER('Tabulka č. 3'!I22-'KN 2017 TV tab.3'!I22),ROUND('Tabulka č. 3'!I22-'KN 2017 TV tab.3'!I22,0),"")</f>
        <v>1</v>
      </c>
      <c r="J22" s="80">
        <f>IF(ISNUMBER('Tabulka č. 3'!J22-'KN 2017 TV tab.3'!J22),ROUND('Tabulka č. 3'!J22-'KN 2017 TV tab.3'!J22,0),"")</f>
        <v>-12</v>
      </c>
      <c r="K22" s="80">
        <f>IF(ISNUMBER('Tabulka č. 3'!K22-'KN 2017 TV tab.3'!K22),ROUND('Tabulka č. 3'!K22-'KN 2017 TV tab.3'!K22,0),"")</f>
        <v>-7</v>
      </c>
      <c r="L22" s="80">
        <f>IF(ISNUMBER('Tabulka č. 3'!L22-'KN 2017 TV tab.3'!L22),ROUND('Tabulka č. 3'!L22-'KN 2017 TV tab.3'!L22,0),"")</f>
        <v>0</v>
      </c>
      <c r="M22" s="80">
        <f>IF(ISNUMBER('Tabulka č. 3'!M22-'KN 2017 TV tab.3'!M22),ROUND('Tabulka č. 3'!M22-'KN 2017 TV tab.3'!M22,0),"")</f>
        <v>-2</v>
      </c>
      <c r="N22" s="80">
        <f>IF(ISNUMBER('Tabulka č. 3'!N22-'KN 2017 TV tab.3'!N22),ROUND('Tabulka č. 3'!N22-'KN 2017 TV tab.3'!N22,0),"")</f>
        <v>0</v>
      </c>
      <c r="O22" s="81">
        <f>IF(ISNUMBER('Tabulka č. 3'!O22-'KN 2017 TV tab.3'!O22),ROUND('Tabulka č. 3'!O22-'KN 2017 TV tab.3'!O22,0),"")</f>
        <v>-15</v>
      </c>
      <c r="P22" s="47">
        <f t="shared" ref="P22:P26" si="2">IF(ISNUMBER(AVERAGE(B22:O22)),AVERAGE(B22:O22),"")</f>
        <v>-5.0714285714285712</v>
      </c>
    </row>
    <row r="23" spans="1:16" x14ac:dyDescent="0.25">
      <c r="A23" s="43" t="s">
        <v>25</v>
      </c>
      <c r="B23" s="82">
        <f>IF(ISNUMBER('Tabulka č. 3'!B23-'KN 2017 TV tab.3'!B23),ROUND('Tabulka č. 3'!B23-'KN 2017 TV tab.3'!B23,2),"")</f>
        <v>0</v>
      </c>
      <c r="C23" s="82">
        <f>IF(ISNUMBER('Tabulka č. 3'!C23-'KN 2017 TV tab.3'!C23),ROUND('Tabulka č. 3'!C23-'KN 2017 TV tab.3'!C23,2),"")</f>
        <v>1.1000000000000001</v>
      </c>
      <c r="D23" s="82">
        <f>IF(ISNUMBER('Tabulka č. 3'!D23-'KN 2017 TV tab.3'!D23),ROUND('Tabulka č. 3'!D23-'KN 2017 TV tab.3'!D23,2),"")</f>
        <v>0</v>
      </c>
      <c r="E23" s="82">
        <f>IF(ISNUMBER('Tabulka č. 3'!E23-'KN 2017 TV tab.3'!E23),ROUND('Tabulka č. 3'!E23-'KN 2017 TV tab.3'!E23,2),"")</f>
        <v>0</v>
      </c>
      <c r="F23" s="82">
        <f>IF(ISNUMBER('Tabulka č. 3'!F23-'KN 2017 TV tab.3'!F23),ROUND('Tabulka č. 3'!F23-'KN 2017 TV tab.3'!F23,2),"")</f>
        <v>-3.56</v>
      </c>
      <c r="G23" s="83">
        <f>IF(ISNUMBER('Tabulka č. 3'!G23-'KN 2017 TV tab.3'!G23),ROUND('Tabulka č. 3'!G23-'KN 2017 TV tab.3'!G23,2),"")</f>
        <v>-3.84</v>
      </c>
      <c r="H23" s="82">
        <f>IF(ISNUMBER('Tabulka č. 3'!H23-'KN 2017 TV tab.3'!H23),ROUND('Tabulka č. 3'!H23-'KN 2017 TV tab.3'!H23,2),"")</f>
        <v>-0.75</v>
      </c>
      <c r="I23" s="82">
        <f>IF(ISNUMBER('Tabulka č. 3'!I23-'KN 2017 TV tab.3'!I23),ROUND('Tabulka č. 3'!I23-'KN 2017 TV tab.3'!I23,2),"")</f>
        <v>0</v>
      </c>
      <c r="J23" s="82">
        <f>IF(ISNUMBER('Tabulka č. 3'!J23-'KN 2017 TV tab.3'!J23),ROUND('Tabulka č. 3'!J23-'KN 2017 TV tab.3'!J23,2),"")</f>
        <v>0</v>
      </c>
      <c r="K23" s="82">
        <f>IF(ISNUMBER('Tabulka č. 3'!K23-'KN 2017 TV tab.3'!K23),ROUND('Tabulka č. 3'!K23-'KN 2017 TV tab.3'!K23,2),"")</f>
        <v>0</v>
      </c>
      <c r="L23" s="82">
        <f>IF(ISNUMBER('Tabulka č. 3'!L23-'KN 2017 TV tab.3'!L23),ROUND('Tabulka č. 3'!L23-'KN 2017 TV tab.3'!L23,2),"")</f>
        <v>-0.14000000000000001</v>
      </c>
      <c r="M23" s="82">
        <f>IF(ISNUMBER('Tabulka č. 3'!M23-'KN 2017 TV tab.3'!M23),ROUND('Tabulka č. 3'!M23-'KN 2017 TV tab.3'!M23,2),"")</f>
        <v>0</v>
      </c>
      <c r="N23" s="82">
        <f>IF(ISNUMBER('Tabulka č. 3'!N23-'KN 2017 TV tab.3'!N23),ROUND('Tabulka č. 3'!N23-'KN 2017 TV tab.3'!N23,2),"")</f>
        <v>4</v>
      </c>
      <c r="O23" s="84">
        <f>IF(ISNUMBER('Tabulka č. 3'!O23-'KN 2017 TV tab.3'!O23),ROUND('Tabulka č. 3'!O23-'KN 2017 TV tab.3'!O23,2),"")</f>
        <v>0</v>
      </c>
      <c r="P23" s="48">
        <f t="shared" si="2"/>
        <v>-0.22785714285714281</v>
      </c>
    </row>
    <row r="24" spans="1:16" s="39" customFormat="1" x14ac:dyDescent="0.25">
      <c r="A24" s="42" t="s">
        <v>26</v>
      </c>
      <c r="B24" s="85">
        <f>IF(ISNUMBER('Tabulka č. 3'!B24-'KN 2017 TV tab.3'!B24),ROUND('Tabulka č. 3'!B24-'KN 2017 TV tab.3'!B24,0),"")</f>
        <v>3530</v>
      </c>
      <c r="C24" s="85">
        <f>IF(ISNUMBER('Tabulka č. 3'!C24-'KN 2017 TV tab.3'!C24),ROUND('Tabulka č. 3'!C24-'KN 2017 TV tab.3'!C24,0),"")</f>
        <v>5046</v>
      </c>
      <c r="D24" s="85">
        <f>IF(ISNUMBER('Tabulka č. 3'!D24-'KN 2017 TV tab.3'!D24),ROUND('Tabulka č. 3'!D24-'KN 2017 TV tab.3'!D24,0),"")</f>
        <v>3939</v>
      </c>
      <c r="E24" s="85">
        <f>IF(ISNUMBER('Tabulka č. 3'!E24-'KN 2017 TV tab.3'!E24),ROUND('Tabulka č. 3'!E24-'KN 2017 TV tab.3'!E24,0),"")</f>
        <v>3268</v>
      </c>
      <c r="F24" s="85">
        <f>IF(ISNUMBER('Tabulka č. 3'!F24-'KN 2017 TV tab.3'!F24),ROUND('Tabulka č. 3'!F24-'KN 2017 TV tab.3'!F24,0),"")</f>
        <v>3000</v>
      </c>
      <c r="G24" s="85">
        <f>IF(ISNUMBER('Tabulka č. 3'!G24-'KN 2017 TV tab.3'!G24),ROUND('Tabulka č. 3'!G24-'KN 2017 TV tab.3'!G24,0),"")</f>
        <v>2597</v>
      </c>
      <c r="H24" s="85">
        <f>IF(ISNUMBER('Tabulka č. 3'!H24-'KN 2017 TV tab.3'!H24),ROUND('Tabulka č. 3'!H24-'KN 2017 TV tab.3'!H24,0),"")</f>
        <v>2690</v>
      </c>
      <c r="I24" s="85">
        <f>IF(ISNUMBER('Tabulka č. 3'!I24-'KN 2017 TV tab.3'!I24),ROUND('Tabulka č. 3'!I24-'KN 2017 TV tab.3'!I24,0),"")</f>
        <v>3567</v>
      </c>
      <c r="J24" s="85">
        <f>IF(ISNUMBER('Tabulka č. 3'!J24-'KN 2017 TV tab.3'!J24),ROUND('Tabulka č. 3'!J24-'KN 2017 TV tab.3'!J24,0),"")</f>
        <v>3675</v>
      </c>
      <c r="K24" s="85">
        <f>IF(ISNUMBER('Tabulka č. 3'!K24-'KN 2017 TV tab.3'!K24),ROUND('Tabulka č. 3'!K24-'KN 2017 TV tab.3'!K24,0),"")</f>
        <v>3840</v>
      </c>
      <c r="L24" s="86">
        <f>IF(ISNUMBER('Tabulka č. 3'!L24-'KN 2017 TV tab.3'!L24),ROUND('Tabulka č. 3'!L24-'KN 2017 TV tab.3'!L24,0),"")</f>
        <v>4207</v>
      </c>
      <c r="M24" s="85">
        <f>IF(ISNUMBER('Tabulka č. 3'!M24-'KN 2017 TV tab.3'!M24),ROUND('Tabulka č. 3'!M24-'KN 2017 TV tab.3'!M24,0),"")</f>
        <v>3875</v>
      </c>
      <c r="N24" s="85">
        <f>IF(ISNUMBER('Tabulka č. 3'!N24-'KN 2017 TV tab.3'!N24),ROUND('Tabulka č. 3'!N24-'KN 2017 TV tab.3'!N24,0),"")</f>
        <v>3821</v>
      </c>
      <c r="O24" s="87">
        <f>IF(ISNUMBER('Tabulka č. 3'!O24-'KN 2017 TV tab.3'!O24),ROUND('Tabulka č. 3'!O24-'KN 2017 TV tab.3'!O24,0),"")</f>
        <v>3370</v>
      </c>
      <c r="P24" s="49">
        <f t="shared" si="2"/>
        <v>3601.7857142857142</v>
      </c>
    </row>
    <row r="25" spans="1:16" x14ac:dyDescent="0.25">
      <c r="A25" s="43" t="s">
        <v>27</v>
      </c>
      <c r="B25" s="82">
        <f>IF(ISNUMBER('Tabulka č. 3'!B25-'KN 2017 TV tab.3'!B25),ROUND('Tabulka č. 3'!B25-'KN 2017 TV tab.3'!B25,2),"")</f>
        <v>0</v>
      </c>
      <c r="C25" s="82">
        <f>IF(ISNUMBER('Tabulka č. 3'!C25-'KN 2017 TV tab.3'!C25),ROUND('Tabulka č. 3'!C25-'KN 2017 TV tab.3'!C25,2),"")</f>
        <v>1.45</v>
      </c>
      <c r="D25" s="82">
        <f>IF(ISNUMBER('Tabulka č. 3'!D25-'KN 2017 TV tab.3'!D25),ROUND('Tabulka č. 3'!D25-'KN 2017 TV tab.3'!D25,2),"")</f>
        <v>0</v>
      </c>
      <c r="E25" s="82">
        <f>IF(ISNUMBER('Tabulka č. 3'!E25-'KN 2017 TV tab.3'!E25),ROUND('Tabulka č. 3'!E25-'KN 2017 TV tab.3'!E25,2),"")</f>
        <v>0</v>
      </c>
      <c r="F25" s="82">
        <f>IF(ISNUMBER('Tabulka č. 3'!F25-'KN 2017 TV tab.3'!F25),ROUND('Tabulka č. 3'!F25-'KN 2017 TV tab.3'!F25,2),"")</f>
        <v>-6.35</v>
      </c>
      <c r="G25" s="83">
        <f>IF(ISNUMBER('Tabulka č. 3'!G25-'KN 2017 TV tab.3'!G25),ROUND('Tabulka č. 3'!G25-'KN 2017 TV tab.3'!G25,2),"")</f>
        <v>0</v>
      </c>
      <c r="H25" s="82">
        <f>IF(ISNUMBER('Tabulka č. 3'!H25-'KN 2017 TV tab.3'!H25),ROUND('Tabulka č. 3'!H25-'KN 2017 TV tab.3'!H25,2),"")</f>
        <v>0</v>
      </c>
      <c r="I25" s="82">
        <f>IF(ISNUMBER('Tabulka č. 3'!I25-'KN 2017 TV tab.3'!I25),ROUND('Tabulka č. 3'!I25-'KN 2017 TV tab.3'!I25,2),"")</f>
        <v>0</v>
      </c>
      <c r="J25" s="82">
        <f>IF(ISNUMBER('Tabulka č. 3'!J25-'KN 2017 TV tab.3'!J25),ROUND('Tabulka č. 3'!J25-'KN 2017 TV tab.3'!J25,2),"")</f>
        <v>0</v>
      </c>
      <c r="K25" s="82">
        <f>IF(ISNUMBER('Tabulka č. 3'!K25-'KN 2017 TV tab.3'!K25),ROUND('Tabulka č. 3'!K25-'KN 2017 TV tab.3'!K25,2),"")</f>
        <v>0</v>
      </c>
      <c r="L25" s="82">
        <f>IF(ISNUMBER('Tabulka č. 3'!L25-'KN 2017 TV tab.3'!L25),ROUND('Tabulka č. 3'!L25-'KN 2017 TV tab.3'!L25,2),"")</f>
        <v>0</v>
      </c>
      <c r="M25" s="82">
        <f>IF(ISNUMBER('Tabulka č. 3'!M25-'KN 2017 TV tab.3'!M25),ROUND('Tabulka č. 3'!M25-'KN 2017 TV tab.3'!M25,2),"")</f>
        <v>0</v>
      </c>
      <c r="N25" s="82">
        <f>IF(ISNUMBER('Tabulka č. 3'!N25-'KN 2017 TV tab.3'!N25),ROUND('Tabulka č. 3'!N25-'KN 2017 TV tab.3'!N25,2),"")</f>
        <v>0</v>
      </c>
      <c r="O25" s="84">
        <f>IF(ISNUMBER('Tabulka č. 3'!O25-'KN 2017 TV tab.3'!O25),ROUND('Tabulka č. 3'!O25-'KN 2017 TV tab.3'!O25,2),"")</f>
        <v>0</v>
      </c>
      <c r="P25" s="48">
        <f t="shared" si="2"/>
        <v>-0.35</v>
      </c>
    </row>
    <row r="26" spans="1:16" s="39" customFormat="1" ht="15.75" thickBot="1" x14ac:dyDescent="0.3">
      <c r="A26" s="44" t="s">
        <v>28</v>
      </c>
      <c r="B26" s="88">
        <f>IF(ISNUMBER('Tabulka č. 3'!B26-'KN 2017 TV tab.3'!B26),ROUND('Tabulka č. 3'!B26-'KN 2017 TV tab.3'!B26,0),"")</f>
        <v>3480</v>
      </c>
      <c r="C26" s="88">
        <f>IF(ISNUMBER('Tabulka č. 3'!C26-'KN 2017 TV tab.3'!C26),ROUND('Tabulka č. 3'!C26-'KN 2017 TV tab.3'!C26,0),"")</f>
        <v>3727</v>
      </c>
      <c r="D26" s="88">
        <f>IF(ISNUMBER('Tabulka č. 3'!D26-'KN 2017 TV tab.3'!D26),ROUND('Tabulka č. 3'!D26-'KN 2017 TV tab.3'!D26,0),"")</f>
        <v>2915</v>
      </c>
      <c r="E26" s="88">
        <f>IF(ISNUMBER('Tabulka č. 3'!E26-'KN 2017 TV tab.3'!E26),ROUND('Tabulka č. 3'!E26-'KN 2017 TV tab.3'!E26,0),"")</f>
        <v>3327</v>
      </c>
      <c r="F26" s="88">
        <f>IF(ISNUMBER('Tabulka č. 3'!F26-'KN 2017 TV tab.3'!F26),ROUND('Tabulka č. 3'!F26-'KN 2017 TV tab.3'!F26,0),"")</f>
        <v>2700</v>
      </c>
      <c r="G26" s="88">
        <f>IF(ISNUMBER('Tabulka č. 3'!G26-'KN 2017 TV tab.3'!G26),ROUND('Tabulka č. 3'!G26-'KN 2017 TV tab.3'!G26,0),"")</f>
        <v>1900</v>
      </c>
      <c r="H26" s="88">
        <f>IF(ISNUMBER('Tabulka č. 3'!H26-'KN 2017 TV tab.3'!H26),ROUND('Tabulka č. 3'!H26-'KN 2017 TV tab.3'!H26,0),"")</f>
        <v>1820</v>
      </c>
      <c r="I26" s="88">
        <f>IF(ISNUMBER('Tabulka č. 3'!I26-'KN 2017 TV tab.3'!I26),ROUND('Tabulka č. 3'!I26-'KN 2017 TV tab.3'!I26,0),"")</f>
        <v>2751</v>
      </c>
      <c r="J26" s="88">
        <f>IF(ISNUMBER('Tabulka č. 3'!J26-'KN 2017 TV tab.3'!J26),ROUND('Tabulka č. 3'!J26-'KN 2017 TV tab.3'!J26,0),"")</f>
        <v>2786</v>
      </c>
      <c r="K26" s="88">
        <f>IF(ISNUMBER('Tabulka č. 3'!K26-'KN 2017 TV tab.3'!K26),ROUND('Tabulka č. 3'!K26-'KN 2017 TV tab.3'!K26,0),"")</f>
        <v>2784</v>
      </c>
      <c r="L26" s="89">
        <f>IF(ISNUMBER('Tabulka č. 3'!L26-'KN 2017 TV tab.3'!L26),ROUND('Tabulka č. 3'!L26-'KN 2017 TV tab.3'!L26,0),"")</f>
        <v>3385</v>
      </c>
      <c r="M26" s="88">
        <f>IF(ISNUMBER('Tabulka č. 3'!M26-'KN 2017 TV tab.3'!M26),ROUND('Tabulka č. 3'!M26-'KN 2017 TV tab.3'!M26,0),"")</f>
        <v>2813</v>
      </c>
      <c r="N26" s="88">
        <f>IF(ISNUMBER('Tabulka č. 3'!N26-'KN 2017 TV tab.3'!N26),ROUND('Tabulka č. 3'!N26-'KN 2017 TV tab.3'!N26,0),"")</f>
        <v>2200</v>
      </c>
      <c r="O26" s="90">
        <f>IF(ISNUMBER('Tabulka č. 3'!O26-'KN 2017 TV tab.3'!O26),ROUND('Tabulka č. 3'!O26-'KN 2017 TV tab.3'!O26,0),"")</f>
        <v>3000</v>
      </c>
      <c r="P26" s="50">
        <f t="shared" si="2"/>
        <v>2827.7142857142858</v>
      </c>
    </row>
    <row r="27" spans="1:16" s="41" customFormat="1" ht="19.5" thickBot="1" x14ac:dyDescent="0.35">
      <c r="A27" s="100" t="str">
        <f>'KN 2018'!A19</f>
        <v>26-52-H/01 Elektromechanik pro zařízení a přístroje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3'!B28-'KN 2017 TV tab.3'!B28),ROUND('Tabulka č. 3'!B28-'KN 2017 TV tab.3'!B28,0),"")</f>
        <v>2644</v>
      </c>
      <c r="C28" s="78">
        <f>IF(ISNUMBER('Tabulka č. 3'!C28-'KN 2017 TV tab.3'!C28),ROUND('Tabulka č. 3'!C28-'KN 2017 TV tab.3'!C28,0),"")</f>
        <v>2999</v>
      </c>
      <c r="D28" s="78">
        <f>IF(ISNUMBER('Tabulka č. 3'!D28-'KN 2017 TV tab.3'!D28),ROUND('Tabulka č. 3'!D28-'KN 2017 TV tab.3'!D28,0),"")</f>
        <v>3216</v>
      </c>
      <c r="E28" s="78">
        <f>IF(ISNUMBER('Tabulka č. 3'!E28-'KN 2017 TV tab.3'!E28),ROUND('Tabulka č. 3'!E28-'KN 2017 TV tab.3'!E28,0),"")</f>
        <v>2675</v>
      </c>
      <c r="F28" s="78">
        <f>IF(ISNUMBER('Tabulka č. 3'!F28-'KN 2017 TV tab.3'!F28),ROUND('Tabulka č. 3'!F28-'KN 2017 TV tab.3'!F28,0),"")</f>
        <v>-504</v>
      </c>
      <c r="G28" s="78">
        <f>IF(ISNUMBER('Tabulka č. 3'!G28-'KN 2017 TV tab.3'!G28),ROUND('Tabulka č. 3'!G28-'KN 2017 TV tab.3'!G28,0),"")</f>
        <v>1826</v>
      </c>
      <c r="H28" s="78">
        <f>IF(ISNUMBER('Tabulka č. 3'!H28-'KN 2017 TV tab.3'!H28),ROUND('Tabulka č. 3'!H28-'KN 2017 TV tab.3'!H28,0),"")</f>
        <v>4548</v>
      </c>
      <c r="I28" s="78">
        <f>IF(ISNUMBER('Tabulka č. 3'!I28-'KN 2017 TV tab.3'!I28),ROUND('Tabulka č. 3'!I28-'KN 2017 TV tab.3'!I28,0),"")</f>
        <v>2914</v>
      </c>
      <c r="J28" s="78">
        <f>IF(ISNUMBER('Tabulka č. 3'!J28-'KN 2017 TV tab.3'!J28),ROUND('Tabulka č. 3'!J28-'KN 2017 TV tab.3'!J28,0),"")</f>
        <v>2993</v>
      </c>
      <c r="K28" s="78">
        <f>IF(ISNUMBER('Tabulka č. 3'!K28-'KN 2017 TV tab.3'!K28),ROUND('Tabulka č. 3'!K28-'KN 2017 TV tab.3'!K28,0),"")</f>
        <v>3022</v>
      </c>
      <c r="L28" s="78">
        <f>IF(ISNUMBER('Tabulka č. 3'!L28-'KN 2017 TV tab.3'!L28),ROUND('Tabulka č. 3'!L28-'KN 2017 TV tab.3'!L28,0),"")</f>
        <v>3120</v>
      </c>
      <c r="M28" s="78">
        <f>IF(ISNUMBER('Tabulka č. 3'!M28-'KN 2017 TV tab.3'!M28),ROUND('Tabulka č. 3'!M28-'KN 2017 TV tab.3'!M28,0),"")</f>
        <v>3147</v>
      </c>
      <c r="N28" s="78" t="str">
        <f>IF(ISNUMBER('Tabulka č. 3'!N28-'KN 2017 TV tab.3'!N28),ROUND('Tabulka č. 3'!N28-'KN 2017 TV tab.3'!N28,0),"")</f>
        <v/>
      </c>
      <c r="O28" s="79">
        <f>IF(ISNUMBER('Tabulka č. 3'!O28-'KN 2017 TV tab.3'!O28),ROUND('Tabulka č. 3'!O28-'KN 2017 TV tab.3'!O28,0),"")</f>
        <v>2535</v>
      </c>
      <c r="P28" s="46">
        <f>IF(ISNUMBER(AVERAGE(B28:O28)),AVERAGE(B28:O28),"")</f>
        <v>2702.6923076923076</v>
      </c>
    </row>
    <row r="29" spans="1:16" s="39" customFormat="1" x14ac:dyDescent="0.25">
      <c r="A29" s="42" t="s">
        <v>52</v>
      </c>
      <c r="B29" s="80">
        <f>IF(ISNUMBER('Tabulka č. 3'!B29-'KN 2017 TV tab.3'!B29),ROUND('Tabulka č. 3'!B29-'KN 2017 TV tab.3'!B29,0),"")</f>
        <v>0</v>
      </c>
      <c r="C29" s="80">
        <f>IF(ISNUMBER('Tabulka č. 3'!C29-'KN 2017 TV tab.3'!C29),ROUND('Tabulka č. 3'!C29-'KN 2017 TV tab.3'!C29,0),"")</f>
        <v>-6</v>
      </c>
      <c r="D29" s="80">
        <f>IF(ISNUMBER('Tabulka č. 3'!D29-'KN 2017 TV tab.3'!D29),ROUND('Tabulka č. 3'!D29-'KN 2017 TV tab.3'!D29,0),"")</f>
        <v>0</v>
      </c>
      <c r="E29" s="80">
        <f>IF(ISNUMBER('Tabulka č. 3'!E29-'KN 2017 TV tab.3'!E29),ROUND('Tabulka č. 3'!E29-'KN 2017 TV tab.3'!E29,0),"")</f>
        <v>0</v>
      </c>
      <c r="F29" s="80">
        <f>IF(ISNUMBER('Tabulka č. 3'!F29-'KN 2017 TV tab.3'!F29),ROUND('Tabulka č. 3'!F29-'KN 2017 TV tab.3'!F29,0),"")</f>
        <v>0</v>
      </c>
      <c r="G29" s="80">
        <f>IF(ISNUMBER('Tabulka č. 3'!G29-'KN 2017 TV tab.3'!G29),ROUND('Tabulka č. 3'!G29-'KN 2017 TV tab.3'!G29,0),"")</f>
        <v>-42</v>
      </c>
      <c r="H29" s="80">
        <f>IF(ISNUMBER('Tabulka č. 3'!H29-'KN 2017 TV tab.3'!H29),ROUND('Tabulka č. 3'!H29-'KN 2017 TV tab.3'!H29,0),"")</f>
        <v>0</v>
      </c>
      <c r="I29" s="80">
        <f>IF(ISNUMBER('Tabulka č. 3'!I29-'KN 2017 TV tab.3'!I29),ROUND('Tabulka č. 3'!I29-'KN 2017 TV tab.3'!I29,0),"")</f>
        <v>1</v>
      </c>
      <c r="J29" s="80">
        <f>IF(ISNUMBER('Tabulka č. 3'!J29-'KN 2017 TV tab.3'!J29),ROUND('Tabulka č. 3'!J29-'KN 2017 TV tab.3'!J29,0),"")</f>
        <v>-14</v>
      </c>
      <c r="K29" s="80">
        <f>IF(ISNUMBER('Tabulka č. 3'!K29-'KN 2017 TV tab.3'!K29),ROUND('Tabulka č. 3'!K29-'KN 2017 TV tab.3'!K29,0),"")</f>
        <v>-8</v>
      </c>
      <c r="L29" s="80">
        <f>IF(ISNUMBER('Tabulka č. 3'!L29-'KN 2017 TV tab.3'!L29),ROUND('Tabulka č. 3'!L29-'KN 2017 TV tab.3'!L29,0),"")</f>
        <v>0</v>
      </c>
      <c r="M29" s="80">
        <f>IF(ISNUMBER('Tabulka č. 3'!M29-'KN 2017 TV tab.3'!M29),ROUND('Tabulka č. 3'!M29-'KN 2017 TV tab.3'!M29,0),"")</f>
        <v>-2</v>
      </c>
      <c r="N29" s="80" t="str">
        <f>IF(ISNUMBER('Tabulka č. 3'!N29-'KN 2017 TV tab.3'!N29),ROUND('Tabulka č. 3'!N29-'KN 2017 TV tab.3'!N29,0),"")</f>
        <v/>
      </c>
      <c r="O29" s="81">
        <f>IF(ISNUMBER('Tabulka č. 3'!O29-'KN 2017 TV tab.3'!O29),ROUND('Tabulka č. 3'!O29-'KN 2017 TV tab.3'!O29,0),"")</f>
        <v>-15</v>
      </c>
      <c r="P29" s="47">
        <f t="shared" ref="P29:P33" si="3">IF(ISNUMBER(AVERAGE(B29:O29)),AVERAGE(B29:O29),"")</f>
        <v>-6.615384615384615</v>
      </c>
    </row>
    <row r="30" spans="1:16" x14ac:dyDescent="0.25">
      <c r="A30" s="43" t="s">
        <v>25</v>
      </c>
      <c r="B30" s="82">
        <f>IF(ISNUMBER('Tabulka č. 3'!B30-'KN 2017 TV tab.3'!B30),ROUND('Tabulka č. 3'!B30-'KN 2017 TV tab.3'!B30,2),"")</f>
        <v>0</v>
      </c>
      <c r="C30" s="82">
        <f>IF(ISNUMBER('Tabulka č. 3'!C30-'KN 2017 TV tab.3'!C30),ROUND('Tabulka č. 3'!C30-'KN 2017 TV tab.3'!C30,2),"")</f>
        <v>0.83</v>
      </c>
      <c r="D30" s="82">
        <f>IF(ISNUMBER('Tabulka č. 3'!D30-'KN 2017 TV tab.3'!D30),ROUND('Tabulka č. 3'!D30-'KN 2017 TV tab.3'!D30,2),"")</f>
        <v>0</v>
      </c>
      <c r="E30" s="82">
        <f>IF(ISNUMBER('Tabulka č. 3'!E30-'KN 2017 TV tab.3'!E30),ROUND('Tabulka č. 3'!E30-'KN 2017 TV tab.3'!E30,2),"")</f>
        <v>0</v>
      </c>
      <c r="F30" s="82">
        <f>IF(ISNUMBER('Tabulka č. 3'!F30-'KN 2017 TV tab.3'!F30),ROUND('Tabulka č. 3'!F30-'KN 2017 TV tab.3'!F30,2),"")</f>
        <v>2.81</v>
      </c>
      <c r="G30" s="83">
        <f>IF(ISNUMBER('Tabulka č. 3'!G30-'KN 2017 TV tab.3'!G30),ROUND('Tabulka č. 3'!G30-'KN 2017 TV tab.3'!G30,2),"")</f>
        <v>0</v>
      </c>
      <c r="H30" s="82">
        <f>IF(ISNUMBER('Tabulka č. 3'!H30-'KN 2017 TV tab.3'!H30),ROUND('Tabulka č. 3'!H30-'KN 2017 TV tab.3'!H30,2),"")</f>
        <v>-2.89</v>
      </c>
      <c r="I30" s="82">
        <f>IF(ISNUMBER('Tabulka č. 3'!I30-'KN 2017 TV tab.3'!I30),ROUND('Tabulka č. 3'!I30-'KN 2017 TV tab.3'!I30,2),"")</f>
        <v>0</v>
      </c>
      <c r="J30" s="82">
        <f>IF(ISNUMBER('Tabulka č. 3'!J30-'KN 2017 TV tab.3'!J30),ROUND('Tabulka č. 3'!J30-'KN 2017 TV tab.3'!J30,2),"")</f>
        <v>0</v>
      </c>
      <c r="K30" s="82">
        <f>IF(ISNUMBER('Tabulka č. 3'!K30-'KN 2017 TV tab.3'!K30),ROUND('Tabulka č. 3'!K30-'KN 2017 TV tab.3'!K30,2),"")</f>
        <v>0</v>
      </c>
      <c r="L30" s="82">
        <f>IF(ISNUMBER('Tabulka č. 3'!L30-'KN 2017 TV tab.3'!L30),ROUND('Tabulka č. 3'!L30-'KN 2017 TV tab.3'!L30,2),"")</f>
        <v>0.08</v>
      </c>
      <c r="M30" s="82">
        <f>IF(ISNUMBER('Tabulka č. 3'!M30-'KN 2017 TV tab.3'!M30),ROUND('Tabulka č. 3'!M30-'KN 2017 TV tab.3'!M30,2),"")</f>
        <v>0</v>
      </c>
      <c r="N30" s="82" t="str">
        <f>IF(ISNUMBER('Tabulka č. 3'!N30-'KN 2017 TV tab.3'!N30),ROUND('Tabulka č. 3'!N30-'KN 2017 TV tab.3'!N30,2),"")</f>
        <v/>
      </c>
      <c r="O30" s="84">
        <f>IF(ISNUMBER('Tabulka č. 3'!O30-'KN 2017 TV tab.3'!O30),ROUND('Tabulka č. 3'!O30-'KN 2017 TV tab.3'!O30,2),"")</f>
        <v>0</v>
      </c>
      <c r="P30" s="48">
        <f t="shared" si="3"/>
        <v>6.3846153846153844E-2</v>
      </c>
    </row>
    <row r="31" spans="1:16" s="39" customFormat="1" x14ac:dyDescent="0.25">
      <c r="A31" s="42" t="s">
        <v>26</v>
      </c>
      <c r="B31" s="85">
        <f>IF(ISNUMBER('Tabulka č. 3'!B31-'KN 2017 TV tab.3'!B31),ROUND('Tabulka č. 3'!B31-'KN 2017 TV tab.3'!B31,0),"")</f>
        <v>3530</v>
      </c>
      <c r="C31" s="85">
        <f>IF(ISNUMBER('Tabulka č. 3'!C31-'KN 2017 TV tab.3'!C31),ROUND('Tabulka č. 3'!C31-'KN 2017 TV tab.3'!C31,0),"")</f>
        <v>5046</v>
      </c>
      <c r="D31" s="85">
        <f>IF(ISNUMBER('Tabulka č. 3'!D31-'KN 2017 TV tab.3'!D31),ROUND('Tabulka č. 3'!D31-'KN 2017 TV tab.3'!D31,0),"")</f>
        <v>3939</v>
      </c>
      <c r="E31" s="85">
        <f>IF(ISNUMBER('Tabulka č. 3'!E31-'KN 2017 TV tab.3'!E31),ROUND('Tabulka č. 3'!E31-'KN 2017 TV tab.3'!E31,0),"")</f>
        <v>3268</v>
      </c>
      <c r="F31" s="85">
        <f>IF(ISNUMBER('Tabulka č. 3'!F31-'KN 2017 TV tab.3'!F31),ROUND('Tabulka č. 3'!F31-'KN 2017 TV tab.3'!F31,0),"")</f>
        <v>3000</v>
      </c>
      <c r="G31" s="85">
        <f>IF(ISNUMBER('Tabulka č. 3'!G31-'KN 2017 TV tab.3'!G31),ROUND('Tabulka č. 3'!G31-'KN 2017 TV tab.3'!G31,0),"")</f>
        <v>2597</v>
      </c>
      <c r="H31" s="85">
        <f>IF(ISNUMBER('Tabulka č. 3'!H31-'KN 2017 TV tab.3'!H31),ROUND('Tabulka č. 3'!H31-'KN 2017 TV tab.3'!H31,0),"")</f>
        <v>2690</v>
      </c>
      <c r="I31" s="85">
        <f>IF(ISNUMBER('Tabulka č. 3'!I31-'KN 2017 TV tab.3'!I31),ROUND('Tabulka č. 3'!I31-'KN 2017 TV tab.3'!I31,0),"")</f>
        <v>3567</v>
      </c>
      <c r="J31" s="85">
        <f>IF(ISNUMBER('Tabulka č. 3'!J31-'KN 2017 TV tab.3'!J31),ROUND('Tabulka č. 3'!J31-'KN 2017 TV tab.3'!J31,0),"")</f>
        <v>3675</v>
      </c>
      <c r="K31" s="85">
        <f>IF(ISNUMBER('Tabulka č. 3'!K31-'KN 2017 TV tab.3'!K31),ROUND('Tabulka č. 3'!K31-'KN 2017 TV tab.3'!K31,0),"")</f>
        <v>3840</v>
      </c>
      <c r="L31" s="86">
        <f>IF(ISNUMBER('Tabulka č. 3'!L31-'KN 2017 TV tab.3'!L31),ROUND('Tabulka č. 3'!L31-'KN 2017 TV tab.3'!L31,0),"")</f>
        <v>4207</v>
      </c>
      <c r="M31" s="85">
        <f>IF(ISNUMBER('Tabulka č. 3'!M31-'KN 2017 TV tab.3'!M31),ROUND('Tabulka č. 3'!M31-'KN 2017 TV tab.3'!M31,0),"")</f>
        <v>3875</v>
      </c>
      <c r="N31" s="85" t="str">
        <f>IF(ISNUMBER('Tabulka č. 3'!N31-'KN 2017 TV tab.3'!N31),ROUND('Tabulka č. 3'!N31-'KN 2017 TV tab.3'!N31,0),"")</f>
        <v/>
      </c>
      <c r="O31" s="87">
        <f>IF(ISNUMBER('Tabulka č. 3'!O31-'KN 2017 TV tab.3'!O31),ROUND('Tabulka č. 3'!O31-'KN 2017 TV tab.3'!O31,0),"")</f>
        <v>3370</v>
      </c>
      <c r="P31" s="49">
        <f t="shared" si="3"/>
        <v>3584.9230769230771</v>
      </c>
    </row>
    <row r="32" spans="1:16" x14ac:dyDescent="0.25">
      <c r="A32" s="43" t="s">
        <v>27</v>
      </c>
      <c r="B32" s="82">
        <f>IF(ISNUMBER('Tabulka č. 3'!B32-'KN 2017 TV tab.3'!B32),ROUND('Tabulka č. 3'!B32-'KN 2017 TV tab.3'!B32,2),"")</f>
        <v>0</v>
      </c>
      <c r="C32" s="82">
        <f>IF(ISNUMBER('Tabulka č. 3'!C32-'KN 2017 TV tab.3'!C32),ROUND('Tabulka č. 3'!C32-'KN 2017 TV tab.3'!C32,2),"")</f>
        <v>1.45</v>
      </c>
      <c r="D32" s="82">
        <f>IF(ISNUMBER('Tabulka č. 3'!D32-'KN 2017 TV tab.3'!D32),ROUND('Tabulka č. 3'!D32-'KN 2017 TV tab.3'!D32,2),"")</f>
        <v>0</v>
      </c>
      <c r="E32" s="82">
        <f>IF(ISNUMBER('Tabulka č. 3'!E32-'KN 2017 TV tab.3'!E32),ROUND('Tabulka č. 3'!E32-'KN 2017 TV tab.3'!E32,2),"")</f>
        <v>0</v>
      </c>
      <c r="F32" s="82">
        <f>IF(ISNUMBER('Tabulka č. 3'!F32-'KN 2017 TV tab.3'!F32),ROUND('Tabulka č. 3'!F32-'KN 2017 TV tab.3'!F32,2),"")</f>
        <v>9.68</v>
      </c>
      <c r="G32" s="83">
        <f>IF(ISNUMBER('Tabulka č. 3'!G32-'KN 2017 TV tab.3'!G32),ROUND('Tabulka č. 3'!G32-'KN 2017 TV tab.3'!G32,2),"")</f>
        <v>0</v>
      </c>
      <c r="H32" s="82">
        <f>IF(ISNUMBER('Tabulka č. 3'!H32-'KN 2017 TV tab.3'!H32),ROUND('Tabulka č. 3'!H32-'KN 2017 TV tab.3'!H32,2),"")</f>
        <v>0</v>
      </c>
      <c r="I32" s="82">
        <f>IF(ISNUMBER('Tabulka č. 3'!I32-'KN 2017 TV tab.3'!I32),ROUND('Tabulka č. 3'!I32-'KN 2017 TV tab.3'!I32,2),"")</f>
        <v>0</v>
      </c>
      <c r="J32" s="82">
        <f>IF(ISNUMBER('Tabulka č. 3'!J32-'KN 2017 TV tab.3'!J32),ROUND('Tabulka č. 3'!J32-'KN 2017 TV tab.3'!J32,2),"")</f>
        <v>0</v>
      </c>
      <c r="K32" s="82">
        <f>IF(ISNUMBER('Tabulka č. 3'!K32-'KN 2017 TV tab.3'!K32),ROUND('Tabulka č. 3'!K32-'KN 2017 TV tab.3'!K32,2),"")</f>
        <v>0</v>
      </c>
      <c r="L32" s="82">
        <f>IF(ISNUMBER('Tabulka č. 3'!L32-'KN 2017 TV tab.3'!L32),ROUND('Tabulka č. 3'!L32-'KN 2017 TV tab.3'!L32,2),"")</f>
        <v>0</v>
      </c>
      <c r="M32" s="82">
        <f>IF(ISNUMBER('Tabulka č. 3'!M32-'KN 2017 TV tab.3'!M32),ROUND('Tabulka č. 3'!M32-'KN 2017 TV tab.3'!M32,2),"")</f>
        <v>0</v>
      </c>
      <c r="N32" s="82" t="str">
        <f>IF(ISNUMBER('Tabulka č. 3'!N32-'KN 2017 TV tab.3'!N32),ROUND('Tabulka č. 3'!N32-'KN 2017 TV tab.3'!N32,2),"")</f>
        <v/>
      </c>
      <c r="O32" s="84">
        <f>IF(ISNUMBER('Tabulka č. 3'!O32-'KN 2017 TV tab.3'!O32),ROUND('Tabulka č. 3'!O32-'KN 2017 TV tab.3'!O32,2),"")</f>
        <v>0</v>
      </c>
      <c r="P32" s="48">
        <f t="shared" si="3"/>
        <v>0.85615384615384604</v>
      </c>
    </row>
    <row r="33" spans="1:16" s="39" customFormat="1" ht="15.75" thickBot="1" x14ac:dyDescent="0.3">
      <c r="A33" s="44" t="s">
        <v>28</v>
      </c>
      <c r="B33" s="88">
        <f>IF(ISNUMBER('Tabulka č. 3'!B33-'KN 2017 TV tab.3'!B33),ROUND('Tabulka č. 3'!B33-'KN 2017 TV tab.3'!B33,0),"")</f>
        <v>3480</v>
      </c>
      <c r="C33" s="88">
        <f>IF(ISNUMBER('Tabulka č. 3'!C33-'KN 2017 TV tab.3'!C33),ROUND('Tabulka č. 3'!C33-'KN 2017 TV tab.3'!C33,0),"")</f>
        <v>3727</v>
      </c>
      <c r="D33" s="88">
        <f>IF(ISNUMBER('Tabulka č. 3'!D33-'KN 2017 TV tab.3'!D33),ROUND('Tabulka č. 3'!D33-'KN 2017 TV tab.3'!D33,0),"")</f>
        <v>2915</v>
      </c>
      <c r="E33" s="88">
        <f>IF(ISNUMBER('Tabulka č. 3'!E33-'KN 2017 TV tab.3'!E33),ROUND('Tabulka č. 3'!E33-'KN 2017 TV tab.3'!E33,0),"")</f>
        <v>3327</v>
      </c>
      <c r="F33" s="88">
        <f>IF(ISNUMBER('Tabulka č. 3'!F33-'KN 2017 TV tab.3'!F33),ROUND('Tabulka č. 3'!F33-'KN 2017 TV tab.3'!F33,0),"")</f>
        <v>2700</v>
      </c>
      <c r="G33" s="88">
        <f>IF(ISNUMBER('Tabulka č. 3'!G33-'KN 2017 TV tab.3'!G33),ROUND('Tabulka č. 3'!G33-'KN 2017 TV tab.3'!G33,0),"")</f>
        <v>1900</v>
      </c>
      <c r="H33" s="88">
        <f>IF(ISNUMBER('Tabulka č. 3'!H33-'KN 2017 TV tab.3'!H33),ROUND('Tabulka č. 3'!H33-'KN 2017 TV tab.3'!H33,0),"")</f>
        <v>1820</v>
      </c>
      <c r="I33" s="88">
        <f>IF(ISNUMBER('Tabulka č. 3'!I33-'KN 2017 TV tab.3'!I33),ROUND('Tabulka č. 3'!I33-'KN 2017 TV tab.3'!I33,0),"")</f>
        <v>2751</v>
      </c>
      <c r="J33" s="88">
        <f>IF(ISNUMBER('Tabulka č. 3'!J33-'KN 2017 TV tab.3'!J33),ROUND('Tabulka č. 3'!J33-'KN 2017 TV tab.3'!J33,0),"")</f>
        <v>2786</v>
      </c>
      <c r="K33" s="88">
        <f>IF(ISNUMBER('Tabulka č. 3'!K33-'KN 2017 TV tab.3'!K33),ROUND('Tabulka č. 3'!K33-'KN 2017 TV tab.3'!K33,0),"")</f>
        <v>2784</v>
      </c>
      <c r="L33" s="89">
        <f>IF(ISNUMBER('Tabulka č. 3'!L33-'KN 2017 TV tab.3'!L33),ROUND('Tabulka č. 3'!L33-'KN 2017 TV tab.3'!L33,0),"")</f>
        <v>3385</v>
      </c>
      <c r="M33" s="88">
        <f>IF(ISNUMBER('Tabulka č. 3'!M33-'KN 2017 TV tab.3'!M33),ROUND('Tabulka č. 3'!M33-'KN 2017 TV tab.3'!M33,0),"")</f>
        <v>2813</v>
      </c>
      <c r="N33" s="88" t="str">
        <f>IF(ISNUMBER('Tabulka č. 3'!N33-'KN 2017 TV tab.3'!N33),ROUND('Tabulka č. 3'!N33-'KN 2017 TV tab.3'!N33,0),"")</f>
        <v/>
      </c>
      <c r="O33" s="90">
        <f>IF(ISNUMBER('Tabulka č. 3'!O33-'KN 2017 TV tab.3'!O33),ROUND('Tabulka č. 3'!O33-'KN 2017 TV tab.3'!O33,0),"")</f>
        <v>3000</v>
      </c>
      <c r="P33" s="50">
        <f t="shared" si="3"/>
        <v>2876</v>
      </c>
    </row>
    <row r="34" spans="1:16" s="41" customFormat="1" ht="19.5" thickBot="1" x14ac:dyDescent="0.35">
      <c r="A34" s="100" t="str">
        <f>'KN 2018'!A20</f>
        <v>23-55-H/02 Karosář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3'!B35-'KN 2017 TV tab.3'!B35),ROUND('Tabulka č. 3'!B35-'KN 2017 TV tab.3'!B35,0),"")</f>
        <v>2662</v>
      </c>
      <c r="C35" s="78">
        <f>IF(ISNUMBER('Tabulka č. 3'!C35-'KN 2017 TV tab.3'!C35),ROUND('Tabulka č. 3'!C35-'KN 2017 TV tab.3'!C35,0),"")</f>
        <v>2393</v>
      </c>
      <c r="D35" s="78">
        <f>IF(ISNUMBER('Tabulka č. 3'!D35-'KN 2017 TV tab.3'!D35),ROUND('Tabulka č. 3'!D35-'KN 2017 TV tab.3'!D35,0),"")</f>
        <v>2546</v>
      </c>
      <c r="E35" s="78">
        <f>IF(ISNUMBER('Tabulka č. 3'!E35-'KN 2017 TV tab.3'!E35),ROUND('Tabulka č. 3'!E35-'KN 2017 TV tab.3'!E35,0),"")</f>
        <v>4405</v>
      </c>
      <c r="F35" s="78" t="str">
        <f>IF(ISNUMBER('Tabulka č. 3'!F35-'KN 2017 TV tab.3'!F35),ROUND('Tabulka č. 3'!F35-'KN 2017 TV tab.3'!F35,0),"")</f>
        <v/>
      </c>
      <c r="G35" s="78">
        <f>IF(ISNUMBER('Tabulka č. 3'!G35-'KN 2017 TV tab.3'!G35),ROUND('Tabulka č. 3'!G35-'KN 2017 TV tab.3'!G35,0),"")</f>
        <v>3090</v>
      </c>
      <c r="H35" s="78" t="str">
        <f>IF(ISNUMBER('Tabulka č. 3'!H35-'KN 2017 TV tab.3'!H35),ROUND('Tabulka č. 3'!H35-'KN 2017 TV tab.3'!H35,0),"")</f>
        <v/>
      </c>
      <c r="I35" s="78">
        <f>IF(ISNUMBER('Tabulka č. 3'!I35-'KN 2017 TV tab.3'!I35),ROUND('Tabulka č. 3'!I35-'KN 2017 TV tab.3'!I35,0),"")</f>
        <v>2471</v>
      </c>
      <c r="J35" s="78">
        <f>IF(ISNUMBER('Tabulka č. 3'!J35-'KN 2017 TV tab.3'!J35),ROUND('Tabulka č. 3'!J35-'KN 2017 TV tab.3'!J35,0),"")</f>
        <v>2642</v>
      </c>
      <c r="K35" s="78">
        <f>IF(ISNUMBER('Tabulka č. 3'!K35-'KN 2017 TV tab.3'!K35),ROUND('Tabulka č. 3'!K35-'KN 2017 TV tab.3'!K35,0),"")</f>
        <v>2567</v>
      </c>
      <c r="L35" s="78">
        <f>IF(ISNUMBER('Tabulka č. 3'!L35-'KN 2017 TV tab.3'!L35),ROUND('Tabulka č. 3'!L35-'KN 2017 TV tab.3'!L35,0),"")</f>
        <v>3101</v>
      </c>
      <c r="M35" s="78">
        <f>IF(ISNUMBER('Tabulka č. 3'!M35-'KN 2017 TV tab.3'!M35),ROUND('Tabulka č. 3'!M35-'KN 2017 TV tab.3'!M35,0),"")</f>
        <v>2604</v>
      </c>
      <c r="N35" s="78">
        <f>IF(ISNUMBER('Tabulka č. 3'!N35-'KN 2017 TV tab.3'!N35),ROUND('Tabulka č. 3'!N35-'KN 2017 TV tab.3'!N35,0),"")</f>
        <v>1475</v>
      </c>
      <c r="O35" s="79">
        <f>IF(ISNUMBER('Tabulka č. 3'!O35-'KN 2017 TV tab.3'!O35),ROUND('Tabulka č. 3'!O35-'KN 2017 TV tab.3'!O35,0),"")</f>
        <v>-19</v>
      </c>
      <c r="P35" s="46">
        <f>IF(ISNUMBER(AVERAGE(B35:O35)),AVERAGE(B35:O35),"")</f>
        <v>2494.75</v>
      </c>
    </row>
    <row r="36" spans="1:16" s="39" customFormat="1" x14ac:dyDescent="0.25">
      <c r="A36" s="42" t="s">
        <v>52</v>
      </c>
      <c r="B36" s="80">
        <f>IF(ISNUMBER('Tabulka č. 3'!B36-'KN 2017 TV tab.3'!B36),ROUND('Tabulka č. 3'!B36-'KN 2017 TV tab.3'!B36,0),"")</f>
        <v>0</v>
      </c>
      <c r="C36" s="80">
        <f>IF(ISNUMBER('Tabulka č. 3'!C36-'KN 2017 TV tab.3'!C36),ROUND('Tabulka č. 3'!C36-'KN 2017 TV tab.3'!C36,0),"")</f>
        <v>-33</v>
      </c>
      <c r="D36" s="80">
        <f>IF(ISNUMBER('Tabulka č. 3'!D36-'KN 2017 TV tab.3'!D36),ROUND('Tabulka č. 3'!D36-'KN 2017 TV tab.3'!D36,0),"")</f>
        <v>0</v>
      </c>
      <c r="E36" s="80">
        <f>IF(ISNUMBER('Tabulka č. 3'!E36-'KN 2017 TV tab.3'!E36),ROUND('Tabulka č. 3'!E36-'KN 2017 TV tab.3'!E36,0),"")</f>
        <v>0</v>
      </c>
      <c r="F36" s="80" t="str">
        <f>IF(ISNUMBER('Tabulka č. 3'!F36-'KN 2017 TV tab.3'!F36),ROUND('Tabulka č. 3'!F36-'KN 2017 TV tab.3'!F36,0),"")</f>
        <v/>
      </c>
      <c r="G36" s="80">
        <f>IF(ISNUMBER('Tabulka č. 3'!G36-'KN 2017 TV tab.3'!G36),ROUND('Tabulka č. 3'!G36-'KN 2017 TV tab.3'!G36,0),"")</f>
        <v>-37</v>
      </c>
      <c r="H36" s="80" t="str">
        <f>IF(ISNUMBER('Tabulka č. 3'!H36-'KN 2017 TV tab.3'!H36),ROUND('Tabulka č. 3'!H36-'KN 2017 TV tab.3'!H36,0),"")</f>
        <v/>
      </c>
      <c r="I36" s="80">
        <f>IF(ISNUMBER('Tabulka č. 3'!I36-'KN 2017 TV tab.3'!I36),ROUND('Tabulka č. 3'!I36-'KN 2017 TV tab.3'!I36,0),"")</f>
        <v>1</v>
      </c>
      <c r="J36" s="80">
        <f>IF(ISNUMBER('Tabulka č. 3'!J36-'KN 2017 TV tab.3'!J36),ROUND('Tabulka č. 3'!J36-'KN 2017 TV tab.3'!J36,0),"")</f>
        <v>-12</v>
      </c>
      <c r="K36" s="80">
        <f>IF(ISNUMBER('Tabulka č. 3'!K36-'KN 2017 TV tab.3'!K36),ROUND('Tabulka č. 3'!K36-'KN 2017 TV tab.3'!K36,0),"")</f>
        <v>-7</v>
      </c>
      <c r="L36" s="80">
        <f>IF(ISNUMBER('Tabulka č. 3'!L36-'KN 2017 TV tab.3'!L36),ROUND('Tabulka č. 3'!L36-'KN 2017 TV tab.3'!L36,0),"")</f>
        <v>0</v>
      </c>
      <c r="M36" s="80">
        <f>IF(ISNUMBER('Tabulka č. 3'!M36-'KN 2017 TV tab.3'!M36),ROUND('Tabulka č. 3'!M36-'KN 2017 TV tab.3'!M36,0),"")</f>
        <v>-2</v>
      </c>
      <c r="N36" s="80">
        <f>IF(ISNUMBER('Tabulka č. 3'!N36-'KN 2017 TV tab.3'!N36),ROUND('Tabulka č. 3'!N36-'KN 2017 TV tab.3'!N36,0),"")</f>
        <v>0</v>
      </c>
      <c r="O36" s="81">
        <f>IF(ISNUMBER('Tabulka č. 3'!O36-'KN 2017 TV tab.3'!O36),ROUND('Tabulka č. 3'!O36-'KN 2017 TV tab.3'!O36,0),"")</f>
        <v>-15</v>
      </c>
      <c r="P36" s="47">
        <f t="shared" ref="P36:P40" si="4">IF(ISNUMBER(AVERAGE(B36:O36)),AVERAGE(B36:O36),"")</f>
        <v>-8.75</v>
      </c>
    </row>
    <row r="37" spans="1:16" x14ac:dyDescent="0.25">
      <c r="A37" s="43" t="s">
        <v>25</v>
      </c>
      <c r="B37" s="82">
        <f>IF(ISNUMBER('Tabulka č. 3'!B37-'KN 2017 TV tab.3'!B37),ROUND('Tabulka č. 3'!B37-'KN 2017 TV tab.3'!B37,2),"")</f>
        <v>0</v>
      </c>
      <c r="C37" s="82">
        <f>IF(ISNUMBER('Tabulka č. 3'!C37-'KN 2017 TV tab.3'!C37),ROUND('Tabulka č. 3'!C37-'KN 2017 TV tab.3'!C37,2),"")</f>
        <v>1.1100000000000001</v>
      </c>
      <c r="D37" s="82">
        <f>IF(ISNUMBER('Tabulka č. 3'!D37-'KN 2017 TV tab.3'!D37),ROUND('Tabulka č. 3'!D37-'KN 2017 TV tab.3'!D37,2),"")</f>
        <v>0</v>
      </c>
      <c r="E37" s="82">
        <f>IF(ISNUMBER('Tabulka č. 3'!E37-'KN 2017 TV tab.3'!E37),ROUND('Tabulka č. 3'!E37-'KN 2017 TV tab.3'!E37,2),"")</f>
        <v>-3.01</v>
      </c>
      <c r="F37" s="82" t="str">
        <f>IF(ISNUMBER('Tabulka č. 3'!F37-'KN 2017 TV tab.3'!F37),ROUND('Tabulka č. 3'!F37-'KN 2017 TV tab.3'!F37,2),"")</f>
        <v/>
      </c>
      <c r="G37" s="83">
        <f>IF(ISNUMBER('Tabulka č. 3'!G37-'KN 2017 TV tab.3'!G37),ROUND('Tabulka č. 3'!G37-'KN 2017 TV tab.3'!G37,2),"")</f>
        <v>-1.92</v>
      </c>
      <c r="H37" s="82" t="str">
        <f>IF(ISNUMBER('Tabulka č. 3'!H37-'KN 2017 TV tab.3'!H37),ROUND('Tabulka č. 3'!H37-'KN 2017 TV tab.3'!H37,2),"")</f>
        <v/>
      </c>
      <c r="I37" s="82">
        <f>IF(ISNUMBER('Tabulka č. 3'!I37-'KN 2017 TV tab.3'!I37),ROUND('Tabulka č. 3'!I37-'KN 2017 TV tab.3'!I37,2),"")</f>
        <v>0</v>
      </c>
      <c r="J37" s="82">
        <f>IF(ISNUMBER('Tabulka č. 3'!J37-'KN 2017 TV tab.3'!J37),ROUND('Tabulka č. 3'!J37-'KN 2017 TV tab.3'!J37,2),"")</f>
        <v>0</v>
      </c>
      <c r="K37" s="82">
        <f>IF(ISNUMBER('Tabulka č. 3'!K37-'KN 2017 TV tab.3'!K37),ROUND('Tabulka č. 3'!K37-'KN 2017 TV tab.3'!K37,2),"")</f>
        <v>0</v>
      </c>
      <c r="L37" s="82">
        <f>IF(ISNUMBER('Tabulka č. 3'!L37-'KN 2017 TV tab.3'!L37),ROUND('Tabulka č. 3'!L37-'KN 2017 TV tab.3'!L37,2),"")</f>
        <v>-0.15</v>
      </c>
      <c r="M37" s="82">
        <f>IF(ISNUMBER('Tabulka č. 3'!M37-'KN 2017 TV tab.3'!M37),ROUND('Tabulka č. 3'!M37-'KN 2017 TV tab.3'!M37,2),"")</f>
        <v>0</v>
      </c>
      <c r="N37" s="82">
        <f>IF(ISNUMBER('Tabulka č. 3'!N37-'KN 2017 TV tab.3'!N37),ROUND('Tabulka č. 3'!N37-'KN 2017 TV tab.3'!N37,2),"")</f>
        <v>1.5</v>
      </c>
      <c r="O37" s="84">
        <f>IF(ISNUMBER('Tabulka č. 3'!O37-'KN 2017 TV tab.3'!O37),ROUND('Tabulka č. 3'!O37-'KN 2017 TV tab.3'!O37,2),"")</f>
        <v>2.83</v>
      </c>
      <c r="P37" s="48">
        <f t="shared" si="4"/>
        <v>3.0000000000000065E-2</v>
      </c>
    </row>
    <row r="38" spans="1:16" s="39" customFormat="1" x14ac:dyDescent="0.25">
      <c r="A38" s="42" t="s">
        <v>26</v>
      </c>
      <c r="B38" s="85">
        <f>IF(ISNUMBER('Tabulka č. 3'!B38-'KN 2017 TV tab.3'!B38),ROUND('Tabulka č. 3'!B38-'KN 2017 TV tab.3'!B38,0),"")</f>
        <v>3530</v>
      </c>
      <c r="C38" s="85">
        <f>IF(ISNUMBER('Tabulka č. 3'!C38-'KN 2017 TV tab.3'!C38),ROUND('Tabulka č. 3'!C38-'KN 2017 TV tab.3'!C38,0),"")</f>
        <v>5046</v>
      </c>
      <c r="D38" s="85">
        <f>IF(ISNUMBER('Tabulka č. 3'!D38-'KN 2017 TV tab.3'!D38),ROUND('Tabulka č. 3'!D38-'KN 2017 TV tab.3'!D38,0),"")</f>
        <v>3939</v>
      </c>
      <c r="E38" s="85">
        <f>IF(ISNUMBER('Tabulka č. 3'!E38-'KN 2017 TV tab.3'!E38),ROUND('Tabulka č. 3'!E38-'KN 2017 TV tab.3'!E38,0),"")</f>
        <v>3268</v>
      </c>
      <c r="F38" s="85" t="str">
        <f>IF(ISNUMBER('Tabulka č. 3'!F38-'KN 2017 TV tab.3'!F38),ROUND('Tabulka č. 3'!F38-'KN 2017 TV tab.3'!F38,0),"")</f>
        <v/>
      </c>
      <c r="G38" s="85">
        <f>IF(ISNUMBER('Tabulka č. 3'!G38-'KN 2017 TV tab.3'!G38),ROUND('Tabulka č. 3'!G38-'KN 2017 TV tab.3'!G38,0),"")</f>
        <v>2597</v>
      </c>
      <c r="H38" s="85" t="str">
        <f>IF(ISNUMBER('Tabulka č. 3'!H38-'KN 2017 TV tab.3'!H38),ROUND('Tabulka č. 3'!H38-'KN 2017 TV tab.3'!H38,0),"")</f>
        <v/>
      </c>
      <c r="I38" s="85">
        <f>IF(ISNUMBER('Tabulka č. 3'!I38-'KN 2017 TV tab.3'!I38),ROUND('Tabulka č. 3'!I38-'KN 2017 TV tab.3'!I38,0),"")</f>
        <v>3567</v>
      </c>
      <c r="J38" s="85">
        <f>IF(ISNUMBER('Tabulka č. 3'!J38-'KN 2017 TV tab.3'!J38),ROUND('Tabulka č. 3'!J38-'KN 2017 TV tab.3'!J38,0),"")</f>
        <v>3675</v>
      </c>
      <c r="K38" s="85">
        <f>IF(ISNUMBER('Tabulka č. 3'!K38-'KN 2017 TV tab.3'!K38),ROUND('Tabulka č. 3'!K38-'KN 2017 TV tab.3'!K38,0),"")</f>
        <v>3840</v>
      </c>
      <c r="L38" s="86">
        <f>IF(ISNUMBER('Tabulka č. 3'!L38-'KN 2017 TV tab.3'!L38),ROUND('Tabulka č. 3'!L38-'KN 2017 TV tab.3'!L38,0),"")</f>
        <v>4207</v>
      </c>
      <c r="M38" s="85">
        <f>IF(ISNUMBER('Tabulka č. 3'!M38-'KN 2017 TV tab.3'!M38),ROUND('Tabulka č. 3'!M38-'KN 2017 TV tab.3'!M38,0),"")</f>
        <v>3875</v>
      </c>
      <c r="N38" s="85">
        <f>IF(ISNUMBER('Tabulka č. 3'!N38-'KN 2017 TV tab.3'!N38),ROUND('Tabulka č. 3'!N38-'KN 2017 TV tab.3'!N38,0),"")</f>
        <v>3821</v>
      </c>
      <c r="O38" s="87">
        <f>IF(ISNUMBER('Tabulka č. 3'!O38-'KN 2017 TV tab.3'!O38),ROUND('Tabulka č. 3'!O38-'KN 2017 TV tab.3'!O38,0),"")</f>
        <v>3370</v>
      </c>
      <c r="P38" s="49">
        <f t="shared" si="4"/>
        <v>3727.9166666666665</v>
      </c>
    </row>
    <row r="39" spans="1:16" x14ac:dyDescent="0.25">
      <c r="A39" s="43" t="s">
        <v>27</v>
      </c>
      <c r="B39" s="82">
        <f>IF(ISNUMBER('Tabulka č. 3'!B39-'KN 2017 TV tab.3'!B39),ROUND('Tabulka č. 3'!B39-'KN 2017 TV tab.3'!B39,2),"")</f>
        <v>0</v>
      </c>
      <c r="C39" s="82">
        <f>IF(ISNUMBER('Tabulka č. 3'!C39-'KN 2017 TV tab.3'!C39),ROUND('Tabulka č. 3'!C39-'KN 2017 TV tab.3'!C39,2),"")</f>
        <v>1.45</v>
      </c>
      <c r="D39" s="82">
        <f>IF(ISNUMBER('Tabulka č. 3'!D39-'KN 2017 TV tab.3'!D39),ROUND('Tabulka č. 3'!D39-'KN 2017 TV tab.3'!D39,2),"")</f>
        <v>0</v>
      </c>
      <c r="E39" s="82">
        <f>IF(ISNUMBER('Tabulka č. 3'!E39-'KN 2017 TV tab.3'!E39),ROUND('Tabulka č. 3'!E39-'KN 2017 TV tab.3'!E39,2),"")</f>
        <v>0</v>
      </c>
      <c r="F39" s="82" t="str">
        <f>IF(ISNUMBER('Tabulka č. 3'!F39-'KN 2017 TV tab.3'!F39),ROUND('Tabulka č. 3'!F39-'KN 2017 TV tab.3'!F39,2),"")</f>
        <v/>
      </c>
      <c r="G39" s="83">
        <f>IF(ISNUMBER('Tabulka č. 3'!G39-'KN 2017 TV tab.3'!G39),ROUND('Tabulka č. 3'!G39-'KN 2017 TV tab.3'!G39,2),"")</f>
        <v>0</v>
      </c>
      <c r="H39" s="82" t="str">
        <f>IF(ISNUMBER('Tabulka č. 3'!H39-'KN 2017 TV tab.3'!H39),ROUND('Tabulka č. 3'!H39-'KN 2017 TV tab.3'!H39,2),"")</f>
        <v/>
      </c>
      <c r="I39" s="82">
        <f>IF(ISNUMBER('Tabulka č. 3'!I39-'KN 2017 TV tab.3'!I39),ROUND('Tabulka č. 3'!I39-'KN 2017 TV tab.3'!I39,2),"")</f>
        <v>0</v>
      </c>
      <c r="J39" s="82">
        <f>IF(ISNUMBER('Tabulka č. 3'!J39-'KN 2017 TV tab.3'!J39),ROUND('Tabulka č. 3'!J39-'KN 2017 TV tab.3'!J39,2),"")</f>
        <v>0</v>
      </c>
      <c r="K39" s="82">
        <f>IF(ISNUMBER('Tabulka č. 3'!K39-'KN 2017 TV tab.3'!K39),ROUND('Tabulka č. 3'!K39-'KN 2017 TV tab.3'!K39,2),"")</f>
        <v>0</v>
      </c>
      <c r="L39" s="82">
        <f>IF(ISNUMBER('Tabulka č. 3'!L39-'KN 2017 TV tab.3'!L39),ROUND('Tabulka č. 3'!L39-'KN 2017 TV tab.3'!L39,2),"")</f>
        <v>0</v>
      </c>
      <c r="M39" s="82">
        <f>IF(ISNUMBER('Tabulka č. 3'!M39-'KN 2017 TV tab.3'!M39),ROUND('Tabulka č. 3'!M39-'KN 2017 TV tab.3'!M39,2),"")</f>
        <v>0</v>
      </c>
      <c r="N39" s="82">
        <f>IF(ISNUMBER('Tabulka č. 3'!N39-'KN 2017 TV tab.3'!N39),ROUND('Tabulka č. 3'!N39-'KN 2017 TV tab.3'!N39,2),"")</f>
        <v>0</v>
      </c>
      <c r="O39" s="84">
        <f>IF(ISNUMBER('Tabulka č. 3'!O39-'KN 2017 TV tab.3'!O39),ROUND('Tabulka č. 3'!O39-'KN 2017 TV tab.3'!O39,2),"")</f>
        <v>0</v>
      </c>
      <c r="P39" s="48">
        <f t="shared" si="4"/>
        <v>0.12083333333333333</v>
      </c>
    </row>
    <row r="40" spans="1:16" s="39" customFormat="1" ht="15.75" thickBot="1" x14ac:dyDescent="0.3">
      <c r="A40" s="44" t="s">
        <v>28</v>
      </c>
      <c r="B40" s="88">
        <f>IF(ISNUMBER('Tabulka č. 3'!B40-'KN 2017 TV tab.3'!B40),ROUND('Tabulka č. 3'!B40-'KN 2017 TV tab.3'!B40,0),"")</f>
        <v>3480</v>
      </c>
      <c r="C40" s="88">
        <f>IF(ISNUMBER('Tabulka č. 3'!C40-'KN 2017 TV tab.3'!C40),ROUND('Tabulka č. 3'!C40-'KN 2017 TV tab.3'!C40,0),"")</f>
        <v>3727</v>
      </c>
      <c r="D40" s="88">
        <f>IF(ISNUMBER('Tabulka č. 3'!D40-'KN 2017 TV tab.3'!D40),ROUND('Tabulka č. 3'!D40-'KN 2017 TV tab.3'!D40,0),"")</f>
        <v>2915</v>
      </c>
      <c r="E40" s="88">
        <f>IF(ISNUMBER('Tabulka č. 3'!E40-'KN 2017 TV tab.3'!E40),ROUND('Tabulka č. 3'!E40-'KN 2017 TV tab.3'!E40,0),"")</f>
        <v>3327</v>
      </c>
      <c r="F40" s="88" t="str">
        <f>IF(ISNUMBER('Tabulka č. 3'!F40-'KN 2017 TV tab.3'!F40),ROUND('Tabulka č. 3'!F40-'KN 2017 TV tab.3'!F40,0),"")</f>
        <v/>
      </c>
      <c r="G40" s="88">
        <f>IF(ISNUMBER('Tabulka č. 3'!G40-'KN 2017 TV tab.3'!G40),ROUND('Tabulka č. 3'!G40-'KN 2017 TV tab.3'!G40,0),"")</f>
        <v>1900</v>
      </c>
      <c r="H40" s="88" t="str">
        <f>IF(ISNUMBER('Tabulka č. 3'!H40-'KN 2017 TV tab.3'!H40),ROUND('Tabulka č. 3'!H40-'KN 2017 TV tab.3'!H40,0),"")</f>
        <v/>
      </c>
      <c r="I40" s="88">
        <f>IF(ISNUMBER('Tabulka č. 3'!I40-'KN 2017 TV tab.3'!I40),ROUND('Tabulka č. 3'!I40-'KN 2017 TV tab.3'!I40,0),"")</f>
        <v>2751</v>
      </c>
      <c r="J40" s="88">
        <f>IF(ISNUMBER('Tabulka č. 3'!J40-'KN 2017 TV tab.3'!J40),ROUND('Tabulka č. 3'!J40-'KN 2017 TV tab.3'!J40,0),"")</f>
        <v>2786</v>
      </c>
      <c r="K40" s="88">
        <f>IF(ISNUMBER('Tabulka č. 3'!K40-'KN 2017 TV tab.3'!K40),ROUND('Tabulka č. 3'!K40-'KN 2017 TV tab.3'!K40,0),"")</f>
        <v>2784</v>
      </c>
      <c r="L40" s="89">
        <f>IF(ISNUMBER('Tabulka č. 3'!L40-'KN 2017 TV tab.3'!L40),ROUND('Tabulka č. 3'!L40-'KN 2017 TV tab.3'!L40,0),"")</f>
        <v>3385</v>
      </c>
      <c r="M40" s="88">
        <f>IF(ISNUMBER('Tabulka č. 3'!M40-'KN 2017 TV tab.3'!M40),ROUND('Tabulka č. 3'!M40-'KN 2017 TV tab.3'!M40,0),"")</f>
        <v>2813</v>
      </c>
      <c r="N40" s="88">
        <f>IF(ISNUMBER('Tabulka č. 3'!N40-'KN 2017 TV tab.3'!N40),ROUND('Tabulka č. 3'!N40-'KN 2017 TV tab.3'!N40,0),"")</f>
        <v>2200</v>
      </c>
      <c r="O40" s="90">
        <f>IF(ISNUMBER('Tabulka č. 3'!O40-'KN 2017 TV tab.3'!O40),ROUND('Tabulka č. 3'!O40-'KN 2017 TV tab.3'!O40,0),"")</f>
        <v>3000</v>
      </c>
      <c r="P40" s="50">
        <f t="shared" si="4"/>
        <v>2922.3333333333335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8" t="str">
        <f>'Tabulka č. 7'!A1:P1</f>
        <v>Porovnání krajských normativů a ukazatelů pro stanovení krajských normativů v letech 2017 a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tr">
        <f>'Tabulka č. 7'!A4</f>
        <v>změna roku 2018 oproti roku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2018'!A23</f>
        <v>65-51-H/01 Kuchař - číšník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4'!B7-'KN 2017 OV tab.4'!B7),ROUND('Tabulka č. 4'!B7-'KN 2017 OV tab.4'!B7,0),"")</f>
        <v>3095</v>
      </c>
      <c r="C7" s="78">
        <f>IF(ISNUMBER('Tabulka č. 4'!C7-'KN 2017 OV tab.4'!C7),ROUND('Tabulka č. 4'!C7-'KN 2017 OV tab.4'!C7,0),"")</f>
        <v>3146</v>
      </c>
      <c r="D7" s="78">
        <f>IF(ISNUMBER('Tabulka č. 4'!D7-'KN 2017 OV tab.4'!D7),ROUND('Tabulka č. 4'!D7-'KN 2017 OV tab.4'!D7,0),"")</f>
        <v>2856</v>
      </c>
      <c r="E7" s="78">
        <f>IF(ISNUMBER('Tabulka č. 4'!E7-'KN 2017 OV tab.4'!E7),ROUND('Tabulka č. 4'!E7-'KN 2017 OV tab.4'!E7,0),"")</f>
        <v>3083</v>
      </c>
      <c r="F7" s="78">
        <f>IF(ISNUMBER('Tabulka č. 4'!F7-'KN 2017 OV tab.4'!F7),ROUND('Tabulka č. 4'!F7-'KN 2017 OV tab.4'!F7,0),"")</f>
        <v>3813</v>
      </c>
      <c r="G7" s="78">
        <f>IF(ISNUMBER('Tabulka č. 4'!G7-'KN 2017 OV tab.4'!G7),ROUND('Tabulka č. 4'!G7-'KN 2017 OV tab.4'!G7,0),"")</f>
        <v>1939</v>
      </c>
      <c r="H7" s="78">
        <f>IF(ISNUMBER('Tabulka č. 4'!H7-'KN 2017 OV tab.4'!H7),ROUND('Tabulka č. 4'!H7-'KN 2017 OV tab.4'!H7,0),"")</f>
        <v>2234</v>
      </c>
      <c r="I7" s="78">
        <f>IF(ISNUMBER('Tabulka č. 4'!I7-'KN 2017 OV tab.4'!I7),ROUND('Tabulka č. 4'!I7-'KN 2017 OV tab.4'!I7,0),"")</f>
        <v>2818</v>
      </c>
      <c r="J7" s="78">
        <f>IF(ISNUMBER('Tabulka č. 4'!J7-'KN 2017 OV tab.4'!J7),ROUND('Tabulka č. 4'!J7-'KN 2017 OV tab.4'!J7,0),"")</f>
        <v>2646</v>
      </c>
      <c r="K7" s="78">
        <f>IF(ISNUMBER('Tabulka č. 4'!K7-'KN 2017 OV tab.4'!K7),ROUND('Tabulka č. 4'!K7-'KN 2017 OV tab.4'!K7,0),"")</f>
        <v>2641</v>
      </c>
      <c r="L7" s="78">
        <f>IF(ISNUMBER('Tabulka č. 4'!L7-'KN 2017 OV tab.4'!L7),ROUND('Tabulka č. 4'!L7-'KN 2017 OV tab.4'!L7,0),"")</f>
        <v>3448</v>
      </c>
      <c r="M7" s="78">
        <f>IF(ISNUMBER('Tabulka č. 4'!M7-'KN 2017 OV tab.4'!M7),ROUND('Tabulka č. 4'!M7-'KN 2017 OV tab.4'!M7,0),"")</f>
        <v>2684</v>
      </c>
      <c r="N7" s="78">
        <f>IF(ISNUMBER('Tabulka č. 4'!N7-'KN 2017 OV tab.4'!N7),ROUND('Tabulka č. 4'!N7-'KN 2017 OV tab.4'!N7,0),"")</f>
        <v>2049</v>
      </c>
      <c r="O7" s="79">
        <f>IF(ISNUMBER('Tabulka č. 4'!O7-'KN 2017 OV tab.4'!O7),ROUND('Tabulka č. 4'!O7-'KN 2017 OV tab.4'!O7,0),"")</f>
        <v>2476</v>
      </c>
      <c r="P7" s="46">
        <f>IF(ISNUMBER(AVERAGE(B7:O7)),AVERAGE(B7:O7),"")</f>
        <v>2780.5714285714284</v>
      </c>
    </row>
    <row r="8" spans="1:31" s="39" customFormat="1" x14ac:dyDescent="0.25">
      <c r="A8" s="42" t="s">
        <v>52</v>
      </c>
      <c r="B8" s="80">
        <f>IF(ISNUMBER('Tabulka č. 4'!B8-'KN 2017 OV tab.4'!B8),ROUND('Tabulka č. 4'!B8-'KN 2017 OV tab.4'!B8,0),"")</f>
        <v>0</v>
      </c>
      <c r="C8" s="80">
        <f>IF(ISNUMBER('Tabulka č. 4'!C8-'KN 2017 OV tab.4'!C8),ROUND('Tabulka č. 4'!C8-'KN 2017 OV tab.4'!C8,0),"")</f>
        <v>0</v>
      </c>
      <c r="D8" s="80">
        <f>IF(ISNUMBER('Tabulka č. 4'!D8-'KN 2017 OV tab.4'!D8),ROUND('Tabulka č. 4'!D8-'KN 2017 OV tab.4'!D8,0),"")</f>
        <v>0</v>
      </c>
      <c r="E8" s="80">
        <f>IF(ISNUMBER('Tabulka č. 4'!E8-'KN 2017 OV tab.4'!E8),ROUND('Tabulka č. 4'!E8-'KN 2017 OV tab.4'!E8,0),"")</f>
        <v>0</v>
      </c>
      <c r="F8" s="80">
        <f>IF(ISNUMBER('Tabulka č. 4'!F8-'KN 2017 OV tab.4'!F8),ROUND('Tabulka č. 4'!F8-'KN 2017 OV tab.4'!F8,0),"")</f>
        <v>0</v>
      </c>
      <c r="G8" s="80">
        <f>IF(ISNUMBER('Tabulka č. 4'!G8-'KN 2017 OV tab.4'!G8),ROUND('Tabulka č. 4'!G8-'KN 2017 OV tab.4'!G8,0),"")</f>
        <v>8</v>
      </c>
      <c r="H8" s="80">
        <f>IF(ISNUMBER('Tabulka č. 4'!H8-'KN 2017 OV tab.4'!H8),ROUND('Tabulka č. 4'!H8-'KN 2017 OV tab.4'!H8,0),"")</f>
        <v>0</v>
      </c>
      <c r="I8" s="80">
        <f>IF(ISNUMBER('Tabulka č. 4'!I8-'KN 2017 OV tab.4'!I8),ROUND('Tabulka č. 4'!I8-'KN 2017 OV tab.4'!I8,0),"")</f>
        <v>2</v>
      </c>
      <c r="J8" s="80">
        <f>IF(ISNUMBER('Tabulka č. 4'!J8-'KN 2017 OV tab.4'!J8),ROUND('Tabulka č. 4'!J8-'KN 2017 OV tab.4'!J8,0),"")</f>
        <v>-12</v>
      </c>
      <c r="K8" s="80">
        <f>IF(ISNUMBER('Tabulka č. 4'!K8-'KN 2017 OV tab.4'!K8),ROUND('Tabulka č. 4'!K8-'KN 2017 OV tab.4'!K8,0),"")</f>
        <v>-7</v>
      </c>
      <c r="L8" s="80">
        <f>IF(ISNUMBER('Tabulka č. 4'!L8-'KN 2017 OV tab.4'!L8),ROUND('Tabulka č. 4'!L8-'KN 2017 OV tab.4'!L8,0),"")</f>
        <v>0</v>
      </c>
      <c r="M8" s="80">
        <f>IF(ISNUMBER('Tabulka č. 4'!M8-'KN 2017 OV tab.4'!M8),ROUND('Tabulka č. 4'!M8-'KN 2017 OV tab.4'!M8,0),"")</f>
        <v>0</v>
      </c>
      <c r="N8" s="80">
        <f>IF(ISNUMBER('Tabulka č. 4'!N8-'KN 2017 OV tab.4'!N8),ROUND('Tabulka č. 4'!N8-'KN 2017 OV tab.4'!N8,0),"")</f>
        <v>0</v>
      </c>
      <c r="O8" s="81">
        <f>IF(ISNUMBER('Tabulka č. 4'!O8-'KN 2017 OV tab.4'!O8),ROUND('Tabulka č. 4'!O8-'KN 2017 OV tab.4'!O8,0),"")</f>
        <v>-15</v>
      </c>
      <c r="P8" s="47">
        <f t="shared" ref="P8:P12" si="0">IF(ISNUMBER(AVERAGE(B8:O8)),AVERAGE(B8:O8),"")</f>
        <v>-1.7142857142857142</v>
      </c>
    </row>
    <row r="9" spans="1:31" x14ac:dyDescent="0.25">
      <c r="A9" s="43" t="s">
        <v>25</v>
      </c>
      <c r="B9" s="82">
        <f>IF(ISNUMBER('Tabulka č. 4'!B9-'KN 2017 OV tab.4'!B9),ROUND('Tabulka č. 4'!B9-'KN 2017 OV tab.4'!B9,2),"")</f>
        <v>0</v>
      </c>
      <c r="C9" s="82">
        <f>IF(ISNUMBER('Tabulka č. 4'!C9-'KN 2017 OV tab.4'!C9),ROUND('Tabulka č. 4'!C9-'KN 2017 OV tab.4'!C9,2),"")</f>
        <v>1.1000000000000001</v>
      </c>
      <c r="D9" s="82">
        <f>IF(ISNUMBER('Tabulka č. 4'!D9-'KN 2017 OV tab.4'!D9),ROUND('Tabulka č. 4'!D9-'KN 2017 OV tab.4'!D9,2),"")</f>
        <v>0</v>
      </c>
      <c r="E9" s="82">
        <f>IF(ISNUMBER('Tabulka č. 4'!E9-'KN 2017 OV tab.4'!E9),ROUND('Tabulka č. 4'!E9-'KN 2017 OV tab.4'!E9,2),"")</f>
        <v>0</v>
      </c>
      <c r="F9" s="82">
        <f>IF(ISNUMBER('Tabulka č. 4'!F9-'KN 2017 OV tab.4'!F9),ROUND('Tabulka č. 4'!F9-'KN 2017 OV tab.4'!F9,2),"")</f>
        <v>-2.1800000000000002</v>
      </c>
      <c r="G9" s="83">
        <f>IF(ISNUMBER('Tabulka č. 4'!G9-'KN 2017 OV tab.4'!G9),ROUND('Tabulka č. 4'!G9-'KN 2017 OV tab.4'!G9,2),"")</f>
        <v>0</v>
      </c>
      <c r="H9" s="82">
        <f>IF(ISNUMBER('Tabulka č. 4'!H9-'KN 2017 OV tab.4'!H9),ROUND('Tabulka č. 4'!H9-'KN 2017 OV tab.4'!H9,2),"")</f>
        <v>-0.87</v>
      </c>
      <c r="I9" s="82">
        <f>IF(ISNUMBER('Tabulka č. 4'!I9-'KN 2017 OV tab.4'!I9),ROUND('Tabulka č. 4'!I9-'KN 2017 OV tab.4'!I9,2),"")</f>
        <v>0</v>
      </c>
      <c r="J9" s="82">
        <f>IF(ISNUMBER('Tabulka č. 4'!J9-'KN 2017 OV tab.4'!J9),ROUND('Tabulka č. 4'!J9-'KN 2017 OV tab.4'!J9,2),"")</f>
        <v>0</v>
      </c>
      <c r="K9" s="82">
        <f>IF(ISNUMBER('Tabulka č. 4'!K9-'KN 2017 OV tab.4'!K9),ROUND('Tabulka č. 4'!K9-'KN 2017 OV tab.4'!K9,2),"")</f>
        <v>0</v>
      </c>
      <c r="L9" s="82">
        <f>IF(ISNUMBER('Tabulka č. 4'!L9-'KN 2017 OV tab.4'!L9),ROUND('Tabulka č. 4'!L9-'KN 2017 OV tab.4'!L9,2),"")</f>
        <v>-0.2</v>
      </c>
      <c r="M9" s="82">
        <f>IF(ISNUMBER('Tabulka č. 4'!M9-'KN 2017 OV tab.4'!M9),ROUND('Tabulka č. 4'!M9-'KN 2017 OV tab.4'!M9,2),"")</f>
        <v>0</v>
      </c>
      <c r="N9" s="82">
        <f>IF(ISNUMBER('Tabulka č. 4'!N9-'KN 2017 OV tab.4'!N9),ROUND('Tabulka č. 4'!N9-'KN 2017 OV tab.4'!N9,2),"")</f>
        <v>1.5</v>
      </c>
      <c r="O9" s="84">
        <f>IF(ISNUMBER('Tabulka č. 4'!O9-'KN 2017 OV tab.4'!O9),ROUND('Tabulka č. 4'!O9-'KN 2017 OV tab.4'!O9,2),"")</f>
        <v>0</v>
      </c>
      <c r="P9" s="48">
        <f t="shared" si="0"/>
        <v>-4.6428571428571451E-2</v>
      </c>
    </row>
    <row r="10" spans="1:31" s="39" customFormat="1" x14ac:dyDescent="0.25">
      <c r="A10" s="42" t="s">
        <v>26</v>
      </c>
      <c r="B10" s="85">
        <f>IF(ISNUMBER('Tabulka č. 4'!B10-'KN 2017 OV tab.4'!B10),ROUND('Tabulka č. 4'!B10-'KN 2017 OV tab.4'!B10,0),"")</f>
        <v>3550</v>
      </c>
      <c r="C10" s="85">
        <f>IF(ISNUMBER('Tabulka č. 4'!C10-'KN 2017 OV tab.4'!C10),ROUND('Tabulka č. 4'!C10-'KN 2017 OV tab.4'!C10,0),"")</f>
        <v>5738</v>
      </c>
      <c r="D10" s="85">
        <f>IF(ISNUMBER('Tabulka č. 4'!D10-'KN 2017 OV tab.4'!D10),ROUND('Tabulka č. 4'!D10-'KN 2017 OV tab.4'!D10,0),"")</f>
        <v>3706</v>
      </c>
      <c r="E10" s="85">
        <f>IF(ISNUMBER('Tabulka č. 4'!E10-'KN 2017 OV tab.4'!E10),ROUND('Tabulka č. 4'!E10-'KN 2017 OV tab.4'!E10,0),"")</f>
        <v>4047</v>
      </c>
      <c r="F10" s="85">
        <f>IF(ISNUMBER('Tabulka č. 4'!F10-'KN 2017 OV tab.4'!F10),ROUND('Tabulka č. 4'!F10-'KN 2017 OV tab.4'!F10,0),"")</f>
        <v>3500</v>
      </c>
      <c r="G10" s="85">
        <f>IF(ISNUMBER('Tabulka č. 4'!G10-'KN 2017 OV tab.4'!G10),ROUND('Tabulka č. 4'!G10-'KN 2017 OV tab.4'!G10,0),"")</f>
        <v>2348</v>
      </c>
      <c r="H10" s="85">
        <f>IF(ISNUMBER('Tabulka č. 4'!H10-'KN 2017 OV tab.4'!H10),ROUND('Tabulka č. 4'!H10-'KN 2017 OV tab.4'!H10,0),"")</f>
        <v>2180</v>
      </c>
      <c r="I10" s="85">
        <f>IF(ISNUMBER('Tabulka č. 4'!I10-'KN 2017 OV tab.4'!I10),ROUND('Tabulka č. 4'!I10-'KN 2017 OV tab.4'!I10,0),"")</f>
        <v>3729</v>
      </c>
      <c r="J10" s="85">
        <f>IF(ISNUMBER('Tabulka č. 4'!J10-'KN 2017 OV tab.4'!J10),ROUND('Tabulka č. 4'!J10-'KN 2017 OV tab.4'!J10,0),"")</f>
        <v>3397</v>
      </c>
      <c r="K10" s="85">
        <f>IF(ISNUMBER('Tabulka č. 4'!K10-'KN 2017 OV tab.4'!K10),ROUND('Tabulka č. 4'!K10-'KN 2017 OV tab.4'!K10,0),"")</f>
        <v>3388</v>
      </c>
      <c r="L10" s="86">
        <f>IF(ISNUMBER('Tabulka č. 4'!L10-'KN 2017 OV tab.4'!L10),ROUND('Tabulka č. 4'!L10-'KN 2017 OV tab.4'!L10,0),"")</f>
        <v>4214</v>
      </c>
      <c r="M10" s="85">
        <f>IF(ISNUMBER('Tabulka č. 4'!M10-'KN 2017 OV tab.4'!M10),ROUND('Tabulka č. 4'!M10-'KN 2017 OV tab.4'!M10,0),"")</f>
        <v>3576</v>
      </c>
      <c r="N10" s="85">
        <f>IF(ISNUMBER('Tabulka č. 4'!N10-'KN 2017 OV tab.4'!N10),ROUND('Tabulka č. 4'!N10-'KN 2017 OV tab.4'!N10,0),"")</f>
        <v>4580</v>
      </c>
      <c r="O10" s="87">
        <f>IF(ISNUMBER('Tabulka č. 4'!O10-'KN 2017 OV tab.4'!O10),ROUND('Tabulka č. 4'!O10-'KN 2017 OV tab.4'!O10,0),"")</f>
        <v>3280</v>
      </c>
      <c r="P10" s="49">
        <f t="shared" si="0"/>
        <v>3659.5</v>
      </c>
    </row>
    <row r="11" spans="1:31" x14ac:dyDescent="0.25">
      <c r="A11" s="43" t="s">
        <v>27</v>
      </c>
      <c r="B11" s="82">
        <f>IF(ISNUMBER('Tabulka č. 4'!B11-'KN 2017 OV tab.4'!B11),ROUND('Tabulka č. 4'!B11-'KN 2017 OV tab.4'!B11,2),"")</f>
        <v>0</v>
      </c>
      <c r="C11" s="82">
        <f>IF(ISNUMBER('Tabulka č. 4'!C11-'KN 2017 OV tab.4'!C11),ROUND('Tabulka č. 4'!C11-'KN 2017 OV tab.4'!C11,2),"")</f>
        <v>1.48</v>
      </c>
      <c r="D11" s="82">
        <f>IF(ISNUMBER('Tabulka č. 4'!D11-'KN 2017 OV tab.4'!D11),ROUND('Tabulka č. 4'!D11-'KN 2017 OV tab.4'!D11,2),"")</f>
        <v>0</v>
      </c>
      <c r="E11" s="82">
        <f>IF(ISNUMBER('Tabulka č. 4'!E11-'KN 2017 OV tab.4'!E11),ROUND('Tabulka č. 4'!E11-'KN 2017 OV tab.4'!E11,2),"")</f>
        <v>0</v>
      </c>
      <c r="F11" s="82">
        <f>IF(ISNUMBER('Tabulka č. 4'!F11-'KN 2017 OV tab.4'!F11),ROUND('Tabulka č. 4'!F11-'KN 2017 OV tab.4'!F11,2),"")</f>
        <v>1.89</v>
      </c>
      <c r="G11" s="83">
        <f>IF(ISNUMBER('Tabulka č. 4'!G11-'KN 2017 OV tab.4'!G11),ROUND('Tabulka č. 4'!G11-'KN 2017 OV tab.4'!G11,2),"")</f>
        <v>0</v>
      </c>
      <c r="H11" s="82">
        <f>IF(ISNUMBER('Tabulka č. 4'!H11-'KN 2017 OV tab.4'!H11),ROUND('Tabulka č. 4'!H11-'KN 2017 OV tab.4'!H11,2),"")</f>
        <v>0</v>
      </c>
      <c r="I11" s="82">
        <f>IF(ISNUMBER('Tabulka č. 4'!I11-'KN 2017 OV tab.4'!I11),ROUND('Tabulka č. 4'!I11-'KN 2017 OV tab.4'!I11,2),"")</f>
        <v>0</v>
      </c>
      <c r="J11" s="82">
        <f>IF(ISNUMBER('Tabulka č. 4'!J11-'KN 2017 OV tab.4'!J11),ROUND('Tabulka č. 4'!J11-'KN 2017 OV tab.4'!J11,2),"")</f>
        <v>0</v>
      </c>
      <c r="K11" s="82">
        <f>IF(ISNUMBER('Tabulka č. 4'!K11-'KN 2017 OV tab.4'!K11),ROUND('Tabulka č. 4'!K11-'KN 2017 OV tab.4'!K11,2),"")</f>
        <v>0</v>
      </c>
      <c r="L11" s="82">
        <f>IF(ISNUMBER('Tabulka č. 4'!L11-'KN 2017 OV tab.4'!L11),ROUND('Tabulka č. 4'!L11-'KN 2017 OV tab.4'!L11,2),"")</f>
        <v>0</v>
      </c>
      <c r="M11" s="82">
        <f>IF(ISNUMBER('Tabulka č. 4'!M11-'KN 2017 OV tab.4'!M11),ROUND('Tabulka č. 4'!M11-'KN 2017 OV tab.4'!M11,2),"")</f>
        <v>0</v>
      </c>
      <c r="N11" s="82">
        <f>IF(ISNUMBER('Tabulka č. 4'!N11-'KN 2017 OV tab.4'!N11),ROUND('Tabulka č. 4'!N11-'KN 2017 OV tab.4'!N11,2),"")</f>
        <v>0</v>
      </c>
      <c r="O11" s="84">
        <f>IF(ISNUMBER('Tabulka č. 4'!O11-'KN 2017 OV tab.4'!O11),ROUND('Tabulka č. 4'!O11-'KN 2017 OV tab.4'!O11,2),"")</f>
        <v>0</v>
      </c>
      <c r="P11" s="48">
        <f t="shared" si="0"/>
        <v>0.24071428571428571</v>
      </c>
    </row>
    <row r="12" spans="1:31" s="39" customFormat="1" ht="15.75" thickBot="1" x14ac:dyDescent="0.3">
      <c r="A12" s="44" t="s">
        <v>28</v>
      </c>
      <c r="B12" s="88">
        <f>IF(ISNUMBER('Tabulka č. 4'!B12-'KN 2017 OV tab.4'!B12),ROUND('Tabulka č. 4'!B12-'KN 2017 OV tab.4'!B12,0),"")</f>
        <v>3480</v>
      </c>
      <c r="C12" s="88">
        <f>IF(ISNUMBER('Tabulka č. 4'!C12-'KN 2017 OV tab.4'!C12),ROUND('Tabulka č. 4'!C12-'KN 2017 OV tab.4'!C12,0),"")</f>
        <v>3727</v>
      </c>
      <c r="D12" s="88">
        <f>IF(ISNUMBER('Tabulka č. 4'!D12-'KN 2017 OV tab.4'!D12),ROUND('Tabulka č. 4'!D12-'KN 2017 OV tab.4'!D12,0),"")</f>
        <v>2915</v>
      </c>
      <c r="E12" s="88">
        <f>IF(ISNUMBER('Tabulka č. 4'!E12-'KN 2017 OV tab.4'!E12),ROUND('Tabulka č. 4'!E12-'KN 2017 OV tab.4'!E12,0),"")</f>
        <v>3327</v>
      </c>
      <c r="F12" s="88">
        <f>IF(ISNUMBER('Tabulka č. 4'!F12-'KN 2017 OV tab.4'!F12),ROUND('Tabulka č. 4'!F12-'KN 2017 OV tab.4'!F12,0),"")</f>
        <v>2700</v>
      </c>
      <c r="G12" s="88">
        <f>IF(ISNUMBER('Tabulka č. 4'!G12-'KN 2017 OV tab.4'!G12),ROUND('Tabulka č. 4'!G12-'KN 2017 OV tab.4'!G12,0),"")</f>
        <v>1900</v>
      </c>
      <c r="H12" s="88">
        <f>IF(ISNUMBER('Tabulka č. 4'!H12-'KN 2017 OV tab.4'!H12),ROUND('Tabulka č. 4'!H12-'KN 2017 OV tab.4'!H12,0),"")</f>
        <v>1720</v>
      </c>
      <c r="I12" s="88">
        <f>IF(ISNUMBER('Tabulka č. 4'!I12-'KN 2017 OV tab.4'!I12),ROUND('Tabulka č. 4'!I12-'KN 2017 OV tab.4'!I12,0),"")</f>
        <v>2787</v>
      </c>
      <c r="J12" s="88">
        <f>IF(ISNUMBER('Tabulka č. 4'!J12-'KN 2017 OV tab.4'!J12),ROUND('Tabulka č. 4'!J12-'KN 2017 OV tab.4'!J12,0),"")</f>
        <v>2786</v>
      </c>
      <c r="K12" s="88">
        <f>IF(ISNUMBER('Tabulka č. 4'!K12-'KN 2017 OV tab.4'!K12),ROUND('Tabulka č. 4'!K12-'KN 2017 OV tab.4'!K12,0),"")</f>
        <v>2784</v>
      </c>
      <c r="L12" s="89">
        <f>IF(ISNUMBER('Tabulka č. 4'!L12-'KN 2017 OV tab.4'!L12),ROUND('Tabulka č. 4'!L12-'KN 2017 OV tab.4'!L12,0),"")</f>
        <v>3385</v>
      </c>
      <c r="M12" s="88">
        <f>IF(ISNUMBER('Tabulka č. 4'!M12-'KN 2017 OV tab.4'!M12),ROUND('Tabulka č. 4'!M12-'KN 2017 OV tab.4'!M12,0),"")</f>
        <v>2813</v>
      </c>
      <c r="N12" s="88">
        <f>IF(ISNUMBER('Tabulka č. 4'!N12-'KN 2017 OV tab.4'!N12),ROUND('Tabulka č. 4'!N12-'KN 2017 OV tab.4'!N12,0),"")</f>
        <v>2200</v>
      </c>
      <c r="O12" s="90">
        <f>IF(ISNUMBER('Tabulka č. 4'!O12-'KN 2017 OV tab.4'!O12),ROUND('Tabulka č. 4'!O12-'KN 2017 OV tab.4'!O12,0),"")</f>
        <v>3000</v>
      </c>
      <c r="P12" s="50">
        <f t="shared" si="0"/>
        <v>2823.1428571428573</v>
      </c>
    </row>
    <row r="13" spans="1:31" s="41" customFormat="1" ht="19.5" thickBot="1" x14ac:dyDescent="0.35">
      <c r="A13" s="100" t="str">
        <f>'KN 2018'!A24</f>
        <v>23-68-H/01 Mechanik opravář motorových vozidel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4'!B14-'KN 2017 OV tab.4'!B14),ROUND('Tabulka č. 4'!B14-'KN 2017 OV tab.4'!B14,0),"")</f>
        <v>3882</v>
      </c>
      <c r="C14" s="78">
        <f>IF(ISNUMBER('Tabulka č. 4'!C14-'KN 2017 OV tab.4'!C14),ROUND('Tabulka č. 4'!C14-'KN 2017 OV tab.4'!C14,0),"")</f>
        <v>4108</v>
      </c>
      <c r="D14" s="78">
        <f>IF(ISNUMBER('Tabulka č. 4'!D14-'KN 2017 OV tab.4'!D14),ROUND('Tabulka č. 4'!D14-'KN 2017 OV tab.4'!D14,0),"")</f>
        <v>4160</v>
      </c>
      <c r="E14" s="78">
        <f>IF(ISNUMBER('Tabulka č. 4'!E14-'KN 2017 OV tab.4'!E14),ROUND('Tabulka č. 4'!E14-'KN 2017 OV tab.4'!E14,0),"")</f>
        <v>3833</v>
      </c>
      <c r="F14" s="78">
        <f>IF(ISNUMBER('Tabulka č. 4'!F14-'KN 2017 OV tab.4'!F14),ROUND('Tabulka č. 4'!F14-'KN 2017 OV tab.4'!F14,0),"")</f>
        <v>3648</v>
      </c>
      <c r="G14" s="78">
        <f>IF(ISNUMBER('Tabulka č. 4'!G14-'KN 2017 OV tab.4'!G14),ROUND('Tabulka č. 4'!G14-'KN 2017 OV tab.4'!G14,0),"")</f>
        <v>2357</v>
      </c>
      <c r="H14" s="78">
        <f>IF(ISNUMBER('Tabulka č. 4'!H14-'KN 2017 OV tab.4'!H14),ROUND('Tabulka č. 4'!H14-'KN 2017 OV tab.4'!H14,0),"")</f>
        <v>2670</v>
      </c>
      <c r="I14" s="78">
        <f>IF(ISNUMBER('Tabulka č. 4'!I14-'KN 2017 OV tab.4'!I14),ROUND('Tabulka č. 4'!I14-'KN 2017 OV tab.4'!I14,0),"")</f>
        <v>3598</v>
      </c>
      <c r="J14" s="78">
        <f>IF(ISNUMBER('Tabulka č. 4'!J14-'KN 2017 OV tab.4'!J14),ROUND('Tabulka č. 4'!J14-'KN 2017 OV tab.4'!J14,0),"")</f>
        <v>4233</v>
      </c>
      <c r="K14" s="78">
        <f>IF(ISNUMBER('Tabulka č. 4'!K14-'KN 2017 OV tab.4'!K14),ROUND('Tabulka č. 4'!K14-'KN 2017 OV tab.4'!K14,0),"")</f>
        <v>3538</v>
      </c>
      <c r="L14" s="78">
        <f>IF(ISNUMBER('Tabulka č. 4'!L14-'KN 2017 OV tab.4'!L14),ROUND('Tabulka č. 4'!L14-'KN 2017 OV tab.4'!L14,0),"")</f>
        <v>4062</v>
      </c>
      <c r="M14" s="78">
        <f>IF(ISNUMBER('Tabulka č. 4'!M14-'KN 2017 OV tab.4'!M14),ROUND('Tabulka č. 4'!M14-'KN 2017 OV tab.4'!M14,0),"")</f>
        <v>3373</v>
      </c>
      <c r="N14" s="78">
        <f>IF(ISNUMBER('Tabulka č. 4'!N14-'KN 2017 OV tab.4'!N14),ROUND('Tabulka č. 4'!N14-'KN 2017 OV tab.4'!N14,0),"")</f>
        <v>2592</v>
      </c>
      <c r="O14" s="79">
        <f>IF(ISNUMBER('Tabulka č. 4'!O14-'KN 2017 OV tab.4'!O14),ROUND('Tabulka č. 4'!O14-'KN 2017 OV tab.4'!O14,0),"")</f>
        <v>2692</v>
      </c>
      <c r="P14" s="46">
        <f>IF(ISNUMBER(AVERAGE(B14:O14)),AVERAGE(B14:O14),"")</f>
        <v>3481.8571428571427</v>
      </c>
    </row>
    <row r="15" spans="1:31" s="39" customFormat="1" x14ac:dyDescent="0.25">
      <c r="A15" s="42" t="s">
        <v>52</v>
      </c>
      <c r="B15" s="80">
        <f>IF(ISNUMBER('Tabulka č. 4'!B15-'KN 2017 OV tab.4'!B15),ROUND('Tabulka č. 4'!B15-'KN 2017 OV tab.4'!B15,0),"")</f>
        <v>0</v>
      </c>
      <c r="C15" s="80">
        <f>IF(ISNUMBER('Tabulka č. 4'!C15-'KN 2017 OV tab.4'!C15),ROUND('Tabulka č. 4'!C15-'KN 2017 OV tab.4'!C15,0),"")</f>
        <v>0</v>
      </c>
      <c r="D15" s="80">
        <f>IF(ISNUMBER('Tabulka č. 4'!D15-'KN 2017 OV tab.4'!D15),ROUND('Tabulka č. 4'!D15-'KN 2017 OV tab.4'!D15,0),"")</f>
        <v>0</v>
      </c>
      <c r="E15" s="80">
        <f>IF(ISNUMBER('Tabulka č. 4'!E15-'KN 2017 OV tab.4'!E15),ROUND('Tabulka č. 4'!E15-'KN 2017 OV tab.4'!E15,0),"")</f>
        <v>0</v>
      </c>
      <c r="F15" s="80">
        <f>IF(ISNUMBER('Tabulka č. 4'!F15-'KN 2017 OV tab.4'!F15),ROUND('Tabulka č. 4'!F15-'KN 2017 OV tab.4'!F15,0),"")</f>
        <v>0</v>
      </c>
      <c r="G15" s="80">
        <f>IF(ISNUMBER('Tabulka č. 4'!G15-'KN 2017 OV tab.4'!G15),ROUND('Tabulka č. 4'!G15-'KN 2017 OV tab.4'!G15,0),"")</f>
        <v>10</v>
      </c>
      <c r="H15" s="80">
        <f>IF(ISNUMBER('Tabulka č. 4'!H15-'KN 2017 OV tab.4'!H15),ROUND('Tabulka č. 4'!H15-'KN 2017 OV tab.4'!H15,0),"")</f>
        <v>0</v>
      </c>
      <c r="I15" s="80">
        <f>IF(ISNUMBER('Tabulka č. 4'!I15-'KN 2017 OV tab.4'!I15),ROUND('Tabulka č. 4'!I15-'KN 2017 OV tab.4'!I15,0),"")</f>
        <v>2</v>
      </c>
      <c r="J15" s="80">
        <f>IF(ISNUMBER('Tabulka č. 4'!J15-'KN 2017 OV tab.4'!J15),ROUND('Tabulka č. 4'!J15-'KN 2017 OV tab.4'!J15,0),"")</f>
        <v>-18</v>
      </c>
      <c r="K15" s="80">
        <f>IF(ISNUMBER('Tabulka č. 4'!K15-'KN 2017 OV tab.4'!K15),ROUND('Tabulka č. 4'!K15-'KN 2017 OV tab.4'!K15,0),"")</f>
        <v>-10</v>
      </c>
      <c r="L15" s="80">
        <f>IF(ISNUMBER('Tabulka č. 4'!L15-'KN 2017 OV tab.4'!L15),ROUND('Tabulka č. 4'!L15-'KN 2017 OV tab.4'!L15,0),"")</f>
        <v>0</v>
      </c>
      <c r="M15" s="80">
        <f>IF(ISNUMBER('Tabulka č. 4'!M15-'KN 2017 OV tab.4'!M15),ROUND('Tabulka č. 4'!M15-'KN 2017 OV tab.4'!M15,0),"")</f>
        <v>0</v>
      </c>
      <c r="N15" s="80">
        <f>IF(ISNUMBER('Tabulka č. 4'!N15-'KN 2017 OV tab.4'!N15),ROUND('Tabulka č. 4'!N15-'KN 2017 OV tab.4'!N15,0),"")</f>
        <v>0</v>
      </c>
      <c r="O15" s="81">
        <f>IF(ISNUMBER('Tabulka č. 4'!O15-'KN 2017 OV tab.4'!O15),ROUND('Tabulka č. 4'!O15-'KN 2017 OV tab.4'!O15,0),"")</f>
        <v>-15</v>
      </c>
      <c r="P15" s="47">
        <f t="shared" ref="P15:P19" si="1">IF(ISNUMBER(AVERAGE(B15:O15)),AVERAGE(B15:O15),"")</f>
        <v>-2.2142857142857144</v>
      </c>
    </row>
    <row r="16" spans="1:31" x14ac:dyDescent="0.25">
      <c r="A16" s="43" t="s">
        <v>25</v>
      </c>
      <c r="B16" s="82">
        <f>IF(ISNUMBER('Tabulka č. 4'!B16-'KN 2017 OV tab.4'!B16),ROUND('Tabulka č. 4'!B16-'KN 2017 OV tab.4'!B16,2),"")</f>
        <v>0</v>
      </c>
      <c r="C16" s="82">
        <f>IF(ISNUMBER('Tabulka č. 4'!C16-'KN 2017 OV tab.4'!C16),ROUND('Tabulka č. 4'!C16-'KN 2017 OV tab.4'!C16,2),"")</f>
        <v>0.81</v>
      </c>
      <c r="D16" s="82">
        <f>IF(ISNUMBER('Tabulka č. 4'!D16-'KN 2017 OV tab.4'!D16),ROUND('Tabulka č. 4'!D16-'KN 2017 OV tab.4'!D16,2),"")</f>
        <v>0</v>
      </c>
      <c r="E16" s="82">
        <f>IF(ISNUMBER('Tabulka č. 4'!E16-'KN 2017 OV tab.4'!E16),ROUND('Tabulka č. 4'!E16-'KN 2017 OV tab.4'!E16,2),"")</f>
        <v>0</v>
      </c>
      <c r="F16" s="82">
        <f>IF(ISNUMBER('Tabulka č. 4'!F16-'KN 2017 OV tab.4'!F16),ROUND('Tabulka č. 4'!F16-'KN 2017 OV tab.4'!F16,2),"")</f>
        <v>-0.33</v>
      </c>
      <c r="G16" s="83">
        <f>IF(ISNUMBER('Tabulka č. 4'!G16-'KN 2017 OV tab.4'!G16),ROUND('Tabulka č. 4'!G16-'KN 2017 OV tab.4'!G16,2),"")</f>
        <v>0</v>
      </c>
      <c r="H16" s="82">
        <f>IF(ISNUMBER('Tabulka č. 4'!H16-'KN 2017 OV tab.4'!H16),ROUND('Tabulka č. 4'!H16-'KN 2017 OV tab.4'!H16,2),"")</f>
        <v>-0.33</v>
      </c>
      <c r="I16" s="82">
        <f>IF(ISNUMBER('Tabulka č. 4'!I16-'KN 2017 OV tab.4'!I16),ROUND('Tabulka č. 4'!I16-'KN 2017 OV tab.4'!I16,2),"")</f>
        <v>0</v>
      </c>
      <c r="J16" s="82">
        <f>IF(ISNUMBER('Tabulka č. 4'!J16-'KN 2017 OV tab.4'!J16),ROUND('Tabulka č. 4'!J16-'KN 2017 OV tab.4'!J16,2),"")</f>
        <v>0</v>
      </c>
      <c r="K16" s="82">
        <f>IF(ISNUMBER('Tabulka č. 4'!K16-'KN 2017 OV tab.4'!K16),ROUND('Tabulka č. 4'!K16-'KN 2017 OV tab.4'!K16,2),"")</f>
        <v>0</v>
      </c>
      <c r="L16" s="82">
        <f>IF(ISNUMBER('Tabulka č. 4'!L16-'KN 2017 OV tab.4'!L16),ROUND('Tabulka č. 4'!L16-'KN 2017 OV tab.4'!L16,2),"")</f>
        <v>-0.12</v>
      </c>
      <c r="M16" s="82">
        <f>IF(ISNUMBER('Tabulka č. 4'!M16-'KN 2017 OV tab.4'!M16),ROUND('Tabulka č. 4'!M16-'KN 2017 OV tab.4'!M16,2),"")</f>
        <v>0</v>
      </c>
      <c r="N16" s="82">
        <f>IF(ISNUMBER('Tabulka č. 4'!N16-'KN 2017 OV tab.4'!N16),ROUND('Tabulka č. 4'!N16-'KN 2017 OV tab.4'!N16,2),"")</f>
        <v>1</v>
      </c>
      <c r="O16" s="84">
        <f>IF(ISNUMBER('Tabulka č. 4'!O16-'KN 2017 OV tab.4'!O16),ROUND('Tabulka č. 4'!O16-'KN 2017 OV tab.4'!O16,2),"")</f>
        <v>0</v>
      </c>
      <c r="P16" s="48">
        <f t="shared" si="1"/>
        <v>7.3571428571428579E-2</v>
      </c>
    </row>
    <row r="17" spans="1:16" s="39" customFormat="1" x14ac:dyDescent="0.25">
      <c r="A17" s="42" t="s">
        <v>26</v>
      </c>
      <c r="B17" s="85">
        <f>IF(ISNUMBER('Tabulka č. 4'!B17-'KN 2017 OV tab.4'!B17),ROUND('Tabulka č. 4'!B17-'KN 2017 OV tab.4'!B17,0),"")</f>
        <v>3550</v>
      </c>
      <c r="C17" s="85">
        <f>IF(ISNUMBER('Tabulka č. 4'!C17-'KN 2017 OV tab.4'!C17),ROUND('Tabulka č. 4'!C17-'KN 2017 OV tab.4'!C17,0),"")</f>
        <v>5738</v>
      </c>
      <c r="D17" s="85">
        <f>IF(ISNUMBER('Tabulka č. 4'!D17-'KN 2017 OV tab.4'!D17),ROUND('Tabulka č. 4'!D17-'KN 2017 OV tab.4'!D17,0),"")</f>
        <v>3706</v>
      </c>
      <c r="E17" s="85">
        <f>IF(ISNUMBER('Tabulka č. 4'!E17-'KN 2017 OV tab.4'!E17),ROUND('Tabulka č. 4'!E17-'KN 2017 OV tab.4'!E17,0),"")</f>
        <v>4047</v>
      </c>
      <c r="F17" s="85">
        <f>IF(ISNUMBER('Tabulka č. 4'!F17-'KN 2017 OV tab.4'!F17),ROUND('Tabulka č. 4'!F17-'KN 2017 OV tab.4'!F17,0),"")</f>
        <v>3500</v>
      </c>
      <c r="G17" s="85">
        <f>IF(ISNUMBER('Tabulka č. 4'!G17-'KN 2017 OV tab.4'!G17),ROUND('Tabulka č. 4'!G17-'KN 2017 OV tab.4'!G17,0),"")</f>
        <v>2348</v>
      </c>
      <c r="H17" s="85">
        <f>IF(ISNUMBER('Tabulka č. 4'!H17-'KN 2017 OV tab.4'!H17),ROUND('Tabulka č. 4'!H17-'KN 2017 OV tab.4'!H17,0),"")</f>
        <v>2180</v>
      </c>
      <c r="I17" s="85">
        <f>IF(ISNUMBER('Tabulka č. 4'!I17-'KN 2017 OV tab.4'!I17),ROUND('Tabulka č. 4'!I17-'KN 2017 OV tab.4'!I17,0),"")</f>
        <v>3729</v>
      </c>
      <c r="J17" s="85">
        <f>IF(ISNUMBER('Tabulka č. 4'!J17-'KN 2017 OV tab.4'!J17),ROUND('Tabulka č. 4'!J17-'KN 2017 OV tab.4'!J17,0),"")</f>
        <v>3397</v>
      </c>
      <c r="K17" s="85">
        <f>IF(ISNUMBER('Tabulka č. 4'!K17-'KN 2017 OV tab.4'!K17),ROUND('Tabulka č. 4'!K17-'KN 2017 OV tab.4'!K17,0),"")</f>
        <v>3388</v>
      </c>
      <c r="L17" s="86">
        <f>IF(ISNUMBER('Tabulka č. 4'!L17-'KN 2017 OV tab.4'!L17),ROUND('Tabulka č. 4'!L17-'KN 2017 OV tab.4'!L17,0),"")</f>
        <v>4214</v>
      </c>
      <c r="M17" s="85">
        <f>IF(ISNUMBER('Tabulka č. 4'!M17-'KN 2017 OV tab.4'!M17),ROUND('Tabulka č. 4'!M17-'KN 2017 OV tab.4'!M17,0),"")</f>
        <v>3576</v>
      </c>
      <c r="N17" s="85">
        <f>IF(ISNUMBER('Tabulka č. 4'!N17-'KN 2017 OV tab.4'!N17),ROUND('Tabulka č. 4'!N17-'KN 2017 OV tab.4'!N17,0),"")</f>
        <v>4580</v>
      </c>
      <c r="O17" s="87">
        <f>IF(ISNUMBER('Tabulka č. 4'!O17-'KN 2017 OV tab.4'!O17),ROUND('Tabulka č. 4'!O17-'KN 2017 OV tab.4'!O17,0),"")</f>
        <v>3280</v>
      </c>
      <c r="P17" s="49">
        <f t="shared" si="1"/>
        <v>3659.5</v>
      </c>
    </row>
    <row r="18" spans="1:16" x14ac:dyDescent="0.25">
      <c r="A18" s="43" t="s">
        <v>27</v>
      </c>
      <c r="B18" s="82">
        <f>IF(ISNUMBER('Tabulka č. 4'!B18-'KN 2017 OV tab.4'!B18),ROUND('Tabulka č. 4'!B18-'KN 2017 OV tab.4'!B18,2),"")</f>
        <v>0</v>
      </c>
      <c r="C18" s="82">
        <f>IF(ISNUMBER('Tabulka č. 4'!C18-'KN 2017 OV tab.4'!C18),ROUND('Tabulka č. 4'!C18-'KN 2017 OV tab.4'!C18,2),"")</f>
        <v>1.27</v>
      </c>
      <c r="D18" s="82">
        <f>IF(ISNUMBER('Tabulka č. 4'!D18-'KN 2017 OV tab.4'!D18),ROUND('Tabulka č. 4'!D18-'KN 2017 OV tab.4'!D18,2),"")</f>
        <v>0</v>
      </c>
      <c r="E18" s="82">
        <f>IF(ISNUMBER('Tabulka č. 4'!E18-'KN 2017 OV tab.4'!E18),ROUND('Tabulka č. 4'!E18-'KN 2017 OV tab.4'!E18,2),"")</f>
        <v>0</v>
      </c>
      <c r="F18" s="82">
        <f>IF(ISNUMBER('Tabulka č. 4'!F18-'KN 2017 OV tab.4'!F18),ROUND('Tabulka č. 4'!F18-'KN 2017 OV tab.4'!F18,2),"")</f>
        <v>-1.6</v>
      </c>
      <c r="G18" s="83">
        <f>IF(ISNUMBER('Tabulka č. 4'!G18-'KN 2017 OV tab.4'!G18),ROUND('Tabulka č. 4'!G18-'KN 2017 OV tab.4'!G18,2),"")</f>
        <v>0</v>
      </c>
      <c r="H18" s="82">
        <f>IF(ISNUMBER('Tabulka č. 4'!H18-'KN 2017 OV tab.4'!H18),ROUND('Tabulka č. 4'!H18-'KN 2017 OV tab.4'!H18,2),"")</f>
        <v>0</v>
      </c>
      <c r="I18" s="82">
        <f>IF(ISNUMBER('Tabulka č. 4'!I18-'KN 2017 OV tab.4'!I18),ROUND('Tabulka č. 4'!I18-'KN 2017 OV tab.4'!I18,2),"")</f>
        <v>0</v>
      </c>
      <c r="J18" s="82">
        <f>IF(ISNUMBER('Tabulka č. 4'!J18-'KN 2017 OV tab.4'!J18),ROUND('Tabulka č. 4'!J18-'KN 2017 OV tab.4'!J18,2),"")</f>
        <v>0</v>
      </c>
      <c r="K18" s="82">
        <f>IF(ISNUMBER('Tabulka č. 4'!K18-'KN 2017 OV tab.4'!K18),ROUND('Tabulka č. 4'!K18-'KN 2017 OV tab.4'!K18,2),"")</f>
        <v>0</v>
      </c>
      <c r="L18" s="82">
        <f>IF(ISNUMBER('Tabulka č. 4'!L18-'KN 2017 OV tab.4'!L18),ROUND('Tabulka č. 4'!L18-'KN 2017 OV tab.4'!L18,2),"")</f>
        <v>0</v>
      </c>
      <c r="M18" s="82">
        <f>IF(ISNUMBER('Tabulka č. 4'!M18-'KN 2017 OV tab.4'!M18),ROUND('Tabulka č. 4'!M18-'KN 2017 OV tab.4'!M18,2),"")</f>
        <v>0</v>
      </c>
      <c r="N18" s="82">
        <f>IF(ISNUMBER('Tabulka č. 4'!N18-'KN 2017 OV tab.4'!N18),ROUND('Tabulka č. 4'!N18-'KN 2017 OV tab.4'!N18,2),"")</f>
        <v>0</v>
      </c>
      <c r="O18" s="84">
        <f>IF(ISNUMBER('Tabulka č. 4'!O18-'KN 2017 OV tab.4'!O18),ROUND('Tabulka č. 4'!O18-'KN 2017 OV tab.4'!O18,2),"")</f>
        <v>0</v>
      </c>
      <c r="P18" s="48">
        <f t="shared" si="1"/>
        <v>-2.3571428571428577E-2</v>
      </c>
    </row>
    <row r="19" spans="1:16" s="39" customFormat="1" ht="15.75" thickBot="1" x14ac:dyDescent="0.3">
      <c r="A19" s="44" t="s">
        <v>28</v>
      </c>
      <c r="B19" s="88">
        <f>IF(ISNUMBER('Tabulka č. 4'!B19-'KN 2017 OV tab.4'!B19),ROUND('Tabulka č. 4'!B19-'KN 2017 OV tab.4'!B19,0),"")</f>
        <v>3480</v>
      </c>
      <c r="C19" s="88">
        <f>IF(ISNUMBER('Tabulka č. 4'!C19-'KN 2017 OV tab.4'!C19),ROUND('Tabulka č. 4'!C19-'KN 2017 OV tab.4'!C19,0),"")</f>
        <v>3727</v>
      </c>
      <c r="D19" s="88">
        <f>IF(ISNUMBER('Tabulka č. 4'!D19-'KN 2017 OV tab.4'!D19),ROUND('Tabulka č. 4'!D19-'KN 2017 OV tab.4'!D19,0),"")</f>
        <v>2915</v>
      </c>
      <c r="E19" s="88">
        <f>IF(ISNUMBER('Tabulka č. 4'!E19-'KN 2017 OV tab.4'!E19),ROUND('Tabulka č. 4'!E19-'KN 2017 OV tab.4'!E19,0),"")</f>
        <v>3327</v>
      </c>
      <c r="F19" s="88">
        <f>IF(ISNUMBER('Tabulka č. 4'!F19-'KN 2017 OV tab.4'!F19),ROUND('Tabulka č. 4'!F19-'KN 2017 OV tab.4'!F19,0),"")</f>
        <v>2700</v>
      </c>
      <c r="G19" s="88">
        <f>IF(ISNUMBER('Tabulka č. 4'!G19-'KN 2017 OV tab.4'!G19),ROUND('Tabulka č. 4'!G19-'KN 2017 OV tab.4'!G19,0),"")</f>
        <v>1900</v>
      </c>
      <c r="H19" s="88">
        <f>IF(ISNUMBER('Tabulka č. 4'!H19-'KN 2017 OV tab.4'!H19),ROUND('Tabulka č. 4'!H19-'KN 2017 OV tab.4'!H19,0),"")</f>
        <v>1720</v>
      </c>
      <c r="I19" s="88">
        <f>IF(ISNUMBER('Tabulka č. 4'!I19-'KN 2017 OV tab.4'!I19),ROUND('Tabulka č. 4'!I19-'KN 2017 OV tab.4'!I19,0),"")</f>
        <v>2787</v>
      </c>
      <c r="J19" s="88">
        <f>IF(ISNUMBER('Tabulka č. 4'!J19-'KN 2017 OV tab.4'!J19),ROUND('Tabulka č. 4'!J19-'KN 2017 OV tab.4'!J19,0),"")</f>
        <v>2786</v>
      </c>
      <c r="K19" s="88">
        <f>IF(ISNUMBER('Tabulka č. 4'!K19-'KN 2017 OV tab.4'!K19),ROUND('Tabulka č. 4'!K19-'KN 2017 OV tab.4'!K19,0),"")</f>
        <v>2784</v>
      </c>
      <c r="L19" s="89">
        <f>IF(ISNUMBER('Tabulka č. 4'!L19-'KN 2017 OV tab.4'!L19),ROUND('Tabulka č. 4'!L19-'KN 2017 OV tab.4'!L19,0),"")</f>
        <v>3385</v>
      </c>
      <c r="M19" s="88">
        <f>IF(ISNUMBER('Tabulka č. 4'!M19-'KN 2017 OV tab.4'!M19),ROUND('Tabulka č. 4'!M19-'KN 2017 OV tab.4'!M19,0),"")</f>
        <v>2813</v>
      </c>
      <c r="N19" s="88">
        <f>IF(ISNUMBER('Tabulka č. 4'!N19-'KN 2017 OV tab.4'!N19),ROUND('Tabulka č. 4'!N19-'KN 2017 OV tab.4'!N19,0),"")</f>
        <v>2200</v>
      </c>
      <c r="O19" s="90">
        <f>IF(ISNUMBER('Tabulka č. 4'!O19-'KN 2017 OV tab.4'!O19),ROUND('Tabulka č. 4'!O19-'KN 2017 OV tab.4'!O19,0),"")</f>
        <v>3000</v>
      </c>
      <c r="P19" s="50">
        <f t="shared" si="1"/>
        <v>2823.1428571428573</v>
      </c>
    </row>
    <row r="20" spans="1:16" s="41" customFormat="1" ht="19.5" thickBot="1" x14ac:dyDescent="0.35">
      <c r="A20" s="100" t="str">
        <f>'KN 2018'!A25</f>
        <v>69-51-H/01 Kadeřník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4'!B21-'KN 2017 OV tab.4'!B21),ROUND('Tabulka č. 4'!B21-'KN 2017 OV tab.4'!B21,0),"")</f>
        <v>3355</v>
      </c>
      <c r="C21" s="78">
        <f>IF(ISNUMBER('Tabulka č. 4'!C21-'KN 2017 OV tab.4'!C21),ROUND('Tabulka č. 4'!C21-'KN 2017 OV tab.4'!C21,0),"")</f>
        <v>2956</v>
      </c>
      <c r="D21" s="78">
        <f>IF(ISNUMBER('Tabulka č. 4'!D21-'KN 2017 OV tab.4'!D21),ROUND('Tabulka č. 4'!D21-'KN 2017 OV tab.4'!D21,0),"")</f>
        <v>2664</v>
      </c>
      <c r="E21" s="78">
        <f>IF(ISNUMBER('Tabulka č. 4'!E21-'KN 2017 OV tab.4'!E21),ROUND('Tabulka č. 4'!E21-'KN 2017 OV tab.4'!E21,0),"")</f>
        <v>2754</v>
      </c>
      <c r="F21" s="78">
        <f>IF(ISNUMBER('Tabulka č. 4'!F21-'KN 2017 OV tab.4'!F21),ROUND('Tabulka č. 4'!F21-'KN 2017 OV tab.4'!F21,0),"")</f>
        <v>2517</v>
      </c>
      <c r="G21" s="78">
        <f>IF(ISNUMBER('Tabulka č. 4'!G21-'KN 2017 OV tab.4'!G21),ROUND('Tabulka č. 4'!G21-'KN 2017 OV tab.4'!G21,0),"")</f>
        <v>1825</v>
      </c>
      <c r="H21" s="78">
        <f>IF(ISNUMBER('Tabulka č. 4'!H21-'KN 2017 OV tab.4'!H21),ROUND('Tabulka č. 4'!H21-'KN 2017 OV tab.4'!H21,0),"")</f>
        <v>2374</v>
      </c>
      <c r="I21" s="78">
        <f>IF(ISNUMBER('Tabulka č. 4'!I21-'KN 2017 OV tab.4'!I21),ROUND('Tabulka č. 4'!I21-'KN 2017 OV tab.4'!I21,0),"")</f>
        <v>2735</v>
      </c>
      <c r="J21" s="78">
        <f>IF(ISNUMBER('Tabulka č. 4'!J21-'KN 2017 OV tab.4'!J21),ROUND('Tabulka č. 4'!J21-'KN 2017 OV tab.4'!J21,0),"")</f>
        <v>2455</v>
      </c>
      <c r="K21" s="78">
        <f>IF(ISNUMBER('Tabulka č. 4'!K21-'KN 2017 OV tab.4'!K21),ROUND('Tabulka č. 4'!K21-'KN 2017 OV tab.4'!K21,0),"")</f>
        <v>2545</v>
      </c>
      <c r="L21" s="78">
        <f>IF(ISNUMBER('Tabulka č. 4'!L21-'KN 2017 OV tab.4'!L21),ROUND('Tabulka č. 4'!L21-'KN 2017 OV tab.4'!L21,0),"")</f>
        <v>2960</v>
      </c>
      <c r="M21" s="78">
        <f>IF(ISNUMBER('Tabulka č. 4'!M21-'KN 2017 OV tab.4'!M21),ROUND('Tabulka č. 4'!M21-'KN 2017 OV tab.4'!M21,0),"")</f>
        <v>2607</v>
      </c>
      <c r="N21" s="78">
        <f>IF(ISNUMBER('Tabulka č. 4'!N21-'KN 2017 OV tab.4'!N21),ROUND('Tabulka č. 4'!N21-'KN 2017 OV tab.4'!N21,0),"")</f>
        <v>3592</v>
      </c>
      <c r="O21" s="79">
        <f>IF(ISNUMBER('Tabulka č. 4'!O21-'KN 2017 OV tab.4'!O21),ROUND('Tabulka č. 4'!O21-'KN 2017 OV tab.4'!O21,0),"")</f>
        <v>2654</v>
      </c>
      <c r="P21" s="46">
        <f>IF(ISNUMBER(AVERAGE(B21:O21)),AVERAGE(B21:O21),"")</f>
        <v>2713.7857142857142</v>
      </c>
    </row>
    <row r="22" spans="1:16" s="39" customFormat="1" x14ac:dyDescent="0.25">
      <c r="A22" s="42" t="s">
        <v>52</v>
      </c>
      <c r="B22" s="80">
        <f>IF(ISNUMBER('Tabulka č. 4'!B22-'KN 2017 OV tab.4'!B22),ROUND('Tabulka č. 4'!B22-'KN 2017 OV tab.4'!B22,0),"")</f>
        <v>0</v>
      </c>
      <c r="C22" s="80">
        <f>IF(ISNUMBER('Tabulka č. 4'!C22-'KN 2017 OV tab.4'!C22),ROUND('Tabulka č. 4'!C22-'KN 2017 OV tab.4'!C22,0),"")</f>
        <v>0</v>
      </c>
      <c r="D22" s="80">
        <f>IF(ISNUMBER('Tabulka č. 4'!D22-'KN 2017 OV tab.4'!D22),ROUND('Tabulka č. 4'!D22-'KN 2017 OV tab.4'!D22,0),"")</f>
        <v>0</v>
      </c>
      <c r="E22" s="80">
        <f>IF(ISNUMBER('Tabulka č. 4'!E22-'KN 2017 OV tab.4'!E22),ROUND('Tabulka č. 4'!E22-'KN 2017 OV tab.4'!E22,0),"")</f>
        <v>0</v>
      </c>
      <c r="F22" s="80">
        <f>IF(ISNUMBER('Tabulka č. 4'!F22-'KN 2017 OV tab.4'!F22),ROUND('Tabulka č. 4'!F22-'KN 2017 OV tab.4'!F22,0),"")</f>
        <v>0</v>
      </c>
      <c r="G22" s="80">
        <f>IF(ISNUMBER('Tabulka č. 4'!G22-'KN 2017 OV tab.4'!G22),ROUND('Tabulka č. 4'!G22-'KN 2017 OV tab.4'!G22,0),"")</f>
        <v>7</v>
      </c>
      <c r="H22" s="80">
        <f>IF(ISNUMBER('Tabulka č. 4'!H22-'KN 2017 OV tab.4'!H22),ROUND('Tabulka č. 4'!H22-'KN 2017 OV tab.4'!H22,0),"")</f>
        <v>0</v>
      </c>
      <c r="I22" s="80">
        <f>IF(ISNUMBER('Tabulka č. 4'!I22-'KN 2017 OV tab.4'!I22),ROUND('Tabulka č. 4'!I22-'KN 2017 OV tab.4'!I22,0),"")</f>
        <v>2</v>
      </c>
      <c r="J22" s="80">
        <f>IF(ISNUMBER('Tabulka č. 4'!J22-'KN 2017 OV tab.4'!J22),ROUND('Tabulka č. 4'!J22-'KN 2017 OV tab.4'!J22,0),"")</f>
        <v>-10</v>
      </c>
      <c r="K22" s="80">
        <f>IF(ISNUMBER('Tabulka č. 4'!K22-'KN 2017 OV tab.4'!K22),ROUND('Tabulka č. 4'!K22-'KN 2017 OV tab.4'!K22,0),"")</f>
        <v>-7</v>
      </c>
      <c r="L22" s="80">
        <f>IF(ISNUMBER('Tabulka č. 4'!L22-'KN 2017 OV tab.4'!L22),ROUND('Tabulka č. 4'!L22-'KN 2017 OV tab.4'!L22,0),"")</f>
        <v>0</v>
      </c>
      <c r="M22" s="80">
        <f>IF(ISNUMBER('Tabulka č. 4'!M22-'KN 2017 OV tab.4'!M22),ROUND('Tabulka č. 4'!M22-'KN 2017 OV tab.4'!M22,0),"")</f>
        <v>0</v>
      </c>
      <c r="N22" s="80">
        <f>IF(ISNUMBER('Tabulka č. 4'!N22-'KN 2017 OV tab.4'!N22),ROUND('Tabulka č. 4'!N22-'KN 2017 OV tab.4'!N22,0),"")</f>
        <v>0</v>
      </c>
      <c r="O22" s="81">
        <f>IF(ISNUMBER('Tabulka č. 4'!O22-'KN 2017 OV tab.4'!O22),ROUND('Tabulka č. 4'!O22-'KN 2017 OV tab.4'!O22,0),"")</f>
        <v>-15</v>
      </c>
      <c r="P22" s="47">
        <f t="shared" ref="P22:P26" si="2">IF(ISNUMBER(AVERAGE(B22:O22)),AVERAGE(B22:O22),"")</f>
        <v>-1.6428571428571428</v>
      </c>
    </row>
    <row r="23" spans="1:16" x14ac:dyDescent="0.25">
      <c r="A23" s="43" t="s">
        <v>25</v>
      </c>
      <c r="B23" s="82">
        <f>IF(ISNUMBER('Tabulka č. 4'!B23-'KN 2017 OV tab.4'!B23),ROUND('Tabulka č. 4'!B23-'KN 2017 OV tab.4'!B23,2),"")</f>
        <v>0</v>
      </c>
      <c r="C23" s="82">
        <f>IF(ISNUMBER('Tabulka č. 4'!C23-'KN 2017 OV tab.4'!C23),ROUND('Tabulka č. 4'!C23-'KN 2017 OV tab.4'!C23,2),"")</f>
        <v>1.2</v>
      </c>
      <c r="D23" s="82">
        <f>IF(ISNUMBER('Tabulka č. 4'!D23-'KN 2017 OV tab.4'!D23),ROUND('Tabulka č. 4'!D23-'KN 2017 OV tab.4'!D23,2),"")</f>
        <v>0</v>
      </c>
      <c r="E23" s="82">
        <f>IF(ISNUMBER('Tabulka č. 4'!E23-'KN 2017 OV tab.4'!E23),ROUND('Tabulka č. 4'!E23-'KN 2017 OV tab.4'!E23,2),"")</f>
        <v>0</v>
      </c>
      <c r="F23" s="82">
        <f>IF(ISNUMBER('Tabulka č. 4'!F23-'KN 2017 OV tab.4'!F23),ROUND('Tabulka č. 4'!F23-'KN 2017 OV tab.4'!F23,2),"")</f>
        <v>0.36</v>
      </c>
      <c r="G23" s="83">
        <f>IF(ISNUMBER('Tabulka č. 4'!G23-'KN 2017 OV tab.4'!G23),ROUND('Tabulka č. 4'!G23-'KN 2017 OV tab.4'!G23,2),"")</f>
        <v>0</v>
      </c>
      <c r="H23" s="82">
        <f>IF(ISNUMBER('Tabulka č. 4'!H23-'KN 2017 OV tab.4'!H23),ROUND('Tabulka č. 4'!H23-'KN 2017 OV tab.4'!H23,2),"")</f>
        <v>-1.21</v>
      </c>
      <c r="I23" s="82">
        <f>IF(ISNUMBER('Tabulka č. 4'!I23-'KN 2017 OV tab.4'!I23),ROUND('Tabulka č. 4'!I23-'KN 2017 OV tab.4'!I23,2),"")</f>
        <v>0</v>
      </c>
      <c r="J23" s="82">
        <f>IF(ISNUMBER('Tabulka č. 4'!J23-'KN 2017 OV tab.4'!J23),ROUND('Tabulka č. 4'!J23-'KN 2017 OV tab.4'!J23,2),"")</f>
        <v>0</v>
      </c>
      <c r="K23" s="82">
        <f>IF(ISNUMBER('Tabulka č. 4'!K23-'KN 2017 OV tab.4'!K23),ROUND('Tabulka č. 4'!K23-'KN 2017 OV tab.4'!K23,2),"")</f>
        <v>0</v>
      </c>
      <c r="L23" s="82">
        <f>IF(ISNUMBER('Tabulka č. 4'!L23-'KN 2017 OV tab.4'!L23),ROUND('Tabulka č. 4'!L23-'KN 2017 OV tab.4'!L23,2),"")</f>
        <v>0.21</v>
      </c>
      <c r="M23" s="82">
        <f>IF(ISNUMBER('Tabulka č. 4'!M23-'KN 2017 OV tab.4'!M23),ROUND('Tabulka č. 4'!M23-'KN 2017 OV tab.4'!M23,2),"")</f>
        <v>0</v>
      </c>
      <c r="N23" s="82">
        <f>IF(ISNUMBER('Tabulka č. 4'!N23-'KN 2017 OV tab.4'!N23),ROUND('Tabulka č. 4'!N23-'KN 2017 OV tab.4'!N23,2),"")</f>
        <v>0</v>
      </c>
      <c r="O23" s="84">
        <f>IF(ISNUMBER('Tabulka č. 4'!O23-'KN 2017 OV tab.4'!O23),ROUND('Tabulka č. 4'!O23-'KN 2017 OV tab.4'!O23,2),"")</f>
        <v>0</v>
      </c>
      <c r="P23" s="48">
        <f t="shared" si="2"/>
        <v>0.04</v>
      </c>
    </row>
    <row r="24" spans="1:16" s="39" customFormat="1" x14ac:dyDescent="0.25">
      <c r="A24" s="42" t="s">
        <v>26</v>
      </c>
      <c r="B24" s="85">
        <f>IF(ISNUMBER('Tabulka č. 4'!B24-'KN 2017 OV tab.4'!B24),ROUND('Tabulka č. 4'!B24-'KN 2017 OV tab.4'!B24,0),"")</f>
        <v>3550</v>
      </c>
      <c r="C24" s="85">
        <f>IF(ISNUMBER('Tabulka č. 4'!C24-'KN 2017 OV tab.4'!C24),ROUND('Tabulka č. 4'!C24-'KN 2017 OV tab.4'!C24,0),"")</f>
        <v>5738</v>
      </c>
      <c r="D24" s="85">
        <f>IF(ISNUMBER('Tabulka č. 4'!D24-'KN 2017 OV tab.4'!D24),ROUND('Tabulka č. 4'!D24-'KN 2017 OV tab.4'!D24,0),"")</f>
        <v>3706</v>
      </c>
      <c r="E24" s="85">
        <f>IF(ISNUMBER('Tabulka č. 4'!E24-'KN 2017 OV tab.4'!E24),ROUND('Tabulka č. 4'!E24-'KN 2017 OV tab.4'!E24,0),"")</f>
        <v>4047</v>
      </c>
      <c r="F24" s="85">
        <f>IF(ISNUMBER('Tabulka č. 4'!F24-'KN 2017 OV tab.4'!F24),ROUND('Tabulka č. 4'!F24-'KN 2017 OV tab.4'!F24,0),"")</f>
        <v>3500</v>
      </c>
      <c r="G24" s="85">
        <f>IF(ISNUMBER('Tabulka č. 4'!G24-'KN 2017 OV tab.4'!G24),ROUND('Tabulka č. 4'!G24-'KN 2017 OV tab.4'!G24,0),"")</f>
        <v>2348</v>
      </c>
      <c r="H24" s="85">
        <f>IF(ISNUMBER('Tabulka č. 4'!H24-'KN 2017 OV tab.4'!H24),ROUND('Tabulka č. 4'!H24-'KN 2017 OV tab.4'!H24,0),"")</f>
        <v>2180</v>
      </c>
      <c r="I24" s="85">
        <f>IF(ISNUMBER('Tabulka č. 4'!I24-'KN 2017 OV tab.4'!I24),ROUND('Tabulka č. 4'!I24-'KN 2017 OV tab.4'!I24,0),"")</f>
        <v>3729</v>
      </c>
      <c r="J24" s="85">
        <f>IF(ISNUMBER('Tabulka č. 4'!J24-'KN 2017 OV tab.4'!J24),ROUND('Tabulka č. 4'!J24-'KN 2017 OV tab.4'!J24,0),"")</f>
        <v>3397</v>
      </c>
      <c r="K24" s="85">
        <f>IF(ISNUMBER('Tabulka č. 4'!K24-'KN 2017 OV tab.4'!K24),ROUND('Tabulka č. 4'!K24-'KN 2017 OV tab.4'!K24,0),"")</f>
        <v>3388</v>
      </c>
      <c r="L24" s="86">
        <f>IF(ISNUMBER('Tabulka č. 4'!L24-'KN 2017 OV tab.4'!L24),ROUND('Tabulka č. 4'!L24-'KN 2017 OV tab.4'!L24,0),"")</f>
        <v>4214</v>
      </c>
      <c r="M24" s="85">
        <f>IF(ISNUMBER('Tabulka č. 4'!M24-'KN 2017 OV tab.4'!M24),ROUND('Tabulka č. 4'!M24-'KN 2017 OV tab.4'!M24,0),"")</f>
        <v>3576</v>
      </c>
      <c r="N24" s="85">
        <f>IF(ISNUMBER('Tabulka č. 4'!N24-'KN 2017 OV tab.4'!N24),ROUND('Tabulka č. 4'!N24-'KN 2017 OV tab.4'!N24,0),"")</f>
        <v>4580</v>
      </c>
      <c r="O24" s="87">
        <f>IF(ISNUMBER('Tabulka č. 4'!O24-'KN 2017 OV tab.4'!O24),ROUND('Tabulka č. 4'!O24-'KN 2017 OV tab.4'!O24,0),"")</f>
        <v>3280</v>
      </c>
      <c r="P24" s="49">
        <f t="shared" si="2"/>
        <v>3659.5</v>
      </c>
    </row>
    <row r="25" spans="1:16" x14ac:dyDescent="0.25">
      <c r="A25" s="43" t="s">
        <v>27</v>
      </c>
      <c r="B25" s="82">
        <f>IF(ISNUMBER('Tabulka č. 4'!B25-'KN 2017 OV tab.4'!B25),ROUND('Tabulka č. 4'!B25-'KN 2017 OV tab.4'!B25,2),"")</f>
        <v>0</v>
      </c>
      <c r="C25" s="82">
        <f>IF(ISNUMBER('Tabulka č. 4'!C25-'KN 2017 OV tab.4'!C25),ROUND('Tabulka č. 4'!C25-'KN 2017 OV tab.4'!C25,2),"")</f>
        <v>1.48</v>
      </c>
      <c r="D25" s="82">
        <f>IF(ISNUMBER('Tabulka č. 4'!D25-'KN 2017 OV tab.4'!D25),ROUND('Tabulka č. 4'!D25-'KN 2017 OV tab.4'!D25,2),"")</f>
        <v>0</v>
      </c>
      <c r="E25" s="82">
        <f>IF(ISNUMBER('Tabulka č. 4'!E25-'KN 2017 OV tab.4'!E25),ROUND('Tabulka č. 4'!E25-'KN 2017 OV tab.4'!E25,2),"")</f>
        <v>0</v>
      </c>
      <c r="F25" s="82">
        <f>IF(ISNUMBER('Tabulka č. 4'!F25-'KN 2017 OV tab.4'!F25),ROUND('Tabulka č. 4'!F25-'KN 2017 OV tab.4'!F25,2),"")</f>
        <v>1.23</v>
      </c>
      <c r="G25" s="83">
        <f>IF(ISNUMBER('Tabulka č. 4'!G25-'KN 2017 OV tab.4'!G25),ROUND('Tabulka č. 4'!G25-'KN 2017 OV tab.4'!G25,2),"")</f>
        <v>0</v>
      </c>
      <c r="H25" s="82">
        <f>IF(ISNUMBER('Tabulka č. 4'!H25-'KN 2017 OV tab.4'!H25),ROUND('Tabulka č. 4'!H25-'KN 2017 OV tab.4'!H25,2),"")</f>
        <v>0</v>
      </c>
      <c r="I25" s="82">
        <f>IF(ISNUMBER('Tabulka č. 4'!I25-'KN 2017 OV tab.4'!I25),ROUND('Tabulka č. 4'!I25-'KN 2017 OV tab.4'!I25,2),"")</f>
        <v>0</v>
      </c>
      <c r="J25" s="82">
        <f>IF(ISNUMBER('Tabulka č. 4'!J25-'KN 2017 OV tab.4'!J25),ROUND('Tabulka č. 4'!J25-'KN 2017 OV tab.4'!J25,2),"")</f>
        <v>0</v>
      </c>
      <c r="K25" s="82">
        <f>IF(ISNUMBER('Tabulka č. 4'!K25-'KN 2017 OV tab.4'!K25),ROUND('Tabulka č. 4'!K25-'KN 2017 OV tab.4'!K25,2),"")</f>
        <v>0</v>
      </c>
      <c r="L25" s="82">
        <f>IF(ISNUMBER('Tabulka č. 4'!L25-'KN 2017 OV tab.4'!L25),ROUND('Tabulka č. 4'!L25-'KN 2017 OV tab.4'!L25,2),"")</f>
        <v>0</v>
      </c>
      <c r="M25" s="82">
        <f>IF(ISNUMBER('Tabulka č. 4'!M25-'KN 2017 OV tab.4'!M25),ROUND('Tabulka č. 4'!M25-'KN 2017 OV tab.4'!M25,2),"")</f>
        <v>0</v>
      </c>
      <c r="N25" s="82">
        <f>IF(ISNUMBER('Tabulka č. 4'!N25-'KN 2017 OV tab.4'!N25),ROUND('Tabulka č. 4'!N25-'KN 2017 OV tab.4'!N25,2),"")</f>
        <v>0</v>
      </c>
      <c r="O25" s="84">
        <f>IF(ISNUMBER('Tabulka č. 4'!O25-'KN 2017 OV tab.4'!O25),ROUND('Tabulka č. 4'!O25-'KN 2017 OV tab.4'!O25,2),"")</f>
        <v>0</v>
      </c>
      <c r="P25" s="48">
        <f t="shared" si="2"/>
        <v>0.19357142857142856</v>
      </c>
    </row>
    <row r="26" spans="1:16" s="39" customFormat="1" ht="15.75" thickBot="1" x14ac:dyDescent="0.3">
      <c r="A26" s="44" t="s">
        <v>28</v>
      </c>
      <c r="B26" s="88">
        <f>IF(ISNUMBER('Tabulka č. 4'!B26-'KN 2017 OV tab.4'!B26),ROUND('Tabulka č. 4'!B26-'KN 2017 OV tab.4'!B26,0),"")</f>
        <v>3480</v>
      </c>
      <c r="C26" s="88">
        <f>IF(ISNUMBER('Tabulka č. 4'!C26-'KN 2017 OV tab.4'!C26),ROUND('Tabulka č. 4'!C26-'KN 2017 OV tab.4'!C26,0),"")</f>
        <v>3727</v>
      </c>
      <c r="D26" s="88">
        <f>IF(ISNUMBER('Tabulka č. 4'!D26-'KN 2017 OV tab.4'!D26),ROUND('Tabulka č. 4'!D26-'KN 2017 OV tab.4'!D26,0),"")</f>
        <v>2915</v>
      </c>
      <c r="E26" s="88">
        <f>IF(ISNUMBER('Tabulka č. 4'!E26-'KN 2017 OV tab.4'!E26),ROUND('Tabulka č. 4'!E26-'KN 2017 OV tab.4'!E26,0),"")</f>
        <v>3327</v>
      </c>
      <c r="F26" s="88">
        <f>IF(ISNUMBER('Tabulka č. 4'!F26-'KN 2017 OV tab.4'!F26),ROUND('Tabulka č. 4'!F26-'KN 2017 OV tab.4'!F26,0),"")</f>
        <v>2700</v>
      </c>
      <c r="G26" s="88">
        <f>IF(ISNUMBER('Tabulka č. 4'!G26-'KN 2017 OV tab.4'!G26),ROUND('Tabulka č. 4'!G26-'KN 2017 OV tab.4'!G26,0),"")</f>
        <v>1900</v>
      </c>
      <c r="H26" s="88">
        <f>IF(ISNUMBER('Tabulka č. 4'!H26-'KN 2017 OV tab.4'!H26),ROUND('Tabulka č. 4'!H26-'KN 2017 OV tab.4'!H26,0),"")</f>
        <v>1720</v>
      </c>
      <c r="I26" s="88">
        <f>IF(ISNUMBER('Tabulka č. 4'!I26-'KN 2017 OV tab.4'!I26),ROUND('Tabulka č. 4'!I26-'KN 2017 OV tab.4'!I26,0),"")</f>
        <v>2787</v>
      </c>
      <c r="J26" s="88">
        <f>IF(ISNUMBER('Tabulka č. 4'!J26-'KN 2017 OV tab.4'!J26),ROUND('Tabulka č. 4'!J26-'KN 2017 OV tab.4'!J26,0),"")</f>
        <v>2786</v>
      </c>
      <c r="K26" s="88">
        <f>IF(ISNUMBER('Tabulka č. 4'!K26-'KN 2017 OV tab.4'!K26),ROUND('Tabulka č. 4'!K26-'KN 2017 OV tab.4'!K26,0),"")</f>
        <v>2784</v>
      </c>
      <c r="L26" s="89">
        <f>IF(ISNUMBER('Tabulka č. 4'!L26-'KN 2017 OV tab.4'!L26),ROUND('Tabulka č. 4'!L26-'KN 2017 OV tab.4'!L26,0),"")</f>
        <v>3385</v>
      </c>
      <c r="M26" s="88">
        <f>IF(ISNUMBER('Tabulka č. 4'!M26-'KN 2017 OV tab.4'!M26),ROUND('Tabulka č. 4'!M26-'KN 2017 OV tab.4'!M26,0),"")</f>
        <v>2813</v>
      </c>
      <c r="N26" s="88">
        <f>IF(ISNUMBER('Tabulka č. 4'!N26-'KN 2017 OV tab.4'!N26),ROUND('Tabulka č. 4'!N26-'KN 2017 OV tab.4'!N26,0),"")</f>
        <v>2200</v>
      </c>
      <c r="O26" s="90">
        <f>IF(ISNUMBER('Tabulka č. 4'!O26-'KN 2017 OV tab.4'!O26),ROUND('Tabulka č. 4'!O26-'KN 2017 OV tab.4'!O26,0),"")</f>
        <v>3000</v>
      </c>
      <c r="P26" s="50">
        <f t="shared" si="2"/>
        <v>2823.1428571428573</v>
      </c>
    </row>
    <row r="27" spans="1:16" s="41" customFormat="1" ht="19.5" thickBot="1" x14ac:dyDescent="0.35">
      <c r="A27" s="100" t="str">
        <f>'KN 2018'!A26</f>
        <v>41-55-H/01 Opravář zemědělských strojů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4'!B28-'KN 2017 OV tab.4'!B28),ROUND('Tabulka č. 4'!B28-'KN 2017 OV tab.4'!B28,0),"")</f>
        <v>3398</v>
      </c>
      <c r="C28" s="78">
        <f>IF(ISNUMBER('Tabulka č. 4'!C28-'KN 2017 OV tab.4'!C28),ROUND('Tabulka č. 4'!C28-'KN 2017 OV tab.4'!C28,0),"")</f>
        <v>3437</v>
      </c>
      <c r="D28" s="78">
        <f>IF(ISNUMBER('Tabulka č. 4'!D28-'KN 2017 OV tab.4'!D28),ROUND('Tabulka č. 4'!D28-'KN 2017 OV tab.4'!D28,0),"")</f>
        <v>3662</v>
      </c>
      <c r="E28" s="78">
        <f>IF(ISNUMBER('Tabulka č. 4'!E28-'KN 2017 OV tab.4'!E28),ROUND('Tabulka č. 4'!E28-'KN 2017 OV tab.4'!E28,0),"")</f>
        <v>3373</v>
      </c>
      <c r="F28" s="78">
        <f>IF(ISNUMBER('Tabulka č. 4'!F28-'KN 2017 OV tab.4'!F28),ROUND('Tabulka č. 4'!F28-'KN 2017 OV tab.4'!F28,0),"")</f>
        <v>5308</v>
      </c>
      <c r="G28" s="78">
        <f>IF(ISNUMBER('Tabulka č. 4'!G28-'KN 2017 OV tab.4'!G28),ROUND('Tabulka č. 4'!G28-'KN 2017 OV tab.4'!G28,0),"")</f>
        <v>3370</v>
      </c>
      <c r="H28" s="78">
        <f>IF(ISNUMBER('Tabulka č. 4'!H28-'KN 2017 OV tab.4'!H28),ROUND('Tabulka č. 4'!H28-'KN 2017 OV tab.4'!H28,0),"")</f>
        <v>-70</v>
      </c>
      <c r="I28" s="78">
        <f>IF(ISNUMBER('Tabulka č. 4'!I28-'KN 2017 OV tab.4'!I28),ROUND('Tabulka č. 4'!I28-'KN 2017 OV tab.4'!I28,0),"")</f>
        <v>4287</v>
      </c>
      <c r="J28" s="78">
        <f>IF(ISNUMBER('Tabulka č. 4'!J28-'KN 2017 OV tab.4'!J28),ROUND('Tabulka č. 4'!J28-'KN 2017 OV tab.4'!J28,0),"")</f>
        <v>3696</v>
      </c>
      <c r="K28" s="78">
        <f>IF(ISNUMBER('Tabulka č. 4'!K28-'KN 2017 OV tab.4'!K28),ROUND('Tabulka č. 4'!K28-'KN 2017 OV tab.4'!K28,0),"")</f>
        <v>3768</v>
      </c>
      <c r="L28" s="78">
        <f>IF(ISNUMBER('Tabulka č. 4'!L28-'KN 2017 OV tab.4'!L28),ROUND('Tabulka č. 4'!L28-'KN 2017 OV tab.4'!L28,0),"")</f>
        <v>3163</v>
      </c>
      <c r="M28" s="78">
        <f>IF(ISNUMBER('Tabulka č. 4'!M28-'KN 2017 OV tab.4'!M28),ROUND('Tabulka č. 4'!M28-'KN 2017 OV tab.4'!M28,0),"")</f>
        <v>2979</v>
      </c>
      <c r="N28" s="78">
        <f>IF(ISNUMBER('Tabulka č. 4'!N28-'KN 2017 OV tab.4'!N28),ROUND('Tabulka č. 4'!N28-'KN 2017 OV tab.4'!N28,0),"")</f>
        <v>3974</v>
      </c>
      <c r="O28" s="79">
        <f>IF(ISNUMBER('Tabulka č. 4'!O28-'KN 2017 OV tab.4'!O28),ROUND('Tabulka č. 4'!O28-'KN 2017 OV tab.4'!O28,0),"")</f>
        <v>2585</v>
      </c>
      <c r="P28" s="46">
        <f>IF(ISNUMBER(AVERAGE(B28:O28)),AVERAGE(B28:O28),"")</f>
        <v>3352.1428571428573</v>
      </c>
    </row>
    <row r="29" spans="1:16" s="39" customFormat="1" x14ac:dyDescent="0.25">
      <c r="A29" s="42" t="s">
        <v>52</v>
      </c>
      <c r="B29" s="80">
        <f>IF(ISNUMBER('Tabulka č. 4'!B29-'KN 2017 OV tab.4'!B29),ROUND('Tabulka č. 4'!B29-'KN 2017 OV tab.4'!B29,0),"")</f>
        <v>0</v>
      </c>
      <c r="C29" s="80">
        <f>IF(ISNUMBER('Tabulka č. 4'!C29-'KN 2017 OV tab.4'!C29),ROUND('Tabulka č. 4'!C29-'KN 2017 OV tab.4'!C29,0),"")</f>
        <v>0</v>
      </c>
      <c r="D29" s="80">
        <f>IF(ISNUMBER('Tabulka č. 4'!D29-'KN 2017 OV tab.4'!D29),ROUND('Tabulka č. 4'!D29-'KN 2017 OV tab.4'!D29,0),"")</f>
        <v>0</v>
      </c>
      <c r="E29" s="80">
        <f>IF(ISNUMBER('Tabulka č. 4'!E29-'KN 2017 OV tab.4'!E29),ROUND('Tabulka č. 4'!E29-'KN 2017 OV tab.4'!E29,0),"")</f>
        <v>0</v>
      </c>
      <c r="F29" s="80">
        <f>IF(ISNUMBER('Tabulka č. 4'!F29-'KN 2017 OV tab.4'!F29),ROUND('Tabulka č. 4'!F29-'KN 2017 OV tab.4'!F29,0),"")</f>
        <v>0</v>
      </c>
      <c r="G29" s="80">
        <f>IF(ISNUMBER('Tabulka č. 4'!G29-'KN 2017 OV tab.4'!G29),ROUND('Tabulka č. 4'!G29-'KN 2017 OV tab.4'!G29,0),"")</f>
        <v>14</v>
      </c>
      <c r="H29" s="80">
        <f>IF(ISNUMBER('Tabulka č. 4'!H29-'KN 2017 OV tab.4'!H29),ROUND('Tabulka č. 4'!H29-'KN 2017 OV tab.4'!H29,0),"")</f>
        <v>0</v>
      </c>
      <c r="I29" s="80">
        <f>IF(ISNUMBER('Tabulka č. 4'!I29-'KN 2017 OV tab.4'!I29),ROUND('Tabulka č. 4'!I29-'KN 2017 OV tab.4'!I29,0),"")</f>
        <v>7</v>
      </c>
      <c r="J29" s="80">
        <f>IF(ISNUMBER('Tabulka č. 4'!J29-'KN 2017 OV tab.4'!J29),ROUND('Tabulka č. 4'!J29-'KN 2017 OV tab.4'!J29,0),"")</f>
        <v>-16</v>
      </c>
      <c r="K29" s="80">
        <f>IF(ISNUMBER('Tabulka č. 4'!K29-'KN 2017 OV tab.4'!K29),ROUND('Tabulka č. 4'!K29-'KN 2017 OV tab.4'!K29,0),"")</f>
        <v>-10</v>
      </c>
      <c r="L29" s="80">
        <f>IF(ISNUMBER('Tabulka č. 4'!L29-'KN 2017 OV tab.4'!L29),ROUND('Tabulka č. 4'!L29-'KN 2017 OV tab.4'!L29,0),"")</f>
        <v>0</v>
      </c>
      <c r="M29" s="80">
        <f>IF(ISNUMBER('Tabulka č. 4'!M29-'KN 2017 OV tab.4'!M29),ROUND('Tabulka č. 4'!M29-'KN 2017 OV tab.4'!M29,0),"")</f>
        <v>0</v>
      </c>
      <c r="N29" s="80">
        <f>IF(ISNUMBER('Tabulka č. 4'!N29-'KN 2017 OV tab.4'!N29),ROUND('Tabulka č. 4'!N29-'KN 2017 OV tab.4'!N29,0),"")</f>
        <v>0</v>
      </c>
      <c r="O29" s="81">
        <f>IF(ISNUMBER('Tabulka č. 4'!O29-'KN 2017 OV tab.4'!O29),ROUND('Tabulka č. 4'!O29-'KN 2017 OV tab.4'!O29,0),"")</f>
        <v>-15</v>
      </c>
      <c r="P29" s="47">
        <f t="shared" ref="P29:P33" si="3">IF(ISNUMBER(AVERAGE(B29:O29)),AVERAGE(B29:O29),"")</f>
        <v>-1.4285714285714286</v>
      </c>
    </row>
    <row r="30" spans="1:16" x14ac:dyDescent="0.25">
      <c r="A30" s="43" t="s">
        <v>25</v>
      </c>
      <c r="B30" s="82">
        <f>IF(ISNUMBER('Tabulka č. 4'!B30-'KN 2017 OV tab.4'!B30),ROUND('Tabulka č. 4'!B30-'KN 2017 OV tab.4'!B30,2),"")</f>
        <v>0</v>
      </c>
      <c r="C30" s="82">
        <f>IF(ISNUMBER('Tabulka č. 4'!C30-'KN 2017 OV tab.4'!C30),ROUND('Tabulka č. 4'!C30-'KN 2017 OV tab.4'!C30,2),"")</f>
        <v>0.97</v>
      </c>
      <c r="D30" s="82">
        <f>IF(ISNUMBER('Tabulka č. 4'!D30-'KN 2017 OV tab.4'!D30),ROUND('Tabulka č. 4'!D30-'KN 2017 OV tab.4'!D30,2),"")</f>
        <v>0</v>
      </c>
      <c r="E30" s="82">
        <f>IF(ISNUMBER('Tabulka č. 4'!E30-'KN 2017 OV tab.4'!E30),ROUND('Tabulka č. 4'!E30-'KN 2017 OV tab.4'!E30,2),"")</f>
        <v>0</v>
      </c>
      <c r="F30" s="82">
        <f>IF(ISNUMBER('Tabulka č. 4'!F30-'KN 2017 OV tab.4'!F30),ROUND('Tabulka č. 4'!F30-'KN 2017 OV tab.4'!F30,2),"")</f>
        <v>-0.56999999999999995</v>
      </c>
      <c r="G30" s="83">
        <f>IF(ISNUMBER('Tabulka č. 4'!G30-'KN 2017 OV tab.4'!G30),ROUND('Tabulka č. 4'!G30-'KN 2017 OV tab.4'!G30,2),"")</f>
        <v>-1.79</v>
      </c>
      <c r="H30" s="82">
        <f>IF(ISNUMBER('Tabulka č. 4'!H30-'KN 2017 OV tab.4'!H30),ROUND('Tabulka č. 4'!H30-'KN 2017 OV tab.4'!H30,2),"")</f>
        <v>1.19</v>
      </c>
      <c r="I30" s="82">
        <f>IF(ISNUMBER('Tabulka č. 4'!I30-'KN 2017 OV tab.4'!I30),ROUND('Tabulka č. 4'!I30-'KN 2017 OV tab.4'!I30,2),"")</f>
        <v>-1.47</v>
      </c>
      <c r="J30" s="82">
        <f>IF(ISNUMBER('Tabulka č. 4'!J30-'KN 2017 OV tab.4'!J30),ROUND('Tabulka č. 4'!J30-'KN 2017 OV tab.4'!J30,2),"")</f>
        <v>0</v>
      </c>
      <c r="K30" s="82">
        <f>IF(ISNUMBER('Tabulka č. 4'!K30-'KN 2017 OV tab.4'!K30),ROUND('Tabulka č. 4'!K30-'KN 2017 OV tab.4'!K30,2),"")</f>
        <v>0</v>
      </c>
      <c r="L30" s="82">
        <f>IF(ISNUMBER('Tabulka č. 4'!L30-'KN 2017 OV tab.4'!L30),ROUND('Tabulka č. 4'!L30-'KN 2017 OV tab.4'!L30,2),"")</f>
        <v>7.0000000000000007E-2</v>
      </c>
      <c r="M30" s="82">
        <f>IF(ISNUMBER('Tabulka č. 4'!M30-'KN 2017 OV tab.4'!M30),ROUND('Tabulka č. 4'!M30-'KN 2017 OV tab.4'!M30,2),"")</f>
        <v>0</v>
      </c>
      <c r="N30" s="82">
        <f>IF(ISNUMBER('Tabulka č. 4'!N30-'KN 2017 OV tab.4'!N30),ROUND('Tabulka č. 4'!N30-'KN 2017 OV tab.4'!N30,2),"")</f>
        <v>0</v>
      </c>
      <c r="O30" s="84">
        <f>IF(ISNUMBER('Tabulka č. 4'!O30-'KN 2017 OV tab.4'!O30),ROUND('Tabulka č. 4'!O30-'KN 2017 OV tab.4'!O30,2),"")</f>
        <v>0</v>
      </c>
      <c r="P30" s="48">
        <f t="shared" si="3"/>
        <v>-0.1142857142857143</v>
      </c>
    </row>
    <row r="31" spans="1:16" s="39" customFormat="1" x14ac:dyDescent="0.25">
      <c r="A31" s="42" t="s">
        <v>26</v>
      </c>
      <c r="B31" s="85">
        <f>IF(ISNUMBER('Tabulka č. 4'!B31-'KN 2017 OV tab.4'!B31),ROUND('Tabulka č. 4'!B31-'KN 2017 OV tab.4'!B31,0),"")</f>
        <v>3550</v>
      </c>
      <c r="C31" s="85">
        <f>IF(ISNUMBER('Tabulka č. 4'!C31-'KN 2017 OV tab.4'!C31),ROUND('Tabulka č. 4'!C31-'KN 2017 OV tab.4'!C31,0),"")</f>
        <v>5738</v>
      </c>
      <c r="D31" s="85">
        <f>IF(ISNUMBER('Tabulka č. 4'!D31-'KN 2017 OV tab.4'!D31),ROUND('Tabulka č. 4'!D31-'KN 2017 OV tab.4'!D31,0),"")</f>
        <v>3706</v>
      </c>
      <c r="E31" s="85">
        <f>IF(ISNUMBER('Tabulka č. 4'!E31-'KN 2017 OV tab.4'!E31),ROUND('Tabulka č. 4'!E31-'KN 2017 OV tab.4'!E31,0),"")</f>
        <v>4047</v>
      </c>
      <c r="F31" s="85">
        <f>IF(ISNUMBER('Tabulka č. 4'!F31-'KN 2017 OV tab.4'!F31),ROUND('Tabulka č. 4'!F31-'KN 2017 OV tab.4'!F31,0),"")</f>
        <v>3500</v>
      </c>
      <c r="G31" s="85">
        <f>IF(ISNUMBER('Tabulka č. 4'!G31-'KN 2017 OV tab.4'!G31),ROUND('Tabulka č. 4'!G31-'KN 2017 OV tab.4'!G31,0),"")</f>
        <v>2348</v>
      </c>
      <c r="H31" s="85">
        <f>IF(ISNUMBER('Tabulka č. 4'!H31-'KN 2017 OV tab.4'!H31),ROUND('Tabulka č. 4'!H31-'KN 2017 OV tab.4'!H31,0),"")</f>
        <v>2180</v>
      </c>
      <c r="I31" s="85">
        <f>IF(ISNUMBER('Tabulka č. 4'!I31-'KN 2017 OV tab.4'!I31),ROUND('Tabulka č. 4'!I31-'KN 2017 OV tab.4'!I31,0),"")</f>
        <v>3729</v>
      </c>
      <c r="J31" s="85">
        <f>IF(ISNUMBER('Tabulka č. 4'!J31-'KN 2017 OV tab.4'!J31),ROUND('Tabulka č. 4'!J31-'KN 2017 OV tab.4'!J31,0),"")</f>
        <v>3397</v>
      </c>
      <c r="K31" s="85">
        <f>IF(ISNUMBER('Tabulka č. 4'!K31-'KN 2017 OV tab.4'!K31),ROUND('Tabulka č. 4'!K31-'KN 2017 OV tab.4'!K31,0),"")</f>
        <v>3388</v>
      </c>
      <c r="L31" s="86">
        <f>IF(ISNUMBER('Tabulka č. 4'!L31-'KN 2017 OV tab.4'!L31),ROUND('Tabulka č. 4'!L31-'KN 2017 OV tab.4'!L31,0),"")</f>
        <v>4214</v>
      </c>
      <c r="M31" s="85">
        <f>IF(ISNUMBER('Tabulka č. 4'!M31-'KN 2017 OV tab.4'!M31),ROUND('Tabulka č. 4'!M31-'KN 2017 OV tab.4'!M31,0),"")</f>
        <v>3576</v>
      </c>
      <c r="N31" s="85">
        <f>IF(ISNUMBER('Tabulka č. 4'!N31-'KN 2017 OV tab.4'!N31),ROUND('Tabulka č. 4'!N31-'KN 2017 OV tab.4'!N31,0),"")</f>
        <v>4580</v>
      </c>
      <c r="O31" s="87">
        <f>IF(ISNUMBER('Tabulka č. 4'!O31-'KN 2017 OV tab.4'!O31),ROUND('Tabulka č. 4'!O31-'KN 2017 OV tab.4'!O31,0),"")</f>
        <v>3280</v>
      </c>
      <c r="P31" s="49">
        <f t="shared" si="3"/>
        <v>3659.5</v>
      </c>
    </row>
    <row r="32" spans="1:16" x14ac:dyDescent="0.25">
      <c r="A32" s="43" t="s">
        <v>27</v>
      </c>
      <c r="B32" s="82">
        <f>IF(ISNUMBER('Tabulka č. 4'!B32-'KN 2017 OV tab.4'!B32),ROUND('Tabulka č. 4'!B32-'KN 2017 OV tab.4'!B32,2),"")</f>
        <v>0</v>
      </c>
      <c r="C32" s="82">
        <f>IF(ISNUMBER('Tabulka č. 4'!C32-'KN 2017 OV tab.4'!C32),ROUND('Tabulka č. 4'!C32-'KN 2017 OV tab.4'!C32,2),"")</f>
        <v>1.48</v>
      </c>
      <c r="D32" s="82">
        <f>IF(ISNUMBER('Tabulka č. 4'!D32-'KN 2017 OV tab.4'!D32),ROUND('Tabulka č. 4'!D32-'KN 2017 OV tab.4'!D32,2),"")</f>
        <v>0</v>
      </c>
      <c r="E32" s="82">
        <f>IF(ISNUMBER('Tabulka č. 4'!E32-'KN 2017 OV tab.4'!E32),ROUND('Tabulka č. 4'!E32-'KN 2017 OV tab.4'!E32,2),"")</f>
        <v>0</v>
      </c>
      <c r="F32" s="82">
        <f>IF(ISNUMBER('Tabulka č. 4'!F32-'KN 2017 OV tab.4'!F32),ROUND('Tabulka č. 4'!F32-'KN 2017 OV tab.4'!F32,2),"")</f>
        <v>0.41</v>
      </c>
      <c r="G32" s="83">
        <f>IF(ISNUMBER('Tabulka č. 4'!G32-'KN 2017 OV tab.4'!G32),ROUND('Tabulka č. 4'!G32-'KN 2017 OV tab.4'!G32,2),"")</f>
        <v>0</v>
      </c>
      <c r="H32" s="82">
        <f>IF(ISNUMBER('Tabulka č. 4'!H32-'KN 2017 OV tab.4'!H32),ROUND('Tabulka č. 4'!H32-'KN 2017 OV tab.4'!H32,2),"")</f>
        <v>0</v>
      </c>
      <c r="I32" s="82">
        <f>IF(ISNUMBER('Tabulka č. 4'!I32-'KN 2017 OV tab.4'!I32),ROUND('Tabulka č. 4'!I32-'KN 2017 OV tab.4'!I32,2),"")</f>
        <v>0</v>
      </c>
      <c r="J32" s="82">
        <f>IF(ISNUMBER('Tabulka č. 4'!J32-'KN 2017 OV tab.4'!J32),ROUND('Tabulka č. 4'!J32-'KN 2017 OV tab.4'!J32,2),"")</f>
        <v>0</v>
      </c>
      <c r="K32" s="82">
        <f>IF(ISNUMBER('Tabulka č. 4'!K32-'KN 2017 OV tab.4'!K32),ROUND('Tabulka č. 4'!K32-'KN 2017 OV tab.4'!K32,2),"")</f>
        <v>0</v>
      </c>
      <c r="L32" s="82">
        <f>IF(ISNUMBER('Tabulka č. 4'!L32-'KN 2017 OV tab.4'!L32),ROUND('Tabulka č. 4'!L32-'KN 2017 OV tab.4'!L32,2),"")</f>
        <v>0</v>
      </c>
      <c r="M32" s="82">
        <f>IF(ISNUMBER('Tabulka č. 4'!M32-'KN 2017 OV tab.4'!M32),ROUND('Tabulka č. 4'!M32-'KN 2017 OV tab.4'!M32,2),"")</f>
        <v>0</v>
      </c>
      <c r="N32" s="82">
        <f>IF(ISNUMBER('Tabulka č. 4'!N32-'KN 2017 OV tab.4'!N32),ROUND('Tabulka č. 4'!N32-'KN 2017 OV tab.4'!N32,2),"")</f>
        <v>0</v>
      </c>
      <c r="O32" s="84">
        <f>IF(ISNUMBER('Tabulka č. 4'!O32-'KN 2017 OV tab.4'!O32),ROUND('Tabulka č. 4'!O32-'KN 2017 OV tab.4'!O32,2),"")</f>
        <v>0</v>
      </c>
      <c r="P32" s="48">
        <f t="shared" si="3"/>
        <v>0.13499999999999998</v>
      </c>
    </row>
    <row r="33" spans="1:16" s="39" customFormat="1" ht="15.75" thickBot="1" x14ac:dyDescent="0.3">
      <c r="A33" s="44" t="s">
        <v>28</v>
      </c>
      <c r="B33" s="88">
        <f>IF(ISNUMBER('Tabulka č. 4'!B33-'KN 2017 OV tab.4'!B33),ROUND('Tabulka č. 4'!B33-'KN 2017 OV tab.4'!B33,0),"")</f>
        <v>3480</v>
      </c>
      <c r="C33" s="88">
        <f>IF(ISNUMBER('Tabulka č. 4'!C33-'KN 2017 OV tab.4'!C33),ROUND('Tabulka č. 4'!C33-'KN 2017 OV tab.4'!C33,0),"")</f>
        <v>3727</v>
      </c>
      <c r="D33" s="88">
        <f>IF(ISNUMBER('Tabulka č. 4'!D33-'KN 2017 OV tab.4'!D33),ROUND('Tabulka č. 4'!D33-'KN 2017 OV tab.4'!D33,0),"")</f>
        <v>2915</v>
      </c>
      <c r="E33" s="88">
        <f>IF(ISNUMBER('Tabulka č. 4'!E33-'KN 2017 OV tab.4'!E33),ROUND('Tabulka č. 4'!E33-'KN 2017 OV tab.4'!E33,0),"")</f>
        <v>3327</v>
      </c>
      <c r="F33" s="88">
        <f>IF(ISNUMBER('Tabulka č. 4'!F33-'KN 2017 OV tab.4'!F33),ROUND('Tabulka č. 4'!F33-'KN 2017 OV tab.4'!F33,0),"")</f>
        <v>2700</v>
      </c>
      <c r="G33" s="88">
        <f>IF(ISNUMBER('Tabulka č. 4'!G33-'KN 2017 OV tab.4'!G33),ROUND('Tabulka č. 4'!G33-'KN 2017 OV tab.4'!G33,0),"")</f>
        <v>1900</v>
      </c>
      <c r="H33" s="88">
        <f>IF(ISNUMBER('Tabulka č. 4'!H33-'KN 2017 OV tab.4'!H33),ROUND('Tabulka č. 4'!H33-'KN 2017 OV tab.4'!H33,0),"")</f>
        <v>1720</v>
      </c>
      <c r="I33" s="88">
        <f>IF(ISNUMBER('Tabulka č. 4'!I33-'KN 2017 OV tab.4'!I33),ROUND('Tabulka č. 4'!I33-'KN 2017 OV tab.4'!I33,0),"")</f>
        <v>2787</v>
      </c>
      <c r="J33" s="88">
        <f>IF(ISNUMBER('Tabulka č. 4'!J33-'KN 2017 OV tab.4'!J33),ROUND('Tabulka č. 4'!J33-'KN 2017 OV tab.4'!J33,0),"")</f>
        <v>2786</v>
      </c>
      <c r="K33" s="88">
        <f>IF(ISNUMBER('Tabulka č. 4'!K33-'KN 2017 OV tab.4'!K33),ROUND('Tabulka č. 4'!K33-'KN 2017 OV tab.4'!K33,0),"")</f>
        <v>2784</v>
      </c>
      <c r="L33" s="89">
        <f>IF(ISNUMBER('Tabulka č. 4'!L33-'KN 2017 OV tab.4'!L33),ROUND('Tabulka č. 4'!L33-'KN 2017 OV tab.4'!L33,0),"")</f>
        <v>3385</v>
      </c>
      <c r="M33" s="88">
        <f>IF(ISNUMBER('Tabulka č. 4'!M33-'KN 2017 OV tab.4'!M33),ROUND('Tabulka č. 4'!M33-'KN 2017 OV tab.4'!M33,0),"")</f>
        <v>2813</v>
      </c>
      <c r="N33" s="88">
        <f>IF(ISNUMBER('Tabulka č. 4'!N33-'KN 2017 OV tab.4'!N33),ROUND('Tabulka č. 4'!N33-'KN 2017 OV tab.4'!N33,0),"")</f>
        <v>2200</v>
      </c>
      <c r="O33" s="90">
        <f>IF(ISNUMBER('Tabulka č. 4'!O33-'KN 2017 OV tab.4'!O33),ROUND('Tabulka č. 4'!O33-'KN 2017 OV tab.4'!O33,0),"")</f>
        <v>3000</v>
      </c>
      <c r="P33" s="50">
        <f t="shared" si="3"/>
        <v>2823.1428571428573</v>
      </c>
    </row>
    <row r="34" spans="1:16" s="41" customFormat="1" ht="19.5" thickBot="1" x14ac:dyDescent="0.35">
      <c r="A34" s="100" t="str">
        <f>'KN 2018'!A27</f>
        <v>29-54-H/01 Cukrář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4'!B35-'KN 2017 OV tab.4'!B35),ROUND('Tabulka č. 4'!B35-'KN 2017 OV tab.4'!B35,0),"")</f>
        <v>3459</v>
      </c>
      <c r="C35" s="78">
        <f>IF(ISNUMBER('Tabulka č. 4'!C35-'KN 2017 OV tab.4'!C35),ROUND('Tabulka č. 4'!C35-'KN 2017 OV tab.4'!C35,0),"")</f>
        <v>3274</v>
      </c>
      <c r="D35" s="78">
        <f>IF(ISNUMBER('Tabulka č. 4'!D35-'KN 2017 OV tab.4'!D35),ROUND('Tabulka č. 4'!D35-'KN 2017 OV tab.4'!D35,0),"")</f>
        <v>3808</v>
      </c>
      <c r="E35" s="78">
        <f>IF(ISNUMBER('Tabulka č. 4'!E35-'KN 2017 OV tab.4'!E35),ROUND('Tabulka č. 4'!E35-'KN 2017 OV tab.4'!E35,0),"")</f>
        <v>3268</v>
      </c>
      <c r="F35" s="78">
        <f>IF(ISNUMBER('Tabulka č. 4'!F35-'KN 2017 OV tab.4'!F35),ROUND('Tabulka č. 4'!F35-'KN 2017 OV tab.4'!F35,0),"")</f>
        <v>-667</v>
      </c>
      <c r="G35" s="78">
        <f>IF(ISNUMBER('Tabulka č. 4'!G35-'KN 2017 OV tab.4'!G35),ROUND('Tabulka č. 4'!G35-'KN 2017 OV tab.4'!G35,0),"")</f>
        <v>1757</v>
      </c>
      <c r="H35" s="78">
        <f>IF(ISNUMBER('Tabulka č. 4'!H35-'KN 2017 OV tab.4'!H35),ROUND('Tabulka č. 4'!H35-'KN 2017 OV tab.4'!H35,0),"")</f>
        <v>3357</v>
      </c>
      <c r="I35" s="78">
        <f>IF(ISNUMBER('Tabulka č. 4'!I35-'KN 2017 OV tab.4'!I35),ROUND('Tabulka č. 4'!I35-'KN 2017 OV tab.4'!I35,0),"")</f>
        <v>2967</v>
      </c>
      <c r="J35" s="78">
        <f>IF(ISNUMBER('Tabulka č. 4'!J35-'KN 2017 OV tab.4'!J35),ROUND('Tabulka č. 4'!J35-'KN 2017 OV tab.4'!J35,0),"")</f>
        <v>2646</v>
      </c>
      <c r="K35" s="78">
        <f>IF(ISNUMBER('Tabulka č. 4'!K35-'KN 2017 OV tab.4'!K35),ROUND('Tabulka č. 4'!K35-'KN 2017 OV tab.4'!K35,0),"")</f>
        <v>2881</v>
      </c>
      <c r="L35" s="78">
        <f>IF(ISNUMBER('Tabulka č. 4'!L35-'KN 2017 OV tab.4'!L35),ROUND('Tabulka č. 4'!L35-'KN 2017 OV tab.4'!L35,0),"")</f>
        <v>3650</v>
      </c>
      <c r="M35" s="78">
        <f>IF(ISNUMBER('Tabulka č. 4'!M35-'KN 2017 OV tab.4'!M35),ROUND('Tabulka č. 4'!M35-'KN 2017 OV tab.4'!M35,0),"")</f>
        <v>2769</v>
      </c>
      <c r="N35" s="78">
        <f>IF(ISNUMBER('Tabulka č. 4'!N35-'KN 2017 OV tab.4'!N35),ROUND('Tabulka č. 4'!N35-'KN 2017 OV tab.4'!N35,0),"")</f>
        <v>4203</v>
      </c>
      <c r="O35" s="79">
        <f>IF(ISNUMBER('Tabulka č. 4'!O35-'KN 2017 OV tab.4'!O35),ROUND('Tabulka č. 4'!O35-'KN 2017 OV tab.4'!O35,0),"")</f>
        <v>2833</v>
      </c>
      <c r="P35" s="46">
        <f>IF(ISNUMBER(AVERAGE(B35:O35)),AVERAGE(B35:O35),"")</f>
        <v>2871.7857142857142</v>
      </c>
    </row>
    <row r="36" spans="1:16" s="39" customFormat="1" x14ac:dyDescent="0.25">
      <c r="A36" s="42" t="s">
        <v>52</v>
      </c>
      <c r="B36" s="80">
        <f>IF(ISNUMBER('Tabulka č. 4'!B36-'KN 2017 OV tab.4'!B36),ROUND('Tabulka č. 4'!B36-'KN 2017 OV tab.4'!B36,0),"")</f>
        <v>0</v>
      </c>
      <c r="C36" s="80">
        <f>IF(ISNUMBER('Tabulka č. 4'!C36-'KN 2017 OV tab.4'!C36),ROUND('Tabulka č. 4'!C36-'KN 2017 OV tab.4'!C36,0),"")</f>
        <v>0</v>
      </c>
      <c r="D36" s="80">
        <f>IF(ISNUMBER('Tabulka č. 4'!D36-'KN 2017 OV tab.4'!D36),ROUND('Tabulka č. 4'!D36-'KN 2017 OV tab.4'!D36,0),"")</f>
        <v>0</v>
      </c>
      <c r="E36" s="80">
        <f>IF(ISNUMBER('Tabulka č. 4'!E36-'KN 2017 OV tab.4'!E36),ROUND('Tabulka č. 4'!E36-'KN 2017 OV tab.4'!E36,0),"")</f>
        <v>0</v>
      </c>
      <c r="F36" s="80">
        <f>IF(ISNUMBER('Tabulka č. 4'!F36-'KN 2017 OV tab.4'!F36),ROUND('Tabulka č. 4'!F36-'KN 2017 OV tab.4'!F36,0),"")</f>
        <v>0</v>
      </c>
      <c r="G36" s="80">
        <f>IF(ISNUMBER('Tabulka č. 4'!G36-'KN 2017 OV tab.4'!G36),ROUND('Tabulka č. 4'!G36-'KN 2017 OV tab.4'!G36,0),"")</f>
        <v>7</v>
      </c>
      <c r="H36" s="80">
        <f>IF(ISNUMBER('Tabulka č. 4'!H36-'KN 2017 OV tab.4'!H36),ROUND('Tabulka č. 4'!H36-'KN 2017 OV tab.4'!H36,0),"")</f>
        <v>0</v>
      </c>
      <c r="I36" s="80">
        <f>IF(ISNUMBER('Tabulka č. 4'!I36-'KN 2017 OV tab.4'!I36),ROUND('Tabulka č. 4'!I36-'KN 2017 OV tab.4'!I36,0),"")</f>
        <v>2</v>
      </c>
      <c r="J36" s="80">
        <f>IF(ISNUMBER('Tabulka č. 4'!J36-'KN 2017 OV tab.4'!J36),ROUND('Tabulka č. 4'!J36-'KN 2017 OV tab.4'!J36,0),"")</f>
        <v>-12</v>
      </c>
      <c r="K36" s="80">
        <f>IF(ISNUMBER('Tabulka č. 4'!K36-'KN 2017 OV tab.4'!K36),ROUND('Tabulka č. 4'!K36-'KN 2017 OV tab.4'!K36,0),"")</f>
        <v>-8</v>
      </c>
      <c r="L36" s="80">
        <f>IF(ISNUMBER('Tabulka č. 4'!L36-'KN 2017 OV tab.4'!L36),ROUND('Tabulka č. 4'!L36-'KN 2017 OV tab.4'!L36,0),"")</f>
        <v>0</v>
      </c>
      <c r="M36" s="80">
        <f>IF(ISNUMBER('Tabulka č. 4'!M36-'KN 2017 OV tab.4'!M36),ROUND('Tabulka č. 4'!M36-'KN 2017 OV tab.4'!M36,0),"")</f>
        <v>0</v>
      </c>
      <c r="N36" s="80">
        <f>IF(ISNUMBER('Tabulka č. 4'!N36-'KN 2017 OV tab.4'!N36),ROUND('Tabulka č. 4'!N36-'KN 2017 OV tab.4'!N36,0),"")</f>
        <v>0</v>
      </c>
      <c r="O36" s="81">
        <f>IF(ISNUMBER('Tabulka č. 4'!O36-'KN 2017 OV tab.4'!O36),ROUND('Tabulka č. 4'!O36-'KN 2017 OV tab.4'!O36,0),"")</f>
        <v>-15</v>
      </c>
      <c r="P36" s="47">
        <f t="shared" ref="P36:P40" si="4">IF(ISNUMBER(AVERAGE(B36:O36)),AVERAGE(B36:O36),"")</f>
        <v>-1.8571428571428572</v>
      </c>
    </row>
    <row r="37" spans="1:16" x14ac:dyDescent="0.25">
      <c r="A37" s="43" t="s">
        <v>25</v>
      </c>
      <c r="B37" s="82">
        <f>IF(ISNUMBER('Tabulka č. 4'!B37-'KN 2017 OV tab.4'!B37),ROUND('Tabulka č. 4'!B37-'KN 2017 OV tab.4'!B37,2),"")</f>
        <v>0</v>
      </c>
      <c r="C37" s="82">
        <f>IF(ISNUMBER('Tabulka č. 4'!C37-'KN 2017 OV tab.4'!C37),ROUND('Tabulka č. 4'!C37-'KN 2017 OV tab.4'!C37,2),"")</f>
        <v>1.04</v>
      </c>
      <c r="D37" s="82">
        <f>IF(ISNUMBER('Tabulka č. 4'!D37-'KN 2017 OV tab.4'!D37),ROUND('Tabulka č. 4'!D37-'KN 2017 OV tab.4'!D37,2),"")</f>
        <v>0</v>
      </c>
      <c r="E37" s="82">
        <f>IF(ISNUMBER('Tabulka č. 4'!E37-'KN 2017 OV tab.4'!E37),ROUND('Tabulka č. 4'!E37-'KN 2017 OV tab.4'!E37,2),"")</f>
        <v>0</v>
      </c>
      <c r="F37" s="82">
        <f>IF(ISNUMBER('Tabulka č. 4'!F37-'KN 2017 OV tab.4'!F37),ROUND('Tabulka č. 4'!F37-'KN 2017 OV tab.4'!F37,2),"")</f>
        <v>8.16</v>
      </c>
      <c r="G37" s="83">
        <f>IF(ISNUMBER('Tabulka č. 4'!G37-'KN 2017 OV tab.4'!G37),ROUND('Tabulka č. 4'!G37-'KN 2017 OV tab.4'!G37,2),"")</f>
        <v>0</v>
      </c>
      <c r="H37" s="82">
        <f>IF(ISNUMBER('Tabulka č. 4'!H37-'KN 2017 OV tab.4'!H37),ROUND('Tabulka č. 4'!H37-'KN 2017 OV tab.4'!H37,2),"")</f>
        <v>-1.65</v>
      </c>
      <c r="I37" s="82">
        <f>IF(ISNUMBER('Tabulka č. 4'!I37-'KN 2017 OV tab.4'!I37),ROUND('Tabulka č. 4'!I37-'KN 2017 OV tab.4'!I37,2),"")</f>
        <v>0</v>
      </c>
      <c r="J37" s="82">
        <f>IF(ISNUMBER('Tabulka č. 4'!J37-'KN 2017 OV tab.4'!J37),ROUND('Tabulka č. 4'!J37-'KN 2017 OV tab.4'!J37,2),"")</f>
        <v>0</v>
      </c>
      <c r="K37" s="82">
        <f>IF(ISNUMBER('Tabulka č. 4'!K37-'KN 2017 OV tab.4'!K37),ROUND('Tabulka č. 4'!K37-'KN 2017 OV tab.4'!K37,2),"")</f>
        <v>0</v>
      </c>
      <c r="L37" s="82">
        <f>IF(ISNUMBER('Tabulka č. 4'!L37-'KN 2017 OV tab.4'!L37),ROUND('Tabulka č. 4'!L37-'KN 2017 OV tab.4'!L37,2),"")</f>
        <v>-0.14000000000000001</v>
      </c>
      <c r="M37" s="82">
        <f>IF(ISNUMBER('Tabulka č. 4'!M37-'KN 2017 OV tab.4'!M37),ROUND('Tabulka č. 4'!M37-'KN 2017 OV tab.4'!M37,2),"")</f>
        <v>0</v>
      </c>
      <c r="N37" s="82">
        <f>IF(ISNUMBER('Tabulka č. 4'!N37-'KN 2017 OV tab.4'!N37),ROUND('Tabulka č. 4'!N37-'KN 2017 OV tab.4'!N37,2),"")</f>
        <v>0</v>
      </c>
      <c r="O37" s="84">
        <f>IF(ISNUMBER('Tabulka č. 4'!O37-'KN 2017 OV tab.4'!O37),ROUND('Tabulka č. 4'!O37-'KN 2017 OV tab.4'!O37,2),"")</f>
        <v>0</v>
      </c>
      <c r="P37" s="48">
        <f t="shared" si="4"/>
        <v>0.52928571428571425</v>
      </c>
    </row>
    <row r="38" spans="1:16" s="39" customFormat="1" x14ac:dyDescent="0.25">
      <c r="A38" s="42" t="s">
        <v>26</v>
      </c>
      <c r="B38" s="85">
        <f>IF(ISNUMBER('Tabulka č. 4'!B38-'KN 2017 OV tab.4'!B38),ROUND('Tabulka č. 4'!B38-'KN 2017 OV tab.4'!B38,0),"")</f>
        <v>3550</v>
      </c>
      <c r="C38" s="85">
        <f>IF(ISNUMBER('Tabulka č. 4'!C38-'KN 2017 OV tab.4'!C38),ROUND('Tabulka č. 4'!C38-'KN 2017 OV tab.4'!C38,0),"")</f>
        <v>5738</v>
      </c>
      <c r="D38" s="85">
        <f>IF(ISNUMBER('Tabulka č. 4'!D38-'KN 2017 OV tab.4'!D38),ROUND('Tabulka č. 4'!D38-'KN 2017 OV tab.4'!D38,0),"")</f>
        <v>3706</v>
      </c>
      <c r="E38" s="85">
        <f>IF(ISNUMBER('Tabulka č. 4'!E38-'KN 2017 OV tab.4'!E38),ROUND('Tabulka č. 4'!E38-'KN 2017 OV tab.4'!E38,0),"")</f>
        <v>4047</v>
      </c>
      <c r="F38" s="85">
        <f>IF(ISNUMBER('Tabulka č. 4'!F38-'KN 2017 OV tab.4'!F38),ROUND('Tabulka č. 4'!F38-'KN 2017 OV tab.4'!F38,0),"")</f>
        <v>3500</v>
      </c>
      <c r="G38" s="85">
        <f>IF(ISNUMBER('Tabulka č. 4'!G38-'KN 2017 OV tab.4'!G38),ROUND('Tabulka č. 4'!G38-'KN 2017 OV tab.4'!G38,0),"")</f>
        <v>2348</v>
      </c>
      <c r="H38" s="85">
        <f>IF(ISNUMBER('Tabulka č. 4'!H38-'KN 2017 OV tab.4'!H38),ROUND('Tabulka č. 4'!H38-'KN 2017 OV tab.4'!H38,0),"")</f>
        <v>2180</v>
      </c>
      <c r="I38" s="85">
        <f>IF(ISNUMBER('Tabulka č. 4'!I38-'KN 2017 OV tab.4'!I38),ROUND('Tabulka č. 4'!I38-'KN 2017 OV tab.4'!I38,0),"")</f>
        <v>3729</v>
      </c>
      <c r="J38" s="85">
        <f>IF(ISNUMBER('Tabulka č. 4'!J38-'KN 2017 OV tab.4'!J38),ROUND('Tabulka č. 4'!J38-'KN 2017 OV tab.4'!J38,0),"")</f>
        <v>3397</v>
      </c>
      <c r="K38" s="85">
        <f>IF(ISNUMBER('Tabulka č. 4'!K38-'KN 2017 OV tab.4'!K38),ROUND('Tabulka č. 4'!K38-'KN 2017 OV tab.4'!K38,0),"")</f>
        <v>3388</v>
      </c>
      <c r="L38" s="86">
        <f>IF(ISNUMBER('Tabulka č. 4'!L38-'KN 2017 OV tab.4'!L38),ROUND('Tabulka č. 4'!L38-'KN 2017 OV tab.4'!L38,0),"")</f>
        <v>4214</v>
      </c>
      <c r="M38" s="85">
        <f>IF(ISNUMBER('Tabulka č. 4'!M38-'KN 2017 OV tab.4'!M38),ROUND('Tabulka č. 4'!M38-'KN 2017 OV tab.4'!M38,0),"")</f>
        <v>3576</v>
      </c>
      <c r="N38" s="85">
        <f>IF(ISNUMBER('Tabulka č. 4'!N38-'KN 2017 OV tab.4'!N38),ROUND('Tabulka č. 4'!N38-'KN 2017 OV tab.4'!N38,0),"")</f>
        <v>4580</v>
      </c>
      <c r="O38" s="87">
        <f>IF(ISNUMBER('Tabulka č. 4'!O38-'KN 2017 OV tab.4'!O38),ROUND('Tabulka č. 4'!O38-'KN 2017 OV tab.4'!O38,0),"")</f>
        <v>3280</v>
      </c>
      <c r="P38" s="49">
        <f t="shared" si="4"/>
        <v>3659.5</v>
      </c>
    </row>
    <row r="39" spans="1:16" x14ac:dyDescent="0.25">
      <c r="A39" s="43" t="s">
        <v>27</v>
      </c>
      <c r="B39" s="82">
        <f>IF(ISNUMBER('Tabulka č. 4'!B39-'KN 2017 OV tab.4'!B39),ROUND('Tabulka č. 4'!B39-'KN 2017 OV tab.4'!B39,2),"")</f>
        <v>0</v>
      </c>
      <c r="C39" s="82">
        <f>IF(ISNUMBER('Tabulka č. 4'!C39-'KN 2017 OV tab.4'!C39),ROUND('Tabulka č. 4'!C39-'KN 2017 OV tab.4'!C39,2),"")</f>
        <v>1.48</v>
      </c>
      <c r="D39" s="82">
        <f>IF(ISNUMBER('Tabulka č. 4'!D39-'KN 2017 OV tab.4'!D39),ROUND('Tabulka č. 4'!D39-'KN 2017 OV tab.4'!D39,2),"")</f>
        <v>0</v>
      </c>
      <c r="E39" s="82">
        <f>IF(ISNUMBER('Tabulka č. 4'!E39-'KN 2017 OV tab.4'!E39),ROUND('Tabulka č. 4'!E39-'KN 2017 OV tab.4'!E39,2),"")</f>
        <v>0</v>
      </c>
      <c r="F39" s="82">
        <f>IF(ISNUMBER('Tabulka č. 4'!F39-'KN 2017 OV tab.4'!F39),ROUND('Tabulka č. 4'!F39-'KN 2017 OV tab.4'!F39,2),"")</f>
        <v>5.97</v>
      </c>
      <c r="G39" s="83">
        <f>IF(ISNUMBER('Tabulka č. 4'!G39-'KN 2017 OV tab.4'!G39),ROUND('Tabulka č. 4'!G39-'KN 2017 OV tab.4'!G39,2),"")</f>
        <v>0</v>
      </c>
      <c r="H39" s="82">
        <f>IF(ISNUMBER('Tabulka č. 4'!H39-'KN 2017 OV tab.4'!H39),ROUND('Tabulka č. 4'!H39-'KN 2017 OV tab.4'!H39,2),"")</f>
        <v>0</v>
      </c>
      <c r="I39" s="82">
        <f>IF(ISNUMBER('Tabulka č. 4'!I39-'KN 2017 OV tab.4'!I39),ROUND('Tabulka č. 4'!I39-'KN 2017 OV tab.4'!I39,2),"")</f>
        <v>0</v>
      </c>
      <c r="J39" s="82">
        <f>IF(ISNUMBER('Tabulka č. 4'!J39-'KN 2017 OV tab.4'!J39),ROUND('Tabulka č. 4'!J39-'KN 2017 OV tab.4'!J39,2),"")</f>
        <v>0</v>
      </c>
      <c r="K39" s="82">
        <f>IF(ISNUMBER('Tabulka č. 4'!K39-'KN 2017 OV tab.4'!K39),ROUND('Tabulka č. 4'!K39-'KN 2017 OV tab.4'!K39,2),"")</f>
        <v>0</v>
      </c>
      <c r="L39" s="82">
        <f>IF(ISNUMBER('Tabulka č. 4'!L39-'KN 2017 OV tab.4'!L39),ROUND('Tabulka č. 4'!L39-'KN 2017 OV tab.4'!L39,2),"")</f>
        <v>0</v>
      </c>
      <c r="M39" s="82">
        <f>IF(ISNUMBER('Tabulka č. 4'!M39-'KN 2017 OV tab.4'!M39),ROUND('Tabulka č. 4'!M39-'KN 2017 OV tab.4'!M39,2),"")</f>
        <v>0</v>
      </c>
      <c r="N39" s="82">
        <f>IF(ISNUMBER('Tabulka č. 4'!N39-'KN 2017 OV tab.4'!N39),ROUND('Tabulka č. 4'!N39-'KN 2017 OV tab.4'!N39,2),"")</f>
        <v>0</v>
      </c>
      <c r="O39" s="84">
        <f>IF(ISNUMBER('Tabulka č. 4'!O39-'KN 2017 OV tab.4'!O39),ROUND('Tabulka č. 4'!O39-'KN 2017 OV tab.4'!O39,2),"")</f>
        <v>0</v>
      </c>
      <c r="P39" s="48">
        <f t="shared" si="4"/>
        <v>0.53214285714285714</v>
      </c>
    </row>
    <row r="40" spans="1:16" s="39" customFormat="1" ht="15.75" thickBot="1" x14ac:dyDescent="0.3">
      <c r="A40" s="44" t="s">
        <v>28</v>
      </c>
      <c r="B40" s="88">
        <f>IF(ISNUMBER('Tabulka č. 4'!B40-'KN 2017 OV tab.4'!B40),ROUND('Tabulka č. 4'!B40-'KN 2017 OV tab.4'!B40,0),"")</f>
        <v>3480</v>
      </c>
      <c r="C40" s="88">
        <f>IF(ISNUMBER('Tabulka č. 4'!C40-'KN 2017 OV tab.4'!C40),ROUND('Tabulka č. 4'!C40-'KN 2017 OV tab.4'!C40,0),"")</f>
        <v>3727</v>
      </c>
      <c r="D40" s="88">
        <f>IF(ISNUMBER('Tabulka č. 4'!D40-'KN 2017 OV tab.4'!D40),ROUND('Tabulka č. 4'!D40-'KN 2017 OV tab.4'!D40,0),"")</f>
        <v>2915</v>
      </c>
      <c r="E40" s="88">
        <f>IF(ISNUMBER('Tabulka č. 4'!E40-'KN 2017 OV tab.4'!E40),ROUND('Tabulka č. 4'!E40-'KN 2017 OV tab.4'!E40,0),"")</f>
        <v>3327</v>
      </c>
      <c r="F40" s="88">
        <f>IF(ISNUMBER('Tabulka č. 4'!F40-'KN 2017 OV tab.4'!F40),ROUND('Tabulka č. 4'!F40-'KN 2017 OV tab.4'!F40,0),"")</f>
        <v>2700</v>
      </c>
      <c r="G40" s="88">
        <f>IF(ISNUMBER('Tabulka č. 4'!G40-'KN 2017 OV tab.4'!G40),ROUND('Tabulka č. 4'!G40-'KN 2017 OV tab.4'!G40,0),"")</f>
        <v>1900</v>
      </c>
      <c r="H40" s="88">
        <f>IF(ISNUMBER('Tabulka č. 4'!H40-'KN 2017 OV tab.4'!H40),ROUND('Tabulka č. 4'!H40-'KN 2017 OV tab.4'!H40,0),"")</f>
        <v>1720</v>
      </c>
      <c r="I40" s="88">
        <f>IF(ISNUMBER('Tabulka č. 4'!I40-'KN 2017 OV tab.4'!I40),ROUND('Tabulka č. 4'!I40-'KN 2017 OV tab.4'!I40,0),"")</f>
        <v>2787</v>
      </c>
      <c r="J40" s="88">
        <f>IF(ISNUMBER('Tabulka č. 4'!J40-'KN 2017 OV tab.4'!J40),ROUND('Tabulka č. 4'!J40-'KN 2017 OV tab.4'!J40,0),"")</f>
        <v>2786</v>
      </c>
      <c r="K40" s="88">
        <f>IF(ISNUMBER('Tabulka č. 4'!K40-'KN 2017 OV tab.4'!K40),ROUND('Tabulka č. 4'!K40-'KN 2017 OV tab.4'!K40,0),"")</f>
        <v>2784</v>
      </c>
      <c r="L40" s="89">
        <f>IF(ISNUMBER('Tabulka č. 4'!L40-'KN 2017 OV tab.4'!L40),ROUND('Tabulka č. 4'!L40-'KN 2017 OV tab.4'!L40,0),"")</f>
        <v>3385</v>
      </c>
      <c r="M40" s="88">
        <f>IF(ISNUMBER('Tabulka č. 4'!M40-'KN 2017 OV tab.4'!M40),ROUND('Tabulka č. 4'!M40-'KN 2017 OV tab.4'!M40,0),"")</f>
        <v>2813</v>
      </c>
      <c r="N40" s="88">
        <f>IF(ISNUMBER('Tabulka č. 4'!N40-'KN 2017 OV tab.4'!N40),ROUND('Tabulka č. 4'!N40-'KN 2017 OV tab.4'!N40,0),"")</f>
        <v>2200</v>
      </c>
      <c r="O40" s="90">
        <f>IF(ISNUMBER('Tabulka č. 4'!O40-'KN 2017 OV tab.4'!O40),ROUND('Tabulka č. 4'!O40-'KN 2017 OV tab.4'!O40,0),"")</f>
        <v>3000</v>
      </c>
      <c r="P40" s="50">
        <f t="shared" si="4"/>
        <v>2823.1428571428573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P36" sqref="P36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8" t="str">
        <f>'Tabulka č. 7'!A1:P1</f>
        <v>Porovnání krajských normativů a ukazatelů pro stanovení krajských normativů v letech 2017 a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tr">
        <f>'Tabulka č. 7'!A4</f>
        <v>změna roku 2018 oproti roku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2018'!A28</f>
        <v>23-51-H/01 Strojní mechanik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5'!B7-'KN 2017 OV tab.5'!B7),ROUND('Tabulka č. 5'!B7-'KN 2017 OV tab.5'!B7,0),"")</f>
        <v>3527</v>
      </c>
      <c r="C7" s="78">
        <f>IF(ISNUMBER('Tabulka č. 5'!C7-'KN 2017 OV tab.5'!C7),ROUND('Tabulka č. 5'!C7-'KN 2017 OV tab.5'!C7,0),"")</f>
        <v>3765</v>
      </c>
      <c r="D7" s="78">
        <f>IF(ISNUMBER('Tabulka č. 5'!D7-'KN 2017 OV tab.5'!D7),ROUND('Tabulka č. 5'!D7-'KN 2017 OV tab.5'!D7,0),"")</f>
        <v>3101</v>
      </c>
      <c r="E7" s="78">
        <f>IF(ISNUMBER('Tabulka č. 5'!E7-'KN 2017 OV tab.5'!E7),ROUND('Tabulka č. 5'!E7-'KN 2017 OV tab.5'!E7,0),"")</f>
        <v>3162</v>
      </c>
      <c r="F7" s="78">
        <f>IF(ISNUMBER('Tabulka č. 5'!F7-'KN 2017 OV tab.5'!F7),ROUND('Tabulka č. 5'!F7-'KN 2017 OV tab.5'!F7,0),"")</f>
        <v>3061</v>
      </c>
      <c r="G7" s="78">
        <f>IF(ISNUMBER('Tabulka č. 5'!G7-'KN 2017 OV tab.5'!G7),ROUND('Tabulka č. 5'!G7-'KN 2017 OV tab.5'!G7,0),"")</f>
        <v>2793</v>
      </c>
      <c r="H7" s="78">
        <f>IF(ISNUMBER('Tabulka č. 5'!H7-'KN 2017 OV tab.5'!H7),ROUND('Tabulka č. 5'!H7-'KN 2017 OV tab.5'!H7,0),"")</f>
        <v>2321</v>
      </c>
      <c r="I7" s="78">
        <f>IF(ISNUMBER('Tabulka č. 5'!I7-'KN 2017 OV tab.5'!I7),ROUND('Tabulka č. 5'!I7-'KN 2017 OV tab.5'!I7,0),"")</f>
        <v>3176</v>
      </c>
      <c r="J7" s="78">
        <f>IF(ISNUMBER('Tabulka č. 5'!J7-'KN 2017 OV tab.5'!J7),ROUND('Tabulka č. 5'!J7-'KN 2017 OV tab.5'!J7,0),"")</f>
        <v>3112</v>
      </c>
      <c r="K7" s="78">
        <f>IF(ISNUMBER('Tabulka č. 5'!K7-'KN 2017 OV tab.5'!K7),ROUND('Tabulka č. 5'!K7-'KN 2017 OV tab.5'!K7,0),"")</f>
        <v>2981</v>
      </c>
      <c r="L7" s="78">
        <f>IF(ISNUMBER('Tabulka č. 5'!L7-'KN 2017 OV tab.5'!L7),ROUND('Tabulka č. 5'!L7-'KN 2017 OV tab.5'!L7,0),"")</f>
        <v>3393</v>
      </c>
      <c r="M7" s="78">
        <f>IF(ISNUMBER('Tabulka č. 5'!M7-'KN 2017 OV tab.5'!M7),ROUND('Tabulka č. 5'!M7-'KN 2017 OV tab.5'!M7,0),"")</f>
        <v>2955</v>
      </c>
      <c r="N7" s="78">
        <f>IF(ISNUMBER('Tabulka č. 5'!N7-'KN 2017 OV tab.5'!N7),ROUND('Tabulka č. 5'!N7-'KN 2017 OV tab.5'!N7,0),"")</f>
        <v>3870</v>
      </c>
      <c r="O7" s="79">
        <f>IF(ISNUMBER('Tabulka č. 5'!O7-'KN 2017 OV tab.5'!O7),ROUND('Tabulka č. 5'!O7-'KN 2017 OV tab.5'!O7,0),"")</f>
        <v>2571</v>
      </c>
      <c r="P7" s="46">
        <f>IF(ISNUMBER(AVERAGE(B7:O7)),AVERAGE(B7:O7),"")</f>
        <v>3127.7142857142858</v>
      </c>
    </row>
    <row r="8" spans="1:31" s="39" customFormat="1" x14ac:dyDescent="0.25">
      <c r="A8" s="42" t="s">
        <v>52</v>
      </c>
      <c r="B8" s="80">
        <f>IF(ISNUMBER('Tabulka č. 5'!B8-'KN 2017 OV tab.5'!B8),ROUND('Tabulka č. 5'!B8-'KN 2017 OV tab.5'!B8,0),"")</f>
        <v>0</v>
      </c>
      <c r="C8" s="80">
        <f>IF(ISNUMBER('Tabulka č. 5'!C8-'KN 2017 OV tab.5'!C8),ROUND('Tabulka č. 5'!C8-'KN 2017 OV tab.5'!C8,0),"")</f>
        <v>0</v>
      </c>
      <c r="D8" s="80">
        <f>IF(ISNUMBER('Tabulka č. 5'!D8-'KN 2017 OV tab.5'!D8),ROUND('Tabulka č. 5'!D8-'KN 2017 OV tab.5'!D8,0),"")</f>
        <v>0</v>
      </c>
      <c r="E8" s="80">
        <f>IF(ISNUMBER('Tabulka č. 5'!E8-'KN 2017 OV tab.5'!E8),ROUND('Tabulka č. 5'!E8-'KN 2017 OV tab.5'!E8,0),"")</f>
        <v>0</v>
      </c>
      <c r="F8" s="80">
        <f>IF(ISNUMBER('Tabulka č. 5'!F8-'KN 2017 OV tab.5'!F8),ROUND('Tabulka č. 5'!F8-'KN 2017 OV tab.5'!F8,0),"")</f>
        <v>0</v>
      </c>
      <c r="G8" s="80">
        <f>IF(ISNUMBER('Tabulka č. 5'!G8-'KN 2017 OV tab.5'!G8),ROUND('Tabulka č. 5'!G8-'KN 2017 OV tab.5'!G8,0),"")</f>
        <v>12</v>
      </c>
      <c r="H8" s="80">
        <f>IF(ISNUMBER('Tabulka č. 5'!H8-'KN 2017 OV tab.5'!H8),ROUND('Tabulka č. 5'!H8-'KN 2017 OV tab.5'!H8,0),"")</f>
        <v>0</v>
      </c>
      <c r="I8" s="80">
        <f>IF(ISNUMBER('Tabulka č. 5'!I8-'KN 2017 OV tab.5'!I8),ROUND('Tabulka č. 5'!I8-'KN 2017 OV tab.5'!I8,0),"")</f>
        <v>2</v>
      </c>
      <c r="J8" s="80">
        <f>IF(ISNUMBER('Tabulka č. 5'!J8-'KN 2017 OV tab.5'!J8),ROUND('Tabulka č. 5'!J8-'KN 2017 OV tab.5'!J8,0),"")</f>
        <v>-13</v>
      </c>
      <c r="K8" s="80">
        <f>IF(ISNUMBER('Tabulka č. 5'!K8-'KN 2017 OV tab.5'!K8),ROUND('Tabulka č. 5'!K8-'KN 2017 OV tab.5'!K8,0),"")</f>
        <v>-7</v>
      </c>
      <c r="L8" s="80">
        <f>IF(ISNUMBER('Tabulka č. 5'!L8-'KN 2017 OV tab.5'!L8),ROUND('Tabulka č. 5'!L8-'KN 2017 OV tab.5'!L8,0),"")</f>
        <v>0</v>
      </c>
      <c r="M8" s="80">
        <f>IF(ISNUMBER('Tabulka č. 5'!M8-'KN 2017 OV tab.5'!M8),ROUND('Tabulka č. 5'!M8-'KN 2017 OV tab.5'!M8,0),"")</f>
        <v>0</v>
      </c>
      <c r="N8" s="80">
        <f>IF(ISNUMBER('Tabulka č. 5'!N8-'KN 2017 OV tab.5'!N8),ROUND('Tabulka č. 5'!N8-'KN 2017 OV tab.5'!N8,0),"")</f>
        <v>0</v>
      </c>
      <c r="O8" s="81">
        <f>IF(ISNUMBER('Tabulka č. 5'!O8-'KN 2017 OV tab.5'!O8),ROUND('Tabulka č. 5'!O8-'KN 2017 OV tab.5'!O8,0),"")</f>
        <v>-15</v>
      </c>
      <c r="P8" s="47">
        <f t="shared" ref="P8:P12" si="0">IF(ISNUMBER(AVERAGE(B8:O8)),AVERAGE(B8:O8),"")</f>
        <v>-1.5</v>
      </c>
    </row>
    <row r="9" spans="1:31" x14ac:dyDescent="0.25">
      <c r="A9" s="43" t="s">
        <v>25</v>
      </c>
      <c r="B9" s="82">
        <f>IF(ISNUMBER('Tabulka č. 5'!B9-'KN 2017 OV tab.5'!B9),ROUND('Tabulka č. 5'!B9-'KN 2017 OV tab.5'!B9,2),"")</f>
        <v>0</v>
      </c>
      <c r="C9" s="82">
        <f>IF(ISNUMBER('Tabulka č. 5'!C9-'KN 2017 OV tab.5'!C9),ROUND('Tabulka č. 5'!C9-'KN 2017 OV tab.5'!C9,2),"")</f>
        <v>0.98</v>
      </c>
      <c r="D9" s="82">
        <f>IF(ISNUMBER('Tabulka č. 5'!D9-'KN 2017 OV tab.5'!D9),ROUND('Tabulka č. 5'!D9-'KN 2017 OV tab.5'!D9,2),"")</f>
        <v>0</v>
      </c>
      <c r="E9" s="82">
        <f>IF(ISNUMBER('Tabulka č. 5'!E9-'KN 2017 OV tab.5'!E9),ROUND('Tabulka č. 5'!E9-'KN 2017 OV tab.5'!E9,2),"")</f>
        <v>0</v>
      </c>
      <c r="F9" s="82">
        <f>IF(ISNUMBER('Tabulka č. 5'!F9-'KN 2017 OV tab.5'!F9),ROUND('Tabulka č. 5'!F9-'KN 2017 OV tab.5'!F9,2),"")</f>
        <v>-0.08</v>
      </c>
      <c r="G9" s="83">
        <f>IF(ISNUMBER('Tabulka č. 5'!G9-'KN 2017 OV tab.5'!G9),ROUND('Tabulka č. 5'!G9-'KN 2017 OV tab.5'!G9,2),"")</f>
        <v>-0.98</v>
      </c>
      <c r="H9" s="82">
        <f>IF(ISNUMBER('Tabulka č. 5'!H9-'KN 2017 OV tab.5'!H9),ROUND('Tabulka č. 5'!H9-'KN 2017 OV tab.5'!H9,2),"")</f>
        <v>-0.48</v>
      </c>
      <c r="I9" s="82">
        <f>IF(ISNUMBER('Tabulka č. 5'!I9-'KN 2017 OV tab.5'!I9),ROUND('Tabulka č. 5'!I9-'KN 2017 OV tab.5'!I9,2),"")</f>
        <v>0</v>
      </c>
      <c r="J9" s="82">
        <f>IF(ISNUMBER('Tabulka č. 5'!J9-'KN 2017 OV tab.5'!J9),ROUND('Tabulka č. 5'!J9-'KN 2017 OV tab.5'!J9,2),"")</f>
        <v>0</v>
      </c>
      <c r="K9" s="82">
        <f>IF(ISNUMBER('Tabulka č. 5'!K9-'KN 2017 OV tab.5'!K9),ROUND('Tabulka č. 5'!K9-'KN 2017 OV tab.5'!K9,2),"")</f>
        <v>0</v>
      </c>
      <c r="L9" s="82">
        <f>IF(ISNUMBER('Tabulka č. 5'!L9-'KN 2017 OV tab.5'!L9),ROUND('Tabulka č. 5'!L9-'KN 2017 OV tab.5'!L9,2),"")</f>
        <v>0.18</v>
      </c>
      <c r="M9" s="82">
        <f>IF(ISNUMBER('Tabulka č. 5'!M9-'KN 2017 OV tab.5'!M9),ROUND('Tabulka č. 5'!M9-'KN 2017 OV tab.5'!M9,2),"")</f>
        <v>0</v>
      </c>
      <c r="N9" s="82">
        <f>IF(ISNUMBER('Tabulka č. 5'!N9-'KN 2017 OV tab.5'!N9),ROUND('Tabulka č. 5'!N9-'KN 2017 OV tab.5'!N9,2),"")</f>
        <v>0</v>
      </c>
      <c r="O9" s="84">
        <f>IF(ISNUMBER('Tabulka č. 5'!O9-'KN 2017 OV tab.5'!O9),ROUND('Tabulka č. 5'!O9-'KN 2017 OV tab.5'!O9,2),"")</f>
        <v>0</v>
      </c>
      <c r="P9" s="48">
        <f t="shared" si="0"/>
        <v>-2.7142857142857139E-2</v>
      </c>
    </row>
    <row r="10" spans="1:31" s="39" customFormat="1" x14ac:dyDescent="0.25">
      <c r="A10" s="42" t="s">
        <v>26</v>
      </c>
      <c r="B10" s="85">
        <f>IF(ISNUMBER('Tabulka č. 5'!B10-'KN 2017 OV tab.5'!B10),ROUND('Tabulka č. 5'!B10-'KN 2017 OV tab.5'!B10,0),"")</f>
        <v>3550</v>
      </c>
      <c r="C10" s="85">
        <f>IF(ISNUMBER('Tabulka č. 5'!C10-'KN 2017 OV tab.5'!C10),ROUND('Tabulka č. 5'!C10-'KN 2017 OV tab.5'!C10,0),"")</f>
        <v>5738</v>
      </c>
      <c r="D10" s="85">
        <f>IF(ISNUMBER('Tabulka č. 5'!D10-'KN 2017 OV tab.5'!D10),ROUND('Tabulka č. 5'!D10-'KN 2017 OV tab.5'!D10,0),"")</f>
        <v>3706</v>
      </c>
      <c r="E10" s="85">
        <f>IF(ISNUMBER('Tabulka č. 5'!E10-'KN 2017 OV tab.5'!E10),ROUND('Tabulka č. 5'!E10-'KN 2017 OV tab.5'!E10,0),"")</f>
        <v>4047</v>
      </c>
      <c r="F10" s="85">
        <f>IF(ISNUMBER('Tabulka č. 5'!F10-'KN 2017 OV tab.5'!F10),ROUND('Tabulka č. 5'!F10-'KN 2017 OV tab.5'!F10,0),"")</f>
        <v>3500</v>
      </c>
      <c r="G10" s="85">
        <f>IF(ISNUMBER('Tabulka č. 5'!G10-'KN 2017 OV tab.5'!G10),ROUND('Tabulka č. 5'!G10-'KN 2017 OV tab.5'!G10,0),"")</f>
        <v>2348</v>
      </c>
      <c r="H10" s="85">
        <f>IF(ISNUMBER('Tabulka č. 5'!H10-'KN 2017 OV tab.5'!H10),ROUND('Tabulka č. 5'!H10-'KN 2017 OV tab.5'!H10,0),"")</f>
        <v>2180</v>
      </c>
      <c r="I10" s="85">
        <f>IF(ISNUMBER('Tabulka č. 5'!I10-'KN 2017 OV tab.5'!I10),ROUND('Tabulka č. 5'!I10-'KN 2017 OV tab.5'!I10,0),"")</f>
        <v>3729</v>
      </c>
      <c r="J10" s="85">
        <f>IF(ISNUMBER('Tabulka č. 5'!J10-'KN 2017 OV tab.5'!J10),ROUND('Tabulka č. 5'!J10-'KN 2017 OV tab.5'!J10,0),"")</f>
        <v>3397</v>
      </c>
      <c r="K10" s="85">
        <f>IF(ISNUMBER('Tabulka č. 5'!K10-'KN 2017 OV tab.5'!K10),ROUND('Tabulka č. 5'!K10-'KN 2017 OV tab.5'!K10,0),"")</f>
        <v>3388</v>
      </c>
      <c r="L10" s="86">
        <f>IF(ISNUMBER('Tabulka č. 5'!L10-'KN 2017 OV tab.5'!L10),ROUND('Tabulka č. 5'!L10-'KN 2017 OV tab.5'!L10,0),"")</f>
        <v>4214</v>
      </c>
      <c r="M10" s="85">
        <f>IF(ISNUMBER('Tabulka č. 5'!M10-'KN 2017 OV tab.5'!M10),ROUND('Tabulka č. 5'!M10-'KN 2017 OV tab.5'!M10,0),"")</f>
        <v>3576</v>
      </c>
      <c r="N10" s="85">
        <f>IF(ISNUMBER('Tabulka č. 5'!N10-'KN 2017 OV tab.5'!N10),ROUND('Tabulka č. 5'!N10-'KN 2017 OV tab.5'!N10,0),"")</f>
        <v>4580</v>
      </c>
      <c r="O10" s="87">
        <f>IF(ISNUMBER('Tabulka č. 5'!O10-'KN 2017 OV tab.5'!O10),ROUND('Tabulka č. 5'!O10-'KN 2017 OV tab.5'!O10,0),"")</f>
        <v>3280</v>
      </c>
      <c r="P10" s="49">
        <f t="shared" si="0"/>
        <v>3659.5</v>
      </c>
    </row>
    <row r="11" spans="1:31" x14ac:dyDescent="0.25">
      <c r="A11" s="43" t="s">
        <v>27</v>
      </c>
      <c r="B11" s="82">
        <f>IF(ISNUMBER('Tabulka č. 5'!B11-'KN 2017 OV tab.5'!B11),ROUND('Tabulka č. 5'!B11-'KN 2017 OV tab.5'!B11,2),"")</f>
        <v>0</v>
      </c>
      <c r="C11" s="82">
        <f>IF(ISNUMBER('Tabulka č. 5'!C11-'KN 2017 OV tab.5'!C11),ROUND('Tabulka č. 5'!C11-'KN 2017 OV tab.5'!C11,2),"")</f>
        <v>1.07</v>
      </c>
      <c r="D11" s="82">
        <f>IF(ISNUMBER('Tabulka č. 5'!D11-'KN 2017 OV tab.5'!D11),ROUND('Tabulka č. 5'!D11-'KN 2017 OV tab.5'!D11,2),"")</f>
        <v>0</v>
      </c>
      <c r="E11" s="82">
        <f>IF(ISNUMBER('Tabulka č. 5'!E11-'KN 2017 OV tab.5'!E11),ROUND('Tabulka č. 5'!E11-'KN 2017 OV tab.5'!E11,2),"")</f>
        <v>0</v>
      </c>
      <c r="F11" s="82">
        <f>IF(ISNUMBER('Tabulka č. 5'!F11-'KN 2017 OV tab.5'!F11),ROUND('Tabulka č. 5'!F11-'KN 2017 OV tab.5'!F11,2),"")</f>
        <v>-4.25</v>
      </c>
      <c r="G11" s="83">
        <f>IF(ISNUMBER('Tabulka č. 5'!G11-'KN 2017 OV tab.5'!G11),ROUND('Tabulka č. 5'!G11-'KN 2017 OV tab.5'!G11,2),"")</f>
        <v>0</v>
      </c>
      <c r="H11" s="82">
        <f>IF(ISNUMBER('Tabulka č. 5'!H11-'KN 2017 OV tab.5'!H11),ROUND('Tabulka č. 5'!H11-'KN 2017 OV tab.5'!H11,2),"")</f>
        <v>0</v>
      </c>
      <c r="I11" s="82">
        <f>IF(ISNUMBER('Tabulka č. 5'!I11-'KN 2017 OV tab.5'!I11),ROUND('Tabulka č. 5'!I11-'KN 2017 OV tab.5'!I11,2),"")</f>
        <v>0</v>
      </c>
      <c r="J11" s="82">
        <f>IF(ISNUMBER('Tabulka č. 5'!J11-'KN 2017 OV tab.5'!J11),ROUND('Tabulka č. 5'!J11-'KN 2017 OV tab.5'!J11,2),"")</f>
        <v>0</v>
      </c>
      <c r="K11" s="82">
        <f>IF(ISNUMBER('Tabulka č. 5'!K11-'KN 2017 OV tab.5'!K11),ROUND('Tabulka č. 5'!K11-'KN 2017 OV tab.5'!K11,2),"")</f>
        <v>0</v>
      </c>
      <c r="L11" s="82">
        <f>IF(ISNUMBER('Tabulka č. 5'!L11-'KN 2017 OV tab.5'!L11),ROUND('Tabulka č. 5'!L11-'KN 2017 OV tab.5'!L11,2),"")</f>
        <v>0</v>
      </c>
      <c r="M11" s="82">
        <f>IF(ISNUMBER('Tabulka č. 5'!M11-'KN 2017 OV tab.5'!M11),ROUND('Tabulka č. 5'!M11-'KN 2017 OV tab.5'!M11,2),"")</f>
        <v>0</v>
      </c>
      <c r="N11" s="82">
        <f>IF(ISNUMBER('Tabulka č. 5'!N11-'KN 2017 OV tab.5'!N11),ROUND('Tabulka č. 5'!N11-'KN 2017 OV tab.5'!N11,2),"")</f>
        <v>0</v>
      </c>
      <c r="O11" s="84">
        <f>IF(ISNUMBER('Tabulka č. 5'!O11-'KN 2017 OV tab.5'!O11),ROUND('Tabulka č. 5'!O11-'KN 2017 OV tab.5'!O11,2),"")</f>
        <v>0</v>
      </c>
      <c r="P11" s="48">
        <f t="shared" si="0"/>
        <v>-0.22714285714285712</v>
      </c>
    </row>
    <row r="12" spans="1:31" s="39" customFormat="1" ht="15.75" thickBot="1" x14ac:dyDescent="0.3">
      <c r="A12" s="44" t="s">
        <v>28</v>
      </c>
      <c r="B12" s="88">
        <f>IF(ISNUMBER('Tabulka č. 5'!B12-'KN 2017 OV tab.5'!B12),ROUND('Tabulka č. 5'!B12-'KN 2017 OV tab.5'!B12,0),"")</f>
        <v>3480</v>
      </c>
      <c r="C12" s="88">
        <f>IF(ISNUMBER('Tabulka č. 5'!C12-'KN 2017 OV tab.5'!C12),ROUND('Tabulka č. 5'!C12-'KN 2017 OV tab.5'!C12,0),"")</f>
        <v>3727</v>
      </c>
      <c r="D12" s="88">
        <f>IF(ISNUMBER('Tabulka č. 5'!D12-'KN 2017 OV tab.5'!D12),ROUND('Tabulka č. 5'!D12-'KN 2017 OV tab.5'!D12,0),"")</f>
        <v>2915</v>
      </c>
      <c r="E12" s="88">
        <f>IF(ISNUMBER('Tabulka č. 5'!E12-'KN 2017 OV tab.5'!E12),ROUND('Tabulka č. 5'!E12-'KN 2017 OV tab.5'!E12,0),"")</f>
        <v>3327</v>
      </c>
      <c r="F12" s="88">
        <f>IF(ISNUMBER('Tabulka č. 5'!F12-'KN 2017 OV tab.5'!F12),ROUND('Tabulka č. 5'!F12-'KN 2017 OV tab.5'!F12,0),"")</f>
        <v>2700</v>
      </c>
      <c r="G12" s="88">
        <f>IF(ISNUMBER('Tabulka č. 5'!G12-'KN 2017 OV tab.5'!G12),ROUND('Tabulka č. 5'!G12-'KN 2017 OV tab.5'!G12,0),"")</f>
        <v>1900</v>
      </c>
      <c r="H12" s="88">
        <f>IF(ISNUMBER('Tabulka č. 5'!H12-'KN 2017 OV tab.5'!H12),ROUND('Tabulka č. 5'!H12-'KN 2017 OV tab.5'!H12,0),"")</f>
        <v>1720</v>
      </c>
      <c r="I12" s="88">
        <f>IF(ISNUMBER('Tabulka č. 5'!I12-'KN 2017 OV tab.5'!I12),ROUND('Tabulka č. 5'!I12-'KN 2017 OV tab.5'!I12,0),"")</f>
        <v>2787</v>
      </c>
      <c r="J12" s="88">
        <f>IF(ISNUMBER('Tabulka č. 5'!J12-'KN 2017 OV tab.5'!J12),ROUND('Tabulka č. 5'!J12-'KN 2017 OV tab.5'!J12,0),"")</f>
        <v>2786</v>
      </c>
      <c r="K12" s="88">
        <f>IF(ISNUMBER('Tabulka č. 5'!K12-'KN 2017 OV tab.5'!K12),ROUND('Tabulka č. 5'!K12-'KN 2017 OV tab.5'!K12,0),"")</f>
        <v>2784</v>
      </c>
      <c r="L12" s="89">
        <f>IF(ISNUMBER('Tabulka č. 5'!L12-'KN 2017 OV tab.5'!L12),ROUND('Tabulka č. 5'!L12-'KN 2017 OV tab.5'!L12,0),"")</f>
        <v>3385</v>
      </c>
      <c r="M12" s="88">
        <f>IF(ISNUMBER('Tabulka č. 5'!M12-'KN 2017 OV tab.5'!M12),ROUND('Tabulka č. 5'!M12-'KN 2017 OV tab.5'!M12,0),"")</f>
        <v>2813</v>
      </c>
      <c r="N12" s="88">
        <f>IF(ISNUMBER('Tabulka č. 5'!N12-'KN 2017 OV tab.5'!N12),ROUND('Tabulka č. 5'!N12-'KN 2017 OV tab.5'!N12,0),"")</f>
        <v>2200</v>
      </c>
      <c r="O12" s="90">
        <f>IF(ISNUMBER('Tabulka č. 5'!O12-'KN 2017 OV tab.5'!O12),ROUND('Tabulka č. 5'!O12-'KN 2017 OV tab.5'!O12,0),"")</f>
        <v>3000</v>
      </c>
      <c r="P12" s="50">
        <f t="shared" si="0"/>
        <v>2823.1428571428573</v>
      </c>
    </row>
    <row r="13" spans="1:31" s="41" customFormat="1" ht="19.5" thickBot="1" x14ac:dyDescent="0.35">
      <c r="A13" s="100" t="str">
        <f>'KN 2018'!A29</f>
        <v>33-56-H/01 Truhlář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5'!B14-'KN 2017 OV tab.5'!B14),ROUND('Tabulka č. 5'!B14-'KN 2017 OV tab.5'!B14,0),"")</f>
        <v>26744</v>
      </c>
      <c r="C14" s="78">
        <f>IF(ISNUMBER('Tabulka č. 5'!C14-'KN 2017 OV tab.5'!C14),ROUND('Tabulka č. 5'!C14-'KN 2017 OV tab.5'!C14,0),"")</f>
        <v>32709</v>
      </c>
      <c r="D14" s="78">
        <f>IF(ISNUMBER('Tabulka č. 5'!D14-'KN 2017 OV tab.5'!D14),ROUND('Tabulka č. 5'!D14-'KN 2017 OV tab.5'!D14,0),"")</f>
        <v>31978</v>
      </c>
      <c r="E14" s="78">
        <f>IF(ISNUMBER('Tabulka č. 5'!E14-'KN 2017 OV tab.5'!E14),ROUND('Tabulka č. 5'!E14-'KN 2017 OV tab.5'!E14,0),"")</f>
        <v>29521</v>
      </c>
      <c r="F14" s="78">
        <f>IF(ISNUMBER('Tabulka č. 5'!F14-'KN 2017 OV tab.5'!F14),ROUND('Tabulka č. 5'!F14-'KN 2017 OV tab.5'!F14,0),"")</f>
        <v>27159</v>
      </c>
      <c r="G14" s="78">
        <f>IF(ISNUMBER('Tabulka č. 5'!G14-'KN 2017 OV tab.5'!G14),ROUND('Tabulka č. 5'!G14-'KN 2017 OV tab.5'!G14,0),"")</f>
        <v>28943</v>
      </c>
      <c r="H14" s="78">
        <f>IF(ISNUMBER('Tabulka č. 5'!H14-'KN 2017 OV tab.5'!H14),ROUND('Tabulka č. 5'!H14-'KN 2017 OV tab.5'!H14,0),"")</f>
        <v>28956</v>
      </c>
      <c r="I14" s="78">
        <f>IF(ISNUMBER('Tabulka č. 5'!I14-'KN 2017 OV tab.5'!I14),ROUND('Tabulka č. 5'!I14-'KN 2017 OV tab.5'!I14,0),"")</f>
        <v>29930</v>
      </c>
      <c r="J14" s="78">
        <f>IF(ISNUMBER('Tabulka č. 5'!J14-'KN 2017 OV tab.5'!J14),ROUND('Tabulka č. 5'!J14-'KN 2017 OV tab.5'!J14,0),"")</f>
        <v>33547</v>
      </c>
      <c r="K14" s="78">
        <f>IF(ISNUMBER('Tabulka č. 5'!K14-'KN 2017 OV tab.5'!K14),ROUND('Tabulka č. 5'!K14-'KN 2017 OV tab.5'!K14,0),"")</f>
        <v>31057</v>
      </c>
      <c r="L14" s="78">
        <f>IF(ISNUMBER('Tabulka č. 5'!L14-'KN 2017 OV tab.5'!L14),ROUND('Tabulka č. 5'!L14-'KN 2017 OV tab.5'!L14,0),"")</f>
        <v>32032</v>
      </c>
      <c r="M14" s="78">
        <f>IF(ISNUMBER('Tabulka č. 5'!M14-'KN 2017 OV tab.5'!M14),ROUND('Tabulka č. 5'!M14-'KN 2017 OV tab.5'!M14,0),"")</f>
        <v>32065</v>
      </c>
      <c r="N14" s="78">
        <f>IF(ISNUMBER('Tabulka č. 5'!N14-'KN 2017 OV tab.5'!N14),ROUND('Tabulka č. 5'!N14-'KN 2017 OV tab.5'!N14,0),"")</f>
        <v>28003</v>
      </c>
      <c r="O14" s="79">
        <f>IF(ISNUMBER('Tabulka č. 5'!O14-'KN 2017 OV tab.5'!O14),ROUND('Tabulka č. 5'!O14-'KN 2017 OV tab.5'!O14,0),"")</f>
        <v>26650</v>
      </c>
      <c r="P14" s="46">
        <f>IF(ISNUMBER(AVERAGE(B14:O14)),AVERAGE(B14:O14),"")</f>
        <v>29949.571428571428</v>
      </c>
    </row>
    <row r="15" spans="1:31" s="39" customFormat="1" x14ac:dyDescent="0.25">
      <c r="A15" s="42" t="s">
        <v>52</v>
      </c>
      <c r="B15" s="80">
        <f>IF(ISNUMBER('Tabulka č. 5'!B15-'KN 2017 OV tab.5'!B15),ROUND('Tabulka č. 5'!B15-'KN 2017 OV tab.5'!B15,0),"")</f>
        <v>0</v>
      </c>
      <c r="C15" s="80">
        <f>IF(ISNUMBER('Tabulka č. 5'!C15-'KN 2017 OV tab.5'!C15),ROUND('Tabulka č. 5'!C15-'KN 2017 OV tab.5'!C15,0),"")</f>
        <v>0</v>
      </c>
      <c r="D15" s="80">
        <f>IF(ISNUMBER('Tabulka č. 5'!D15-'KN 2017 OV tab.5'!D15),ROUND('Tabulka č. 5'!D15-'KN 2017 OV tab.5'!D15,0),"")</f>
        <v>0</v>
      </c>
      <c r="E15" s="80">
        <f>IF(ISNUMBER('Tabulka č. 5'!E15-'KN 2017 OV tab.5'!E15),ROUND('Tabulka č. 5'!E15-'KN 2017 OV tab.5'!E15,0),"")</f>
        <v>0</v>
      </c>
      <c r="F15" s="80">
        <f>IF(ISNUMBER('Tabulka č. 5'!F15-'KN 2017 OV tab.5'!F15),ROUND('Tabulka č. 5'!F15-'KN 2017 OV tab.5'!F15,0),"")</f>
        <v>0</v>
      </c>
      <c r="G15" s="80">
        <f>IF(ISNUMBER('Tabulka č. 5'!G15-'KN 2017 OV tab.5'!G15),ROUND('Tabulka č. 5'!G15-'KN 2017 OV tab.5'!G15,0),"")</f>
        <v>11</v>
      </c>
      <c r="H15" s="80">
        <f>IF(ISNUMBER('Tabulka č. 5'!H15-'KN 2017 OV tab.5'!H15),ROUND('Tabulka č. 5'!H15-'KN 2017 OV tab.5'!H15,0),"")</f>
        <v>0</v>
      </c>
      <c r="I15" s="80">
        <f>IF(ISNUMBER('Tabulka č. 5'!I15-'KN 2017 OV tab.5'!I15),ROUND('Tabulka č. 5'!I15-'KN 2017 OV tab.5'!I15,0),"")</f>
        <v>2</v>
      </c>
      <c r="J15" s="80">
        <f>IF(ISNUMBER('Tabulka č. 5'!J15-'KN 2017 OV tab.5'!J15),ROUND('Tabulka č. 5'!J15-'KN 2017 OV tab.5'!J15,0),"")</f>
        <v>-17</v>
      </c>
      <c r="K15" s="80">
        <f>IF(ISNUMBER('Tabulka č. 5'!K15-'KN 2017 OV tab.5'!K15),ROUND('Tabulka č. 5'!K15-'KN 2017 OV tab.5'!K15,0),"")</f>
        <v>-10</v>
      </c>
      <c r="L15" s="80">
        <f>IF(ISNUMBER('Tabulka č. 5'!L15-'KN 2017 OV tab.5'!L15),ROUND('Tabulka č. 5'!L15-'KN 2017 OV tab.5'!L15,0),"")</f>
        <v>0</v>
      </c>
      <c r="M15" s="80">
        <f>IF(ISNUMBER('Tabulka č. 5'!M15-'KN 2017 OV tab.5'!M15),ROUND('Tabulka č. 5'!M15-'KN 2017 OV tab.5'!M15,0),"")</f>
        <v>0</v>
      </c>
      <c r="N15" s="80">
        <f>IF(ISNUMBER('Tabulka č. 5'!N15-'KN 2017 OV tab.5'!N15),ROUND('Tabulka č. 5'!N15-'KN 2017 OV tab.5'!N15,0),"")</f>
        <v>0</v>
      </c>
      <c r="O15" s="81">
        <f>IF(ISNUMBER('Tabulka č. 5'!O15-'KN 2017 OV tab.5'!O15),ROUND('Tabulka č. 5'!O15-'KN 2017 OV tab.5'!O15,0),"")</f>
        <v>-15</v>
      </c>
      <c r="P15" s="47">
        <f t="shared" ref="P15:P19" si="1">IF(ISNUMBER(AVERAGE(B15:O15)),AVERAGE(B15:O15),"")</f>
        <v>-2.0714285714285716</v>
      </c>
    </row>
    <row r="16" spans="1:31" x14ac:dyDescent="0.25">
      <c r="A16" s="43" t="s">
        <v>25</v>
      </c>
      <c r="B16" s="82">
        <f>IF(ISNUMBER('Tabulka č. 5'!B16-'KN 2017 OV tab.5'!B16),ROUND('Tabulka č. 5'!B16-'KN 2017 OV tab.5'!B16,2),"")</f>
        <v>0</v>
      </c>
      <c r="C16" s="82">
        <f>IF(ISNUMBER('Tabulka č. 5'!C16-'KN 2017 OV tab.5'!C16),ROUND('Tabulka č. 5'!C16-'KN 2017 OV tab.5'!C16,2),"")</f>
        <v>0.72</v>
      </c>
      <c r="D16" s="82">
        <f>IF(ISNUMBER('Tabulka č. 5'!D16-'KN 2017 OV tab.5'!D16),ROUND('Tabulka č. 5'!D16-'KN 2017 OV tab.5'!D16,2),"")</f>
        <v>0</v>
      </c>
      <c r="E16" s="82">
        <f>IF(ISNUMBER('Tabulka č. 5'!E16-'KN 2017 OV tab.5'!E16),ROUND('Tabulka č. 5'!E16-'KN 2017 OV tab.5'!E16,2),"")</f>
        <v>0</v>
      </c>
      <c r="F16" s="82">
        <f>IF(ISNUMBER('Tabulka č. 5'!F16-'KN 2017 OV tab.5'!F16),ROUND('Tabulka č. 5'!F16-'KN 2017 OV tab.5'!F16,2),"")</f>
        <v>0.76</v>
      </c>
      <c r="G16" s="83">
        <f>IF(ISNUMBER('Tabulka č. 5'!G16-'KN 2017 OV tab.5'!G16),ROUND('Tabulka č. 5'!G16-'KN 2017 OV tab.5'!G16,2),"")</f>
        <v>0</v>
      </c>
      <c r="H16" s="82">
        <f>IF(ISNUMBER('Tabulka č. 5'!H16-'KN 2017 OV tab.5'!H16),ROUND('Tabulka č. 5'!H16-'KN 2017 OV tab.5'!H16,2),"")</f>
        <v>1.58</v>
      </c>
      <c r="I16" s="82">
        <f>IF(ISNUMBER('Tabulka č. 5'!I16-'KN 2017 OV tab.5'!I16),ROUND('Tabulka č. 5'!I16-'KN 2017 OV tab.5'!I16,2),"")</f>
        <v>0</v>
      </c>
      <c r="J16" s="82">
        <f>IF(ISNUMBER('Tabulka č. 5'!J16-'KN 2017 OV tab.5'!J16),ROUND('Tabulka č. 5'!J16-'KN 2017 OV tab.5'!J16,2),"")</f>
        <v>0</v>
      </c>
      <c r="K16" s="82">
        <f>IF(ISNUMBER('Tabulka č. 5'!K16-'KN 2017 OV tab.5'!K16),ROUND('Tabulka č. 5'!K16-'KN 2017 OV tab.5'!K16,2),"")</f>
        <v>0</v>
      </c>
      <c r="L16" s="82">
        <f>IF(ISNUMBER('Tabulka č. 5'!L16-'KN 2017 OV tab.5'!L16),ROUND('Tabulka č. 5'!L16-'KN 2017 OV tab.5'!L16,2),"")</f>
        <v>0</v>
      </c>
      <c r="M16" s="82">
        <f>IF(ISNUMBER('Tabulka č. 5'!M16-'KN 2017 OV tab.5'!M16),ROUND('Tabulka č. 5'!M16-'KN 2017 OV tab.5'!M16,2),"")</f>
        <v>0</v>
      </c>
      <c r="N16" s="82">
        <f>IF(ISNUMBER('Tabulka č. 5'!N16-'KN 2017 OV tab.5'!N16),ROUND('Tabulka č. 5'!N16-'KN 2017 OV tab.5'!N16,2),"")</f>
        <v>-1</v>
      </c>
      <c r="O16" s="84">
        <f>IF(ISNUMBER('Tabulka č. 5'!O16-'KN 2017 OV tab.5'!O16),ROUND('Tabulka č. 5'!O16-'KN 2017 OV tab.5'!O16,2),"")</f>
        <v>0</v>
      </c>
      <c r="P16" s="48">
        <f t="shared" si="1"/>
        <v>0.14714285714285716</v>
      </c>
    </row>
    <row r="17" spans="1:16" s="39" customFormat="1" x14ac:dyDescent="0.25">
      <c r="A17" s="42" t="s">
        <v>26</v>
      </c>
      <c r="B17" s="85">
        <f>IF(ISNUMBER('Tabulka č. 5'!B17-'KN 2017 OV tab.5'!B17),ROUND('Tabulka č. 5'!B17-'KN 2017 OV tab.5'!B17,0),"")</f>
        <v>3550</v>
      </c>
      <c r="C17" s="85">
        <f>IF(ISNUMBER('Tabulka č. 5'!C17-'KN 2017 OV tab.5'!C17),ROUND('Tabulka č. 5'!C17-'KN 2017 OV tab.5'!C17,0),"")</f>
        <v>5738</v>
      </c>
      <c r="D17" s="85">
        <f>IF(ISNUMBER('Tabulka č. 5'!D17-'KN 2017 OV tab.5'!D17),ROUND('Tabulka č. 5'!D17-'KN 2017 OV tab.5'!D17,0),"")</f>
        <v>3706</v>
      </c>
      <c r="E17" s="85">
        <f>IF(ISNUMBER('Tabulka č. 5'!E17-'KN 2017 OV tab.5'!E17),ROUND('Tabulka č. 5'!E17-'KN 2017 OV tab.5'!E17,0),"")</f>
        <v>4047</v>
      </c>
      <c r="F17" s="85">
        <f>IF(ISNUMBER('Tabulka č. 5'!F17-'KN 2017 OV tab.5'!F17),ROUND('Tabulka č. 5'!F17-'KN 2017 OV tab.5'!F17,0),"")</f>
        <v>3500</v>
      </c>
      <c r="G17" s="85">
        <f>IF(ISNUMBER('Tabulka č. 5'!G17-'KN 2017 OV tab.5'!G17),ROUND('Tabulka č. 5'!G17-'KN 2017 OV tab.5'!G17,0),"")</f>
        <v>2348</v>
      </c>
      <c r="H17" s="85">
        <f>IF(ISNUMBER('Tabulka č. 5'!H17-'KN 2017 OV tab.5'!H17),ROUND('Tabulka č. 5'!H17-'KN 2017 OV tab.5'!H17,0),"")</f>
        <v>2180</v>
      </c>
      <c r="I17" s="85">
        <f>IF(ISNUMBER('Tabulka č. 5'!I17-'KN 2017 OV tab.5'!I17),ROUND('Tabulka č. 5'!I17-'KN 2017 OV tab.5'!I17,0),"")</f>
        <v>3729</v>
      </c>
      <c r="J17" s="85">
        <f>IF(ISNUMBER('Tabulka č. 5'!J17-'KN 2017 OV tab.5'!J17),ROUND('Tabulka č. 5'!J17-'KN 2017 OV tab.5'!J17,0),"")</f>
        <v>3397</v>
      </c>
      <c r="K17" s="85">
        <f>IF(ISNUMBER('Tabulka č. 5'!K17-'KN 2017 OV tab.5'!K17),ROUND('Tabulka č. 5'!K17-'KN 2017 OV tab.5'!K17,0),"")</f>
        <v>3388</v>
      </c>
      <c r="L17" s="86">
        <f>IF(ISNUMBER('Tabulka č. 5'!L17-'KN 2017 OV tab.5'!L17),ROUND('Tabulka č. 5'!L17-'KN 2017 OV tab.5'!L17,0),"")</f>
        <v>4214</v>
      </c>
      <c r="M17" s="85">
        <f>IF(ISNUMBER('Tabulka č. 5'!M17-'KN 2017 OV tab.5'!M17),ROUND('Tabulka č. 5'!M17-'KN 2017 OV tab.5'!M17,0),"")</f>
        <v>3576</v>
      </c>
      <c r="N17" s="85">
        <f>IF(ISNUMBER('Tabulka č. 5'!N17-'KN 2017 OV tab.5'!N17),ROUND('Tabulka č. 5'!N17-'KN 2017 OV tab.5'!N17,0),"")</f>
        <v>4580</v>
      </c>
      <c r="O17" s="87">
        <f>IF(ISNUMBER('Tabulka č. 5'!O17-'KN 2017 OV tab.5'!O17),ROUND('Tabulka č. 5'!O17-'KN 2017 OV tab.5'!O17,0),"")</f>
        <v>3280</v>
      </c>
      <c r="P17" s="49">
        <f t="shared" si="1"/>
        <v>3659.5</v>
      </c>
    </row>
    <row r="18" spans="1:16" x14ac:dyDescent="0.25">
      <c r="A18" s="43" t="s">
        <v>27</v>
      </c>
      <c r="B18" s="82">
        <f>IF(ISNUMBER('Tabulka č. 5'!B18-'KN 2017 OV tab.5'!B18),ROUND('Tabulka č. 5'!B18-'KN 2017 OV tab.5'!B18,2),"")</f>
        <v>0</v>
      </c>
      <c r="C18" s="82">
        <f>IF(ISNUMBER('Tabulka č. 5'!C18-'KN 2017 OV tab.5'!C18),ROUND('Tabulka č. 5'!C18-'KN 2017 OV tab.5'!C18,2),"")</f>
        <v>1.48</v>
      </c>
      <c r="D18" s="82">
        <f>IF(ISNUMBER('Tabulka č. 5'!D18-'KN 2017 OV tab.5'!D18),ROUND('Tabulka č. 5'!D18-'KN 2017 OV tab.5'!D18,2),"")</f>
        <v>0</v>
      </c>
      <c r="E18" s="82">
        <f>IF(ISNUMBER('Tabulka č. 5'!E18-'KN 2017 OV tab.5'!E18),ROUND('Tabulka č. 5'!E18-'KN 2017 OV tab.5'!E18,2),"")</f>
        <v>0</v>
      </c>
      <c r="F18" s="82">
        <f>IF(ISNUMBER('Tabulka č. 5'!F18-'KN 2017 OV tab.5'!F18),ROUND('Tabulka č. 5'!F18-'KN 2017 OV tab.5'!F18,2),"")</f>
        <v>0.6</v>
      </c>
      <c r="G18" s="83">
        <f>IF(ISNUMBER('Tabulka č. 5'!G18-'KN 2017 OV tab.5'!G18),ROUND('Tabulka č. 5'!G18-'KN 2017 OV tab.5'!G18,2),"")</f>
        <v>0</v>
      </c>
      <c r="H18" s="82">
        <f>IF(ISNUMBER('Tabulka č. 5'!H18-'KN 2017 OV tab.5'!H18),ROUND('Tabulka č. 5'!H18-'KN 2017 OV tab.5'!H18,2),"")</f>
        <v>0</v>
      </c>
      <c r="I18" s="82">
        <f>IF(ISNUMBER('Tabulka č. 5'!I18-'KN 2017 OV tab.5'!I18),ROUND('Tabulka č. 5'!I18-'KN 2017 OV tab.5'!I18,2),"")</f>
        <v>0</v>
      </c>
      <c r="J18" s="82">
        <f>IF(ISNUMBER('Tabulka č. 5'!J18-'KN 2017 OV tab.5'!J18),ROUND('Tabulka č. 5'!J18-'KN 2017 OV tab.5'!J18,2),"")</f>
        <v>0</v>
      </c>
      <c r="K18" s="82">
        <f>IF(ISNUMBER('Tabulka č. 5'!K18-'KN 2017 OV tab.5'!K18),ROUND('Tabulka č. 5'!K18-'KN 2017 OV tab.5'!K18,2),"")</f>
        <v>0</v>
      </c>
      <c r="L18" s="82">
        <f>IF(ISNUMBER('Tabulka č. 5'!L18-'KN 2017 OV tab.5'!L18),ROUND('Tabulka č. 5'!L18-'KN 2017 OV tab.5'!L18,2),"")</f>
        <v>0</v>
      </c>
      <c r="M18" s="82">
        <f>IF(ISNUMBER('Tabulka č. 5'!M18-'KN 2017 OV tab.5'!M18),ROUND('Tabulka č. 5'!M18-'KN 2017 OV tab.5'!M18,2),"")</f>
        <v>0</v>
      </c>
      <c r="N18" s="82">
        <f>IF(ISNUMBER('Tabulka č. 5'!N18-'KN 2017 OV tab.5'!N18),ROUND('Tabulka č. 5'!N18-'KN 2017 OV tab.5'!N18,2),"")</f>
        <v>0</v>
      </c>
      <c r="O18" s="84">
        <f>IF(ISNUMBER('Tabulka č. 5'!O18-'KN 2017 OV tab.5'!O18),ROUND('Tabulka č. 5'!O18-'KN 2017 OV tab.5'!O18,2),"")</f>
        <v>0</v>
      </c>
      <c r="P18" s="48">
        <f t="shared" si="1"/>
        <v>0.14857142857142858</v>
      </c>
    </row>
    <row r="19" spans="1:16" s="39" customFormat="1" ht="15.75" thickBot="1" x14ac:dyDescent="0.3">
      <c r="A19" s="44" t="s">
        <v>28</v>
      </c>
      <c r="B19" s="88">
        <f>IF(ISNUMBER('Tabulka č. 5'!B19-'KN 2017 OV tab.5'!B19),ROUND('Tabulka č. 5'!B19-'KN 2017 OV tab.5'!B19,0),"")</f>
        <v>3480</v>
      </c>
      <c r="C19" s="88">
        <f>IF(ISNUMBER('Tabulka č. 5'!C19-'KN 2017 OV tab.5'!C19),ROUND('Tabulka č. 5'!C19-'KN 2017 OV tab.5'!C19,0),"")</f>
        <v>3727</v>
      </c>
      <c r="D19" s="88">
        <f>IF(ISNUMBER('Tabulka č. 5'!D19-'KN 2017 OV tab.5'!D19),ROUND('Tabulka č. 5'!D19-'KN 2017 OV tab.5'!D19,0),"")</f>
        <v>2915</v>
      </c>
      <c r="E19" s="88">
        <f>IF(ISNUMBER('Tabulka č. 5'!E19-'KN 2017 OV tab.5'!E19),ROUND('Tabulka č. 5'!E19-'KN 2017 OV tab.5'!E19,0),"")</f>
        <v>3327</v>
      </c>
      <c r="F19" s="88">
        <f>IF(ISNUMBER('Tabulka č. 5'!F19-'KN 2017 OV tab.5'!F19),ROUND('Tabulka č. 5'!F19-'KN 2017 OV tab.5'!F19,0),"")</f>
        <v>2700</v>
      </c>
      <c r="G19" s="88">
        <f>IF(ISNUMBER('Tabulka č. 5'!G19-'KN 2017 OV tab.5'!G19),ROUND('Tabulka č. 5'!G19-'KN 2017 OV tab.5'!G19,0),"")</f>
        <v>1900</v>
      </c>
      <c r="H19" s="88">
        <f>IF(ISNUMBER('Tabulka č. 5'!H19-'KN 2017 OV tab.5'!H19),ROUND('Tabulka č. 5'!H19-'KN 2017 OV tab.5'!H19,0),"")</f>
        <v>1720</v>
      </c>
      <c r="I19" s="88">
        <f>IF(ISNUMBER('Tabulka č. 5'!I19-'KN 2017 OV tab.5'!I19),ROUND('Tabulka č. 5'!I19-'KN 2017 OV tab.5'!I19,0),"")</f>
        <v>2787</v>
      </c>
      <c r="J19" s="88">
        <f>IF(ISNUMBER('Tabulka č. 5'!J19-'KN 2017 OV tab.5'!J19),ROUND('Tabulka č. 5'!J19-'KN 2017 OV tab.5'!J19,0),"")</f>
        <v>2786</v>
      </c>
      <c r="K19" s="88">
        <f>IF(ISNUMBER('Tabulka č. 5'!K19-'KN 2017 OV tab.5'!K19),ROUND('Tabulka č. 5'!K19-'KN 2017 OV tab.5'!K19,0),"")</f>
        <v>2784</v>
      </c>
      <c r="L19" s="89">
        <f>IF(ISNUMBER('Tabulka č. 5'!L19-'KN 2017 OV tab.5'!L19),ROUND('Tabulka č. 5'!L19-'KN 2017 OV tab.5'!L19,0),"")</f>
        <v>3385</v>
      </c>
      <c r="M19" s="88">
        <f>IF(ISNUMBER('Tabulka č. 5'!M19-'KN 2017 OV tab.5'!M19),ROUND('Tabulka č. 5'!M19-'KN 2017 OV tab.5'!M19,0),"")</f>
        <v>2813</v>
      </c>
      <c r="N19" s="88">
        <f>IF(ISNUMBER('Tabulka č. 5'!N19-'KN 2017 OV tab.5'!N19),ROUND('Tabulka č. 5'!N19-'KN 2017 OV tab.5'!N19,0),"")</f>
        <v>2200</v>
      </c>
      <c r="O19" s="90">
        <f>IF(ISNUMBER('Tabulka č. 5'!O19-'KN 2017 OV tab.5'!O19),ROUND('Tabulka č. 5'!O19-'KN 2017 OV tab.5'!O19,0),"")</f>
        <v>3000</v>
      </c>
      <c r="P19" s="50">
        <f t="shared" si="1"/>
        <v>2823.1428571428573</v>
      </c>
    </row>
    <row r="20" spans="1:16" s="41" customFormat="1" ht="19.5" thickBot="1" x14ac:dyDescent="0.35">
      <c r="A20" s="100" t="str">
        <f>'KN 2018'!A30</f>
        <v>36-52-H/01 Instalatér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5'!B21-'KN 2017 OV tab.5'!B21),ROUND('Tabulka č. 5'!B21-'KN 2017 OV tab.5'!B21,0),"")</f>
        <v>3575</v>
      </c>
      <c r="C21" s="78">
        <f>IF(ISNUMBER('Tabulka č. 5'!C21-'KN 2017 OV tab.5'!C21),ROUND('Tabulka č. 5'!C21-'KN 2017 OV tab.5'!C21,0),"")</f>
        <v>4343</v>
      </c>
      <c r="D21" s="78">
        <f>IF(ISNUMBER('Tabulka č. 5'!D21-'KN 2017 OV tab.5'!D21),ROUND('Tabulka č. 5'!D21-'KN 2017 OV tab.5'!D21,0),"")</f>
        <v>3839</v>
      </c>
      <c r="E21" s="78">
        <f>IF(ISNUMBER('Tabulka č. 5'!E21-'KN 2017 OV tab.5'!E21),ROUND('Tabulka č. 5'!E21-'KN 2017 OV tab.5'!E21,0),"")</f>
        <v>5236</v>
      </c>
      <c r="F21" s="78">
        <f>IF(ISNUMBER('Tabulka č. 5'!F21-'KN 2017 OV tab.5'!F21),ROUND('Tabulka č. 5'!F21-'KN 2017 OV tab.5'!F21,0),"")</f>
        <v>8586</v>
      </c>
      <c r="G21" s="78">
        <f>IF(ISNUMBER('Tabulka č. 5'!G21-'KN 2017 OV tab.5'!G21),ROUND('Tabulka č. 5'!G21-'KN 2017 OV tab.5'!G21,0),"")</f>
        <v>2494</v>
      </c>
      <c r="H21" s="78">
        <f>IF(ISNUMBER('Tabulka č. 5'!H21-'KN 2017 OV tab.5'!H21),ROUND('Tabulka č. 5'!H21-'KN 2017 OV tab.5'!H21,0),"")</f>
        <v>6952</v>
      </c>
      <c r="I21" s="78">
        <f>IF(ISNUMBER('Tabulka č. 5'!I21-'KN 2017 OV tab.5'!I21),ROUND('Tabulka č. 5'!I21-'KN 2017 OV tab.5'!I21,0),"")</f>
        <v>4075</v>
      </c>
      <c r="J21" s="78">
        <f>IF(ISNUMBER('Tabulka č. 5'!J21-'KN 2017 OV tab.5'!J21),ROUND('Tabulka č. 5'!J21-'KN 2017 OV tab.5'!J21,0),"")</f>
        <v>4068</v>
      </c>
      <c r="K21" s="78">
        <f>IF(ISNUMBER('Tabulka č. 5'!K21-'KN 2017 OV tab.5'!K21),ROUND('Tabulka č. 5'!K21-'KN 2017 OV tab.5'!K21,0),"")</f>
        <v>3690</v>
      </c>
      <c r="L21" s="78">
        <f>IF(ISNUMBER('Tabulka č. 5'!L21-'KN 2017 OV tab.5'!L21),ROUND('Tabulka č. 5'!L21-'KN 2017 OV tab.5'!L21,0),"")</f>
        <v>4234</v>
      </c>
      <c r="M21" s="78">
        <f>IF(ISNUMBER('Tabulka č. 5'!M21-'KN 2017 OV tab.5'!M21),ROUND('Tabulka č. 5'!M21-'KN 2017 OV tab.5'!M21,0),"")</f>
        <v>3682</v>
      </c>
      <c r="N21" s="78">
        <f>IF(ISNUMBER('Tabulka č. 5'!N21-'KN 2017 OV tab.5'!N21),ROUND('Tabulka č. 5'!N21-'KN 2017 OV tab.5'!N21,0),"")</f>
        <v>668</v>
      </c>
      <c r="O21" s="79">
        <f>IF(ISNUMBER('Tabulka č. 5'!O21-'KN 2017 OV tab.5'!O21),ROUND('Tabulka č. 5'!O21-'KN 2017 OV tab.5'!O21,0),"")</f>
        <v>3471</v>
      </c>
      <c r="P21" s="46">
        <f>IF(ISNUMBER(AVERAGE(B21:O21)),AVERAGE(B21:O21),"")</f>
        <v>4208.0714285714284</v>
      </c>
    </row>
    <row r="22" spans="1:16" s="39" customFormat="1" x14ac:dyDescent="0.25">
      <c r="A22" s="42" t="s">
        <v>52</v>
      </c>
      <c r="B22" s="80">
        <f>IF(ISNUMBER('Tabulka č. 5'!B22-'KN 2017 OV tab.5'!B22),ROUND('Tabulka č. 5'!B22-'KN 2017 OV tab.5'!B22,0),"")</f>
        <v>0</v>
      </c>
      <c r="C22" s="80">
        <f>IF(ISNUMBER('Tabulka č. 5'!C22-'KN 2017 OV tab.5'!C22),ROUND('Tabulka č. 5'!C22-'KN 2017 OV tab.5'!C22,0),"")</f>
        <v>0</v>
      </c>
      <c r="D22" s="80">
        <f>IF(ISNUMBER('Tabulka č. 5'!D22-'KN 2017 OV tab.5'!D22),ROUND('Tabulka č. 5'!D22-'KN 2017 OV tab.5'!D22,0),"")</f>
        <v>0</v>
      </c>
      <c r="E22" s="80">
        <f>IF(ISNUMBER('Tabulka č. 5'!E22-'KN 2017 OV tab.5'!E22),ROUND('Tabulka č. 5'!E22-'KN 2017 OV tab.5'!E22,0),"")</f>
        <v>0</v>
      </c>
      <c r="F22" s="80">
        <f>IF(ISNUMBER('Tabulka č. 5'!F22-'KN 2017 OV tab.5'!F22),ROUND('Tabulka č. 5'!F22-'KN 2017 OV tab.5'!F22,0),"")</f>
        <v>0</v>
      </c>
      <c r="G22" s="80">
        <f>IF(ISNUMBER('Tabulka č. 5'!G22-'KN 2017 OV tab.5'!G22),ROUND('Tabulka č. 5'!G22-'KN 2017 OV tab.5'!G22,0),"")</f>
        <v>10</v>
      </c>
      <c r="H22" s="80">
        <f>IF(ISNUMBER('Tabulka č. 5'!H22-'KN 2017 OV tab.5'!H22),ROUND('Tabulka č. 5'!H22-'KN 2017 OV tab.5'!H22,0),"")</f>
        <v>0</v>
      </c>
      <c r="I22" s="80">
        <f>IF(ISNUMBER('Tabulka č. 5'!I22-'KN 2017 OV tab.5'!I22),ROUND('Tabulka č. 5'!I22-'KN 2017 OV tab.5'!I22,0),"")</f>
        <v>3</v>
      </c>
      <c r="J22" s="80">
        <f>IF(ISNUMBER('Tabulka č. 5'!J22-'KN 2017 OV tab.5'!J22),ROUND('Tabulka č. 5'!J22-'KN 2017 OV tab.5'!J22,0),"")</f>
        <v>-17</v>
      </c>
      <c r="K22" s="80">
        <f>IF(ISNUMBER('Tabulka č. 5'!K22-'KN 2017 OV tab.5'!K22),ROUND('Tabulka č. 5'!K22-'KN 2017 OV tab.5'!K22,0),"")</f>
        <v>-10</v>
      </c>
      <c r="L22" s="80">
        <f>IF(ISNUMBER('Tabulka č. 5'!L22-'KN 2017 OV tab.5'!L22),ROUND('Tabulka č. 5'!L22-'KN 2017 OV tab.5'!L22,0),"")</f>
        <v>0</v>
      </c>
      <c r="M22" s="80">
        <f>IF(ISNUMBER('Tabulka č. 5'!M22-'KN 2017 OV tab.5'!M22),ROUND('Tabulka č. 5'!M22-'KN 2017 OV tab.5'!M22,0),"")</f>
        <v>0</v>
      </c>
      <c r="N22" s="80">
        <f>IF(ISNUMBER('Tabulka č. 5'!N22-'KN 2017 OV tab.5'!N22),ROUND('Tabulka č. 5'!N22-'KN 2017 OV tab.5'!N22,0),"")</f>
        <v>0</v>
      </c>
      <c r="O22" s="81">
        <f>IF(ISNUMBER('Tabulka č. 5'!O22-'KN 2017 OV tab.5'!O22),ROUND('Tabulka č. 5'!O22-'KN 2017 OV tab.5'!O22,0),"")</f>
        <v>-15</v>
      </c>
      <c r="P22" s="47">
        <f t="shared" ref="P22:P26" si="2">IF(ISNUMBER(AVERAGE(B22:O22)),AVERAGE(B22:O22),"")</f>
        <v>-2.0714285714285716</v>
      </c>
    </row>
    <row r="23" spans="1:16" x14ac:dyDescent="0.25">
      <c r="A23" s="43" t="s">
        <v>25</v>
      </c>
      <c r="B23" s="82">
        <f>IF(ISNUMBER('Tabulka č. 5'!B23-'KN 2017 OV tab.5'!B23),ROUND('Tabulka č. 5'!B23-'KN 2017 OV tab.5'!B23,2),"")</f>
        <v>0</v>
      </c>
      <c r="C23" s="82">
        <f>IF(ISNUMBER('Tabulka č. 5'!C23-'KN 2017 OV tab.5'!C23),ROUND('Tabulka č. 5'!C23-'KN 2017 OV tab.5'!C23,2),"")</f>
        <v>0.75</v>
      </c>
      <c r="D23" s="82">
        <f>IF(ISNUMBER('Tabulka č. 5'!D23-'KN 2017 OV tab.5'!D23),ROUND('Tabulka č. 5'!D23-'KN 2017 OV tab.5'!D23,2),"")</f>
        <v>0</v>
      </c>
      <c r="E23" s="82">
        <f>IF(ISNUMBER('Tabulka č. 5'!E23-'KN 2017 OV tab.5'!E23),ROUND('Tabulka č. 5'!E23-'KN 2017 OV tab.5'!E23,2),"")</f>
        <v>-0.68</v>
      </c>
      <c r="F23" s="82">
        <f>IF(ISNUMBER('Tabulka č. 5'!F23-'KN 2017 OV tab.5'!F23),ROUND('Tabulka č. 5'!F23-'KN 2017 OV tab.5'!F23,2),"")</f>
        <v>-1.94</v>
      </c>
      <c r="G23" s="83">
        <f>IF(ISNUMBER('Tabulka č. 5'!G23-'KN 2017 OV tab.5'!G23),ROUND('Tabulka č. 5'!G23-'KN 2017 OV tab.5'!G23,2),"")</f>
        <v>0</v>
      </c>
      <c r="H23" s="82">
        <f>IF(ISNUMBER('Tabulka č. 5'!H23-'KN 2017 OV tab.5'!H23),ROUND('Tabulka č. 5'!H23-'KN 2017 OV tab.5'!H23,2),"")</f>
        <v>-1.83</v>
      </c>
      <c r="I23" s="82">
        <f>IF(ISNUMBER('Tabulka č. 5'!I23-'KN 2017 OV tab.5'!I23),ROUND('Tabulka č. 5'!I23-'KN 2017 OV tab.5'!I23,2),"")</f>
        <v>0</v>
      </c>
      <c r="J23" s="82">
        <f>IF(ISNUMBER('Tabulka č. 5'!J23-'KN 2017 OV tab.5'!J23),ROUND('Tabulka č. 5'!J23-'KN 2017 OV tab.5'!J23,2),"")</f>
        <v>0</v>
      </c>
      <c r="K23" s="82">
        <f>IF(ISNUMBER('Tabulka č. 5'!K23-'KN 2017 OV tab.5'!K23),ROUND('Tabulka č. 5'!K23-'KN 2017 OV tab.5'!K23,2),"")</f>
        <v>0</v>
      </c>
      <c r="L23" s="82">
        <f>IF(ISNUMBER('Tabulka č. 5'!L23-'KN 2017 OV tab.5'!L23),ROUND('Tabulka č. 5'!L23-'KN 2017 OV tab.5'!L23,2),"")</f>
        <v>-0.04</v>
      </c>
      <c r="M23" s="82">
        <f>IF(ISNUMBER('Tabulka č. 5'!M23-'KN 2017 OV tab.5'!M23),ROUND('Tabulka č. 5'!M23-'KN 2017 OV tab.5'!M23,2),"")</f>
        <v>0</v>
      </c>
      <c r="N23" s="82">
        <f>IF(ISNUMBER('Tabulka č. 5'!N23-'KN 2017 OV tab.5'!N23),ROUND('Tabulka č. 5'!N23-'KN 2017 OV tab.5'!N23,2),"")</f>
        <v>2</v>
      </c>
      <c r="O23" s="84">
        <f>IF(ISNUMBER('Tabulka č. 5'!O23-'KN 2017 OV tab.5'!O23),ROUND('Tabulka č. 5'!O23-'KN 2017 OV tab.5'!O23,2),"")</f>
        <v>0</v>
      </c>
      <c r="P23" s="48">
        <f t="shared" si="2"/>
        <v>-0.1242857142857143</v>
      </c>
    </row>
    <row r="24" spans="1:16" s="39" customFormat="1" x14ac:dyDescent="0.25">
      <c r="A24" s="42" t="s">
        <v>26</v>
      </c>
      <c r="B24" s="85">
        <f>IF(ISNUMBER('Tabulka č. 5'!B24-'KN 2017 OV tab.5'!B24),ROUND('Tabulka č. 5'!B24-'KN 2017 OV tab.5'!B24,0),"")</f>
        <v>3550</v>
      </c>
      <c r="C24" s="85">
        <f>IF(ISNUMBER('Tabulka č. 5'!C24-'KN 2017 OV tab.5'!C24),ROUND('Tabulka č. 5'!C24-'KN 2017 OV tab.5'!C24,0),"")</f>
        <v>5738</v>
      </c>
      <c r="D24" s="85">
        <f>IF(ISNUMBER('Tabulka č. 5'!D24-'KN 2017 OV tab.5'!D24),ROUND('Tabulka č. 5'!D24-'KN 2017 OV tab.5'!D24,0),"")</f>
        <v>3706</v>
      </c>
      <c r="E24" s="85">
        <f>IF(ISNUMBER('Tabulka č. 5'!E24-'KN 2017 OV tab.5'!E24),ROUND('Tabulka č. 5'!E24-'KN 2017 OV tab.5'!E24,0),"")</f>
        <v>4047</v>
      </c>
      <c r="F24" s="85">
        <f>IF(ISNUMBER('Tabulka č. 5'!F24-'KN 2017 OV tab.5'!F24),ROUND('Tabulka č. 5'!F24-'KN 2017 OV tab.5'!F24,0),"")</f>
        <v>3500</v>
      </c>
      <c r="G24" s="85">
        <f>IF(ISNUMBER('Tabulka č. 5'!G24-'KN 2017 OV tab.5'!G24),ROUND('Tabulka č. 5'!G24-'KN 2017 OV tab.5'!G24,0),"")</f>
        <v>2348</v>
      </c>
      <c r="H24" s="85">
        <f>IF(ISNUMBER('Tabulka č. 5'!H24-'KN 2017 OV tab.5'!H24),ROUND('Tabulka č. 5'!H24-'KN 2017 OV tab.5'!H24,0),"")</f>
        <v>2180</v>
      </c>
      <c r="I24" s="85">
        <f>IF(ISNUMBER('Tabulka č. 5'!I24-'KN 2017 OV tab.5'!I24),ROUND('Tabulka č. 5'!I24-'KN 2017 OV tab.5'!I24,0),"")</f>
        <v>3729</v>
      </c>
      <c r="J24" s="85">
        <f>IF(ISNUMBER('Tabulka č. 5'!J24-'KN 2017 OV tab.5'!J24),ROUND('Tabulka č. 5'!J24-'KN 2017 OV tab.5'!J24,0),"")</f>
        <v>3397</v>
      </c>
      <c r="K24" s="85">
        <f>IF(ISNUMBER('Tabulka č. 5'!K24-'KN 2017 OV tab.5'!K24),ROUND('Tabulka č. 5'!K24-'KN 2017 OV tab.5'!K24,0),"")</f>
        <v>3388</v>
      </c>
      <c r="L24" s="86">
        <f>IF(ISNUMBER('Tabulka č. 5'!L24-'KN 2017 OV tab.5'!L24),ROUND('Tabulka č. 5'!L24-'KN 2017 OV tab.5'!L24,0),"")</f>
        <v>4214</v>
      </c>
      <c r="M24" s="85">
        <f>IF(ISNUMBER('Tabulka č. 5'!M24-'KN 2017 OV tab.5'!M24),ROUND('Tabulka č. 5'!M24-'KN 2017 OV tab.5'!M24,0),"")</f>
        <v>3576</v>
      </c>
      <c r="N24" s="85">
        <f>IF(ISNUMBER('Tabulka č. 5'!N24-'KN 2017 OV tab.5'!N24),ROUND('Tabulka č. 5'!N24-'KN 2017 OV tab.5'!N24,0),"")</f>
        <v>4580</v>
      </c>
      <c r="O24" s="87">
        <f>IF(ISNUMBER('Tabulka č. 5'!O24-'KN 2017 OV tab.5'!O24),ROUND('Tabulka č. 5'!O24-'KN 2017 OV tab.5'!O24,0),"")</f>
        <v>3280</v>
      </c>
      <c r="P24" s="49">
        <f t="shared" si="2"/>
        <v>3659.5</v>
      </c>
    </row>
    <row r="25" spans="1:16" x14ac:dyDescent="0.25">
      <c r="A25" s="43" t="s">
        <v>27</v>
      </c>
      <c r="B25" s="82">
        <f>IF(ISNUMBER('Tabulka č. 5'!B25-'KN 2017 OV tab.5'!B25),ROUND('Tabulka č. 5'!B25-'KN 2017 OV tab.5'!B25,2),"")</f>
        <v>0</v>
      </c>
      <c r="C25" s="82">
        <f>IF(ISNUMBER('Tabulka č. 5'!C25-'KN 2017 OV tab.5'!C25),ROUND('Tabulka č. 5'!C25-'KN 2017 OV tab.5'!C25,2),"")</f>
        <v>1.27</v>
      </c>
      <c r="D25" s="82">
        <f>IF(ISNUMBER('Tabulka č. 5'!D25-'KN 2017 OV tab.5'!D25),ROUND('Tabulka č. 5'!D25-'KN 2017 OV tab.5'!D25,2),"")</f>
        <v>0</v>
      </c>
      <c r="E25" s="82">
        <f>IF(ISNUMBER('Tabulka č. 5'!E25-'KN 2017 OV tab.5'!E25),ROUND('Tabulka č. 5'!E25-'KN 2017 OV tab.5'!E25,2),"")</f>
        <v>0</v>
      </c>
      <c r="F25" s="82">
        <f>IF(ISNUMBER('Tabulka č. 5'!F25-'KN 2017 OV tab.5'!F25),ROUND('Tabulka č. 5'!F25-'KN 2017 OV tab.5'!F25,2),"")</f>
        <v>-4.28</v>
      </c>
      <c r="G25" s="83">
        <f>IF(ISNUMBER('Tabulka č. 5'!G25-'KN 2017 OV tab.5'!G25),ROUND('Tabulka č. 5'!G25-'KN 2017 OV tab.5'!G25,2),"")</f>
        <v>0</v>
      </c>
      <c r="H25" s="82">
        <f>IF(ISNUMBER('Tabulka č. 5'!H25-'KN 2017 OV tab.5'!H25),ROUND('Tabulka č. 5'!H25-'KN 2017 OV tab.5'!H25,2),"")</f>
        <v>0</v>
      </c>
      <c r="I25" s="82">
        <f>IF(ISNUMBER('Tabulka č. 5'!I25-'KN 2017 OV tab.5'!I25),ROUND('Tabulka č. 5'!I25-'KN 2017 OV tab.5'!I25,2),"")</f>
        <v>0</v>
      </c>
      <c r="J25" s="82">
        <f>IF(ISNUMBER('Tabulka č. 5'!J25-'KN 2017 OV tab.5'!J25),ROUND('Tabulka č. 5'!J25-'KN 2017 OV tab.5'!J25,2),"")</f>
        <v>0</v>
      </c>
      <c r="K25" s="82">
        <f>IF(ISNUMBER('Tabulka č. 5'!K25-'KN 2017 OV tab.5'!K25),ROUND('Tabulka č. 5'!K25-'KN 2017 OV tab.5'!K25,2),"")</f>
        <v>0</v>
      </c>
      <c r="L25" s="82">
        <f>IF(ISNUMBER('Tabulka č. 5'!L25-'KN 2017 OV tab.5'!L25),ROUND('Tabulka č. 5'!L25-'KN 2017 OV tab.5'!L25,2),"")</f>
        <v>0</v>
      </c>
      <c r="M25" s="82">
        <f>IF(ISNUMBER('Tabulka č. 5'!M25-'KN 2017 OV tab.5'!M25),ROUND('Tabulka č. 5'!M25-'KN 2017 OV tab.5'!M25,2),"")</f>
        <v>0</v>
      </c>
      <c r="N25" s="82">
        <f>IF(ISNUMBER('Tabulka č. 5'!N25-'KN 2017 OV tab.5'!N25),ROUND('Tabulka č. 5'!N25-'KN 2017 OV tab.5'!N25,2),"")</f>
        <v>0</v>
      </c>
      <c r="O25" s="84">
        <f>IF(ISNUMBER('Tabulka č. 5'!O25-'KN 2017 OV tab.5'!O25),ROUND('Tabulka č. 5'!O25-'KN 2017 OV tab.5'!O25,2),"")</f>
        <v>0</v>
      </c>
      <c r="P25" s="48">
        <f t="shared" si="2"/>
        <v>-0.21500000000000002</v>
      </c>
    </row>
    <row r="26" spans="1:16" s="39" customFormat="1" ht="15.75" thickBot="1" x14ac:dyDescent="0.3">
      <c r="A26" s="44" t="s">
        <v>28</v>
      </c>
      <c r="B26" s="88">
        <f>IF(ISNUMBER('Tabulka č. 5'!B26-'KN 2017 OV tab.5'!B26),ROUND('Tabulka č. 5'!B26-'KN 2017 OV tab.5'!B26,0),"")</f>
        <v>3480</v>
      </c>
      <c r="C26" s="88">
        <f>IF(ISNUMBER('Tabulka č. 5'!C26-'KN 2017 OV tab.5'!C26),ROUND('Tabulka č. 5'!C26-'KN 2017 OV tab.5'!C26,0),"")</f>
        <v>3727</v>
      </c>
      <c r="D26" s="88">
        <f>IF(ISNUMBER('Tabulka č. 5'!D26-'KN 2017 OV tab.5'!D26),ROUND('Tabulka č. 5'!D26-'KN 2017 OV tab.5'!D26,0),"")</f>
        <v>2915</v>
      </c>
      <c r="E26" s="88">
        <f>IF(ISNUMBER('Tabulka č. 5'!E26-'KN 2017 OV tab.5'!E26),ROUND('Tabulka č. 5'!E26-'KN 2017 OV tab.5'!E26,0),"")</f>
        <v>3327</v>
      </c>
      <c r="F26" s="88">
        <f>IF(ISNUMBER('Tabulka č. 5'!F26-'KN 2017 OV tab.5'!F26),ROUND('Tabulka č. 5'!F26-'KN 2017 OV tab.5'!F26,0),"")</f>
        <v>2700</v>
      </c>
      <c r="G26" s="88">
        <f>IF(ISNUMBER('Tabulka č. 5'!G26-'KN 2017 OV tab.5'!G26),ROUND('Tabulka č. 5'!G26-'KN 2017 OV tab.5'!G26,0),"")</f>
        <v>1900</v>
      </c>
      <c r="H26" s="88">
        <f>IF(ISNUMBER('Tabulka č. 5'!H26-'KN 2017 OV tab.5'!H26),ROUND('Tabulka č. 5'!H26-'KN 2017 OV tab.5'!H26,0),"")</f>
        <v>1720</v>
      </c>
      <c r="I26" s="88">
        <f>IF(ISNUMBER('Tabulka č. 5'!I26-'KN 2017 OV tab.5'!I26),ROUND('Tabulka č. 5'!I26-'KN 2017 OV tab.5'!I26,0),"")</f>
        <v>2787</v>
      </c>
      <c r="J26" s="88">
        <f>IF(ISNUMBER('Tabulka č. 5'!J26-'KN 2017 OV tab.5'!J26),ROUND('Tabulka č. 5'!J26-'KN 2017 OV tab.5'!J26,0),"")</f>
        <v>2786</v>
      </c>
      <c r="K26" s="88">
        <f>IF(ISNUMBER('Tabulka č. 5'!K26-'KN 2017 OV tab.5'!K26),ROUND('Tabulka č. 5'!K26-'KN 2017 OV tab.5'!K26,0),"")</f>
        <v>2784</v>
      </c>
      <c r="L26" s="89">
        <f>IF(ISNUMBER('Tabulka č. 5'!L26-'KN 2017 OV tab.5'!L26),ROUND('Tabulka č. 5'!L26-'KN 2017 OV tab.5'!L26,0),"")</f>
        <v>3385</v>
      </c>
      <c r="M26" s="88">
        <f>IF(ISNUMBER('Tabulka č. 5'!M26-'KN 2017 OV tab.5'!M26),ROUND('Tabulka č. 5'!M26-'KN 2017 OV tab.5'!M26,0),"")</f>
        <v>2813</v>
      </c>
      <c r="N26" s="88">
        <f>IF(ISNUMBER('Tabulka č. 5'!N26-'KN 2017 OV tab.5'!N26),ROUND('Tabulka č. 5'!N26-'KN 2017 OV tab.5'!N26,0),"")</f>
        <v>2200</v>
      </c>
      <c r="O26" s="90">
        <f>IF(ISNUMBER('Tabulka č. 5'!O26-'KN 2017 OV tab.5'!O26),ROUND('Tabulka č. 5'!O26-'KN 2017 OV tab.5'!O26,0),"")</f>
        <v>3000</v>
      </c>
      <c r="P26" s="50">
        <f t="shared" si="2"/>
        <v>2823.1428571428573</v>
      </c>
    </row>
    <row r="27" spans="1:16" s="41" customFormat="1" ht="19.5" thickBot="1" x14ac:dyDescent="0.35">
      <c r="A27" s="100" t="str">
        <f>'KN 2018'!A31</f>
        <v>23-56-H/01 Obráběč kovů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5'!B28-'KN 2017 OV tab.5'!B28),ROUND('Tabulka č. 5'!B28-'KN 2017 OV tab.5'!B28,0),"")</f>
        <v>3626</v>
      </c>
      <c r="C28" s="78">
        <f>IF(ISNUMBER('Tabulka č. 5'!C28-'KN 2017 OV tab.5'!C28),ROUND('Tabulka č. 5'!C28-'KN 2017 OV tab.5'!C28,0),"")</f>
        <v>3603</v>
      </c>
      <c r="D28" s="78">
        <f>IF(ISNUMBER('Tabulka č. 5'!D28-'KN 2017 OV tab.5'!D28),ROUND('Tabulka č. 5'!D28-'KN 2017 OV tab.5'!D28,0),"")</f>
        <v>3045</v>
      </c>
      <c r="E28" s="78">
        <f>IF(ISNUMBER('Tabulka č. 5'!E28-'KN 2017 OV tab.5'!E28),ROUND('Tabulka č. 5'!E28-'KN 2017 OV tab.5'!E28,0),"")</f>
        <v>3162</v>
      </c>
      <c r="F28" s="78">
        <f>IF(ISNUMBER('Tabulka č. 5'!F28-'KN 2017 OV tab.5'!F28),ROUND('Tabulka č. 5'!F28-'KN 2017 OV tab.5'!F28,0),"")</f>
        <v>1457</v>
      </c>
      <c r="G28" s="78">
        <f>IF(ISNUMBER('Tabulka č. 5'!G28-'KN 2017 OV tab.5'!G28),ROUND('Tabulka č. 5'!G28-'KN 2017 OV tab.5'!G28,0),"")</f>
        <v>3377</v>
      </c>
      <c r="H28" s="78">
        <f>IF(ISNUMBER('Tabulka č. 5'!H28-'KN 2017 OV tab.5'!H28),ROUND('Tabulka č. 5'!H28-'KN 2017 OV tab.5'!H28,0),"")</f>
        <v>2147</v>
      </c>
      <c r="I28" s="78">
        <f>IF(ISNUMBER('Tabulka č. 5'!I28-'KN 2017 OV tab.5'!I28),ROUND('Tabulka č. 5'!I28-'KN 2017 OV tab.5'!I28,0),"")</f>
        <v>3176</v>
      </c>
      <c r="J28" s="78">
        <f>IF(ISNUMBER('Tabulka č. 5'!J28-'KN 2017 OV tab.5'!J28),ROUND('Tabulka č. 5'!J28-'KN 2017 OV tab.5'!J28,0),"")</f>
        <v>3112</v>
      </c>
      <c r="K28" s="78">
        <f>IF(ISNUMBER('Tabulka č. 5'!K28-'KN 2017 OV tab.5'!K28),ROUND('Tabulka č. 5'!K28-'KN 2017 OV tab.5'!K28,0),"")</f>
        <v>2865</v>
      </c>
      <c r="L28" s="78">
        <f>IF(ISNUMBER('Tabulka č. 5'!L28-'KN 2017 OV tab.5'!L28),ROUND('Tabulka č. 5'!L28-'KN 2017 OV tab.5'!L28,0),"")</f>
        <v>3071</v>
      </c>
      <c r="M28" s="78">
        <f>IF(ISNUMBER('Tabulka č. 5'!M28-'KN 2017 OV tab.5'!M28),ROUND('Tabulka č. 5'!M28-'KN 2017 OV tab.5'!M28,0),"")</f>
        <v>2943</v>
      </c>
      <c r="N28" s="78">
        <f>IF(ISNUMBER('Tabulka č. 5'!N28-'KN 2017 OV tab.5'!N28),ROUND('Tabulka č. 5'!N28-'KN 2017 OV tab.5'!N28,0),"")</f>
        <v>2051</v>
      </c>
      <c r="O28" s="79">
        <f>IF(ISNUMBER('Tabulka č. 5'!O28-'KN 2017 OV tab.5'!O28),ROUND('Tabulka č. 5'!O28-'KN 2017 OV tab.5'!O28,0),"")</f>
        <v>2774</v>
      </c>
      <c r="P28" s="46">
        <f>IF(ISNUMBER(AVERAGE(B28:O28)),AVERAGE(B28:O28),"")</f>
        <v>2886.3571428571427</v>
      </c>
    </row>
    <row r="29" spans="1:16" s="39" customFormat="1" x14ac:dyDescent="0.25">
      <c r="A29" s="42" t="s">
        <v>52</v>
      </c>
      <c r="B29" s="80">
        <f>IF(ISNUMBER('Tabulka č. 5'!B29-'KN 2017 OV tab.5'!B29),ROUND('Tabulka č. 5'!B29-'KN 2017 OV tab.5'!B29,0),"")</f>
        <v>0</v>
      </c>
      <c r="C29" s="80">
        <f>IF(ISNUMBER('Tabulka č. 5'!C29-'KN 2017 OV tab.5'!C29),ROUND('Tabulka č. 5'!C29-'KN 2017 OV tab.5'!C29,0),"")</f>
        <v>0</v>
      </c>
      <c r="D29" s="80">
        <f>IF(ISNUMBER('Tabulka č. 5'!D29-'KN 2017 OV tab.5'!D29),ROUND('Tabulka č. 5'!D29-'KN 2017 OV tab.5'!D29,0),"")</f>
        <v>0</v>
      </c>
      <c r="E29" s="80">
        <f>IF(ISNUMBER('Tabulka č. 5'!E29-'KN 2017 OV tab.5'!E29),ROUND('Tabulka č. 5'!E29-'KN 2017 OV tab.5'!E29,0),"")</f>
        <v>0</v>
      </c>
      <c r="F29" s="80">
        <f>IF(ISNUMBER('Tabulka č. 5'!F29-'KN 2017 OV tab.5'!F29),ROUND('Tabulka č. 5'!F29-'KN 2017 OV tab.5'!F29,0),"")</f>
        <v>0</v>
      </c>
      <c r="G29" s="80">
        <f>IF(ISNUMBER('Tabulka č. 5'!G29-'KN 2017 OV tab.5'!G29),ROUND('Tabulka č. 5'!G29-'KN 2017 OV tab.5'!G29,0),"")</f>
        <v>14</v>
      </c>
      <c r="H29" s="80">
        <f>IF(ISNUMBER('Tabulka č. 5'!H29-'KN 2017 OV tab.5'!H29),ROUND('Tabulka č. 5'!H29-'KN 2017 OV tab.5'!H29,0),"")</f>
        <v>0</v>
      </c>
      <c r="I29" s="80">
        <f>IF(ISNUMBER('Tabulka č. 5'!I29-'KN 2017 OV tab.5'!I29),ROUND('Tabulka č. 5'!I29-'KN 2017 OV tab.5'!I29,0),"")</f>
        <v>2</v>
      </c>
      <c r="J29" s="80">
        <f>IF(ISNUMBER('Tabulka č. 5'!J29-'KN 2017 OV tab.5'!J29),ROUND('Tabulka č. 5'!J29-'KN 2017 OV tab.5'!J29,0),"")</f>
        <v>-13</v>
      </c>
      <c r="K29" s="80">
        <f>IF(ISNUMBER('Tabulka č. 5'!K29-'KN 2017 OV tab.5'!K29),ROUND('Tabulka č. 5'!K29-'KN 2017 OV tab.5'!K29,0),"")</f>
        <v>-7</v>
      </c>
      <c r="L29" s="80">
        <f>IF(ISNUMBER('Tabulka č. 5'!L29-'KN 2017 OV tab.5'!L29),ROUND('Tabulka č. 5'!L29-'KN 2017 OV tab.5'!L29,0),"")</f>
        <v>0</v>
      </c>
      <c r="M29" s="80">
        <f>IF(ISNUMBER('Tabulka č. 5'!M29-'KN 2017 OV tab.5'!M29),ROUND('Tabulka č. 5'!M29-'KN 2017 OV tab.5'!M29,0),"")</f>
        <v>0</v>
      </c>
      <c r="N29" s="80">
        <f>IF(ISNUMBER('Tabulka č. 5'!N29-'KN 2017 OV tab.5'!N29),ROUND('Tabulka č. 5'!N29-'KN 2017 OV tab.5'!N29,0),"")</f>
        <v>0</v>
      </c>
      <c r="O29" s="81">
        <f>IF(ISNUMBER('Tabulka č. 5'!O29-'KN 2017 OV tab.5'!O29),ROUND('Tabulka č. 5'!O29-'KN 2017 OV tab.5'!O29,0),"")</f>
        <v>-15</v>
      </c>
      <c r="P29" s="47">
        <f t="shared" ref="P29:P33" si="3">IF(ISNUMBER(AVERAGE(B29:O29)),AVERAGE(B29:O29),"")</f>
        <v>-1.3571428571428572</v>
      </c>
    </row>
    <row r="30" spans="1:16" x14ac:dyDescent="0.25">
      <c r="A30" s="43" t="s">
        <v>25</v>
      </c>
      <c r="B30" s="82">
        <f>IF(ISNUMBER('Tabulka č. 5'!B30-'KN 2017 OV tab.5'!B30),ROUND('Tabulka č. 5'!B30-'KN 2017 OV tab.5'!B30,2),"")</f>
        <v>0</v>
      </c>
      <c r="C30" s="82">
        <f>IF(ISNUMBER('Tabulka č. 5'!C30-'KN 2017 OV tab.5'!C30),ROUND('Tabulka č. 5'!C30-'KN 2017 OV tab.5'!C30,2),"")</f>
        <v>1.05</v>
      </c>
      <c r="D30" s="82">
        <f>IF(ISNUMBER('Tabulka č. 5'!D30-'KN 2017 OV tab.5'!D30),ROUND('Tabulka č. 5'!D30-'KN 2017 OV tab.5'!D30,2),"")</f>
        <v>0</v>
      </c>
      <c r="E30" s="82">
        <f>IF(ISNUMBER('Tabulka č. 5'!E30-'KN 2017 OV tab.5'!E30),ROUND('Tabulka č. 5'!E30-'KN 2017 OV tab.5'!E30,2),"")</f>
        <v>0</v>
      </c>
      <c r="F30" s="82">
        <f>IF(ISNUMBER('Tabulka č. 5'!F30-'KN 2017 OV tab.5'!F30),ROUND('Tabulka č. 5'!F30-'KN 2017 OV tab.5'!F30,2),"")</f>
        <v>1.75</v>
      </c>
      <c r="G30" s="83">
        <f>IF(ISNUMBER('Tabulka č. 5'!G30-'KN 2017 OV tab.5'!G30),ROUND('Tabulka č. 5'!G30-'KN 2017 OV tab.5'!G30,2),"")</f>
        <v>-1.98</v>
      </c>
      <c r="H30" s="82">
        <f>IF(ISNUMBER('Tabulka č. 5'!H30-'KN 2017 OV tab.5'!H30),ROUND('Tabulka č. 5'!H30-'KN 2017 OV tab.5'!H30,2),"")</f>
        <v>-0.84</v>
      </c>
      <c r="I30" s="82">
        <f>IF(ISNUMBER('Tabulka č. 5'!I30-'KN 2017 OV tab.5'!I30),ROUND('Tabulka č. 5'!I30-'KN 2017 OV tab.5'!I30,2),"")</f>
        <v>0</v>
      </c>
      <c r="J30" s="82">
        <f>IF(ISNUMBER('Tabulka č. 5'!J30-'KN 2017 OV tab.5'!J30),ROUND('Tabulka č. 5'!J30-'KN 2017 OV tab.5'!J30,2),"")</f>
        <v>0</v>
      </c>
      <c r="K30" s="82">
        <f>IF(ISNUMBER('Tabulka č. 5'!K30-'KN 2017 OV tab.5'!K30),ROUND('Tabulka č. 5'!K30-'KN 2017 OV tab.5'!K30,2),"")</f>
        <v>0</v>
      </c>
      <c r="L30" s="82">
        <f>IF(ISNUMBER('Tabulka č. 5'!L30-'KN 2017 OV tab.5'!L30),ROUND('Tabulka č. 5'!L30-'KN 2017 OV tab.5'!L30,2),"")</f>
        <v>0.21</v>
      </c>
      <c r="M30" s="82">
        <f>IF(ISNUMBER('Tabulka č. 5'!M30-'KN 2017 OV tab.5'!M30),ROUND('Tabulka č. 5'!M30-'KN 2017 OV tab.5'!M30,2),"")</f>
        <v>0</v>
      </c>
      <c r="N30" s="82">
        <f>IF(ISNUMBER('Tabulka č. 5'!N30-'KN 2017 OV tab.5'!N30),ROUND('Tabulka č. 5'!N30-'KN 2017 OV tab.5'!N30,2),"")</f>
        <v>1.5</v>
      </c>
      <c r="O30" s="84">
        <f>IF(ISNUMBER('Tabulka č. 5'!O30-'KN 2017 OV tab.5'!O30),ROUND('Tabulka č. 5'!O30-'KN 2017 OV tab.5'!O30,2),"")</f>
        <v>0</v>
      </c>
      <c r="P30" s="48">
        <f t="shared" si="3"/>
        <v>0.1207142857142857</v>
      </c>
    </row>
    <row r="31" spans="1:16" s="39" customFormat="1" x14ac:dyDescent="0.25">
      <c r="A31" s="42" t="s">
        <v>26</v>
      </c>
      <c r="B31" s="85">
        <f>IF(ISNUMBER('Tabulka č. 5'!B31-'KN 2017 OV tab.5'!B31),ROUND('Tabulka č. 5'!B31-'KN 2017 OV tab.5'!B31,0),"")</f>
        <v>3550</v>
      </c>
      <c r="C31" s="85">
        <f>IF(ISNUMBER('Tabulka č. 5'!C31-'KN 2017 OV tab.5'!C31),ROUND('Tabulka č. 5'!C31-'KN 2017 OV tab.5'!C31,0),"")</f>
        <v>5738</v>
      </c>
      <c r="D31" s="85">
        <f>IF(ISNUMBER('Tabulka č. 5'!D31-'KN 2017 OV tab.5'!D31),ROUND('Tabulka č. 5'!D31-'KN 2017 OV tab.5'!D31,0),"")</f>
        <v>3706</v>
      </c>
      <c r="E31" s="85">
        <f>IF(ISNUMBER('Tabulka č. 5'!E31-'KN 2017 OV tab.5'!E31),ROUND('Tabulka č. 5'!E31-'KN 2017 OV tab.5'!E31,0),"")</f>
        <v>4047</v>
      </c>
      <c r="F31" s="85">
        <f>IF(ISNUMBER('Tabulka č. 5'!F31-'KN 2017 OV tab.5'!F31),ROUND('Tabulka č. 5'!F31-'KN 2017 OV tab.5'!F31,0),"")</f>
        <v>3500</v>
      </c>
      <c r="G31" s="85">
        <f>IF(ISNUMBER('Tabulka č. 5'!G31-'KN 2017 OV tab.5'!G31),ROUND('Tabulka č. 5'!G31-'KN 2017 OV tab.5'!G31,0),"")</f>
        <v>2348</v>
      </c>
      <c r="H31" s="85">
        <f>IF(ISNUMBER('Tabulka č. 5'!H31-'KN 2017 OV tab.5'!H31),ROUND('Tabulka č. 5'!H31-'KN 2017 OV tab.5'!H31,0),"")</f>
        <v>2180</v>
      </c>
      <c r="I31" s="85">
        <f>IF(ISNUMBER('Tabulka č. 5'!I31-'KN 2017 OV tab.5'!I31),ROUND('Tabulka č. 5'!I31-'KN 2017 OV tab.5'!I31,0),"")</f>
        <v>3729</v>
      </c>
      <c r="J31" s="85">
        <f>IF(ISNUMBER('Tabulka č. 5'!J31-'KN 2017 OV tab.5'!J31),ROUND('Tabulka č. 5'!J31-'KN 2017 OV tab.5'!J31,0),"")</f>
        <v>3397</v>
      </c>
      <c r="K31" s="85">
        <f>IF(ISNUMBER('Tabulka č. 5'!K31-'KN 2017 OV tab.5'!K31),ROUND('Tabulka č. 5'!K31-'KN 2017 OV tab.5'!K31,0),"")</f>
        <v>3388</v>
      </c>
      <c r="L31" s="86">
        <f>IF(ISNUMBER('Tabulka č. 5'!L31-'KN 2017 OV tab.5'!L31),ROUND('Tabulka č. 5'!L31-'KN 2017 OV tab.5'!L31,0),"")</f>
        <v>4214</v>
      </c>
      <c r="M31" s="85">
        <f>IF(ISNUMBER('Tabulka č. 5'!M31-'KN 2017 OV tab.5'!M31),ROUND('Tabulka č. 5'!M31-'KN 2017 OV tab.5'!M31,0),"")</f>
        <v>3576</v>
      </c>
      <c r="N31" s="85">
        <f>IF(ISNUMBER('Tabulka č. 5'!N31-'KN 2017 OV tab.5'!N31),ROUND('Tabulka č. 5'!N31-'KN 2017 OV tab.5'!N31,0),"")</f>
        <v>4580</v>
      </c>
      <c r="O31" s="87">
        <f>IF(ISNUMBER('Tabulka č. 5'!O31-'KN 2017 OV tab.5'!O31),ROUND('Tabulka č. 5'!O31-'KN 2017 OV tab.5'!O31,0),"")</f>
        <v>3280</v>
      </c>
      <c r="P31" s="49">
        <f t="shared" si="3"/>
        <v>3659.5</v>
      </c>
    </row>
    <row r="32" spans="1:16" x14ac:dyDescent="0.25">
      <c r="A32" s="43" t="s">
        <v>27</v>
      </c>
      <c r="B32" s="82">
        <f>IF(ISNUMBER('Tabulka č. 5'!B32-'KN 2017 OV tab.5'!B32),ROUND('Tabulka č. 5'!B32-'KN 2017 OV tab.5'!B32,2),"")</f>
        <v>0</v>
      </c>
      <c r="C32" s="82">
        <f>IF(ISNUMBER('Tabulka č. 5'!C32-'KN 2017 OV tab.5'!C32),ROUND('Tabulka č. 5'!C32-'KN 2017 OV tab.5'!C32,2),"")</f>
        <v>1.07</v>
      </c>
      <c r="D32" s="82">
        <f>IF(ISNUMBER('Tabulka č. 5'!D32-'KN 2017 OV tab.5'!D32),ROUND('Tabulka č. 5'!D32-'KN 2017 OV tab.5'!D32,2),"")</f>
        <v>0</v>
      </c>
      <c r="E32" s="82">
        <f>IF(ISNUMBER('Tabulka č. 5'!E32-'KN 2017 OV tab.5'!E32),ROUND('Tabulka č. 5'!E32-'KN 2017 OV tab.5'!E32,2),"")</f>
        <v>0</v>
      </c>
      <c r="F32" s="82">
        <f>IF(ISNUMBER('Tabulka č. 5'!F32-'KN 2017 OV tab.5'!F32),ROUND('Tabulka č. 5'!F32-'KN 2017 OV tab.5'!F32,2),"")</f>
        <v>-6.32</v>
      </c>
      <c r="G32" s="83">
        <f>IF(ISNUMBER('Tabulka č. 5'!G32-'KN 2017 OV tab.5'!G32),ROUND('Tabulka č. 5'!G32-'KN 2017 OV tab.5'!G32,2),"")</f>
        <v>0</v>
      </c>
      <c r="H32" s="82">
        <f>IF(ISNUMBER('Tabulka č. 5'!H32-'KN 2017 OV tab.5'!H32),ROUND('Tabulka č. 5'!H32-'KN 2017 OV tab.5'!H32,2),"")</f>
        <v>0</v>
      </c>
      <c r="I32" s="82">
        <f>IF(ISNUMBER('Tabulka č. 5'!I32-'KN 2017 OV tab.5'!I32),ROUND('Tabulka č. 5'!I32-'KN 2017 OV tab.5'!I32,2),"")</f>
        <v>0</v>
      </c>
      <c r="J32" s="82">
        <f>IF(ISNUMBER('Tabulka č. 5'!J32-'KN 2017 OV tab.5'!J32),ROUND('Tabulka č. 5'!J32-'KN 2017 OV tab.5'!J32,2),"")</f>
        <v>0</v>
      </c>
      <c r="K32" s="82">
        <f>IF(ISNUMBER('Tabulka č. 5'!K32-'KN 2017 OV tab.5'!K32),ROUND('Tabulka č. 5'!K32-'KN 2017 OV tab.5'!K32,2),"")</f>
        <v>0</v>
      </c>
      <c r="L32" s="82">
        <f>IF(ISNUMBER('Tabulka č. 5'!L32-'KN 2017 OV tab.5'!L32),ROUND('Tabulka č. 5'!L32-'KN 2017 OV tab.5'!L32,2),"")</f>
        <v>0</v>
      </c>
      <c r="M32" s="82">
        <f>IF(ISNUMBER('Tabulka č. 5'!M32-'KN 2017 OV tab.5'!M32),ROUND('Tabulka č. 5'!M32-'KN 2017 OV tab.5'!M32,2),"")</f>
        <v>0</v>
      </c>
      <c r="N32" s="82">
        <f>IF(ISNUMBER('Tabulka č. 5'!N32-'KN 2017 OV tab.5'!N32),ROUND('Tabulka č. 5'!N32-'KN 2017 OV tab.5'!N32,2),"")</f>
        <v>0</v>
      </c>
      <c r="O32" s="84">
        <f>IF(ISNUMBER('Tabulka č. 5'!O32-'KN 2017 OV tab.5'!O32),ROUND('Tabulka č. 5'!O32-'KN 2017 OV tab.5'!O32,2),"")</f>
        <v>0</v>
      </c>
      <c r="P32" s="48">
        <f t="shared" si="3"/>
        <v>-0.375</v>
      </c>
    </row>
    <row r="33" spans="1:16" s="39" customFormat="1" ht="15.75" thickBot="1" x14ac:dyDescent="0.3">
      <c r="A33" s="44" t="s">
        <v>28</v>
      </c>
      <c r="B33" s="88">
        <f>IF(ISNUMBER('Tabulka č. 5'!B33-'KN 2017 OV tab.5'!B33),ROUND('Tabulka č. 5'!B33-'KN 2017 OV tab.5'!B33,0),"")</f>
        <v>3480</v>
      </c>
      <c r="C33" s="88">
        <f>IF(ISNUMBER('Tabulka č. 5'!C33-'KN 2017 OV tab.5'!C33),ROUND('Tabulka č. 5'!C33-'KN 2017 OV tab.5'!C33,0),"")</f>
        <v>3727</v>
      </c>
      <c r="D33" s="88">
        <f>IF(ISNUMBER('Tabulka č. 5'!D33-'KN 2017 OV tab.5'!D33),ROUND('Tabulka č. 5'!D33-'KN 2017 OV tab.5'!D33,0),"")</f>
        <v>2915</v>
      </c>
      <c r="E33" s="88">
        <f>IF(ISNUMBER('Tabulka č. 5'!E33-'KN 2017 OV tab.5'!E33),ROUND('Tabulka č. 5'!E33-'KN 2017 OV tab.5'!E33,0),"")</f>
        <v>3327</v>
      </c>
      <c r="F33" s="88">
        <f>IF(ISNUMBER('Tabulka č. 5'!F33-'KN 2017 OV tab.5'!F33),ROUND('Tabulka č. 5'!F33-'KN 2017 OV tab.5'!F33,0),"")</f>
        <v>2700</v>
      </c>
      <c r="G33" s="88">
        <f>IF(ISNUMBER('Tabulka č. 5'!G33-'KN 2017 OV tab.5'!G33),ROUND('Tabulka č. 5'!G33-'KN 2017 OV tab.5'!G33,0),"")</f>
        <v>1900</v>
      </c>
      <c r="H33" s="88">
        <f>IF(ISNUMBER('Tabulka č. 5'!H33-'KN 2017 OV tab.5'!H33),ROUND('Tabulka č. 5'!H33-'KN 2017 OV tab.5'!H33,0),"")</f>
        <v>1720</v>
      </c>
      <c r="I33" s="88">
        <f>IF(ISNUMBER('Tabulka č. 5'!I33-'KN 2017 OV tab.5'!I33),ROUND('Tabulka č. 5'!I33-'KN 2017 OV tab.5'!I33,0),"")</f>
        <v>2787</v>
      </c>
      <c r="J33" s="88">
        <f>IF(ISNUMBER('Tabulka č. 5'!J33-'KN 2017 OV tab.5'!J33),ROUND('Tabulka č. 5'!J33-'KN 2017 OV tab.5'!J33,0),"")</f>
        <v>2786</v>
      </c>
      <c r="K33" s="88">
        <f>IF(ISNUMBER('Tabulka č. 5'!K33-'KN 2017 OV tab.5'!K33),ROUND('Tabulka č. 5'!K33-'KN 2017 OV tab.5'!K33,0),"")</f>
        <v>2784</v>
      </c>
      <c r="L33" s="89">
        <f>IF(ISNUMBER('Tabulka č. 5'!L33-'KN 2017 OV tab.5'!L33),ROUND('Tabulka č. 5'!L33-'KN 2017 OV tab.5'!L33,0),"")</f>
        <v>3385</v>
      </c>
      <c r="M33" s="88">
        <f>IF(ISNUMBER('Tabulka č. 5'!M33-'KN 2017 OV tab.5'!M33),ROUND('Tabulka č. 5'!M33-'KN 2017 OV tab.5'!M33,0),"")</f>
        <v>2813</v>
      </c>
      <c r="N33" s="88">
        <f>IF(ISNUMBER('Tabulka č. 5'!N33-'KN 2017 OV tab.5'!N33),ROUND('Tabulka č. 5'!N33-'KN 2017 OV tab.5'!N33,0),"")</f>
        <v>2200</v>
      </c>
      <c r="O33" s="90">
        <f>IF(ISNUMBER('Tabulka č. 5'!O33-'KN 2017 OV tab.5'!O33),ROUND('Tabulka č. 5'!O33-'KN 2017 OV tab.5'!O33,0),"")</f>
        <v>3000</v>
      </c>
      <c r="P33" s="50">
        <f t="shared" si="3"/>
        <v>2823.1428571428573</v>
      </c>
    </row>
    <row r="34" spans="1:16" s="41" customFormat="1" ht="19.5" thickBot="1" x14ac:dyDescent="0.35">
      <c r="A34" s="100" t="str">
        <f>'KN 2018'!A32</f>
        <v>26-51-H/01 Elektrikář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5'!B35-'KN 2017 OV tab.5'!B35),ROUND('Tabulka č. 5'!B35-'KN 2017 OV tab.5'!B35,0),"")</f>
        <v>3513</v>
      </c>
      <c r="C35" s="78">
        <f>IF(ISNUMBER('Tabulka č. 5'!C35-'KN 2017 OV tab.5'!C35),ROUND('Tabulka č. 5'!C35-'KN 2017 OV tab.5'!C35,0),"")</f>
        <v>3906</v>
      </c>
      <c r="D35" s="78">
        <f>IF(ISNUMBER('Tabulka č. 5'!D35-'KN 2017 OV tab.5'!D35),ROUND('Tabulka č. 5'!D35-'KN 2017 OV tab.5'!D35,0),"")</f>
        <v>3467</v>
      </c>
      <c r="E35" s="78">
        <f>IF(ISNUMBER('Tabulka č. 5'!E35-'KN 2017 OV tab.5'!E35),ROUND('Tabulka č. 5'!E35-'KN 2017 OV tab.5'!E35,0),"")</f>
        <v>3424</v>
      </c>
      <c r="F35" s="78">
        <f>IF(ISNUMBER('Tabulka č. 5'!F35-'KN 2017 OV tab.5'!F35),ROUND('Tabulka č. 5'!F35-'KN 2017 OV tab.5'!F35,0),"")</f>
        <v>6412</v>
      </c>
      <c r="G35" s="78">
        <f>IF(ISNUMBER('Tabulka č. 5'!G35-'KN 2017 OV tab.5'!G35),ROUND('Tabulka č. 5'!G35-'KN 2017 OV tab.5'!G35,0),"")</f>
        <v>3663</v>
      </c>
      <c r="H35" s="78">
        <f>IF(ISNUMBER('Tabulka č. 5'!H35-'KN 2017 OV tab.5'!H35),ROUND('Tabulka č. 5'!H35-'KN 2017 OV tab.5'!H35,0),"")</f>
        <v>12</v>
      </c>
      <c r="I35" s="78">
        <f>IF(ISNUMBER('Tabulka č. 5'!I35-'KN 2017 OV tab.5'!I35),ROUND('Tabulka č. 5'!I35-'KN 2017 OV tab.5'!I35,0),"")</f>
        <v>3435</v>
      </c>
      <c r="J35" s="78">
        <f>IF(ISNUMBER('Tabulka č. 5'!J35-'KN 2017 OV tab.5'!J35),ROUND('Tabulka č. 5'!J35-'KN 2017 OV tab.5'!J35,0),"")</f>
        <v>3450</v>
      </c>
      <c r="K35" s="78">
        <f>IF(ISNUMBER('Tabulka č. 5'!K35-'KN 2017 OV tab.5'!K35),ROUND('Tabulka č. 5'!K35-'KN 2017 OV tab.5'!K35,0),"")</f>
        <v>3114</v>
      </c>
      <c r="L35" s="78">
        <f>IF(ISNUMBER('Tabulka č. 5'!L35-'KN 2017 OV tab.5'!L35),ROUND('Tabulka č. 5'!L35-'KN 2017 OV tab.5'!L35,0),"")</f>
        <v>3238</v>
      </c>
      <c r="M35" s="78">
        <f>IF(ISNUMBER('Tabulka č. 5'!M35-'KN 2017 OV tab.5'!M35),ROUND('Tabulka č. 5'!M35-'KN 2017 OV tab.5'!M35,0),"")</f>
        <v>3069</v>
      </c>
      <c r="N35" s="78">
        <f>IF(ISNUMBER('Tabulka č. 5'!N35-'KN 2017 OV tab.5'!N35),ROUND('Tabulka č. 5'!N35-'KN 2017 OV tab.5'!N35,0),"")</f>
        <v>3974</v>
      </c>
      <c r="O35" s="79">
        <f>IF(ISNUMBER('Tabulka č. 5'!O35-'KN 2017 OV tab.5'!O35),ROUND('Tabulka č. 5'!O35-'KN 2017 OV tab.5'!O35,0),"")</f>
        <v>2883</v>
      </c>
      <c r="P35" s="46">
        <f>IF(ISNUMBER(AVERAGE(B35:O35)),AVERAGE(B35:O35),"")</f>
        <v>3397.1428571428573</v>
      </c>
    </row>
    <row r="36" spans="1:16" s="39" customFormat="1" x14ac:dyDescent="0.25">
      <c r="A36" s="42" t="s">
        <v>52</v>
      </c>
      <c r="B36" s="80">
        <f>IF(ISNUMBER('Tabulka č. 5'!B36-'KN 2017 OV tab.5'!B36),ROUND('Tabulka č. 5'!B36-'KN 2017 OV tab.5'!B36,0),"")</f>
        <v>0</v>
      </c>
      <c r="C36" s="80">
        <f>IF(ISNUMBER('Tabulka č. 5'!C36-'KN 2017 OV tab.5'!C36),ROUND('Tabulka č. 5'!C36-'KN 2017 OV tab.5'!C36,0),"")</f>
        <v>0</v>
      </c>
      <c r="D36" s="80">
        <f>IF(ISNUMBER('Tabulka č. 5'!D36-'KN 2017 OV tab.5'!D36),ROUND('Tabulka č. 5'!D36-'KN 2017 OV tab.5'!D36,0),"")</f>
        <v>0</v>
      </c>
      <c r="E36" s="80">
        <f>IF(ISNUMBER('Tabulka č. 5'!E36-'KN 2017 OV tab.5'!E36),ROUND('Tabulka č. 5'!E36-'KN 2017 OV tab.5'!E36,0),"")</f>
        <v>0</v>
      </c>
      <c r="F36" s="80">
        <f>IF(ISNUMBER('Tabulka č. 5'!F36-'KN 2017 OV tab.5'!F36),ROUND('Tabulka č. 5'!F36-'KN 2017 OV tab.5'!F36,0),"")</f>
        <v>0</v>
      </c>
      <c r="G36" s="80">
        <f>IF(ISNUMBER('Tabulka č. 5'!G36-'KN 2017 OV tab.5'!G36),ROUND('Tabulka č. 5'!G36-'KN 2017 OV tab.5'!G36,0),"")</f>
        <v>15</v>
      </c>
      <c r="H36" s="80">
        <f>IF(ISNUMBER('Tabulka č. 5'!H36-'KN 2017 OV tab.5'!H36),ROUND('Tabulka č. 5'!H36-'KN 2017 OV tab.5'!H36,0),"")</f>
        <v>0</v>
      </c>
      <c r="I36" s="80">
        <f>IF(ISNUMBER('Tabulka č. 5'!I36-'KN 2017 OV tab.5'!I36),ROUND('Tabulka č. 5'!I36-'KN 2017 OV tab.5'!I36,0),"")</f>
        <v>2</v>
      </c>
      <c r="J36" s="80">
        <f>IF(ISNUMBER('Tabulka č. 5'!J36-'KN 2017 OV tab.5'!J36),ROUND('Tabulka č. 5'!J36-'KN 2017 OV tab.5'!J36,0),"")</f>
        <v>-15</v>
      </c>
      <c r="K36" s="80">
        <f>IF(ISNUMBER('Tabulka č. 5'!K36-'KN 2017 OV tab.5'!K36),ROUND('Tabulka č. 5'!K36-'KN 2017 OV tab.5'!K36,0),"")</f>
        <v>-8</v>
      </c>
      <c r="L36" s="80">
        <f>IF(ISNUMBER('Tabulka č. 5'!L36-'KN 2017 OV tab.5'!L36),ROUND('Tabulka č. 5'!L36-'KN 2017 OV tab.5'!L36,0),"")</f>
        <v>0</v>
      </c>
      <c r="M36" s="80">
        <f>IF(ISNUMBER('Tabulka č. 5'!M36-'KN 2017 OV tab.5'!M36),ROUND('Tabulka č. 5'!M36-'KN 2017 OV tab.5'!M36,0),"")</f>
        <v>0</v>
      </c>
      <c r="N36" s="80">
        <f>IF(ISNUMBER('Tabulka č. 5'!N36-'KN 2017 OV tab.5'!N36),ROUND('Tabulka č. 5'!N36-'KN 2017 OV tab.5'!N36,0),"")</f>
        <v>0</v>
      </c>
      <c r="O36" s="81">
        <f>IF(ISNUMBER('Tabulka č. 5'!O36-'KN 2017 OV tab.5'!O36),ROUND('Tabulka č. 5'!O36-'KN 2017 OV tab.5'!O36,0),"")</f>
        <v>-15</v>
      </c>
      <c r="P36" s="47">
        <f t="shared" ref="P36:P40" si="4">IF(ISNUMBER(AVERAGE(B36:O36)),AVERAGE(B36:O36),"")</f>
        <v>-1.5</v>
      </c>
    </row>
    <row r="37" spans="1:16" x14ac:dyDescent="0.25">
      <c r="A37" s="43" t="s">
        <v>25</v>
      </c>
      <c r="B37" s="82">
        <f>IF(ISNUMBER('Tabulka č. 5'!B37-'KN 2017 OV tab.5'!B37),ROUND('Tabulka č. 5'!B37-'KN 2017 OV tab.5'!B37,2),"")</f>
        <v>0</v>
      </c>
      <c r="C37" s="82">
        <f>IF(ISNUMBER('Tabulka č. 5'!C37-'KN 2017 OV tab.5'!C37),ROUND('Tabulka č. 5'!C37-'KN 2017 OV tab.5'!C37,2),"")</f>
        <v>0.86</v>
      </c>
      <c r="D37" s="82">
        <f>IF(ISNUMBER('Tabulka č. 5'!D37-'KN 2017 OV tab.5'!D37),ROUND('Tabulka č. 5'!D37-'KN 2017 OV tab.5'!D37,2),"")</f>
        <v>0</v>
      </c>
      <c r="E37" s="82">
        <f>IF(ISNUMBER('Tabulka č. 5'!E37-'KN 2017 OV tab.5'!E37),ROUND('Tabulka č. 5'!E37-'KN 2017 OV tab.5'!E37,2),"")</f>
        <v>0</v>
      </c>
      <c r="F37" s="82">
        <f>IF(ISNUMBER('Tabulka č. 5'!F37-'KN 2017 OV tab.5'!F37),ROUND('Tabulka č. 5'!F37-'KN 2017 OV tab.5'!F37,2),"")</f>
        <v>-2.1800000000000002</v>
      </c>
      <c r="G37" s="83">
        <f>IF(ISNUMBER('Tabulka č. 5'!G37-'KN 2017 OV tab.5'!G37),ROUND('Tabulka č. 5'!G37-'KN 2017 OV tab.5'!G37,2),"")</f>
        <v>-1.69</v>
      </c>
      <c r="H37" s="82">
        <f>IF(ISNUMBER('Tabulka č. 5'!H37-'KN 2017 OV tab.5'!H37),ROUND('Tabulka č. 5'!H37-'KN 2017 OV tab.5'!H37,2),"")</f>
        <v>1.9</v>
      </c>
      <c r="I37" s="82">
        <f>IF(ISNUMBER('Tabulka č. 5'!I37-'KN 2017 OV tab.5'!I37),ROUND('Tabulka č. 5'!I37-'KN 2017 OV tab.5'!I37,2),"")</f>
        <v>0</v>
      </c>
      <c r="J37" s="82">
        <f>IF(ISNUMBER('Tabulka č. 5'!J37-'KN 2017 OV tab.5'!J37),ROUND('Tabulka č. 5'!J37-'KN 2017 OV tab.5'!J37,2),"")</f>
        <v>0</v>
      </c>
      <c r="K37" s="82">
        <f>IF(ISNUMBER('Tabulka č. 5'!K37-'KN 2017 OV tab.5'!K37),ROUND('Tabulka č. 5'!K37-'KN 2017 OV tab.5'!K37,2),"")</f>
        <v>0</v>
      </c>
      <c r="L37" s="82">
        <f>IF(ISNUMBER('Tabulka č. 5'!L37-'KN 2017 OV tab.5'!L37),ROUND('Tabulka č. 5'!L37-'KN 2017 OV tab.5'!L37,2),"")</f>
        <v>0.16</v>
      </c>
      <c r="M37" s="82">
        <f>IF(ISNUMBER('Tabulka č. 5'!M37-'KN 2017 OV tab.5'!M37),ROUND('Tabulka č. 5'!M37-'KN 2017 OV tab.5'!M37,2),"")</f>
        <v>0</v>
      </c>
      <c r="N37" s="82">
        <f>IF(ISNUMBER('Tabulka č. 5'!N37-'KN 2017 OV tab.5'!N37),ROUND('Tabulka č. 5'!N37-'KN 2017 OV tab.5'!N37,2),"")</f>
        <v>0</v>
      </c>
      <c r="O37" s="84">
        <f>IF(ISNUMBER('Tabulka č. 5'!O37-'KN 2017 OV tab.5'!O37),ROUND('Tabulka č. 5'!O37-'KN 2017 OV tab.5'!O37,2),"")</f>
        <v>0</v>
      </c>
      <c r="P37" s="48">
        <f t="shared" si="4"/>
        <v>-6.785714285714288E-2</v>
      </c>
    </row>
    <row r="38" spans="1:16" s="39" customFormat="1" x14ac:dyDescent="0.25">
      <c r="A38" s="42" t="s">
        <v>26</v>
      </c>
      <c r="B38" s="85">
        <f>IF(ISNUMBER('Tabulka č. 5'!B38-'KN 2017 OV tab.5'!B38),ROUND('Tabulka č. 5'!B38-'KN 2017 OV tab.5'!B38,0),"")</f>
        <v>3550</v>
      </c>
      <c r="C38" s="85">
        <f>IF(ISNUMBER('Tabulka č. 5'!C38-'KN 2017 OV tab.5'!C38),ROUND('Tabulka č. 5'!C38-'KN 2017 OV tab.5'!C38,0),"")</f>
        <v>5738</v>
      </c>
      <c r="D38" s="85">
        <f>IF(ISNUMBER('Tabulka č. 5'!D38-'KN 2017 OV tab.5'!D38),ROUND('Tabulka č. 5'!D38-'KN 2017 OV tab.5'!D38,0),"")</f>
        <v>3706</v>
      </c>
      <c r="E38" s="85">
        <f>IF(ISNUMBER('Tabulka č. 5'!E38-'KN 2017 OV tab.5'!E38),ROUND('Tabulka č. 5'!E38-'KN 2017 OV tab.5'!E38,0),"")</f>
        <v>4047</v>
      </c>
      <c r="F38" s="85">
        <f>IF(ISNUMBER('Tabulka č. 5'!F38-'KN 2017 OV tab.5'!F38),ROUND('Tabulka č. 5'!F38-'KN 2017 OV tab.5'!F38,0),"")</f>
        <v>3500</v>
      </c>
      <c r="G38" s="85">
        <f>IF(ISNUMBER('Tabulka č. 5'!G38-'KN 2017 OV tab.5'!G38),ROUND('Tabulka č. 5'!G38-'KN 2017 OV tab.5'!G38,0),"")</f>
        <v>2348</v>
      </c>
      <c r="H38" s="85">
        <f>IF(ISNUMBER('Tabulka č. 5'!H38-'KN 2017 OV tab.5'!H38),ROUND('Tabulka č. 5'!H38-'KN 2017 OV tab.5'!H38,0),"")</f>
        <v>2180</v>
      </c>
      <c r="I38" s="85">
        <f>IF(ISNUMBER('Tabulka č. 5'!I38-'KN 2017 OV tab.5'!I38),ROUND('Tabulka č. 5'!I38-'KN 2017 OV tab.5'!I38,0),"")</f>
        <v>3729</v>
      </c>
      <c r="J38" s="85">
        <f>IF(ISNUMBER('Tabulka č. 5'!J38-'KN 2017 OV tab.5'!J38),ROUND('Tabulka č. 5'!J38-'KN 2017 OV tab.5'!J38,0),"")</f>
        <v>3397</v>
      </c>
      <c r="K38" s="85">
        <f>IF(ISNUMBER('Tabulka č. 5'!K38-'KN 2017 OV tab.5'!K38),ROUND('Tabulka č. 5'!K38-'KN 2017 OV tab.5'!K38,0),"")</f>
        <v>3388</v>
      </c>
      <c r="L38" s="86">
        <f>IF(ISNUMBER('Tabulka č. 5'!L38-'KN 2017 OV tab.5'!L38),ROUND('Tabulka č. 5'!L38-'KN 2017 OV tab.5'!L38,0),"")</f>
        <v>4214</v>
      </c>
      <c r="M38" s="85">
        <f>IF(ISNUMBER('Tabulka č. 5'!M38-'KN 2017 OV tab.5'!M38),ROUND('Tabulka č. 5'!M38-'KN 2017 OV tab.5'!M38,0),"")</f>
        <v>3576</v>
      </c>
      <c r="N38" s="85">
        <f>IF(ISNUMBER('Tabulka č. 5'!N38-'KN 2017 OV tab.5'!N38),ROUND('Tabulka č. 5'!N38-'KN 2017 OV tab.5'!N38,0),"")</f>
        <v>4580</v>
      </c>
      <c r="O38" s="87">
        <f>IF(ISNUMBER('Tabulka č. 5'!O38-'KN 2017 OV tab.5'!O38),ROUND('Tabulka č. 5'!O38-'KN 2017 OV tab.5'!O38,0),"")</f>
        <v>3280</v>
      </c>
      <c r="P38" s="49">
        <f t="shared" si="4"/>
        <v>3659.5</v>
      </c>
    </row>
    <row r="39" spans="1:16" x14ac:dyDescent="0.25">
      <c r="A39" s="43" t="s">
        <v>27</v>
      </c>
      <c r="B39" s="82">
        <f>IF(ISNUMBER('Tabulka č. 5'!B39-'KN 2017 OV tab.5'!B39),ROUND('Tabulka č. 5'!B39-'KN 2017 OV tab.5'!B39,2),"")</f>
        <v>0</v>
      </c>
      <c r="C39" s="82">
        <f>IF(ISNUMBER('Tabulka č. 5'!C39-'KN 2017 OV tab.5'!C39),ROUND('Tabulka č. 5'!C39-'KN 2017 OV tab.5'!C39,2),"")</f>
        <v>1.27</v>
      </c>
      <c r="D39" s="82">
        <f>IF(ISNUMBER('Tabulka č. 5'!D39-'KN 2017 OV tab.5'!D39),ROUND('Tabulka č. 5'!D39-'KN 2017 OV tab.5'!D39,2),"")</f>
        <v>0</v>
      </c>
      <c r="E39" s="82">
        <f>IF(ISNUMBER('Tabulka č. 5'!E39-'KN 2017 OV tab.5'!E39),ROUND('Tabulka č. 5'!E39-'KN 2017 OV tab.5'!E39,2),"")</f>
        <v>0</v>
      </c>
      <c r="F39" s="82">
        <f>IF(ISNUMBER('Tabulka č. 5'!F39-'KN 2017 OV tab.5'!F39),ROUND('Tabulka č. 5'!F39-'KN 2017 OV tab.5'!F39,2),"")</f>
        <v>-6.36</v>
      </c>
      <c r="G39" s="83">
        <f>IF(ISNUMBER('Tabulka č. 5'!G39-'KN 2017 OV tab.5'!G39),ROUND('Tabulka č. 5'!G39-'KN 2017 OV tab.5'!G39,2),"")</f>
        <v>0</v>
      </c>
      <c r="H39" s="82">
        <f>IF(ISNUMBER('Tabulka č. 5'!H39-'KN 2017 OV tab.5'!H39),ROUND('Tabulka č. 5'!H39-'KN 2017 OV tab.5'!H39,2),"")</f>
        <v>0</v>
      </c>
      <c r="I39" s="82">
        <f>IF(ISNUMBER('Tabulka č. 5'!I39-'KN 2017 OV tab.5'!I39),ROUND('Tabulka č. 5'!I39-'KN 2017 OV tab.5'!I39,2),"")</f>
        <v>0</v>
      </c>
      <c r="J39" s="82">
        <f>IF(ISNUMBER('Tabulka č. 5'!J39-'KN 2017 OV tab.5'!J39),ROUND('Tabulka č. 5'!J39-'KN 2017 OV tab.5'!J39,2),"")</f>
        <v>0</v>
      </c>
      <c r="K39" s="82">
        <f>IF(ISNUMBER('Tabulka č. 5'!K39-'KN 2017 OV tab.5'!K39),ROUND('Tabulka č. 5'!K39-'KN 2017 OV tab.5'!K39,2),"")</f>
        <v>0</v>
      </c>
      <c r="L39" s="82">
        <f>IF(ISNUMBER('Tabulka č. 5'!L39-'KN 2017 OV tab.5'!L39),ROUND('Tabulka č. 5'!L39-'KN 2017 OV tab.5'!L39,2),"")</f>
        <v>0</v>
      </c>
      <c r="M39" s="82">
        <f>IF(ISNUMBER('Tabulka č. 5'!M39-'KN 2017 OV tab.5'!M39),ROUND('Tabulka č. 5'!M39-'KN 2017 OV tab.5'!M39,2),"")</f>
        <v>0</v>
      </c>
      <c r="N39" s="82">
        <f>IF(ISNUMBER('Tabulka č. 5'!N39-'KN 2017 OV tab.5'!N39),ROUND('Tabulka č. 5'!N39-'KN 2017 OV tab.5'!N39,2),"")</f>
        <v>0</v>
      </c>
      <c r="O39" s="84">
        <f>IF(ISNUMBER('Tabulka č. 5'!O39-'KN 2017 OV tab.5'!O39),ROUND('Tabulka č. 5'!O39-'KN 2017 OV tab.5'!O39,2),"")</f>
        <v>0</v>
      </c>
      <c r="P39" s="48">
        <f t="shared" si="4"/>
        <v>-0.36357142857142855</v>
      </c>
    </row>
    <row r="40" spans="1:16" s="39" customFormat="1" ht="15.75" thickBot="1" x14ac:dyDescent="0.3">
      <c r="A40" s="44" t="s">
        <v>28</v>
      </c>
      <c r="B40" s="88">
        <f>IF(ISNUMBER('Tabulka č. 5'!B40-'KN 2017 OV tab.5'!B40),ROUND('Tabulka č. 5'!B40-'KN 2017 OV tab.5'!B40,0),"")</f>
        <v>3480</v>
      </c>
      <c r="C40" s="88">
        <f>IF(ISNUMBER('Tabulka č. 5'!C40-'KN 2017 OV tab.5'!C40),ROUND('Tabulka č. 5'!C40-'KN 2017 OV tab.5'!C40,0),"")</f>
        <v>3727</v>
      </c>
      <c r="D40" s="88">
        <f>IF(ISNUMBER('Tabulka č. 5'!D40-'KN 2017 OV tab.5'!D40),ROUND('Tabulka č. 5'!D40-'KN 2017 OV tab.5'!D40,0),"")</f>
        <v>2915</v>
      </c>
      <c r="E40" s="88">
        <f>IF(ISNUMBER('Tabulka č. 5'!E40-'KN 2017 OV tab.5'!E40),ROUND('Tabulka č. 5'!E40-'KN 2017 OV tab.5'!E40,0),"")</f>
        <v>3327</v>
      </c>
      <c r="F40" s="88">
        <f>IF(ISNUMBER('Tabulka č. 5'!F40-'KN 2017 OV tab.5'!F40),ROUND('Tabulka č. 5'!F40-'KN 2017 OV tab.5'!F40,0),"")</f>
        <v>2700</v>
      </c>
      <c r="G40" s="88">
        <f>IF(ISNUMBER('Tabulka č. 5'!G40-'KN 2017 OV tab.5'!G40),ROUND('Tabulka č. 5'!G40-'KN 2017 OV tab.5'!G40,0),"")</f>
        <v>1900</v>
      </c>
      <c r="H40" s="88">
        <f>IF(ISNUMBER('Tabulka č. 5'!H40-'KN 2017 OV tab.5'!H40),ROUND('Tabulka č. 5'!H40-'KN 2017 OV tab.5'!H40,0),"")</f>
        <v>1720</v>
      </c>
      <c r="I40" s="88">
        <f>IF(ISNUMBER('Tabulka č. 5'!I40-'KN 2017 OV tab.5'!I40),ROUND('Tabulka č. 5'!I40-'KN 2017 OV tab.5'!I40,0),"")</f>
        <v>2787</v>
      </c>
      <c r="J40" s="88">
        <f>IF(ISNUMBER('Tabulka č. 5'!J40-'KN 2017 OV tab.5'!J40),ROUND('Tabulka č. 5'!J40-'KN 2017 OV tab.5'!J40,0),"")</f>
        <v>2786</v>
      </c>
      <c r="K40" s="88">
        <f>IF(ISNUMBER('Tabulka č. 5'!K40-'KN 2017 OV tab.5'!K40),ROUND('Tabulka č. 5'!K40-'KN 2017 OV tab.5'!K40,0),"")</f>
        <v>2784</v>
      </c>
      <c r="L40" s="89">
        <f>IF(ISNUMBER('Tabulka č. 5'!L40-'KN 2017 OV tab.5'!L40),ROUND('Tabulka č. 5'!L40-'KN 2017 OV tab.5'!L40,0),"")</f>
        <v>3385</v>
      </c>
      <c r="M40" s="88">
        <f>IF(ISNUMBER('Tabulka č. 5'!M40-'KN 2017 OV tab.5'!M40),ROUND('Tabulka č. 5'!M40-'KN 2017 OV tab.5'!M40,0),"")</f>
        <v>2813</v>
      </c>
      <c r="N40" s="88">
        <f>IF(ISNUMBER('Tabulka č. 5'!N40-'KN 2017 OV tab.5'!N40),ROUND('Tabulka č. 5'!N40-'KN 2017 OV tab.5'!N40,0),"")</f>
        <v>2200</v>
      </c>
      <c r="O40" s="90">
        <f>IF(ISNUMBER('Tabulka č. 5'!O40-'KN 2017 OV tab.5'!O40),ROUND('Tabulka č. 5'!O40-'KN 2017 OV tab.5'!O40,0),"")</f>
        <v>3000</v>
      </c>
      <c r="P40" s="50">
        <f t="shared" si="4"/>
        <v>2823.1428571428573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4" zoomScaleNormal="100" workbookViewId="0">
      <selection activeCell="F23" sqref="F23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8" t="str">
        <f>'Tabulka č. 7'!A1:P1</f>
        <v>Porovnání krajských normativů a ukazatelů pro stanovení krajských normativů v letech 2017 a 2018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 t="str">
        <f>'Tabulka č. 7'!A4</f>
        <v>změna roku 2018 oproti roku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tr">
        <f>'KN 2018'!A33</f>
        <v>66-51-H/01 Prodavač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78">
        <f>IF(ISNUMBER('Tabulka č. 6'!B7-'KN 2017 OV tab.6'!B7),ROUND('Tabulka č. 6'!B7-'KN 2017 OV tab.6'!B7,0),"")</f>
        <v>3198</v>
      </c>
      <c r="C7" s="78">
        <f>IF(ISNUMBER('Tabulka č. 6'!C7-'KN 2017 OV tab.6'!C7),ROUND('Tabulka č. 6'!C7-'KN 2017 OV tab.6'!C7,0),"")</f>
        <v>3378</v>
      </c>
      <c r="D7" s="78">
        <f>IF(ISNUMBER('Tabulka č. 6'!D7-'KN 2017 OV tab.6'!D7),ROUND('Tabulka č. 6'!D7-'KN 2017 OV tab.6'!D7,0),"")</f>
        <v>2658</v>
      </c>
      <c r="E7" s="78">
        <f>IF(ISNUMBER('Tabulka č. 6'!E7-'KN 2017 OV tab.6'!E7),ROUND('Tabulka č. 6'!E7-'KN 2017 OV tab.6'!E7,0),"")</f>
        <v>2856</v>
      </c>
      <c r="F7" s="78">
        <f>IF(ISNUMBER('Tabulka č. 6'!F7-'KN 2017 OV tab.6'!F7),ROUND('Tabulka č. 6'!F7-'KN 2017 OV tab.6'!F7,0),"")</f>
        <v>22664</v>
      </c>
      <c r="G7" s="78">
        <f>IF(ISNUMBER('Tabulka č. 6'!G7-'KN 2017 OV tab.6'!G7),ROUND('Tabulka č. 6'!G7-'KN 2017 OV tab.6'!G7,0),"")</f>
        <v>1757</v>
      </c>
      <c r="H7" s="78">
        <f>IF(ISNUMBER('Tabulka č. 6'!H7-'KN 2017 OV tab.6'!H7),ROUND('Tabulka č. 6'!H7-'KN 2017 OV tab.6'!H7,0),"")</f>
        <v>2837</v>
      </c>
      <c r="I7" s="78">
        <f>IF(ISNUMBER('Tabulka č. 6'!I7-'KN 2017 OV tab.6'!I7),ROUND('Tabulka č. 6'!I7-'KN 2017 OV tab.6'!I7,0),"")</f>
        <v>2631</v>
      </c>
      <c r="J7" s="78">
        <f>IF(ISNUMBER('Tabulka č. 6'!J7-'KN 2017 OV tab.6'!J7),ROUND('Tabulka č. 6'!J7-'KN 2017 OV tab.6'!J7,0),"")</f>
        <v>2646</v>
      </c>
      <c r="K7" s="78">
        <f>IF(ISNUMBER('Tabulka č. 6'!K7-'KN 2017 OV tab.6'!K7),ROUND('Tabulka č. 6'!K7-'KN 2017 OV tab.6'!K7,0),"")</f>
        <v>2468</v>
      </c>
      <c r="L7" s="78">
        <f>IF(ISNUMBER('Tabulka č. 6'!L7-'KN 2017 OV tab.6'!L7),ROUND('Tabulka č. 6'!L7-'KN 2017 OV tab.6'!L7,0),"")</f>
        <v>2721</v>
      </c>
      <c r="M7" s="78">
        <f>IF(ISNUMBER('Tabulka č. 6'!M7-'KN 2017 OV tab.6'!M7),ROUND('Tabulka č. 6'!M7-'KN 2017 OV tab.6'!M7,0),"")</f>
        <v>2481</v>
      </c>
      <c r="N7" s="78">
        <f>IF(ISNUMBER('Tabulka č. 6'!N7-'KN 2017 OV tab.6'!N7),ROUND('Tabulka č. 6'!N7-'KN 2017 OV tab.6'!N7,0),"")</f>
        <v>2395</v>
      </c>
      <c r="O7" s="79">
        <f>IF(ISNUMBER('Tabulka č. 6'!O7-'KN 2017 OV tab.6'!O7),ROUND('Tabulka č. 6'!O7-'KN 2017 OV tab.6'!O7,0),"")</f>
        <v>2469</v>
      </c>
      <c r="P7" s="46">
        <f>IF(ISNUMBER(AVERAGE(B7:O7)),AVERAGE(B7:O7),"")</f>
        <v>4082.7857142857142</v>
      </c>
    </row>
    <row r="8" spans="1:31" s="39" customFormat="1" x14ac:dyDescent="0.25">
      <c r="A8" s="42" t="s">
        <v>52</v>
      </c>
      <c r="B8" s="80">
        <f>IF(ISNUMBER('Tabulka č. 6'!B8-'KN 2017 OV tab.6'!B8),ROUND('Tabulka č. 6'!B8-'KN 2017 OV tab.6'!B8,0),"")</f>
        <v>0</v>
      </c>
      <c r="C8" s="80">
        <f>IF(ISNUMBER('Tabulka č. 6'!C8-'KN 2017 OV tab.6'!C8),ROUND('Tabulka č. 6'!C8-'KN 2017 OV tab.6'!C8,0),"")</f>
        <v>0</v>
      </c>
      <c r="D8" s="80">
        <f>IF(ISNUMBER('Tabulka č. 6'!D8-'KN 2017 OV tab.6'!D8),ROUND('Tabulka č. 6'!D8-'KN 2017 OV tab.6'!D8,0),"")</f>
        <v>0</v>
      </c>
      <c r="E8" s="80">
        <f>IF(ISNUMBER('Tabulka č. 6'!E8-'KN 2017 OV tab.6'!E8),ROUND('Tabulka č. 6'!E8-'KN 2017 OV tab.6'!E8,0),"")</f>
        <v>0</v>
      </c>
      <c r="F8" s="80">
        <f>IF(ISNUMBER('Tabulka č. 6'!F8-'KN 2017 OV tab.6'!F8),ROUND('Tabulka č. 6'!F8-'KN 2017 OV tab.6'!F8,0),"")</f>
        <v>0</v>
      </c>
      <c r="G8" s="80">
        <f>IF(ISNUMBER('Tabulka č. 6'!G8-'KN 2017 OV tab.6'!G8),ROUND('Tabulka č. 6'!G8-'KN 2017 OV tab.6'!G8,0),"")</f>
        <v>7</v>
      </c>
      <c r="H8" s="80">
        <f>IF(ISNUMBER('Tabulka č. 6'!H8-'KN 2017 OV tab.6'!H8),ROUND('Tabulka č. 6'!H8-'KN 2017 OV tab.6'!H8,0),"")</f>
        <v>0</v>
      </c>
      <c r="I8" s="80">
        <f>IF(ISNUMBER('Tabulka č. 6'!I8-'KN 2017 OV tab.6'!I8),ROUND('Tabulka č. 6'!I8-'KN 2017 OV tab.6'!I8,0),"")</f>
        <v>2</v>
      </c>
      <c r="J8" s="80">
        <f>IF(ISNUMBER('Tabulka č. 6'!J8-'KN 2017 OV tab.6'!J8),ROUND('Tabulka č. 6'!J8-'KN 2017 OV tab.6'!J8,0),"")</f>
        <v>-12</v>
      </c>
      <c r="K8" s="80">
        <f>IF(ISNUMBER('Tabulka č. 6'!K8-'KN 2017 OV tab.6'!K8),ROUND('Tabulka č. 6'!K8-'KN 2017 OV tab.6'!K8,0),"")</f>
        <v>-6</v>
      </c>
      <c r="L8" s="80">
        <f>IF(ISNUMBER('Tabulka č. 6'!L8-'KN 2017 OV tab.6'!L8),ROUND('Tabulka č. 6'!L8-'KN 2017 OV tab.6'!L8,0),"")</f>
        <v>0</v>
      </c>
      <c r="M8" s="80">
        <f>IF(ISNUMBER('Tabulka č. 6'!M8-'KN 2017 OV tab.6'!M8),ROUND('Tabulka č. 6'!M8-'KN 2017 OV tab.6'!M8,0),"")</f>
        <v>0</v>
      </c>
      <c r="N8" s="80">
        <f>IF(ISNUMBER('Tabulka č. 6'!N8-'KN 2017 OV tab.6'!N8),ROUND('Tabulka č. 6'!N8-'KN 2017 OV tab.6'!N8,0),"")</f>
        <v>0</v>
      </c>
      <c r="O8" s="81">
        <f>IF(ISNUMBER('Tabulka č. 6'!O8-'KN 2017 OV tab.6'!O8),ROUND('Tabulka č. 6'!O8-'KN 2017 OV tab.6'!O8,0),"")</f>
        <v>-15</v>
      </c>
      <c r="P8" s="47">
        <f t="shared" ref="P8:P12" si="0">IF(ISNUMBER(AVERAGE(B8:O8)),AVERAGE(B8:O8),"")</f>
        <v>-1.7142857142857142</v>
      </c>
    </row>
    <row r="9" spans="1:31" x14ac:dyDescent="0.25">
      <c r="A9" s="43" t="s">
        <v>25</v>
      </c>
      <c r="B9" s="82">
        <f>IF(ISNUMBER('Tabulka č. 6'!B9-'KN 2017 OV tab.6'!B9),ROUND('Tabulka č. 6'!B9-'KN 2017 OV tab.6'!B9,2),"")</f>
        <v>0</v>
      </c>
      <c r="C9" s="82">
        <f>IF(ISNUMBER('Tabulka č. 6'!C9-'KN 2017 OV tab.6'!C9),ROUND('Tabulka č. 6'!C9-'KN 2017 OV tab.6'!C9,2),"")</f>
        <v>1.05</v>
      </c>
      <c r="D9" s="82">
        <f>IF(ISNUMBER('Tabulka č. 6'!D9-'KN 2017 OV tab.6'!D9),ROUND('Tabulka č. 6'!D9-'KN 2017 OV tab.6'!D9,2),"")</f>
        <v>0</v>
      </c>
      <c r="E9" s="82">
        <f>IF(ISNUMBER('Tabulka č. 6'!E9-'KN 2017 OV tab.6'!E9),ROUND('Tabulka č. 6'!E9-'KN 2017 OV tab.6'!E9,2),"")</f>
        <v>0</v>
      </c>
      <c r="F9" s="82">
        <f>IF(ISNUMBER('Tabulka č. 6'!F9-'KN 2017 OV tab.6'!F9),ROUND('Tabulka č. 6'!F9-'KN 2017 OV tab.6'!F9,2),"")</f>
        <v>-4.57</v>
      </c>
      <c r="G9" s="83">
        <f>IF(ISNUMBER('Tabulka č. 6'!G9-'KN 2017 OV tab.6'!G9),ROUND('Tabulka č. 6'!G9-'KN 2017 OV tab.6'!G9,2),"")</f>
        <v>0</v>
      </c>
      <c r="H9" s="82">
        <f>IF(ISNUMBER('Tabulka č. 6'!H9-'KN 2017 OV tab.6'!H9),ROUND('Tabulka č. 6'!H9-'KN 2017 OV tab.6'!H9,2),"")</f>
        <v>-1.01</v>
      </c>
      <c r="I9" s="82">
        <f>IF(ISNUMBER('Tabulka č. 6'!I9-'KN 2017 OV tab.6'!I9),ROUND('Tabulka č. 6'!I9-'KN 2017 OV tab.6'!I9,2),"")</f>
        <v>0</v>
      </c>
      <c r="J9" s="82">
        <f>IF(ISNUMBER('Tabulka č. 6'!J9-'KN 2017 OV tab.6'!J9),ROUND('Tabulka č. 6'!J9-'KN 2017 OV tab.6'!J9,2),"")</f>
        <v>0</v>
      </c>
      <c r="K9" s="82">
        <f>IF(ISNUMBER('Tabulka č. 6'!K9-'KN 2017 OV tab.6'!K9),ROUND('Tabulka č. 6'!K9-'KN 2017 OV tab.6'!K9,2),"")</f>
        <v>0</v>
      </c>
      <c r="L9" s="82">
        <f>IF(ISNUMBER('Tabulka č. 6'!L9-'KN 2017 OV tab.6'!L9),ROUND('Tabulka č. 6'!L9-'KN 2017 OV tab.6'!L9,2),"")</f>
        <v>0.34</v>
      </c>
      <c r="M9" s="82">
        <f>IF(ISNUMBER('Tabulka č. 6'!M9-'KN 2017 OV tab.6'!M9),ROUND('Tabulka č. 6'!M9-'KN 2017 OV tab.6'!M9,2),"")</f>
        <v>0</v>
      </c>
      <c r="N9" s="82">
        <f>IF(ISNUMBER('Tabulka č. 6'!N9-'KN 2017 OV tab.6'!N9),ROUND('Tabulka č. 6'!N9-'KN 2017 OV tab.6'!N9,2),"")</f>
        <v>1</v>
      </c>
      <c r="O9" s="84">
        <f>IF(ISNUMBER('Tabulka č. 6'!O9-'KN 2017 OV tab.6'!O9),ROUND('Tabulka č. 6'!O9-'KN 2017 OV tab.6'!O9,2),"")</f>
        <v>0</v>
      </c>
      <c r="P9" s="48">
        <f t="shared" si="0"/>
        <v>-0.2278571428571429</v>
      </c>
    </row>
    <row r="10" spans="1:31" s="39" customFormat="1" x14ac:dyDescent="0.25">
      <c r="A10" s="42" t="s">
        <v>26</v>
      </c>
      <c r="B10" s="85">
        <f>IF(ISNUMBER('Tabulka č. 6'!B10-'KN 2017 OV tab.6'!B10),ROUND('Tabulka č. 6'!B10-'KN 2017 OV tab.6'!B10,0),"")</f>
        <v>3550</v>
      </c>
      <c r="C10" s="85">
        <f>IF(ISNUMBER('Tabulka č. 6'!C10-'KN 2017 OV tab.6'!C10),ROUND('Tabulka č. 6'!C10-'KN 2017 OV tab.6'!C10,0),"")</f>
        <v>5738</v>
      </c>
      <c r="D10" s="85">
        <f>IF(ISNUMBER('Tabulka č. 6'!D10-'KN 2017 OV tab.6'!D10),ROUND('Tabulka č. 6'!D10-'KN 2017 OV tab.6'!D10,0),"")</f>
        <v>3706</v>
      </c>
      <c r="E10" s="85">
        <f>IF(ISNUMBER('Tabulka č. 6'!E10-'KN 2017 OV tab.6'!E10),ROUND('Tabulka č. 6'!E10-'KN 2017 OV tab.6'!E10,0),"")</f>
        <v>4047</v>
      </c>
      <c r="F10" s="85">
        <f>IF(ISNUMBER('Tabulka č. 6'!F10-'KN 2017 OV tab.6'!F10),ROUND('Tabulka č. 6'!F10-'KN 2017 OV tab.6'!F10,0),"")</f>
        <v>3500</v>
      </c>
      <c r="G10" s="85">
        <f>IF(ISNUMBER('Tabulka č. 6'!G10-'KN 2017 OV tab.6'!G10),ROUND('Tabulka č. 6'!G10-'KN 2017 OV tab.6'!G10,0),"")</f>
        <v>2348</v>
      </c>
      <c r="H10" s="85">
        <f>IF(ISNUMBER('Tabulka č. 6'!H10-'KN 2017 OV tab.6'!H10),ROUND('Tabulka č. 6'!H10-'KN 2017 OV tab.6'!H10,0),"")</f>
        <v>2180</v>
      </c>
      <c r="I10" s="85">
        <f>IF(ISNUMBER('Tabulka č. 6'!I10-'KN 2017 OV tab.6'!I10),ROUND('Tabulka č. 6'!I10-'KN 2017 OV tab.6'!I10,0),"")</f>
        <v>3729</v>
      </c>
      <c r="J10" s="85">
        <f>IF(ISNUMBER('Tabulka č. 6'!J10-'KN 2017 OV tab.6'!J10),ROUND('Tabulka č. 6'!J10-'KN 2017 OV tab.6'!J10,0),"")</f>
        <v>3397</v>
      </c>
      <c r="K10" s="85">
        <f>IF(ISNUMBER('Tabulka č. 6'!K10-'KN 2017 OV tab.6'!K10),ROUND('Tabulka č. 6'!K10-'KN 2017 OV tab.6'!K10,0),"")</f>
        <v>3388</v>
      </c>
      <c r="L10" s="86">
        <f>IF(ISNUMBER('Tabulka č. 6'!L10-'KN 2017 OV tab.6'!L10),ROUND('Tabulka č. 6'!L10-'KN 2017 OV tab.6'!L10,0),"")</f>
        <v>4214</v>
      </c>
      <c r="M10" s="85">
        <f>IF(ISNUMBER('Tabulka č. 6'!M10-'KN 2017 OV tab.6'!M10),ROUND('Tabulka č. 6'!M10-'KN 2017 OV tab.6'!M10,0),"")</f>
        <v>3576</v>
      </c>
      <c r="N10" s="85">
        <f>IF(ISNUMBER('Tabulka č. 6'!N10-'KN 2017 OV tab.6'!N10),ROUND('Tabulka č. 6'!N10-'KN 2017 OV tab.6'!N10,0),"")</f>
        <v>4580</v>
      </c>
      <c r="O10" s="87">
        <f>IF(ISNUMBER('Tabulka č. 6'!O10-'KN 2017 OV tab.6'!O10),ROUND('Tabulka č. 6'!O10-'KN 2017 OV tab.6'!O10,0),"")</f>
        <v>3280</v>
      </c>
      <c r="P10" s="49">
        <f t="shared" si="0"/>
        <v>3659.5</v>
      </c>
    </row>
    <row r="11" spans="1:31" x14ac:dyDescent="0.25">
      <c r="A11" s="43" t="s">
        <v>27</v>
      </c>
      <c r="B11" s="82">
        <f>IF(ISNUMBER('Tabulka č. 6'!B11-'KN 2017 OV tab.6'!B11),ROUND('Tabulka č. 6'!B11-'KN 2017 OV tab.6'!B11,2),"")</f>
        <v>0</v>
      </c>
      <c r="C11" s="82">
        <f>IF(ISNUMBER('Tabulka č. 6'!C11-'KN 2017 OV tab.6'!C11),ROUND('Tabulka č. 6'!C11-'KN 2017 OV tab.6'!C11,2),"")</f>
        <v>-2.87</v>
      </c>
      <c r="D11" s="82">
        <f>IF(ISNUMBER('Tabulka č. 6'!D11-'KN 2017 OV tab.6'!D11),ROUND('Tabulka č. 6'!D11-'KN 2017 OV tab.6'!D11,2),"")</f>
        <v>0</v>
      </c>
      <c r="E11" s="82">
        <f>IF(ISNUMBER('Tabulka č. 6'!E11-'KN 2017 OV tab.6'!E11),ROUND('Tabulka č. 6'!E11-'KN 2017 OV tab.6'!E11,2),"")</f>
        <v>0</v>
      </c>
      <c r="F11" s="82">
        <f>IF(ISNUMBER('Tabulka č. 6'!F11-'KN 2017 OV tab.6'!F11),ROUND('Tabulka č. 6'!F11-'KN 2017 OV tab.6'!F11,2),"")</f>
        <v>-5.23</v>
      </c>
      <c r="G11" s="83">
        <f>IF(ISNUMBER('Tabulka č. 6'!G11-'KN 2017 OV tab.6'!G11),ROUND('Tabulka č. 6'!G11-'KN 2017 OV tab.6'!G11,2),"")</f>
        <v>0</v>
      </c>
      <c r="H11" s="82">
        <f>IF(ISNUMBER('Tabulka č. 6'!H11-'KN 2017 OV tab.6'!H11),ROUND('Tabulka č. 6'!H11-'KN 2017 OV tab.6'!H11,2),"")</f>
        <v>0</v>
      </c>
      <c r="I11" s="82">
        <f>IF(ISNUMBER('Tabulka č. 6'!I11-'KN 2017 OV tab.6'!I11),ROUND('Tabulka č. 6'!I11-'KN 2017 OV tab.6'!I11,2),"")</f>
        <v>0</v>
      </c>
      <c r="J11" s="82">
        <f>IF(ISNUMBER('Tabulka č. 6'!J11-'KN 2017 OV tab.6'!J11),ROUND('Tabulka č. 6'!J11-'KN 2017 OV tab.6'!J11,2),"")</f>
        <v>0</v>
      </c>
      <c r="K11" s="82">
        <f>IF(ISNUMBER('Tabulka č. 6'!K11-'KN 2017 OV tab.6'!K11),ROUND('Tabulka č. 6'!K11-'KN 2017 OV tab.6'!K11,2),"")</f>
        <v>0</v>
      </c>
      <c r="L11" s="82">
        <f>IF(ISNUMBER('Tabulka č. 6'!L11-'KN 2017 OV tab.6'!L11),ROUND('Tabulka č. 6'!L11-'KN 2017 OV tab.6'!L11,2),"")</f>
        <v>0</v>
      </c>
      <c r="M11" s="82">
        <f>IF(ISNUMBER('Tabulka č. 6'!M11-'KN 2017 OV tab.6'!M11),ROUND('Tabulka č. 6'!M11-'KN 2017 OV tab.6'!M11,2),"")</f>
        <v>0</v>
      </c>
      <c r="N11" s="82">
        <f>IF(ISNUMBER('Tabulka č. 6'!N11-'KN 2017 OV tab.6'!N11),ROUND('Tabulka č. 6'!N11-'KN 2017 OV tab.6'!N11,2),"")</f>
        <v>0</v>
      </c>
      <c r="O11" s="84">
        <f>IF(ISNUMBER('Tabulka č. 6'!O11-'KN 2017 OV tab.6'!O11),ROUND('Tabulka č. 6'!O11-'KN 2017 OV tab.6'!O11,2),"")</f>
        <v>0</v>
      </c>
      <c r="P11" s="48">
        <f t="shared" si="0"/>
        <v>-0.57857142857142863</v>
      </c>
    </row>
    <row r="12" spans="1:31" s="39" customFormat="1" ht="15.75" thickBot="1" x14ac:dyDescent="0.3">
      <c r="A12" s="44" t="s">
        <v>28</v>
      </c>
      <c r="B12" s="88">
        <f>IF(ISNUMBER('Tabulka č. 6'!B12-'KN 2017 OV tab.6'!B12),ROUND('Tabulka č. 6'!B12-'KN 2017 OV tab.6'!B12,0),"")</f>
        <v>3480</v>
      </c>
      <c r="C12" s="88">
        <f>IF(ISNUMBER('Tabulka č. 6'!C12-'KN 2017 OV tab.6'!C12),ROUND('Tabulka č. 6'!C12-'KN 2017 OV tab.6'!C12,0),"")</f>
        <v>3727</v>
      </c>
      <c r="D12" s="88">
        <f>IF(ISNUMBER('Tabulka č. 6'!D12-'KN 2017 OV tab.6'!D12),ROUND('Tabulka č. 6'!D12-'KN 2017 OV tab.6'!D12,0),"")</f>
        <v>2915</v>
      </c>
      <c r="E12" s="88">
        <f>IF(ISNUMBER('Tabulka č. 6'!E12-'KN 2017 OV tab.6'!E12),ROUND('Tabulka č. 6'!E12-'KN 2017 OV tab.6'!E12,0),"")</f>
        <v>3327</v>
      </c>
      <c r="F12" s="88">
        <f>IF(ISNUMBER('Tabulka č. 6'!F12-'KN 2017 OV tab.6'!F12),ROUND('Tabulka č. 6'!F12-'KN 2017 OV tab.6'!F12,0),"")</f>
        <v>2700</v>
      </c>
      <c r="G12" s="88">
        <f>IF(ISNUMBER('Tabulka č. 6'!G12-'KN 2017 OV tab.6'!G12),ROUND('Tabulka č. 6'!G12-'KN 2017 OV tab.6'!G12,0),"")</f>
        <v>1900</v>
      </c>
      <c r="H12" s="88">
        <f>IF(ISNUMBER('Tabulka č. 6'!H12-'KN 2017 OV tab.6'!H12),ROUND('Tabulka č. 6'!H12-'KN 2017 OV tab.6'!H12,0),"")</f>
        <v>1720</v>
      </c>
      <c r="I12" s="88">
        <f>IF(ISNUMBER('Tabulka č. 6'!I12-'KN 2017 OV tab.6'!I12),ROUND('Tabulka č. 6'!I12-'KN 2017 OV tab.6'!I12,0),"")</f>
        <v>2787</v>
      </c>
      <c r="J12" s="88">
        <f>IF(ISNUMBER('Tabulka č. 6'!J12-'KN 2017 OV tab.6'!J12),ROUND('Tabulka č. 6'!J12-'KN 2017 OV tab.6'!J12,0),"")</f>
        <v>2786</v>
      </c>
      <c r="K12" s="88">
        <f>IF(ISNUMBER('Tabulka č. 6'!K12-'KN 2017 OV tab.6'!K12),ROUND('Tabulka č. 6'!K12-'KN 2017 OV tab.6'!K12,0),"")</f>
        <v>2784</v>
      </c>
      <c r="L12" s="89">
        <f>IF(ISNUMBER('Tabulka č. 6'!L12-'KN 2017 OV tab.6'!L12),ROUND('Tabulka č. 6'!L12-'KN 2017 OV tab.6'!L12,0),"")</f>
        <v>3385</v>
      </c>
      <c r="M12" s="88">
        <f>IF(ISNUMBER('Tabulka č. 6'!M12-'KN 2017 OV tab.6'!M12),ROUND('Tabulka č. 6'!M12-'KN 2017 OV tab.6'!M12,0),"")</f>
        <v>2813</v>
      </c>
      <c r="N12" s="88">
        <f>IF(ISNUMBER('Tabulka č. 6'!N12-'KN 2017 OV tab.6'!N12),ROUND('Tabulka č. 6'!N12-'KN 2017 OV tab.6'!N12,0),"")</f>
        <v>2200</v>
      </c>
      <c r="O12" s="90">
        <f>IF(ISNUMBER('Tabulka č. 6'!O12-'KN 2017 OV tab.6'!O12),ROUND('Tabulka č. 6'!O12-'KN 2017 OV tab.6'!O12,0),"")</f>
        <v>3000</v>
      </c>
      <c r="P12" s="50">
        <f t="shared" si="0"/>
        <v>2823.1428571428573</v>
      </c>
    </row>
    <row r="13" spans="1:31" s="41" customFormat="1" ht="19.5" thickBot="1" x14ac:dyDescent="0.35">
      <c r="A13" s="100" t="str">
        <f>'KN 2018'!A34</f>
        <v>26-51-H/02 Elektrikář - silnoproud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78">
        <f>IF(ISNUMBER('Tabulka č. 6'!B14-'KN 2017 OV tab.6'!B14),ROUND('Tabulka č. 6'!B14-'KN 2017 OV tab.6'!B14,0),"")</f>
        <v>4049</v>
      </c>
      <c r="C14" s="78">
        <f>IF(ISNUMBER('Tabulka č. 6'!C14-'KN 2017 OV tab.6'!C14),ROUND('Tabulka č. 6'!C14-'KN 2017 OV tab.6'!C14,0),"")</f>
        <v>4382</v>
      </c>
      <c r="D14" s="78">
        <f>IF(ISNUMBER('Tabulka č. 6'!D14-'KN 2017 OV tab.6'!D14),ROUND('Tabulka č. 6'!D14-'KN 2017 OV tab.6'!D14,0),"")</f>
        <v>3467</v>
      </c>
      <c r="E14" s="78">
        <f>IF(ISNUMBER('Tabulka č. 6'!E14-'KN 2017 OV tab.6'!E14),ROUND('Tabulka č. 6'!E14-'KN 2017 OV tab.6'!E14,0),"")</f>
        <v>3508</v>
      </c>
      <c r="F14" s="78">
        <f>IF(ISNUMBER('Tabulka č. 6'!F14-'KN 2017 OV tab.6'!F14),ROUND('Tabulka č. 6'!F14-'KN 2017 OV tab.6'!F14,0),"")</f>
        <v>3164</v>
      </c>
      <c r="G14" s="78">
        <f>IF(ISNUMBER('Tabulka č. 6'!G14-'KN 2017 OV tab.6'!G14),ROUND('Tabulka č. 6'!G14-'KN 2017 OV tab.6'!G14,0),"")</f>
        <v>2436</v>
      </c>
      <c r="H14" s="78">
        <f>IF(ISNUMBER('Tabulka č. 6'!H14-'KN 2017 OV tab.6'!H14),ROUND('Tabulka č. 6'!H14-'KN 2017 OV tab.6'!H14,0),"")</f>
        <v>5362</v>
      </c>
      <c r="I14" s="78">
        <f>IF(ISNUMBER('Tabulka č. 6'!I14-'KN 2017 OV tab.6'!I14),ROUND('Tabulka č. 6'!I14-'KN 2017 OV tab.6'!I14,0),"")</f>
        <v>3739</v>
      </c>
      <c r="J14" s="78">
        <f>IF(ISNUMBER('Tabulka č. 6'!J14-'KN 2017 OV tab.6'!J14),ROUND('Tabulka č. 6'!J14-'KN 2017 OV tab.6'!J14,0),"")</f>
        <v>3969</v>
      </c>
      <c r="K14" s="78">
        <f>IF(ISNUMBER('Tabulka č. 6'!K14-'KN 2017 OV tab.6'!K14),ROUND('Tabulka č. 6'!K14-'KN 2017 OV tab.6'!K14,0),"")</f>
        <v>3114</v>
      </c>
      <c r="L14" s="78">
        <f>IF(ISNUMBER('Tabulka č. 6'!L14-'KN 2017 OV tab.6'!L14),ROUND('Tabulka č. 6'!L14-'KN 2017 OV tab.6'!L14,0),"")</f>
        <v>4609</v>
      </c>
      <c r="M14" s="78">
        <f>IF(ISNUMBER('Tabulka č. 6'!M14-'KN 2017 OV tab.6'!M14),ROUND('Tabulka č. 6'!M14-'KN 2017 OV tab.6'!M14,0),"")</f>
        <v>3494</v>
      </c>
      <c r="N14" s="78">
        <f>IF(ISNUMBER('Tabulka č. 6'!N14-'KN 2017 OV tab.6'!N14),ROUND('Tabulka č. 6'!N14-'KN 2017 OV tab.6'!N14,0),"")</f>
        <v>4766</v>
      </c>
      <c r="O14" s="79">
        <f>IF(ISNUMBER('Tabulka č. 6'!O14-'KN 2017 OV tab.6'!O14),ROUND('Tabulka č. 6'!O14-'KN 2017 OV tab.6'!O14,0),"")</f>
        <v>3606</v>
      </c>
      <c r="P14" s="46">
        <f>IF(ISNUMBER(AVERAGE(B14:O14)),AVERAGE(B14:O14),"")</f>
        <v>3833.2142857142858</v>
      </c>
    </row>
    <row r="15" spans="1:31" s="39" customFormat="1" x14ac:dyDescent="0.25">
      <c r="A15" s="42" t="s">
        <v>52</v>
      </c>
      <c r="B15" s="80">
        <f>IF(ISNUMBER('Tabulka č. 6'!B15-'KN 2017 OV tab.6'!B15),ROUND('Tabulka č. 6'!B15-'KN 2017 OV tab.6'!B15,0),"")</f>
        <v>0</v>
      </c>
      <c r="C15" s="80">
        <f>IF(ISNUMBER('Tabulka č. 6'!C15-'KN 2017 OV tab.6'!C15),ROUND('Tabulka č. 6'!C15-'KN 2017 OV tab.6'!C15,0),"")</f>
        <v>0</v>
      </c>
      <c r="D15" s="80">
        <f>IF(ISNUMBER('Tabulka č. 6'!D15-'KN 2017 OV tab.6'!D15),ROUND('Tabulka č. 6'!D15-'KN 2017 OV tab.6'!D15,0),"")</f>
        <v>0</v>
      </c>
      <c r="E15" s="80">
        <f>IF(ISNUMBER('Tabulka č. 6'!E15-'KN 2017 OV tab.6'!E15),ROUND('Tabulka č. 6'!E15-'KN 2017 OV tab.6'!E15,0),"")</f>
        <v>0</v>
      </c>
      <c r="F15" s="80">
        <f>IF(ISNUMBER('Tabulka č. 6'!F15-'KN 2017 OV tab.6'!F15),ROUND('Tabulka č. 6'!F15-'KN 2017 OV tab.6'!F15,0),"")</f>
        <v>0</v>
      </c>
      <c r="G15" s="80">
        <f>IF(ISNUMBER('Tabulka č. 6'!G15-'KN 2017 OV tab.6'!G15),ROUND('Tabulka č. 6'!G15-'KN 2017 OV tab.6'!G15,0),"")</f>
        <v>10</v>
      </c>
      <c r="H15" s="80">
        <f>IF(ISNUMBER('Tabulka č. 6'!H15-'KN 2017 OV tab.6'!H15),ROUND('Tabulka č. 6'!H15-'KN 2017 OV tab.6'!H15,0),"")</f>
        <v>0</v>
      </c>
      <c r="I15" s="80">
        <f>IF(ISNUMBER('Tabulka č. 6'!I15-'KN 2017 OV tab.6'!I15),ROUND('Tabulka č. 6'!I15-'KN 2017 OV tab.6'!I15,0),"")</f>
        <v>2</v>
      </c>
      <c r="J15" s="80">
        <f>IF(ISNUMBER('Tabulka č. 6'!J15-'KN 2017 OV tab.6'!J15),ROUND('Tabulka č. 6'!J15-'KN 2017 OV tab.6'!J15,0),"")</f>
        <v>-17</v>
      </c>
      <c r="K15" s="80">
        <f>IF(ISNUMBER('Tabulka č. 6'!K15-'KN 2017 OV tab.6'!K15),ROUND('Tabulka č. 6'!K15-'KN 2017 OV tab.6'!K15,0),"")</f>
        <v>-8</v>
      </c>
      <c r="L15" s="80">
        <f>IF(ISNUMBER('Tabulka č. 6'!L15-'KN 2017 OV tab.6'!L15),ROUND('Tabulka č. 6'!L15-'KN 2017 OV tab.6'!L15,0),"")</f>
        <v>0</v>
      </c>
      <c r="M15" s="80">
        <f>IF(ISNUMBER('Tabulka č. 6'!M15-'KN 2017 OV tab.6'!M15),ROUND('Tabulka č. 6'!M15-'KN 2017 OV tab.6'!M15,0),"")</f>
        <v>0</v>
      </c>
      <c r="N15" s="80">
        <f>IF(ISNUMBER('Tabulka č. 6'!N15-'KN 2017 OV tab.6'!N15),ROUND('Tabulka č. 6'!N15-'KN 2017 OV tab.6'!N15,0),"")</f>
        <v>0</v>
      </c>
      <c r="O15" s="81">
        <f>IF(ISNUMBER('Tabulka č. 6'!O15-'KN 2017 OV tab.6'!O15),ROUND('Tabulka č. 6'!O15-'KN 2017 OV tab.6'!O15,0),"")</f>
        <v>-15</v>
      </c>
      <c r="P15" s="47">
        <f t="shared" ref="P15:P19" si="1">IF(ISNUMBER(AVERAGE(B15:O15)),AVERAGE(B15:O15),"")</f>
        <v>-2</v>
      </c>
    </row>
    <row r="16" spans="1:31" x14ac:dyDescent="0.25">
      <c r="A16" s="43" t="s">
        <v>25</v>
      </c>
      <c r="B16" s="82">
        <f>IF(ISNUMBER('Tabulka č. 6'!B16-'KN 2017 OV tab.6'!B16),ROUND('Tabulka č. 6'!B16-'KN 2017 OV tab.6'!B16,2),"")</f>
        <v>0</v>
      </c>
      <c r="C16" s="82">
        <f>IF(ISNUMBER('Tabulka č. 6'!C16-'KN 2017 OV tab.6'!C16),ROUND('Tabulka č. 6'!C16-'KN 2017 OV tab.6'!C16,2),"")</f>
        <v>0.74</v>
      </c>
      <c r="D16" s="82">
        <f>IF(ISNUMBER('Tabulka č. 6'!D16-'KN 2017 OV tab.6'!D16),ROUND('Tabulka č. 6'!D16-'KN 2017 OV tab.6'!D16,2),"")</f>
        <v>0</v>
      </c>
      <c r="E16" s="82">
        <f>IF(ISNUMBER('Tabulka č. 6'!E16-'KN 2017 OV tab.6'!E16),ROUND('Tabulka č. 6'!E16-'KN 2017 OV tab.6'!E16,2),"")</f>
        <v>0</v>
      </c>
      <c r="F16" s="82">
        <f>IF(ISNUMBER('Tabulka č. 6'!F16-'KN 2017 OV tab.6'!F16),ROUND('Tabulka č. 6'!F16-'KN 2017 OV tab.6'!F16,2),"")</f>
        <v>0</v>
      </c>
      <c r="G16" s="83">
        <f>IF(ISNUMBER('Tabulka č. 6'!G16-'KN 2017 OV tab.6'!G16),ROUND('Tabulka č. 6'!G16-'KN 2017 OV tab.6'!G16,2),"")</f>
        <v>0</v>
      </c>
      <c r="H16" s="82">
        <f>IF(ISNUMBER('Tabulka č. 6'!H16-'KN 2017 OV tab.6'!H16),ROUND('Tabulka č. 6'!H16-'KN 2017 OV tab.6'!H16,2),"")</f>
        <v>-2.23</v>
      </c>
      <c r="I16" s="82">
        <f>IF(ISNUMBER('Tabulka č. 6'!I16-'KN 2017 OV tab.6'!I16),ROUND('Tabulka č. 6'!I16-'KN 2017 OV tab.6'!I16,2),"")</f>
        <v>0</v>
      </c>
      <c r="J16" s="82">
        <f>IF(ISNUMBER('Tabulka č. 6'!J16-'KN 2017 OV tab.6'!J16),ROUND('Tabulka č. 6'!J16-'KN 2017 OV tab.6'!J16,2),"")</f>
        <v>0</v>
      </c>
      <c r="K16" s="82">
        <f>IF(ISNUMBER('Tabulka č. 6'!K16-'KN 2017 OV tab.6'!K16),ROUND('Tabulka č. 6'!K16-'KN 2017 OV tab.6'!K16,2),"")</f>
        <v>0</v>
      </c>
      <c r="L16" s="82">
        <f>IF(ISNUMBER('Tabulka č. 6'!L16-'KN 2017 OV tab.6'!L16),ROUND('Tabulka č. 6'!L16-'KN 2017 OV tab.6'!L16,2),"")</f>
        <v>-0.43</v>
      </c>
      <c r="M16" s="82">
        <f>IF(ISNUMBER('Tabulka č. 6'!M16-'KN 2017 OV tab.6'!M16),ROUND('Tabulka č. 6'!M16-'KN 2017 OV tab.6'!M16,2),"")</f>
        <v>0</v>
      </c>
      <c r="N16" s="82">
        <f>IF(ISNUMBER('Tabulka č. 6'!N16-'KN 2017 OV tab.6'!N16),ROUND('Tabulka č. 6'!N16-'KN 2017 OV tab.6'!N16,2),"")</f>
        <v>0</v>
      </c>
      <c r="O16" s="84">
        <f>IF(ISNUMBER('Tabulka č. 6'!O16-'KN 2017 OV tab.6'!O16),ROUND('Tabulka č. 6'!O16-'KN 2017 OV tab.6'!O16,2),"")</f>
        <v>0</v>
      </c>
      <c r="P16" s="48">
        <f t="shared" si="1"/>
        <v>-0.13714285714285715</v>
      </c>
    </row>
    <row r="17" spans="1:16" s="39" customFormat="1" x14ac:dyDescent="0.25">
      <c r="A17" s="42" t="s">
        <v>26</v>
      </c>
      <c r="B17" s="85">
        <f>IF(ISNUMBER('Tabulka č. 6'!B17-'KN 2017 OV tab.6'!B17),ROUND('Tabulka č. 6'!B17-'KN 2017 OV tab.6'!B17,0),"")</f>
        <v>3550</v>
      </c>
      <c r="C17" s="85">
        <f>IF(ISNUMBER('Tabulka č. 6'!C17-'KN 2017 OV tab.6'!C17),ROUND('Tabulka č. 6'!C17-'KN 2017 OV tab.6'!C17,0),"")</f>
        <v>5738</v>
      </c>
      <c r="D17" s="85">
        <f>IF(ISNUMBER('Tabulka č. 6'!D17-'KN 2017 OV tab.6'!D17),ROUND('Tabulka č. 6'!D17-'KN 2017 OV tab.6'!D17,0),"")</f>
        <v>3706</v>
      </c>
      <c r="E17" s="85">
        <f>IF(ISNUMBER('Tabulka č. 6'!E17-'KN 2017 OV tab.6'!E17),ROUND('Tabulka č. 6'!E17-'KN 2017 OV tab.6'!E17,0),"")</f>
        <v>4047</v>
      </c>
      <c r="F17" s="85">
        <f>IF(ISNUMBER('Tabulka č. 6'!F17-'KN 2017 OV tab.6'!F17),ROUND('Tabulka č. 6'!F17-'KN 2017 OV tab.6'!F17,0),"")</f>
        <v>3500</v>
      </c>
      <c r="G17" s="85">
        <f>IF(ISNUMBER('Tabulka č. 6'!G17-'KN 2017 OV tab.6'!G17),ROUND('Tabulka č. 6'!G17-'KN 2017 OV tab.6'!G17,0),"")</f>
        <v>2348</v>
      </c>
      <c r="H17" s="85">
        <f>IF(ISNUMBER('Tabulka č. 6'!H17-'KN 2017 OV tab.6'!H17),ROUND('Tabulka č. 6'!H17-'KN 2017 OV tab.6'!H17,0),"")</f>
        <v>2180</v>
      </c>
      <c r="I17" s="85">
        <f>IF(ISNUMBER('Tabulka č. 6'!I17-'KN 2017 OV tab.6'!I17),ROUND('Tabulka č. 6'!I17-'KN 2017 OV tab.6'!I17,0),"")</f>
        <v>3729</v>
      </c>
      <c r="J17" s="85">
        <f>IF(ISNUMBER('Tabulka č. 6'!J17-'KN 2017 OV tab.6'!J17),ROUND('Tabulka č. 6'!J17-'KN 2017 OV tab.6'!J17,0),"")</f>
        <v>3397</v>
      </c>
      <c r="K17" s="85">
        <f>IF(ISNUMBER('Tabulka č. 6'!K17-'KN 2017 OV tab.6'!K17),ROUND('Tabulka č. 6'!K17-'KN 2017 OV tab.6'!K17,0),"")</f>
        <v>3388</v>
      </c>
      <c r="L17" s="86">
        <f>IF(ISNUMBER('Tabulka č. 6'!L17-'KN 2017 OV tab.6'!L17),ROUND('Tabulka č. 6'!L17-'KN 2017 OV tab.6'!L17,0),"")</f>
        <v>4214</v>
      </c>
      <c r="M17" s="85">
        <f>IF(ISNUMBER('Tabulka č. 6'!M17-'KN 2017 OV tab.6'!M17),ROUND('Tabulka č. 6'!M17-'KN 2017 OV tab.6'!M17,0),"")</f>
        <v>3576</v>
      </c>
      <c r="N17" s="85">
        <f>IF(ISNUMBER('Tabulka č. 6'!N17-'KN 2017 OV tab.6'!N17),ROUND('Tabulka č. 6'!N17-'KN 2017 OV tab.6'!N17,0),"")</f>
        <v>4580</v>
      </c>
      <c r="O17" s="87">
        <f>IF(ISNUMBER('Tabulka č. 6'!O17-'KN 2017 OV tab.6'!O17),ROUND('Tabulka č. 6'!O17-'KN 2017 OV tab.6'!O17,0),"")</f>
        <v>3280</v>
      </c>
      <c r="P17" s="49">
        <f t="shared" si="1"/>
        <v>3659.5</v>
      </c>
    </row>
    <row r="18" spans="1:16" x14ac:dyDescent="0.25">
      <c r="A18" s="43" t="s">
        <v>27</v>
      </c>
      <c r="B18" s="82">
        <f>IF(ISNUMBER('Tabulka č. 6'!B18-'KN 2017 OV tab.6'!B18),ROUND('Tabulka č. 6'!B18-'KN 2017 OV tab.6'!B18,2),"")</f>
        <v>0</v>
      </c>
      <c r="C18" s="82">
        <f>IF(ISNUMBER('Tabulka č. 6'!C18-'KN 2017 OV tab.6'!C18),ROUND('Tabulka č. 6'!C18-'KN 2017 OV tab.6'!C18,2),"")</f>
        <v>1.27</v>
      </c>
      <c r="D18" s="82">
        <f>IF(ISNUMBER('Tabulka č. 6'!D18-'KN 2017 OV tab.6'!D18),ROUND('Tabulka č. 6'!D18-'KN 2017 OV tab.6'!D18,2),"")</f>
        <v>0</v>
      </c>
      <c r="E18" s="82">
        <f>IF(ISNUMBER('Tabulka č. 6'!E18-'KN 2017 OV tab.6'!E18),ROUND('Tabulka č. 6'!E18-'KN 2017 OV tab.6'!E18,2),"")</f>
        <v>0</v>
      </c>
      <c r="F18" s="82">
        <f>IF(ISNUMBER('Tabulka č. 6'!F18-'KN 2017 OV tab.6'!F18),ROUND('Tabulka č. 6'!F18-'KN 2017 OV tab.6'!F18,2),"")</f>
        <v>-0.01</v>
      </c>
      <c r="G18" s="83">
        <f>IF(ISNUMBER('Tabulka č. 6'!G18-'KN 2017 OV tab.6'!G18),ROUND('Tabulka č. 6'!G18-'KN 2017 OV tab.6'!G18,2),"")</f>
        <v>0</v>
      </c>
      <c r="H18" s="82">
        <f>IF(ISNUMBER('Tabulka č. 6'!H18-'KN 2017 OV tab.6'!H18),ROUND('Tabulka č. 6'!H18-'KN 2017 OV tab.6'!H18,2),"")</f>
        <v>0</v>
      </c>
      <c r="I18" s="82">
        <f>IF(ISNUMBER('Tabulka č. 6'!I18-'KN 2017 OV tab.6'!I18),ROUND('Tabulka č. 6'!I18-'KN 2017 OV tab.6'!I18,2),"")</f>
        <v>0</v>
      </c>
      <c r="J18" s="82">
        <f>IF(ISNUMBER('Tabulka č. 6'!J18-'KN 2017 OV tab.6'!J18),ROUND('Tabulka č. 6'!J18-'KN 2017 OV tab.6'!J18,2),"")</f>
        <v>0</v>
      </c>
      <c r="K18" s="82">
        <f>IF(ISNUMBER('Tabulka č. 6'!K18-'KN 2017 OV tab.6'!K18),ROUND('Tabulka č. 6'!K18-'KN 2017 OV tab.6'!K18,2),"")</f>
        <v>0</v>
      </c>
      <c r="L18" s="82">
        <f>IF(ISNUMBER('Tabulka č. 6'!L18-'KN 2017 OV tab.6'!L18),ROUND('Tabulka č. 6'!L18-'KN 2017 OV tab.6'!L18,2),"")</f>
        <v>0</v>
      </c>
      <c r="M18" s="82">
        <f>IF(ISNUMBER('Tabulka č. 6'!M18-'KN 2017 OV tab.6'!M18),ROUND('Tabulka č. 6'!M18-'KN 2017 OV tab.6'!M18,2),"")</f>
        <v>0</v>
      </c>
      <c r="N18" s="82">
        <f>IF(ISNUMBER('Tabulka č. 6'!N18-'KN 2017 OV tab.6'!N18),ROUND('Tabulka č. 6'!N18-'KN 2017 OV tab.6'!N18,2),"")</f>
        <v>0</v>
      </c>
      <c r="O18" s="84">
        <f>IF(ISNUMBER('Tabulka č. 6'!O18-'KN 2017 OV tab.6'!O18),ROUND('Tabulka č. 6'!O18-'KN 2017 OV tab.6'!O18,2),"")</f>
        <v>0</v>
      </c>
      <c r="P18" s="48">
        <f t="shared" si="1"/>
        <v>0.09</v>
      </c>
    </row>
    <row r="19" spans="1:16" s="39" customFormat="1" ht="15.75" thickBot="1" x14ac:dyDescent="0.3">
      <c r="A19" s="44" t="s">
        <v>28</v>
      </c>
      <c r="B19" s="88">
        <f>IF(ISNUMBER('Tabulka č. 6'!B19-'KN 2017 OV tab.6'!B19),ROUND('Tabulka č. 6'!B19-'KN 2017 OV tab.6'!B19,0),"")</f>
        <v>3480</v>
      </c>
      <c r="C19" s="88">
        <f>IF(ISNUMBER('Tabulka č. 6'!C19-'KN 2017 OV tab.6'!C19),ROUND('Tabulka č. 6'!C19-'KN 2017 OV tab.6'!C19,0),"")</f>
        <v>3727</v>
      </c>
      <c r="D19" s="88">
        <f>IF(ISNUMBER('Tabulka č. 6'!D19-'KN 2017 OV tab.6'!D19),ROUND('Tabulka č. 6'!D19-'KN 2017 OV tab.6'!D19,0),"")</f>
        <v>2915</v>
      </c>
      <c r="E19" s="88">
        <f>IF(ISNUMBER('Tabulka č. 6'!E19-'KN 2017 OV tab.6'!E19),ROUND('Tabulka č. 6'!E19-'KN 2017 OV tab.6'!E19,0),"")</f>
        <v>3327</v>
      </c>
      <c r="F19" s="88">
        <f>IF(ISNUMBER('Tabulka č. 6'!F19-'KN 2017 OV tab.6'!F19),ROUND('Tabulka č. 6'!F19-'KN 2017 OV tab.6'!F19,0),"")</f>
        <v>2700</v>
      </c>
      <c r="G19" s="88">
        <f>IF(ISNUMBER('Tabulka č. 6'!G19-'KN 2017 OV tab.6'!G19),ROUND('Tabulka č. 6'!G19-'KN 2017 OV tab.6'!G19,0),"")</f>
        <v>1900</v>
      </c>
      <c r="H19" s="88">
        <f>IF(ISNUMBER('Tabulka č. 6'!H19-'KN 2017 OV tab.6'!H19),ROUND('Tabulka č. 6'!H19-'KN 2017 OV tab.6'!H19,0),"")</f>
        <v>1720</v>
      </c>
      <c r="I19" s="88">
        <f>IF(ISNUMBER('Tabulka č. 6'!I19-'KN 2017 OV tab.6'!I19),ROUND('Tabulka č. 6'!I19-'KN 2017 OV tab.6'!I19,0),"")</f>
        <v>2787</v>
      </c>
      <c r="J19" s="88">
        <f>IF(ISNUMBER('Tabulka č. 6'!J19-'KN 2017 OV tab.6'!J19),ROUND('Tabulka č. 6'!J19-'KN 2017 OV tab.6'!J19,0),"")</f>
        <v>2786</v>
      </c>
      <c r="K19" s="88">
        <f>IF(ISNUMBER('Tabulka č. 6'!K19-'KN 2017 OV tab.6'!K19),ROUND('Tabulka č. 6'!K19-'KN 2017 OV tab.6'!K19,0),"")</f>
        <v>2784</v>
      </c>
      <c r="L19" s="89">
        <f>IF(ISNUMBER('Tabulka č. 6'!L19-'KN 2017 OV tab.6'!L19),ROUND('Tabulka č. 6'!L19-'KN 2017 OV tab.6'!L19,0),"")</f>
        <v>3385</v>
      </c>
      <c r="M19" s="88">
        <f>IF(ISNUMBER('Tabulka č. 6'!M19-'KN 2017 OV tab.6'!M19),ROUND('Tabulka č. 6'!M19-'KN 2017 OV tab.6'!M19,0),"")</f>
        <v>2813</v>
      </c>
      <c r="N19" s="88">
        <f>IF(ISNUMBER('Tabulka č. 6'!N19-'KN 2017 OV tab.6'!N19),ROUND('Tabulka č. 6'!N19-'KN 2017 OV tab.6'!N19,0),"")</f>
        <v>2200</v>
      </c>
      <c r="O19" s="90">
        <f>IF(ISNUMBER('Tabulka č. 6'!O19-'KN 2017 OV tab.6'!O19),ROUND('Tabulka č. 6'!O19-'KN 2017 OV tab.6'!O19,0),"")</f>
        <v>3000</v>
      </c>
      <c r="P19" s="50">
        <f t="shared" si="1"/>
        <v>2823.1428571428573</v>
      </c>
    </row>
    <row r="20" spans="1:16" s="41" customFormat="1" ht="19.5" thickBot="1" x14ac:dyDescent="0.35">
      <c r="A20" s="100" t="str">
        <f>'KN 2018'!A35</f>
        <v>36-67-H/01 Zedník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78">
        <f>IF(ISNUMBER('Tabulka č. 6'!B21-'KN 2017 OV tab.6'!B21),ROUND('Tabulka č. 6'!B21-'KN 2017 OV tab.6'!B21,0),"")</f>
        <v>3431</v>
      </c>
      <c r="C21" s="78">
        <f>IF(ISNUMBER('Tabulka č. 6'!C21-'KN 2017 OV tab.6'!C21),ROUND('Tabulka č. 6'!C21-'KN 2017 OV tab.6'!C21,0),"")</f>
        <v>4757</v>
      </c>
      <c r="D21" s="78">
        <f>IF(ISNUMBER('Tabulka č. 6'!D21-'KN 2017 OV tab.6'!D21),ROUND('Tabulka č. 6'!D21-'KN 2017 OV tab.6'!D21,0),"")</f>
        <v>3013</v>
      </c>
      <c r="E21" s="78">
        <f>IF(ISNUMBER('Tabulka č. 6'!E21-'KN 2017 OV tab.6'!E21),ROUND('Tabulka č. 6'!E21-'KN 2017 OV tab.6'!E21,0),"")</f>
        <v>3974</v>
      </c>
      <c r="F21" s="78">
        <f>IF(ISNUMBER('Tabulka č. 6'!F21-'KN 2017 OV tab.6'!F21),ROUND('Tabulka č. 6'!F21-'KN 2017 OV tab.6'!F21,0),"")</f>
        <v>15057</v>
      </c>
      <c r="G21" s="78">
        <f>IF(ISNUMBER('Tabulka č. 6'!G21-'KN 2017 OV tab.6'!G21),ROUND('Tabulka č. 6'!G21-'KN 2017 OV tab.6'!G21,0),"")</f>
        <v>5287</v>
      </c>
      <c r="H21" s="78">
        <f>IF(ISNUMBER('Tabulka č. 6'!H21-'KN 2017 OV tab.6'!H21),ROUND('Tabulka č. 6'!H21-'KN 2017 OV tab.6'!H21,0),"")</f>
        <v>2770</v>
      </c>
      <c r="I21" s="78">
        <f>IF(ISNUMBER('Tabulka č. 6'!I21-'KN 2017 OV tab.6'!I21),ROUND('Tabulka č. 6'!I21-'KN 2017 OV tab.6'!I21,0),"")</f>
        <v>3247</v>
      </c>
      <c r="J21" s="78">
        <f>IF(ISNUMBER('Tabulka č. 6'!J21-'KN 2017 OV tab.6'!J21),ROUND('Tabulka č. 6'!J21-'KN 2017 OV tab.6'!J21,0),"")</f>
        <v>3350</v>
      </c>
      <c r="K21" s="78">
        <f>IF(ISNUMBER('Tabulka č. 6'!K21-'KN 2017 OV tab.6'!K21),ROUND('Tabulka č. 6'!K21-'KN 2017 OV tab.6'!K21,0),"")</f>
        <v>2884</v>
      </c>
      <c r="L21" s="78">
        <f>IF(ISNUMBER('Tabulka č. 6'!L21-'KN 2017 OV tab.6'!L21),ROUND('Tabulka č. 6'!L21-'KN 2017 OV tab.6'!L21,0),"")</f>
        <v>3758</v>
      </c>
      <c r="M21" s="78">
        <f>IF(ISNUMBER('Tabulka č. 6'!M21-'KN 2017 OV tab.6'!M21),ROUND('Tabulka č. 6'!M21-'KN 2017 OV tab.6'!M21,0),"")</f>
        <v>3040</v>
      </c>
      <c r="N21" s="78">
        <f>IF(ISNUMBER('Tabulka č. 6'!N21-'KN 2017 OV tab.6'!N21),ROUND('Tabulka č. 6'!N21-'KN 2017 OV tab.6'!N21,0),"")</f>
        <v>5877</v>
      </c>
      <c r="O21" s="79">
        <f>IF(ISNUMBER('Tabulka č. 6'!O21-'KN 2017 OV tab.6'!O21),ROUND('Tabulka č. 6'!O21-'KN 2017 OV tab.6'!O21,0),"")</f>
        <v>2855</v>
      </c>
      <c r="P21" s="46">
        <f>IF(ISNUMBER(AVERAGE(B21:O21)),AVERAGE(B21:O21),"")</f>
        <v>4521.4285714285716</v>
      </c>
    </row>
    <row r="22" spans="1:16" s="39" customFormat="1" x14ac:dyDescent="0.25">
      <c r="A22" s="42" t="s">
        <v>52</v>
      </c>
      <c r="B22" s="80">
        <f>IF(ISNUMBER('Tabulka č. 6'!B22-'KN 2017 OV tab.6'!B22),ROUND('Tabulka č. 6'!B22-'KN 2017 OV tab.6'!B22,0),"")</f>
        <v>0</v>
      </c>
      <c r="C22" s="80">
        <f>IF(ISNUMBER('Tabulka č. 6'!C22-'KN 2017 OV tab.6'!C22),ROUND('Tabulka č. 6'!C22-'KN 2017 OV tab.6'!C22,0),"")</f>
        <v>0</v>
      </c>
      <c r="D22" s="80">
        <f>IF(ISNUMBER('Tabulka č. 6'!D22-'KN 2017 OV tab.6'!D22),ROUND('Tabulka č. 6'!D22-'KN 2017 OV tab.6'!D22,0),"")</f>
        <v>0</v>
      </c>
      <c r="E22" s="80">
        <f>IF(ISNUMBER('Tabulka č. 6'!E22-'KN 2017 OV tab.6'!E22),ROUND('Tabulka č. 6'!E22-'KN 2017 OV tab.6'!E22,0),"")</f>
        <v>0</v>
      </c>
      <c r="F22" s="80">
        <f>IF(ISNUMBER('Tabulka č. 6'!F22-'KN 2017 OV tab.6'!F22),ROUND('Tabulka č. 6'!F22-'KN 2017 OV tab.6'!F22,0),"")</f>
        <v>0</v>
      </c>
      <c r="G22" s="80">
        <f>IF(ISNUMBER('Tabulka č. 6'!G22-'KN 2017 OV tab.6'!G22),ROUND('Tabulka č. 6'!G22-'KN 2017 OV tab.6'!G22,0),"")</f>
        <v>22</v>
      </c>
      <c r="H22" s="80">
        <f>IF(ISNUMBER('Tabulka č. 6'!H22-'KN 2017 OV tab.6'!H22),ROUND('Tabulka č. 6'!H22-'KN 2017 OV tab.6'!H22,0),"")</f>
        <v>0</v>
      </c>
      <c r="I22" s="80">
        <f>IF(ISNUMBER('Tabulka č. 6'!I22-'KN 2017 OV tab.6'!I22),ROUND('Tabulka č. 6'!I22-'KN 2017 OV tab.6'!I22,0),"")</f>
        <v>2</v>
      </c>
      <c r="J22" s="80">
        <f>IF(ISNUMBER('Tabulka č. 6'!J22-'KN 2017 OV tab.6'!J22),ROUND('Tabulka č. 6'!J22-'KN 2017 OV tab.6'!J22,0),"")</f>
        <v>-15</v>
      </c>
      <c r="K22" s="80">
        <f>IF(ISNUMBER('Tabulka č. 6'!K22-'KN 2017 OV tab.6'!K22),ROUND('Tabulka č. 6'!K22-'KN 2017 OV tab.6'!K22,0),"")</f>
        <v>-8</v>
      </c>
      <c r="L22" s="80">
        <f>IF(ISNUMBER('Tabulka č. 6'!L22-'KN 2017 OV tab.6'!L22),ROUND('Tabulka č. 6'!L22-'KN 2017 OV tab.6'!L22,0),"")</f>
        <v>0</v>
      </c>
      <c r="M22" s="80">
        <f>IF(ISNUMBER('Tabulka č. 6'!M22-'KN 2017 OV tab.6'!M22),ROUND('Tabulka č. 6'!M22-'KN 2017 OV tab.6'!M22,0),"")</f>
        <v>0</v>
      </c>
      <c r="N22" s="80">
        <f>IF(ISNUMBER('Tabulka č. 6'!N22-'KN 2017 OV tab.6'!N22),ROUND('Tabulka č. 6'!N22-'KN 2017 OV tab.6'!N22,0),"")</f>
        <v>0</v>
      </c>
      <c r="O22" s="81">
        <f>IF(ISNUMBER('Tabulka č. 6'!O22-'KN 2017 OV tab.6'!O22),ROUND('Tabulka č. 6'!O22-'KN 2017 OV tab.6'!O22,0),"")</f>
        <v>-15</v>
      </c>
      <c r="P22" s="47">
        <f t="shared" ref="P22:P26" si="2">IF(ISNUMBER(AVERAGE(B22:O22)),AVERAGE(B22:O22),"")</f>
        <v>-1</v>
      </c>
    </row>
    <row r="23" spans="1:16" x14ac:dyDescent="0.25">
      <c r="A23" s="43" t="s">
        <v>25</v>
      </c>
      <c r="B23" s="82">
        <f>IF(ISNUMBER('Tabulka č. 6'!B23-'KN 2017 OV tab.6'!B23),ROUND('Tabulka č. 6'!B23-'KN 2017 OV tab.6'!B23,2),"")</f>
        <v>0</v>
      </c>
      <c r="C23" s="82">
        <f>IF(ISNUMBER('Tabulka č. 6'!C23-'KN 2017 OV tab.6'!C23),ROUND('Tabulka č. 6'!C23-'KN 2017 OV tab.6'!C23,2),"")</f>
        <v>-0.4</v>
      </c>
      <c r="D23" s="82">
        <f>IF(ISNUMBER('Tabulka č. 6'!D23-'KN 2017 OV tab.6'!D23),ROUND('Tabulka č. 6'!D23-'KN 2017 OV tab.6'!D23,2),"")</f>
        <v>0</v>
      </c>
      <c r="E23" s="82">
        <f>IF(ISNUMBER('Tabulka č. 6'!E23-'KN 2017 OV tab.6'!E23),ROUND('Tabulka č. 6'!E23-'KN 2017 OV tab.6'!E23,2),"")</f>
        <v>0</v>
      </c>
      <c r="F23" s="82">
        <f>IF(ISNUMBER('Tabulka č. 6'!F23-'KN 2017 OV tab.6'!F23),ROUND('Tabulka č. 6'!F23-'KN 2017 OV tab.6'!F23,2),"")</f>
        <v>-2.66</v>
      </c>
      <c r="G23" s="83">
        <f>IF(ISNUMBER('Tabulka č. 6'!G23-'KN 2017 OV tab.6'!G23),ROUND('Tabulka č. 6'!G23-'KN 2017 OV tab.6'!G23,2),"")</f>
        <v>-3.51</v>
      </c>
      <c r="H23" s="82">
        <f>IF(ISNUMBER('Tabulka č. 6'!H23-'KN 2017 OV tab.6'!H23),ROUND('Tabulka č. 6'!H23-'KN 2017 OV tab.6'!H23,2),"")</f>
        <v>-0.65</v>
      </c>
      <c r="I23" s="82">
        <f>IF(ISNUMBER('Tabulka č. 6'!I23-'KN 2017 OV tab.6'!I23),ROUND('Tabulka č. 6'!I23-'KN 2017 OV tab.6'!I23,2),"")</f>
        <v>0</v>
      </c>
      <c r="J23" s="82">
        <f>IF(ISNUMBER('Tabulka č. 6'!J23-'KN 2017 OV tab.6'!J23),ROUND('Tabulka č. 6'!J23-'KN 2017 OV tab.6'!J23,2),"")</f>
        <v>0</v>
      </c>
      <c r="K23" s="82">
        <f>IF(ISNUMBER('Tabulka č. 6'!K23-'KN 2017 OV tab.6'!K23),ROUND('Tabulka č. 6'!K23-'KN 2017 OV tab.6'!K23,2),"")</f>
        <v>0</v>
      </c>
      <c r="L23" s="82">
        <f>IF(ISNUMBER('Tabulka č. 6'!L23-'KN 2017 OV tab.6'!L23),ROUND('Tabulka č. 6'!L23-'KN 2017 OV tab.6'!L23,2),"")</f>
        <v>-0.34</v>
      </c>
      <c r="M23" s="82">
        <f>IF(ISNUMBER('Tabulka č. 6'!M23-'KN 2017 OV tab.6'!M23),ROUND('Tabulka č. 6'!M23-'KN 2017 OV tab.6'!M23,2),"")</f>
        <v>0</v>
      </c>
      <c r="N23" s="82">
        <f>IF(ISNUMBER('Tabulka č. 6'!N23-'KN 2017 OV tab.6'!N23),ROUND('Tabulka č. 6'!N23-'KN 2017 OV tab.6'!N23,2),"")</f>
        <v>-0.5</v>
      </c>
      <c r="O23" s="84">
        <f>IF(ISNUMBER('Tabulka č. 6'!O23-'KN 2017 OV tab.6'!O23),ROUND('Tabulka č. 6'!O23-'KN 2017 OV tab.6'!O23,2),"")</f>
        <v>0</v>
      </c>
      <c r="P23" s="48">
        <f t="shared" si="2"/>
        <v>-0.57571428571428573</v>
      </c>
    </row>
    <row r="24" spans="1:16" s="39" customFormat="1" x14ac:dyDescent="0.25">
      <c r="A24" s="42" t="s">
        <v>26</v>
      </c>
      <c r="B24" s="85">
        <f>IF(ISNUMBER('Tabulka č. 6'!B24-'KN 2017 OV tab.6'!B24),ROUND('Tabulka č. 6'!B24-'KN 2017 OV tab.6'!B24,0),"")</f>
        <v>3550</v>
      </c>
      <c r="C24" s="85">
        <f>IF(ISNUMBER('Tabulka č. 6'!C24-'KN 2017 OV tab.6'!C24),ROUND('Tabulka č. 6'!C24-'KN 2017 OV tab.6'!C24,0),"")</f>
        <v>5738</v>
      </c>
      <c r="D24" s="85">
        <f>IF(ISNUMBER('Tabulka č. 6'!D24-'KN 2017 OV tab.6'!D24),ROUND('Tabulka č. 6'!D24-'KN 2017 OV tab.6'!D24,0),"")</f>
        <v>3706</v>
      </c>
      <c r="E24" s="85">
        <f>IF(ISNUMBER('Tabulka č. 6'!E24-'KN 2017 OV tab.6'!E24),ROUND('Tabulka č. 6'!E24-'KN 2017 OV tab.6'!E24,0),"")</f>
        <v>4047</v>
      </c>
      <c r="F24" s="85">
        <f>IF(ISNUMBER('Tabulka č. 6'!F24-'KN 2017 OV tab.6'!F24),ROUND('Tabulka č. 6'!F24-'KN 2017 OV tab.6'!F24,0),"")</f>
        <v>3500</v>
      </c>
      <c r="G24" s="85">
        <f>IF(ISNUMBER('Tabulka č. 6'!G24-'KN 2017 OV tab.6'!G24),ROUND('Tabulka č. 6'!G24-'KN 2017 OV tab.6'!G24,0),"")</f>
        <v>2348</v>
      </c>
      <c r="H24" s="85">
        <f>IF(ISNUMBER('Tabulka č. 6'!H24-'KN 2017 OV tab.6'!H24),ROUND('Tabulka č. 6'!H24-'KN 2017 OV tab.6'!H24,0),"")</f>
        <v>2180</v>
      </c>
      <c r="I24" s="85">
        <f>IF(ISNUMBER('Tabulka č. 6'!I24-'KN 2017 OV tab.6'!I24),ROUND('Tabulka č. 6'!I24-'KN 2017 OV tab.6'!I24,0),"")</f>
        <v>3729</v>
      </c>
      <c r="J24" s="85">
        <f>IF(ISNUMBER('Tabulka č. 6'!J24-'KN 2017 OV tab.6'!J24),ROUND('Tabulka č. 6'!J24-'KN 2017 OV tab.6'!J24,0),"")</f>
        <v>3397</v>
      </c>
      <c r="K24" s="85">
        <f>IF(ISNUMBER('Tabulka č. 6'!K24-'KN 2017 OV tab.6'!K24),ROUND('Tabulka č. 6'!K24-'KN 2017 OV tab.6'!K24,0),"")</f>
        <v>3388</v>
      </c>
      <c r="L24" s="86">
        <f>IF(ISNUMBER('Tabulka č. 6'!L24-'KN 2017 OV tab.6'!L24),ROUND('Tabulka č. 6'!L24-'KN 2017 OV tab.6'!L24,0),"")</f>
        <v>4214</v>
      </c>
      <c r="M24" s="85">
        <f>IF(ISNUMBER('Tabulka č. 6'!M24-'KN 2017 OV tab.6'!M24),ROUND('Tabulka č. 6'!M24-'KN 2017 OV tab.6'!M24,0),"")</f>
        <v>3576</v>
      </c>
      <c r="N24" s="85">
        <f>IF(ISNUMBER('Tabulka č. 6'!N24-'KN 2017 OV tab.6'!N24),ROUND('Tabulka č. 6'!N24-'KN 2017 OV tab.6'!N24,0),"")</f>
        <v>4580</v>
      </c>
      <c r="O24" s="87">
        <f>IF(ISNUMBER('Tabulka č. 6'!O24-'KN 2017 OV tab.6'!O24),ROUND('Tabulka č. 6'!O24-'KN 2017 OV tab.6'!O24,0),"")</f>
        <v>3280</v>
      </c>
      <c r="P24" s="49">
        <f t="shared" si="2"/>
        <v>3659.5</v>
      </c>
    </row>
    <row r="25" spans="1:16" x14ac:dyDescent="0.25">
      <c r="A25" s="43" t="s">
        <v>27</v>
      </c>
      <c r="B25" s="82">
        <f>IF(ISNUMBER('Tabulka č. 6'!B25-'KN 2017 OV tab.6'!B25),ROUND('Tabulka č. 6'!B25-'KN 2017 OV tab.6'!B25,2),"")</f>
        <v>0</v>
      </c>
      <c r="C25" s="82">
        <f>IF(ISNUMBER('Tabulka č. 6'!C25-'KN 2017 OV tab.6'!C25),ROUND('Tabulka č. 6'!C25-'KN 2017 OV tab.6'!C25,2),"")</f>
        <v>1.27</v>
      </c>
      <c r="D25" s="82">
        <f>IF(ISNUMBER('Tabulka č. 6'!D25-'KN 2017 OV tab.6'!D25),ROUND('Tabulka č. 6'!D25-'KN 2017 OV tab.6'!D25,2),"")</f>
        <v>0</v>
      </c>
      <c r="E25" s="82">
        <f>IF(ISNUMBER('Tabulka č. 6'!E25-'KN 2017 OV tab.6'!E25),ROUND('Tabulka č. 6'!E25-'KN 2017 OV tab.6'!E25,2),"")</f>
        <v>0</v>
      </c>
      <c r="F25" s="82">
        <f>IF(ISNUMBER('Tabulka č. 6'!F25-'KN 2017 OV tab.6'!F25),ROUND('Tabulka č. 6'!F25-'KN 2017 OV tab.6'!F25,2),"")</f>
        <v>-6.88</v>
      </c>
      <c r="G25" s="83">
        <f>IF(ISNUMBER('Tabulka č. 6'!G25-'KN 2017 OV tab.6'!G25),ROUND('Tabulka č. 6'!G25-'KN 2017 OV tab.6'!G25,2),"")</f>
        <v>0</v>
      </c>
      <c r="H25" s="82">
        <f>IF(ISNUMBER('Tabulka č. 6'!H25-'KN 2017 OV tab.6'!H25),ROUND('Tabulka č. 6'!H25-'KN 2017 OV tab.6'!H25,2),"")</f>
        <v>0</v>
      </c>
      <c r="I25" s="82">
        <f>IF(ISNUMBER('Tabulka č. 6'!I25-'KN 2017 OV tab.6'!I25),ROUND('Tabulka č. 6'!I25-'KN 2017 OV tab.6'!I25,2),"")</f>
        <v>0</v>
      </c>
      <c r="J25" s="82">
        <f>IF(ISNUMBER('Tabulka č. 6'!J25-'KN 2017 OV tab.6'!J25),ROUND('Tabulka č. 6'!J25-'KN 2017 OV tab.6'!J25,2),"")</f>
        <v>0</v>
      </c>
      <c r="K25" s="82">
        <f>IF(ISNUMBER('Tabulka č. 6'!K25-'KN 2017 OV tab.6'!K25),ROUND('Tabulka č. 6'!K25-'KN 2017 OV tab.6'!K25,2),"")</f>
        <v>0</v>
      </c>
      <c r="L25" s="82">
        <f>IF(ISNUMBER('Tabulka č. 6'!L25-'KN 2017 OV tab.6'!L25),ROUND('Tabulka č. 6'!L25-'KN 2017 OV tab.6'!L25,2),"")</f>
        <v>0</v>
      </c>
      <c r="M25" s="82">
        <f>IF(ISNUMBER('Tabulka č. 6'!M25-'KN 2017 OV tab.6'!M25),ROUND('Tabulka č. 6'!M25-'KN 2017 OV tab.6'!M25,2),"")</f>
        <v>0</v>
      </c>
      <c r="N25" s="82">
        <f>IF(ISNUMBER('Tabulka č. 6'!N25-'KN 2017 OV tab.6'!N25),ROUND('Tabulka č. 6'!N25-'KN 2017 OV tab.6'!N25,2),"")</f>
        <v>0</v>
      </c>
      <c r="O25" s="84">
        <f>IF(ISNUMBER('Tabulka č. 6'!O25-'KN 2017 OV tab.6'!O25),ROUND('Tabulka č. 6'!O25-'KN 2017 OV tab.6'!O25,2),"")</f>
        <v>0</v>
      </c>
      <c r="P25" s="48">
        <f t="shared" si="2"/>
        <v>-0.40071428571428569</v>
      </c>
    </row>
    <row r="26" spans="1:16" s="39" customFormat="1" ht="15.75" thickBot="1" x14ac:dyDescent="0.3">
      <c r="A26" s="44" t="s">
        <v>28</v>
      </c>
      <c r="B26" s="88">
        <f>IF(ISNUMBER('Tabulka č. 6'!B26-'KN 2017 OV tab.6'!B26),ROUND('Tabulka č. 6'!B26-'KN 2017 OV tab.6'!B26,0),"")</f>
        <v>3480</v>
      </c>
      <c r="C26" s="88">
        <f>IF(ISNUMBER('Tabulka č. 6'!C26-'KN 2017 OV tab.6'!C26),ROUND('Tabulka č. 6'!C26-'KN 2017 OV tab.6'!C26,0),"")</f>
        <v>3727</v>
      </c>
      <c r="D26" s="88">
        <f>IF(ISNUMBER('Tabulka č. 6'!D26-'KN 2017 OV tab.6'!D26),ROUND('Tabulka č. 6'!D26-'KN 2017 OV tab.6'!D26,0),"")</f>
        <v>2915</v>
      </c>
      <c r="E26" s="88">
        <f>IF(ISNUMBER('Tabulka č. 6'!E26-'KN 2017 OV tab.6'!E26),ROUND('Tabulka č. 6'!E26-'KN 2017 OV tab.6'!E26,0),"")</f>
        <v>3327</v>
      </c>
      <c r="F26" s="88">
        <f>IF(ISNUMBER('Tabulka č. 6'!F26-'KN 2017 OV tab.6'!F26),ROUND('Tabulka č. 6'!F26-'KN 2017 OV tab.6'!F26,0),"")</f>
        <v>2700</v>
      </c>
      <c r="G26" s="88">
        <f>IF(ISNUMBER('Tabulka č. 6'!G26-'KN 2017 OV tab.6'!G26),ROUND('Tabulka č. 6'!G26-'KN 2017 OV tab.6'!G26,0),"")</f>
        <v>1900</v>
      </c>
      <c r="H26" s="88">
        <f>IF(ISNUMBER('Tabulka č. 6'!H26-'KN 2017 OV tab.6'!H26),ROUND('Tabulka č. 6'!H26-'KN 2017 OV tab.6'!H26,0),"")</f>
        <v>1720</v>
      </c>
      <c r="I26" s="88">
        <f>IF(ISNUMBER('Tabulka č. 6'!I26-'KN 2017 OV tab.6'!I26),ROUND('Tabulka č. 6'!I26-'KN 2017 OV tab.6'!I26,0),"")</f>
        <v>2787</v>
      </c>
      <c r="J26" s="88">
        <f>IF(ISNUMBER('Tabulka č. 6'!J26-'KN 2017 OV tab.6'!J26),ROUND('Tabulka č. 6'!J26-'KN 2017 OV tab.6'!J26,0),"")</f>
        <v>2786</v>
      </c>
      <c r="K26" s="88">
        <f>IF(ISNUMBER('Tabulka č. 6'!K26-'KN 2017 OV tab.6'!K26),ROUND('Tabulka č. 6'!K26-'KN 2017 OV tab.6'!K26,0),"")</f>
        <v>2784</v>
      </c>
      <c r="L26" s="89">
        <f>IF(ISNUMBER('Tabulka č. 6'!L26-'KN 2017 OV tab.6'!L26),ROUND('Tabulka č. 6'!L26-'KN 2017 OV tab.6'!L26,0),"")</f>
        <v>3385</v>
      </c>
      <c r="M26" s="88">
        <f>IF(ISNUMBER('Tabulka č. 6'!M26-'KN 2017 OV tab.6'!M26),ROUND('Tabulka č. 6'!M26-'KN 2017 OV tab.6'!M26,0),"")</f>
        <v>2813</v>
      </c>
      <c r="N26" s="88">
        <f>IF(ISNUMBER('Tabulka č. 6'!N26-'KN 2017 OV tab.6'!N26),ROUND('Tabulka č. 6'!N26-'KN 2017 OV tab.6'!N26,0),"")</f>
        <v>2200</v>
      </c>
      <c r="O26" s="90">
        <f>IF(ISNUMBER('Tabulka č. 6'!O26-'KN 2017 OV tab.6'!O26),ROUND('Tabulka č. 6'!O26-'KN 2017 OV tab.6'!O26,0),"")</f>
        <v>3000</v>
      </c>
      <c r="P26" s="50">
        <f t="shared" si="2"/>
        <v>2823.1428571428573</v>
      </c>
    </row>
    <row r="27" spans="1:16" s="41" customFormat="1" ht="19.5" thickBot="1" x14ac:dyDescent="0.35">
      <c r="A27" s="100" t="str">
        <f>'KN 2018'!A36</f>
        <v>26-52-H/01 Elektromechanik pro zařízení a přístroje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78">
        <f>IF(ISNUMBER('Tabulka č. 6'!B28-'KN 2017 OV tab.6'!B28),ROUND('Tabulka č. 6'!B28-'KN 2017 OV tab.6'!B28,0),"")</f>
        <v>4049</v>
      </c>
      <c r="C28" s="78">
        <f>IF(ISNUMBER('Tabulka č. 6'!C28-'KN 2017 OV tab.6'!C28),ROUND('Tabulka č. 6'!C28-'KN 2017 OV tab.6'!C28,0),"")</f>
        <v>4483</v>
      </c>
      <c r="D28" s="78">
        <f>IF(ISNUMBER('Tabulka č. 6'!D28-'KN 2017 OV tab.6'!D28),ROUND('Tabulka č. 6'!D28-'KN 2017 OV tab.6'!D28,0),"")</f>
        <v>3129</v>
      </c>
      <c r="E28" s="78">
        <f>IF(ISNUMBER('Tabulka č. 6'!E28-'KN 2017 OV tab.6'!E28),ROUND('Tabulka č. 6'!E28-'KN 2017 OV tab.6'!E28,0),"")</f>
        <v>3424</v>
      </c>
      <c r="F28" s="78">
        <f>IF(ISNUMBER('Tabulka č. 6'!F28-'KN 2017 OV tab.6'!F28),ROUND('Tabulka č. 6'!F28-'KN 2017 OV tab.6'!F28,0),"")</f>
        <v>-525</v>
      </c>
      <c r="G28" s="78">
        <f>IF(ISNUMBER('Tabulka č. 6'!G28-'KN 2017 OV tab.6'!G28),ROUND('Tabulka č. 6'!G28-'KN 2017 OV tab.6'!G28,0),"")</f>
        <v>2126</v>
      </c>
      <c r="H28" s="78">
        <f>IF(ISNUMBER('Tabulka č. 6'!H28-'KN 2017 OV tab.6'!H28),ROUND('Tabulka č. 6'!H28-'KN 2017 OV tab.6'!H28,0),"")</f>
        <v>4394</v>
      </c>
      <c r="I28" s="78">
        <f>IF(ISNUMBER('Tabulka č. 6'!I28-'KN 2017 OV tab.6'!I28),ROUND('Tabulka č. 6'!I28-'KN 2017 OV tab.6'!I28,0),"")</f>
        <v>3435</v>
      </c>
      <c r="J28" s="78">
        <f>IF(ISNUMBER('Tabulka č. 6'!J28-'KN 2017 OV tab.6'!J28),ROUND('Tabulka č. 6'!J28-'KN 2017 OV tab.6'!J28,0),"")</f>
        <v>3450</v>
      </c>
      <c r="K28" s="78">
        <f>IF(ISNUMBER('Tabulka č. 6'!K28-'KN 2017 OV tab.6'!K28),ROUND('Tabulka č. 6'!K28-'KN 2017 OV tab.6'!K28,0),"")</f>
        <v>3095</v>
      </c>
      <c r="L28" s="78">
        <f>IF(ISNUMBER('Tabulka č. 6'!L28-'KN 2017 OV tab.6'!L28),ROUND('Tabulka č. 6'!L28-'KN 2017 OV tab.6'!L28,0),"")</f>
        <v>3411</v>
      </c>
      <c r="M28" s="78">
        <f>IF(ISNUMBER('Tabulka č. 6'!M28-'KN 2017 OV tab.6'!M28),ROUND('Tabulka č. 6'!M28-'KN 2017 OV tab.6'!M28,0),"")</f>
        <v>3237</v>
      </c>
      <c r="N28" s="78" t="str">
        <f>IF(ISNUMBER('Tabulka č. 6'!N28-'KN 2017 OV tab.6'!N28),ROUND('Tabulka č. 6'!N28-'KN 2017 OV tab.6'!N28,0),"")</f>
        <v/>
      </c>
      <c r="O28" s="79">
        <f>IF(ISNUMBER('Tabulka č. 6'!O28-'KN 2017 OV tab.6'!O28),ROUND('Tabulka č. 6'!O28-'KN 2017 OV tab.6'!O28,0),"")</f>
        <v>2664</v>
      </c>
      <c r="P28" s="46">
        <f>IF(ISNUMBER(AVERAGE(B28:O28)),AVERAGE(B28:O28),"")</f>
        <v>3105.5384615384614</v>
      </c>
    </row>
    <row r="29" spans="1:16" s="39" customFormat="1" x14ac:dyDescent="0.25">
      <c r="A29" s="42" t="s">
        <v>52</v>
      </c>
      <c r="B29" s="80">
        <f>IF(ISNUMBER('Tabulka č. 6'!B29-'KN 2017 OV tab.6'!B29),ROUND('Tabulka č. 6'!B29-'KN 2017 OV tab.6'!B29,0),"")</f>
        <v>0</v>
      </c>
      <c r="C29" s="80">
        <f>IF(ISNUMBER('Tabulka č. 6'!C29-'KN 2017 OV tab.6'!C29),ROUND('Tabulka č. 6'!C29-'KN 2017 OV tab.6'!C29,0),"")</f>
        <v>0</v>
      </c>
      <c r="D29" s="80">
        <f>IF(ISNUMBER('Tabulka č. 6'!D29-'KN 2017 OV tab.6'!D29),ROUND('Tabulka č. 6'!D29-'KN 2017 OV tab.6'!D29,0),"")</f>
        <v>0</v>
      </c>
      <c r="E29" s="80">
        <f>IF(ISNUMBER('Tabulka č. 6'!E29-'KN 2017 OV tab.6'!E29),ROUND('Tabulka č. 6'!E29-'KN 2017 OV tab.6'!E29,0),"")</f>
        <v>0</v>
      </c>
      <c r="F29" s="80">
        <f>IF(ISNUMBER('Tabulka č. 6'!F29-'KN 2017 OV tab.6'!F29),ROUND('Tabulka č. 6'!F29-'KN 2017 OV tab.6'!F29,0),"")</f>
        <v>0</v>
      </c>
      <c r="G29" s="80">
        <f>IF(ISNUMBER('Tabulka č. 6'!G29-'KN 2017 OV tab.6'!G29),ROUND('Tabulka č. 6'!G29-'KN 2017 OV tab.6'!G29,0),"")</f>
        <v>9</v>
      </c>
      <c r="H29" s="80">
        <f>IF(ISNUMBER('Tabulka č. 6'!H29-'KN 2017 OV tab.6'!H29),ROUND('Tabulka č. 6'!H29-'KN 2017 OV tab.6'!H29,0),"")</f>
        <v>0</v>
      </c>
      <c r="I29" s="80">
        <f>IF(ISNUMBER('Tabulka č. 6'!I29-'KN 2017 OV tab.6'!I29),ROUND('Tabulka č. 6'!I29-'KN 2017 OV tab.6'!I29,0),"")</f>
        <v>2</v>
      </c>
      <c r="J29" s="80">
        <f>IF(ISNUMBER('Tabulka č. 6'!J29-'KN 2017 OV tab.6'!J29),ROUND('Tabulka č. 6'!J29-'KN 2017 OV tab.6'!J29,0),"")</f>
        <v>-15</v>
      </c>
      <c r="K29" s="80">
        <f>IF(ISNUMBER('Tabulka č. 6'!K29-'KN 2017 OV tab.6'!K29),ROUND('Tabulka č. 6'!K29-'KN 2017 OV tab.6'!K29,0),"")</f>
        <v>-8</v>
      </c>
      <c r="L29" s="80">
        <f>IF(ISNUMBER('Tabulka č. 6'!L29-'KN 2017 OV tab.6'!L29),ROUND('Tabulka č. 6'!L29-'KN 2017 OV tab.6'!L29,0),"")</f>
        <v>0</v>
      </c>
      <c r="M29" s="80">
        <f>IF(ISNUMBER('Tabulka č. 6'!M29-'KN 2017 OV tab.6'!M29),ROUND('Tabulka č. 6'!M29-'KN 2017 OV tab.6'!M29,0),"")</f>
        <v>0</v>
      </c>
      <c r="N29" s="80" t="str">
        <f>IF(ISNUMBER('Tabulka č. 6'!N29-'KN 2017 OV tab.6'!N29),ROUND('Tabulka č. 6'!N29-'KN 2017 OV tab.6'!N29,0),"")</f>
        <v/>
      </c>
      <c r="O29" s="81">
        <f>IF(ISNUMBER('Tabulka č. 6'!O29-'KN 2017 OV tab.6'!O29),ROUND('Tabulka č. 6'!O29-'KN 2017 OV tab.6'!O29,0),"")</f>
        <v>-15</v>
      </c>
      <c r="P29" s="47">
        <f t="shared" ref="P29:P33" si="3">IF(ISNUMBER(AVERAGE(B29:O29)),AVERAGE(B29:O29),"")</f>
        <v>-2.0769230769230771</v>
      </c>
    </row>
    <row r="30" spans="1:16" x14ac:dyDescent="0.25">
      <c r="A30" s="43" t="s">
        <v>25</v>
      </c>
      <c r="B30" s="82">
        <f>IF(ISNUMBER('Tabulka č. 6'!B30-'KN 2017 OV tab.6'!B30),ROUND('Tabulka č. 6'!B30-'KN 2017 OV tab.6'!B30,2),"")</f>
        <v>0</v>
      </c>
      <c r="C30" s="82">
        <f>IF(ISNUMBER('Tabulka č. 6'!C30-'KN 2017 OV tab.6'!C30),ROUND('Tabulka č. 6'!C30-'KN 2017 OV tab.6'!C30,2),"")</f>
        <v>0.72</v>
      </c>
      <c r="D30" s="82">
        <f>IF(ISNUMBER('Tabulka č. 6'!D30-'KN 2017 OV tab.6'!D30),ROUND('Tabulka č. 6'!D30-'KN 2017 OV tab.6'!D30,2),"")</f>
        <v>0</v>
      </c>
      <c r="E30" s="82">
        <f>IF(ISNUMBER('Tabulka č. 6'!E30-'KN 2017 OV tab.6'!E30),ROUND('Tabulka č. 6'!E30-'KN 2017 OV tab.6'!E30,2),"")</f>
        <v>0</v>
      </c>
      <c r="F30" s="82">
        <f>IF(ISNUMBER('Tabulka č. 6'!F30-'KN 2017 OV tab.6'!F30),ROUND('Tabulka č. 6'!F30-'KN 2017 OV tab.6'!F30,2),"")</f>
        <v>2.56</v>
      </c>
      <c r="G30" s="83">
        <f>IF(ISNUMBER('Tabulka č. 6'!G30-'KN 2017 OV tab.6'!G30),ROUND('Tabulka č. 6'!G30-'KN 2017 OV tab.6'!G30,2),"")</f>
        <v>0</v>
      </c>
      <c r="H30" s="82">
        <f>IF(ISNUMBER('Tabulka č. 6'!H30-'KN 2017 OV tab.6'!H30),ROUND('Tabulka č. 6'!H30-'KN 2017 OV tab.6'!H30,2),"")</f>
        <v>-2.8</v>
      </c>
      <c r="I30" s="82">
        <f>IF(ISNUMBER('Tabulka č. 6'!I30-'KN 2017 OV tab.6'!I30),ROUND('Tabulka č. 6'!I30-'KN 2017 OV tab.6'!I30,2),"")</f>
        <v>0</v>
      </c>
      <c r="J30" s="82">
        <f>IF(ISNUMBER('Tabulka č. 6'!J30-'KN 2017 OV tab.6'!J30),ROUND('Tabulka č. 6'!J30-'KN 2017 OV tab.6'!J30,2),"")</f>
        <v>0</v>
      </c>
      <c r="K30" s="82">
        <f>IF(ISNUMBER('Tabulka č. 6'!K30-'KN 2017 OV tab.6'!K30),ROUND('Tabulka č. 6'!K30-'KN 2017 OV tab.6'!K30,2),"")</f>
        <v>0</v>
      </c>
      <c r="L30" s="82">
        <f>IF(ISNUMBER('Tabulka č. 6'!L30-'KN 2017 OV tab.6'!L30),ROUND('Tabulka č. 6'!L30-'KN 2017 OV tab.6'!L30,2),"")</f>
        <v>0.08</v>
      </c>
      <c r="M30" s="82">
        <f>IF(ISNUMBER('Tabulka č. 6'!M30-'KN 2017 OV tab.6'!M30),ROUND('Tabulka č. 6'!M30-'KN 2017 OV tab.6'!M30,2),"")</f>
        <v>0</v>
      </c>
      <c r="N30" s="82" t="str">
        <f>IF(ISNUMBER('Tabulka č. 6'!N30-'KN 2017 OV tab.6'!N30),ROUND('Tabulka č. 6'!N30-'KN 2017 OV tab.6'!N30,2),"")</f>
        <v/>
      </c>
      <c r="O30" s="84">
        <f>IF(ISNUMBER('Tabulka č. 6'!O30-'KN 2017 OV tab.6'!O30),ROUND('Tabulka č. 6'!O30-'KN 2017 OV tab.6'!O30,2),"")</f>
        <v>0</v>
      </c>
      <c r="P30" s="48">
        <f t="shared" si="3"/>
        <v>4.307692307692311E-2</v>
      </c>
    </row>
    <row r="31" spans="1:16" s="39" customFormat="1" x14ac:dyDescent="0.25">
      <c r="A31" s="42" t="s">
        <v>26</v>
      </c>
      <c r="B31" s="85">
        <f>IF(ISNUMBER('Tabulka č. 6'!B31-'KN 2017 OV tab.6'!B31),ROUND('Tabulka č. 6'!B31-'KN 2017 OV tab.6'!B31,0),"")</f>
        <v>3550</v>
      </c>
      <c r="C31" s="85">
        <f>IF(ISNUMBER('Tabulka č. 6'!C31-'KN 2017 OV tab.6'!C31),ROUND('Tabulka č. 6'!C31-'KN 2017 OV tab.6'!C31,0),"")</f>
        <v>5738</v>
      </c>
      <c r="D31" s="85">
        <f>IF(ISNUMBER('Tabulka č. 6'!D31-'KN 2017 OV tab.6'!D31),ROUND('Tabulka č. 6'!D31-'KN 2017 OV tab.6'!D31,0),"")</f>
        <v>3706</v>
      </c>
      <c r="E31" s="85">
        <f>IF(ISNUMBER('Tabulka č. 6'!E31-'KN 2017 OV tab.6'!E31),ROUND('Tabulka č. 6'!E31-'KN 2017 OV tab.6'!E31,0),"")</f>
        <v>4047</v>
      </c>
      <c r="F31" s="85">
        <f>IF(ISNUMBER('Tabulka č. 6'!F31-'KN 2017 OV tab.6'!F31),ROUND('Tabulka č. 6'!F31-'KN 2017 OV tab.6'!F31,0),"")</f>
        <v>3500</v>
      </c>
      <c r="G31" s="85">
        <f>IF(ISNUMBER('Tabulka č. 6'!G31-'KN 2017 OV tab.6'!G31),ROUND('Tabulka č. 6'!G31-'KN 2017 OV tab.6'!G31,0),"")</f>
        <v>2348</v>
      </c>
      <c r="H31" s="85">
        <f>IF(ISNUMBER('Tabulka č. 6'!H31-'KN 2017 OV tab.6'!H31),ROUND('Tabulka č. 6'!H31-'KN 2017 OV tab.6'!H31,0),"")</f>
        <v>2180</v>
      </c>
      <c r="I31" s="85">
        <f>IF(ISNUMBER('Tabulka č. 6'!I31-'KN 2017 OV tab.6'!I31),ROUND('Tabulka č. 6'!I31-'KN 2017 OV tab.6'!I31,0),"")</f>
        <v>3729</v>
      </c>
      <c r="J31" s="85">
        <f>IF(ISNUMBER('Tabulka č. 6'!J31-'KN 2017 OV tab.6'!J31),ROUND('Tabulka č. 6'!J31-'KN 2017 OV tab.6'!J31,0),"")</f>
        <v>3397</v>
      </c>
      <c r="K31" s="85">
        <f>IF(ISNUMBER('Tabulka č. 6'!K31-'KN 2017 OV tab.6'!K31),ROUND('Tabulka č. 6'!K31-'KN 2017 OV tab.6'!K31,0),"")</f>
        <v>3388</v>
      </c>
      <c r="L31" s="86">
        <f>IF(ISNUMBER('Tabulka č. 6'!L31-'KN 2017 OV tab.6'!L31),ROUND('Tabulka č. 6'!L31-'KN 2017 OV tab.6'!L31,0),"")</f>
        <v>4214</v>
      </c>
      <c r="M31" s="85">
        <f>IF(ISNUMBER('Tabulka č. 6'!M31-'KN 2017 OV tab.6'!M31),ROUND('Tabulka č. 6'!M31-'KN 2017 OV tab.6'!M31,0),"")</f>
        <v>3576</v>
      </c>
      <c r="N31" s="85" t="str">
        <f>IF(ISNUMBER('Tabulka č. 6'!N31-'KN 2017 OV tab.6'!N31),ROUND('Tabulka č. 6'!N31-'KN 2017 OV tab.6'!N31,0),"")</f>
        <v/>
      </c>
      <c r="O31" s="87">
        <f>IF(ISNUMBER('Tabulka č. 6'!O31-'KN 2017 OV tab.6'!O31),ROUND('Tabulka č. 6'!O31-'KN 2017 OV tab.6'!O31,0),"")</f>
        <v>3280</v>
      </c>
      <c r="P31" s="49">
        <f t="shared" si="3"/>
        <v>3588.6923076923076</v>
      </c>
    </row>
    <row r="32" spans="1:16" x14ac:dyDescent="0.25">
      <c r="A32" s="43" t="s">
        <v>27</v>
      </c>
      <c r="B32" s="82">
        <f>IF(ISNUMBER('Tabulka č. 6'!B32-'KN 2017 OV tab.6'!B32),ROUND('Tabulka č. 6'!B32-'KN 2017 OV tab.6'!B32,2),"")</f>
        <v>0</v>
      </c>
      <c r="C32" s="82">
        <f>IF(ISNUMBER('Tabulka č. 6'!C32-'KN 2017 OV tab.6'!C32),ROUND('Tabulka č. 6'!C32-'KN 2017 OV tab.6'!C32,2),"")</f>
        <v>1.27</v>
      </c>
      <c r="D32" s="82">
        <f>IF(ISNUMBER('Tabulka č. 6'!D32-'KN 2017 OV tab.6'!D32),ROUND('Tabulka č. 6'!D32-'KN 2017 OV tab.6'!D32,2),"")</f>
        <v>0</v>
      </c>
      <c r="E32" s="82">
        <f>IF(ISNUMBER('Tabulka č. 6'!E32-'KN 2017 OV tab.6'!E32),ROUND('Tabulka č. 6'!E32-'KN 2017 OV tab.6'!E32,2),"")</f>
        <v>0</v>
      </c>
      <c r="F32" s="82">
        <f>IF(ISNUMBER('Tabulka č. 6'!F32-'KN 2017 OV tab.6'!F32),ROUND('Tabulka č. 6'!F32-'KN 2017 OV tab.6'!F32,2),"")</f>
        <v>4.58</v>
      </c>
      <c r="G32" s="83">
        <f>IF(ISNUMBER('Tabulka č. 6'!G32-'KN 2017 OV tab.6'!G32),ROUND('Tabulka č. 6'!G32-'KN 2017 OV tab.6'!G32,2),"")</f>
        <v>0</v>
      </c>
      <c r="H32" s="82">
        <f>IF(ISNUMBER('Tabulka č. 6'!H32-'KN 2017 OV tab.6'!H32),ROUND('Tabulka č. 6'!H32-'KN 2017 OV tab.6'!H32,2),"")</f>
        <v>0</v>
      </c>
      <c r="I32" s="82">
        <f>IF(ISNUMBER('Tabulka č. 6'!I32-'KN 2017 OV tab.6'!I32),ROUND('Tabulka č. 6'!I32-'KN 2017 OV tab.6'!I32,2),"")</f>
        <v>0</v>
      </c>
      <c r="J32" s="82">
        <f>IF(ISNUMBER('Tabulka č. 6'!J32-'KN 2017 OV tab.6'!J32),ROUND('Tabulka č. 6'!J32-'KN 2017 OV tab.6'!J32,2),"")</f>
        <v>0</v>
      </c>
      <c r="K32" s="82">
        <f>IF(ISNUMBER('Tabulka č. 6'!K32-'KN 2017 OV tab.6'!K32),ROUND('Tabulka č. 6'!K32-'KN 2017 OV tab.6'!K32,2),"")</f>
        <v>0</v>
      </c>
      <c r="L32" s="82">
        <f>IF(ISNUMBER('Tabulka č. 6'!L32-'KN 2017 OV tab.6'!L32),ROUND('Tabulka č. 6'!L32-'KN 2017 OV tab.6'!L32,2),"")</f>
        <v>0</v>
      </c>
      <c r="M32" s="82">
        <f>IF(ISNUMBER('Tabulka č. 6'!M32-'KN 2017 OV tab.6'!M32),ROUND('Tabulka č. 6'!M32-'KN 2017 OV tab.6'!M32,2),"")</f>
        <v>0</v>
      </c>
      <c r="N32" s="82" t="str">
        <f>IF(ISNUMBER('Tabulka č. 6'!N32-'KN 2017 OV tab.6'!N32),ROUND('Tabulka č. 6'!N32-'KN 2017 OV tab.6'!N32,2),"")</f>
        <v/>
      </c>
      <c r="O32" s="84">
        <f>IF(ISNUMBER('Tabulka č. 6'!O32-'KN 2017 OV tab.6'!O32),ROUND('Tabulka č. 6'!O32-'KN 2017 OV tab.6'!O32,2),"")</f>
        <v>0</v>
      </c>
      <c r="P32" s="48">
        <f t="shared" si="3"/>
        <v>0.44999999999999996</v>
      </c>
    </row>
    <row r="33" spans="1:16" s="39" customFormat="1" ht="15.75" thickBot="1" x14ac:dyDescent="0.3">
      <c r="A33" s="44" t="s">
        <v>28</v>
      </c>
      <c r="B33" s="88">
        <f>IF(ISNUMBER('Tabulka č. 6'!B33-'KN 2017 OV tab.6'!B33),ROUND('Tabulka č. 6'!B33-'KN 2017 OV tab.6'!B33,0),"")</f>
        <v>3480</v>
      </c>
      <c r="C33" s="88">
        <f>IF(ISNUMBER('Tabulka č. 6'!C33-'KN 2017 OV tab.6'!C33),ROUND('Tabulka č. 6'!C33-'KN 2017 OV tab.6'!C33,0),"")</f>
        <v>3727</v>
      </c>
      <c r="D33" s="88">
        <f>IF(ISNUMBER('Tabulka č. 6'!D33-'KN 2017 OV tab.6'!D33),ROUND('Tabulka č. 6'!D33-'KN 2017 OV tab.6'!D33,0),"")</f>
        <v>2915</v>
      </c>
      <c r="E33" s="88">
        <f>IF(ISNUMBER('Tabulka č. 6'!E33-'KN 2017 OV tab.6'!E33),ROUND('Tabulka č. 6'!E33-'KN 2017 OV tab.6'!E33,0),"")</f>
        <v>3327</v>
      </c>
      <c r="F33" s="88">
        <f>IF(ISNUMBER('Tabulka č. 6'!F33-'KN 2017 OV tab.6'!F33),ROUND('Tabulka č. 6'!F33-'KN 2017 OV tab.6'!F33,0),"")</f>
        <v>2700</v>
      </c>
      <c r="G33" s="88">
        <f>IF(ISNUMBER('Tabulka č. 6'!G33-'KN 2017 OV tab.6'!G33),ROUND('Tabulka č. 6'!G33-'KN 2017 OV tab.6'!G33,0),"")</f>
        <v>1900</v>
      </c>
      <c r="H33" s="88">
        <f>IF(ISNUMBER('Tabulka č. 6'!H33-'KN 2017 OV tab.6'!H33),ROUND('Tabulka č. 6'!H33-'KN 2017 OV tab.6'!H33,0),"")</f>
        <v>1720</v>
      </c>
      <c r="I33" s="88">
        <f>IF(ISNUMBER('Tabulka č. 6'!I33-'KN 2017 OV tab.6'!I33),ROUND('Tabulka č. 6'!I33-'KN 2017 OV tab.6'!I33,0),"")</f>
        <v>2787</v>
      </c>
      <c r="J33" s="88">
        <f>IF(ISNUMBER('Tabulka č. 6'!J33-'KN 2017 OV tab.6'!J33),ROUND('Tabulka č. 6'!J33-'KN 2017 OV tab.6'!J33,0),"")</f>
        <v>2786</v>
      </c>
      <c r="K33" s="88">
        <f>IF(ISNUMBER('Tabulka č. 6'!K33-'KN 2017 OV tab.6'!K33),ROUND('Tabulka č. 6'!K33-'KN 2017 OV tab.6'!K33,0),"")</f>
        <v>2784</v>
      </c>
      <c r="L33" s="89">
        <f>IF(ISNUMBER('Tabulka č. 6'!L33-'KN 2017 OV tab.6'!L33),ROUND('Tabulka č. 6'!L33-'KN 2017 OV tab.6'!L33,0),"")</f>
        <v>3385</v>
      </c>
      <c r="M33" s="88">
        <f>IF(ISNUMBER('Tabulka č. 6'!M33-'KN 2017 OV tab.6'!M33),ROUND('Tabulka č. 6'!M33-'KN 2017 OV tab.6'!M33,0),"")</f>
        <v>2813</v>
      </c>
      <c r="N33" s="88" t="str">
        <f>IF(ISNUMBER('Tabulka č. 6'!N33-'KN 2017 OV tab.6'!N33),ROUND('Tabulka č. 6'!N33-'KN 2017 OV tab.6'!N33,0),"")</f>
        <v/>
      </c>
      <c r="O33" s="90">
        <f>IF(ISNUMBER('Tabulka č. 6'!O33-'KN 2017 OV tab.6'!O33),ROUND('Tabulka č. 6'!O33-'KN 2017 OV tab.6'!O33,0),"")</f>
        <v>3000</v>
      </c>
      <c r="P33" s="50">
        <f t="shared" si="3"/>
        <v>2871.0769230769229</v>
      </c>
    </row>
    <row r="34" spans="1:16" s="41" customFormat="1" ht="19.5" thickBot="1" x14ac:dyDescent="0.35">
      <c r="A34" s="100" t="str">
        <f>'KN 2018'!A37</f>
        <v>23-55-H/02 Karosář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78">
        <f>IF(ISNUMBER('Tabulka č. 6'!B35-'KN 2017 OV tab.6'!B35),ROUND('Tabulka č. 6'!B35-'KN 2017 OV tab.6'!B35,0),"")</f>
        <v>3470</v>
      </c>
      <c r="C35" s="78">
        <f>IF(ISNUMBER('Tabulka č. 6'!C35-'KN 2017 OV tab.6'!C35),ROUND('Tabulka č. 6'!C35-'KN 2017 OV tab.6'!C35,0),"")</f>
        <v>3603</v>
      </c>
      <c r="D35" s="78">
        <f>IF(ISNUMBER('Tabulka č. 6'!D35-'KN 2017 OV tab.6'!D35),ROUND('Tabulka č. 6'!D35-'KN 2017 OV tab.6'!D35,0),"")</f>
        <v>3322</v>
      </c>
      <c r="E35" s="78">
        <f>IF(ISNUMBER('Tabulka č. 6'!E35-'KN 2017 OV tab.6'!E35),ROUND('Tabulka č. 6'!E35-'KN 2017 OV tab.6'!E35,0),"")</f>
        <v>5054</v>
      </c>
      <c r="F35" s="78" t="str">
        <f>IF(ISNUMBER('Tabulka č. 6'!F35-'KN 2017 OV tab.6'!F35),ROUND('Tabulka č. 6'!F35-'KN 2017 OV tab.6'!F35,0),"")</f>
        <v/>
      </c>
      <c r="G35" s="78">
        <f>IF(ISNUMBER('Tabulka č. 6'!G35-'KN 2017 OV tab.6'!G35),ROUND('Tabulka č. 6'!G35-'KN 2017 OV tab.6'!G35,0),"")</f>
        <v>3377</v>
      </c>
      <c r="H35" s="78" t="str">
        <f>IF(ISNUMBER('Tabulka č. 6'!H35-'KN 2017 OV tab.6'!H35),ROUND('Tabulka č. 6'!H35-'KN 2017 OV tab.6'!H35,0),"")</f>
        <v/>
      </c>
      <c r="I35" s="78">
        <f>IF(ISNUMBER('Tabulka č. 6'!I35-'KN 2017 OV tab.6'!I35),ROUND('Tabulka č. 6'!I35-'KN 2017 OV tab.6'!I35,0),"")</f>
        <v>3176</v>
      </c>
      <c r="J35" s="78">
        <f>IF(ISNUMBER('Tabulka č. 6'!J35-'KN 2017 OV tab.6'!J35),ROUND('Tabulka č. 6'!J35-'KN 2017 OV tab.6'!J35,0),"")</f>
        <v>3505</v>
      </c>
      <c r="K35" s="78">
        <f>IF(ISNUMBER('Tabulka č. 6'!K35-'KN 2017 OV tab.6'!K35),ROUND('Tabulka č. 6'!K35-'KN 2017 OV tab.6'!K35,0),"")</f>
        <v>3366</v>
      </c>
      <c r="L35" s="78">
        <f>IF(ISNUMBER('Tabulka č. 6'!L35-'KN 2017 OV tab.6'!L35),ROUND('Tabulka č. 6'!L35-'KN 2017 OV tab.6'!L35,0),"")</f>
        <v>3366</v>
      </c>
      <c r="M35" s="78">
        <f>IF(ISNUMBER('Tabulka č. 6'!M35-'KN 2017 OV tab.6'!M35),ROUND('Tabulka č. 6'!M35-'KN 2017 OV tab.6'!M35,0),"")</f>
        <v>2993</v>
      </c>
      <c r="N35" s="78">
        <f>IF(ISNUMBER('Tabulka č. 6'!N35-'KN 2017 OV tab.6'!N35),ROUND('Tabulka č. 6'!N35-'KN 2017 OV tab.6'!N35,0),"")</f>
        <v>10026</v>
      </c>
      <c r="O35" s="79">
        <f>IF(ISNUMBER('Tabulka č. 6'!O35-'KN 2017 OV tab.6'!O35),ROUND('Tabulka č. 6'!O35-'KN 2017 OV tab.6'!O35,0),"")</f>
        <v>2623</v>
      </c>
      <c r="P35" s="46">
        <f>IF(ISNUMBER(AVERAGE(B35:O35)),AVERAGE(B35:O35),"")</f>
        <v>3990.0833333333335</v>
      </c>
    </row>
    <row r="36" spans="1:16" s="39" customFormat="1" x14ac:dyDescent="0.25">
      <c r="A36" s="42" t="s">
        <v>52</v>
      </c>
      <c r="B36" s="80">
        <f>IF(ISNUMBER('Tabulka č. 6'!B36-'KN 2017 OV tab.6'!B36),ROUND('Tabulka č. 6'!B36-'KN 2017 OV tab.6'!B36,0),"")</f>
        <v>0</v>
      </c>
      <c r="C36" s="80">
        <f>IF(ISNUMBER('Tabulka č. 6'!C36-'KN 2017 OV tab.6'!C36),ROUND('Tabulka č. 6'!C36-'KN 2017 OV tab.6'!C36,0),"")</f>
        <v>0</v>
      </c>
      <c r="D36" s="80">
        <f>IF(ISNUMBER('Tabulka č. 6'!D36-'KN 2017 OV tab.6'!D36),ROUND('Tabulka č. 6'!D36-'KN 2017 OV tab.6'!D36,0),"")</f>
        <v>0</v>
      </c>
      <c r="E36" s="80">
        <f>IF(ISNUMBER('Tabulka č. 6'!E36-'KN 2017 OV tab.6'!E36),ROUND('Tabulka č. 6'!E36-'KN 2017 OV tab.6'!E36,0),"")</f>
        <v>0</v>
      </c>
      <c r="F36" s="80" t="str">
        <f>IF(ISNUMBER('Tabulka č. 6'!F36-'KN 2017 OV tab.6'!F36),ROUND('Tabulka č. 6'!F36-'KN 2017 OV tab.6'!F36,0),"")</f>
        <v/>
      </c>
      <c r="G36" s="80">
        <f>IF(ISNUMBER('Tabulka č. 6'!G36-'KN 2017 OV tab.6'!G36),ROUND('Tabulka č. 6'!G36-'KN 2017 OV tab.6'!G36,0),"")</f>
        <v>14</v>
      </c>
      <c r="H36" s="80" t="str">
        <f>IF(ISNUMBER('Tabulka č. 6'!H36-'KN 2017 OV tab.6'!H36),ROUND('Tabulka č. 6'!H36-'KN 2017 OV tab.6'!H36,0),"")</f>
        <v/>
      </c>
      <c r="I36" s="80">
        <f>IF(ISNUMBER('Tabulka č. 6'!I36-'KN 2017 OV tab.6'!I36),ROUND('Tabulka č. 6'!I36-'KN 2017 OV tab.6'!I36,0),"")</f>
        <v>2</v>
      </c>
      <c r="J36" s="80">
        <f>IF(ISNUMBER('Tabulka č. 6'!J36-'KN 2017 OV tab.6'!J36),ROUND('Tabulka č. 6'!J36-'KN 2017 OV tab.6'!J36,0),"")</f>
        <v>-15</v>
      </c>
      <c r="K36" s="80">
        <f>IF(ISNUMBER('Tabulka č. 6'!K36-'KN 2017 OV tab.6'!K36),ROUND('Tabulka č. 6'!K36-'KN 2017 OV tab.6'!K36,0),"")</f>
        <v>-8</v>
      </c>
      <c r="L36" s="80">
        <f>IF(ISNUMBER('Tabulka č. 6'!L36-'KN 2017 OV tab.6'!L36),ROUND('Tabulka č. 6'!L36-'KN 2017 OV tab.6'!L36,0),"")</f>
        <v>0</v>
      </c>
      <c r="M36" s="80">
        <f>IF(ISNUMBER('Tabulka č. 6'!M36-'KN 2017 OV tab.6'!M36),ROUND('Tabulka č. 6'!M36-'KN 2017 OV tab.6'!M36,0),"")</f>
        <v>0</v>
      </c>
      <c r="N36" s="80">
        <f>IF(ISNUMBER('Tabulka č. 6'!N36-'KN 2017 OV tab.6'!N36),ROUND('Tabulka č. 6'!N36-'KN 2017 OV tab.6'!N36,0),"")</f>
        <v>0</v>
      </c>
      <c r="O36" s="81">
        <f>IF(ISNUMBER('Tabulka č. 6'!O36-'KN 2017 OV tab.6'!O36),ROUND('Tabulka č. 6'!O36-'KN 2017 OV tab.6'!O36,0),"")</f>
        <v>-15</v>
      </c>
      <c r="P36" s="47">
        <f t="shared" ref="P36:P40" si="4">IF(ISNUMBER(AVERAGE(B36:O36)),AVERAGE(B36:O36),"")</f>
        <v>-1.8333333333333333</v>
      </c>
    </row>
    <row r="37" spans="1:16" x14ac:dyDescent="0.25">
      <c r="A37" s="43" t="s">
        <v>25</v>
      </c>
      <c r="B37" s="82">
        <f>IF(ISNUMBER('Tabulka č. 6'!B37-'KN 2017 OV tab.6'!B37),ROUND('Tabulka č. 6'!B37-'KN 2017 OV tab.6'!B37,2),"")</f>
        <v>0</v>
      </c>
      <c r="C37" s="82">
        <f>IF(ISNUMBER('Tabulka č. 6'!C37-'KN 2017 OV tab.6'!C37),ROUND('Tabulka č. 6'!C37-'KN 2017 OV tab.6'!C37,2),"")</f>
        <v>1.05</v>
      </c>
      <c r="D37" s="82">
        <f>IF(ISNUMBER('Tabulka č. 6'!D37-'KN 2017 OV tab.6'!D37),ROUND('Tabulka č. 6'!D37-'KN 2017 OV tab.6'!D37,2),"")</f>
        <v>0</v>
      </c>
      <c r="E37" s="82">
        <f>IF(ISNUMBER('Tabulka č. 6'!E37-'KN 2017 OV tab.6'!E37),ROUND('Tabulka č. 6'!E37-'KN 2017 OV tab.6'!E37,2),"")</f>
        <v>-3</v>
      </c>
      <c r="F37" s="82" t="str">
        <f>IF(ISNUMBER('Tabulka č. 6'!F37-'KN 2017 OV tab.6'!F37),ROUND('Tabulka č. 6'!F37-'KN 2017 OV tab.6'!F37,2),"")</f>
        <v/>
      </c>
      <c r="G37" s="83">
        <f>IF(ISNUMBER('Tabulka č. 6'!G37-'KN 2017 OV tab.6'!G37),ROUND('Tabulka č. 6'!G37-'KN 2017 OV tab.6'!G37,2),"")</f>
        <v>-1.98</v>
      </c>
      <c r="H37" s="82" t="str">
        <f>IF(ISNUMBER('Tabulka č. 6'!H37-'KN 2017 OV tab.6'!H37),ROUND('Tabulka č. 6'!H37-'KN 2017 OV tab.6'!H37,2),"")</f>
        <v/>
      </c>
      <c r="I37" s="82">
        <f>IF(ISNUMBER('Tabulka č. 6'!I37-'KN 2017 OV tab.6'!I37),ROUND('Tabulka č. 6'!I37-'KN 2017 OV tab.6'!I37,2),"")</f>
        <v>0</v>
      </c>
      <c r="J37" s="82">
        <f>IF(ISNUMBER('Tabulka č. 6'!J37-'KN 2017 OV tab.6'!J37),ROUND('Tabulka č. 6'!J37-'KN 2017 OV tab.6'!J37,2),"")</f>
        <v>0</v>
      </c>
      <c r="K37" s="82">
        <f>IF(ISNUMBER('Tabulka č. 6'!K37-'KN 2017 OV tab.6'!K37),ROUND('Tabulka č. 6'!K37-'KN 2017 OV tab.6'!K37,2),"")</f>
        <v>0</v>
      </c>
      <c r="L37" s="82">
        <f>IF(ISNUMBER('Tabulka č. 6'!L37-'KN 2017 OV tab.6'!L37),ROUND('Tabulka č. 6'!L37-'KN 2017 OV tab.6'!L37,2),"")</f>
        <v>-0.1</v>
      </c>
      <c r="M37" s="82">
        <f>IF(ISNUMBER('Tabulka č. 6'!M37-'KN 2017 OV tab.6'!M37),ROUND('Tabulka č. 6'!M37-'KN 2017 OV tab.6'!M37,2),"")</f>
        <v>0</v>
      </c>
      <c r="N37" s="82">
        <f>IF(ISNUMBER('Tabulka č. 6'!N37-'KN 2017 OV tab.6'!N37),ROUND('Tabulka č. 6'!N37-'KN 2017 OV tab.6'!N37,2),"")</f>
        <v>-1.5</v>
      </c>
      <c r="O37" s="84">
        <f>IF(ISNUMBER('Tabulka č. 6'!O37-'KN 2017 OV tab.6'!O37),ROUND('Tabulka č. 6'!O37-'KN 2017 OV tab.6'!O37,2),"")</f>
        <v>0</v>
      </c>
      <c r="P37" s="48">
        <f t="shared" si="4"/>
        <v>-0.46083333333333326</v>
      </c>
    </row>
    <row r="38" spans="1:16" s="39" customFormat="1" x14ac:dyDescent="0.25">
      <c r="A38" s="42" t="s">
        <v>26</v>
      </c>
      <c r="B38" s="85">
        <f>IF(ISNUMBER('Tabulka č. 6'!B38-'KN 2017 OV tab.6'!B38),ROUND('Tabulka č. 6'!B38-'KN 2017 OV tab.6'!B38,0),"")</f>
        <v>3550</v>
      </c>
      <c r="C38" s="85">
        <f>IF(ISNUMBER('Tabulka č. 6'!C38-'KN 2017 OV tab.6'!C38),ROUND('Tabulka č. 6'!C38-'KN 2017 OV tab.6'!C38,0),"")</f>
        <v>5738</v>
      </c>
      <c r="D38" s="85">
        <f>IF(ISNUMBER('Tabulka č. 6'!D38-'KN 2017 OV tab.6'!D38),ROUND('Tabulka č. 6'!D38-'KN 2017 OV tab.6'!D38,0),"")</f>
        <v>3706</v>
      </c>
      <c r="E38" s="85">
        <f>IF(ISNUMBER('Tabulka č. 6'!E38-'KN 2017 OV tab.6'!E38),ROUND('Tabulka č. 6'!E38-'KN 2017 OV tab.6'!E38,0),"")</f>
        <v>4047</v>
      </c>
      <c r="F38" s="85" t="str">
        <f>IF(ISNUMBER('Tabulka č. 6'!F38-'KN 2017 OV tab.6'!F38),ROUND('Tabulka č. 6'!F38-'KN 2017 OV tab.6'!F38,0),"")</f>
        <v/>
      </c>
      <c r="G38" s="85">
        <f>IF(ISNUMBER('Tabulka č. 6'!G38-'KN 2017 OV tab.6'!G38),ROUND('Tabulka č. 6'!G38-'KN 2017 OV tab.6'!G38,0),"")</f>
        <v>2348</v>
      </c>
      <c r="H38" s="85" t="str">
        <f>IF(ISNUMBER('Tabulka č. 6'!H38-'KN 2017 OV tab.6'!H38),ROUND('Tabulka č. 6'!H38-'KN 2017 OV tab.6'!H38,0),"")</f>
        <v/>
      </c>
      <c r="I38" s="85">
        <f>IF(ISNUMBER('Tabulka č. 6'!I38-'KN 2017 OV tab.6'!I38),ROUND('Tabulka č. 6'!I38-'KN 2017 OV tab.6'!I38,0),"")</f>
        <v>3729</v>
      </c>
      <c r="J38" s="85">
        <f>IF(ISNUMBER('Tabulka č. 6'!J38-'KN 2017 OV tab.6'!J38),ROUND('Tabulka č. 6'!J38-'KN 2017 OV tab.6'!J38,0),"")</f>
        <v>3397</v>
      </c>
      <c r="K38" s="85">
        <f>IF(ISNUMBER('Tabulka č. 6'!K38-'KN 2017 OV tab.6'!K38),ROUND('Tabulka č. 6'!K38-'KN 2017 OV tab.6'!K38,0),"")</f>
        <v>3388</v>
      </c>
      <c r="L38" s="86">
        <f>IF(ISNUMBER('Tabulka č. 6'!L38-'KN 2017 OV tab.6'!L38),ROUND('Tabulka č. 6'!L38-'KN 2017 OV tab.6'!L38,0),"")</f>
        <v>4214</v>
      </c>
      <c r="M38" s="85">
        <f>IF(ISNUMBER('Tabulka č. 6'!M38-'KN 2017 OV tab.6'!M38),ROUND('Tabulka č. 6'!M38-'KN 2017 OV tab.6'!M38,0),"")</f>
        <v>3576</v>
      </c>
      <c r="N38" s="85">
        <f>IF(ISNUMBER('Tabulka č. 6'!N38-'KN 2017 OV tab.6'!N38),ROUND('Tabulka č. 6'!N38-'KN 2017 OV tab.6'!N38,0),"")</f>
        <v>4580</v>
      </c>
      <c r="O38" s="87">
        <f>IF(ISNUMBER('Tabulka č. 6'!O38-'KN 2017 OV tab.6'!O38),ROUND('Tabulka č. 6'!O38-'KN 2017 OV tab.6'!O38,0),"")</f>
        <v>3280</v>
      </c>
      <c r="P38" s="49">
        <f t="shared" si="4"/>
        <v>3796.0833333333335</v>
      </c>
    </row>
    <row r="39" spans="1:16" x14ac:dyDescent="0.25">
      <c r="A39" s="43" t="s">
        <v>27</v>
      </c>
      <c r="B39" s="82">
        <f>IF(ISNUMBER('Tabulka č. 6'!B39-'KN 2017 OV tab.6'!B39),ROUND('Tabulka č. 6'!B39-'KN 2017 OV tab.6'!B39,2),"")</f>
        <v>0</v>
      </c>
      <c r="C39" s="82">
        <f>IF(ISNUMBER('Tabulka č. 6'!C39-'KN 2017 OV tab.6'!C39),ROUND('Tabulka č. 6'!C39-'KN 2017 OV tab.6'!C39,2),"")</f>
        <v>1.07</v>
      </c>
      <c r="D39" s="82">
        <f>IF(ISNUMBER('Tabulka č. 6'!D39-'KN 2017 OV tab.6'!D39),ROUND('Tabulka č. 6'!D39-'KN 2017 OV tab.6'!D39,2),"")</f>
        <v>0</v>
      </c>
      <c r="E39" s="82">
        <f>IF(ISNUMBER('Tabulka č. 6'!E39-'KN 2017 OV tab.6'!E39),ROUND('Tabulka č. 6'!E39-'KN 2017 OV tab.6'!E39,2),"")</f>
        <v>0</v>
      </c>
      <c r="F39" s="82" t="str">
        <f>IF(ISNUMBER('Tabulka č. 6'!F39-'KN 2017 OV tab.6'!F39),ROUND('Tabulka č. 6'!F39-'KN 2017 OV tab.6'!F39,2),"")</f>
        <v/>
      </c>
      <c r="G39" s="83">
        <f>IF(ISNUMBER('Tabulka č. 6'!G39-'KN 2017 OV tab.6'!G39),ROUND('Tabulka č. 6'!G39-'KN 2017 OV tab.6'!G39,2),"")</f>
        <v>0</v>
      </c>
      <c r="H39" s="82" t="str">
        <f>IF(ISNUMBER('Tabulka č. 6'!H39-'KN 2017 OV tab.6'!H39),ROUND('Tabulka č. 6'!H39-'KN 2017 OV tab.6'!H39,2),"")</f>
        <v/>
      </c>
      <c r="I39" s="82">
        <f>IF(ISNUMBER('Tabulka č. 6'!I39-'KN 2017 OV tab.6'!I39),ROUND('Tabulka č. 6'!I39-'KN 2017 OV tab.6'!I39,2),"")</f>
        <v>0</v>
      </c>
      <c r="J39" s="82">
        <f>IF(ISNUMBER('Tabulka č. 6'!J39-'KN 2017 OV tab.6'!J39),ROUND('Tabulka č. 6'!J39-'KN 2017 OV tab.6'!J39,2),"")</f>
        <v>0</v>
      </c>
      <c r="K39" s="82">
        <f>IF(ISNUMBER('Tabulka č. 6'!K39-'KN 2017 OV tab.6'!K39),ROUND('Tabulka č. 6'!K39-'KN 2017 OV tab.6'!K39,2),"")</f>
        <v>0</v>
      </c>
      <c r="L39" s="82">
        <f>IF(ISNUMBER('Tabulka č. 6'!L39-'KN 2017 OV tab.6'!L39),ROUND('Tabulka č. 6'!L39-'KN 2017 OV tab.6'!L39,2),"")</f>
        <v>0</v>
      </c>
      <c r="M39" s="82">
        <f>IF(ISNUMBER('Tabulka č. 6'!M39-'KN 2017 OV tab.6'!M39),ROUND('Tabulka č. 6'!M39-'KN 2017 OV tab.6'!M39,2),"")</f>
        <v>0</v>
      </c>
      <c r="N39" s="82">
        <f>IF(ISNUMBER('Tabulka č. 6'!N39-'KN 2017 OV tab.6'!N39),ROUND('Tabulka č. 6'!N39-'KN 2017 OV tab.6'!N39,2),"")</f>
        <v>0</v>
      </c>
      <c r="O39" s="84">
        <f>IF(ISNUMBER('Tabulka č. 6'!O39-'KN 2017 OV tab.6'!O39),ROUND('Tabulka č. 6'!O39-'KN 2017 OV tab.6'!O39,2),"")</f>
        <v>0</v>
      </c>
      <c r="P39" s="48">
        <f t="shared" si="4"/>
        <v>8.9166666666666672E-2</v>
      </c>
    </row>
    <row r="40" spans="1:16" s="39" customFormat="1" ht="15.75" thickBot="1" x14ac:dyDescent="0.3">
      <c r="A40" s="44" t="s">
        <v>28</v>
      </c>
      <c r="B40" s="88">
        <f>IF(ISNUMBER('Tabulka č. 6'!B40-'KN 2017 OV tab.6'!B40),ROUND('Tabulka č. 6'!B40-'KN 2017 OV tab.6'!B40,0),"")</f>
        <v>3480</v>
      </c>
      <c r="C40" s="88">
        <f>IF(ISNUMBER('Tabulka č. 6'!C40-'KN 2017 OV tab.6'!C40),ROUND('Tabulka č. 6'!C40-'KN 2017 OV tab.6'!C40,0),"")</f>
        <v>3727</v>
      </c>
      <c r="D40" s="88">
        <f>IF(ISNUMBER('Tabulka č. 6'!D40-'KN 2017 OV tab.6'!D40),ROUND('Tabulka č. 6'!D40-'KN 2017 OV tab.6'!D40,0),"")</f>
        <v>2915</v>
      </c>
      <c r="E40" s="88">
        <f>IF(ISNUMBER('Tabulka č. 6'!E40-'KN 2017 OV tab.6'!E40),ROUND('Tabulka č. 6'!E40-'KN 2017 OV tab.6'!E40,0),"")</f>
        <v>3327</v>
      </c>
      <c r="F40" s="88" t="str">
        <f>IF(ISNUMBER('Tabulka č. 6'!F40-'KN 2017 OV tab.6'!F40),ROUND('Tabulka č. 6'!F40-'KN 2017 OV tab.6'!F40,0),"")</f>
        <v/>
      </c>
      <c r="G40" s="88">
        <f>IF(ISNUMBER('Tabulka č. 6'!G40-'KN 2017 OV tab.6'!G40),ROUND('Tabulka č. 6'!G40-'KN 2017 OV tab.6'!G40,0),"")</f>
        <v>1900</v>
      </c>
      <c r="H40" s="88" t="str">
        <f>IF(ISNUMBER('Tabulka č. 6'!H40-'KN 2017 OV tab.6'!H40),ROUND('Tabulka č. 6'!H40-'KN 2017 OV tab.6'!H40,0),"")</f>
        <v/>
      </c>
      <c r="I40" s="88">
        <f>IF(ISNUMBER('Tabulka č. 6'!I40-'KN 2017 OV tab.6'!I40),ROUND('Tabulka č. 6'!I40-'KN 2017 OV tab.6'!I40,0),"")</f>
        <v>2787</v>
      </c>
      <c r="J40" s="88">
        <f>IF(ISNUMBER('Tabulka č. 6'!J40-'KN 2017 OV tab.6'!J40),ROUND('Tabulka č. 6'!J40-'KN 2017 OV tab.6'!J40,0),"")</f>
        <v>2786</v>
      </c>
      <c r="K40" s="88">
        <f>IF(ISNUMBER('Tabulka č. 6'!K40-'KN 2017 OV tab.6'!K40),ROUND('Tabulka č. 6'!K40-'KN 2017 OV tab.6'!K40,0),"")</f>
        <v>2784</v>
      </c>
      <c r="L40" s="89">
        <f>IF(ISNUMBER('Tabulka č. 6'!L40-'KN 2017 OV tab.6'!L40),ROUND('Tabulka č. 6'!L40-'KN 2017 OV tab.6'!L40,0),"")</f>
        <v>3385</v>
      </c>
      <c r="M40" s="88">
        <f>IF(ISNUMBER('Tabulka č. 6'!M40-'KN 2017 OV tab.6'!M40),ROUND('Tabulka č. 6'!M40-'KN 2017 OV tab.6'!M40,0),"")</f>
        <v>2813</v>
      </c>
      <c r="N40" s="88">
        <f>IF(ISNUMBER('Tabulka č. 6'!N40-'KN 2017 OV tab.6'!N40),ROUND('Tabulka č. 6'!N40-'KN 2017 OV tab.6'!N40,0),"")</f>
        <v>2200</v>
      </c>
      <c r="O40" s="90">
        <f>IF(ISNUMBER('Tabulka č. 6'!O40-'KN 2017 OV tab.6'!O40),ROUND('Tabulka č. 6'!O40-'KN 2017 OV tab.6'!O40,0),"")</f>
        <v>3000</v>
      </c>
      <c r="P40" s="50">
        <f t="shared" si="4"/>
        <v>2925.3333333333335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"/>
  <sheetViews>
    <sheetView topLeftCell="CR10" zoomScaleNormal="100" workbookViewId="0">
      <selection activeCell="AC33" sqref="A33:XFD33"/>
    </sheetView>
  </sheetViews>
  <sheetFormatPr defaultRowHeight="15" x14ac:dyDescent="0.25"/>
  <cols>
    <col min="1" max="1" width="45.71093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6"/>
      <c r="B1" s="103" t="s">
        <v>60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R1" s="103" t="str">
        <f>$B$1</f>
        <v>Krajské normativy Střední vzdělávání v roce 2018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H1" s="103" t="str">
        <f>$B$1</f>
        <v>Krajské normativy Střední vzdělávání v roce 2018</v>
      </c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X1" s="103" t="str">
        <f>$B$1</f>
        <v>Krajské normativy Střední vzdělávání v roce 2018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N1" s="103" t="str">
        <f>$B$1</f>
        <v>Krajské normativy Střední vzdělávání v roce 2018</v>
      </c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D1" s="103" t="str">
        <f>$B$1</f>
        <v>Krajské normativy Střední vzdělávání v roce 2018</v>
      </c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T1" s="103" t="str">
        <f>$B$1</f>
        <v>Krajské normativy Střední vzdělávání v roce 2018</v>
      </c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J1" s="103" t="str">
        <f>$B$1</f>
        <v>Krajské normativy Střední vzdělávání v roce 2018</v>
      </c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</row>
    <row r="2" spans="1:128" ht="15.75" x14ac:dyDescent="0.25">
      <c r="A2" s="70"/>
      <c r="B2" s="104" t="s">
        <v>53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 t="s">
        <v>53</v>
      </c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 t="s">
        <v>53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 t="s">
        <v>53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 t="s">
        <v>23</v>
      </c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DI2" s="104" t="s">
        <v>23</v>
      </c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66"/>
      <c r="B4" s="105" t="s">
        <v>15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5"/>
      <c r="R4" s="109" t="s">
        <v>16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7"/>
      <c r="AH4" s="111" t="s">
        <v>19</v>
      </c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6"/>
      <c r="AX4" s="112" t="s">
        <v>20</v>
      </c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22"/>
      <c r="BN4" s="113" t="s">
        <v>17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8"/>
      <c r="CD4" s="110" t="s">
        <v>18</v>
      </c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9"/>
      <c r="CT4" s="107" t="s">
        <v>21</v>
      </c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23"/>
      <c r="DJ4" s="108" t="s">
        <v>22</v>
      </c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24"/>
    </row>
    <row r="5" spans="1:128" s="12" customFormat="1" ht="60.75" customHeight="1" x14ac:dyDescent="0.25">
      <c r="A5" s="67" t="s">
        <v>31</v>
      </c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95" t="s">
        <v>56</v>
      </c>
      <c r="B6" s="71">
        <v>22063.045825834142</v>
      </c>
      <c r="C6" s="71">
        <v>22310.460357142856</v>
      </c>
      <c r="D6" s="71">
        <v>20585.074281778867</v>
      </c>
      <c r="E6" s="71">
        <v>20725.229193341867</v>
      </c>
      <c r="F6" s="71">
        <v>22690.429919035549</v>
      </c>
      <c r="G6" s="71">
        <v>18622.607183731358</v>
      </c>
      <c r="H6" s="71">
        <v>19950.859392451752</v>
      </c>
      <c r="I6" s="71">
        <v>21367.983491261319</v>
      </c>
      <c r="J6" s="71">
        <v>22905.965917477355</v>
      </c>
      <c r="K6" s="71">
        <v>21737.805527689608</v>
      </c>
      <c r="L6" s="71">
        <v>22208.68604374944</v>
      </c>
      <c r="M6" s="71">
        <v>21483.302635243257</v>
      </c>
      <c r="N6" s="71">
        <v>20909.285714285714</v>
      </c>
      <c r="O6" s="71">
        <v>19582.78143613055</v>
      </c>
      <c r="P6" s="72">
        <v>21224.536922796688</v>
      </c>
      <c r="R6" s="71">
        <v>790</v>
      </c>
      <c r="S6" s="71">
        <v>605</v>
      </c>
      <c r="T6" s="71">
        <v>700</v>
      </c>
      <c r="U6" s="71">
        <v>517</v>
      </c>
      <c r="V6" s="71">
        <v>770</v>
      </c>
      <c r="W6" s="71">
        <v>358</v>
      </c>
      <c r="X6" s="71">
        <v>700</v>
      </c>
      <c r="Y6" s="71">
        <v>722.7</v>
      </c>
      <c r="Z6" s="71">
        <v>671</v>
      </c>
      <c r="AA6" s="71">
        <v>587</v>
      </c>
      <c r="AB6" s="71">
        <v>418</v>
      </c>
      <c r="AC6" s="71">
        <v>713</v>
      </c>
      <c r="AD6" s="71">
        <v>542</v>
      </c>
      <c r="AE6" s="71">
        <v>310</v>
      </c>
      <c r="AF6" s="72">
        <v>600.26428571428573</v>
      </c>
      <c r="AH6" s="71">
        <v>17783.690987124464</v>
      </c>
      <c r="AI6" s="71">
        <v>18219.022857142856</v>
      </c>
      <c r="AJ6" s="71">
        <v>17413.747746564961</v>
      </c>
      <c r="AK6" s="71">
        <v>17095.774647887323</v>
      </c>
      <c r="AL6" s="71">
        <v>18534.185932120021</v>
      </c>
      <c r="AM6" s="71">
        <v>16429.08141053548</v>
      </c>
      <c r="AN6" s="71">
        <v>16141.620876324871</v>
      </c>
      <c r="AO6" s="71">
        <v>17779.733333333334</v>
      </c>
      <c r="AP6" s="71">
        <v>18332.656826568265</v>
      </c>
      <c r="AQ6" s="71">
        <v>18061.916199626368</v>
      </c>
      <c r="AR6" s="71">
        <v>18125.503637539867</v>
      </c>
      <c r="AS6" s="71">
        <v>17754.077791718944</v>
      </c>
      <c r="AT6" s="71">
        <v>16195</v>
      </c>
      <c r="AU6" s="71">
        <v>16246.815286624204</v>
      </c>
      <c r="AV6" s="72">
        <v>17436.630538079356</v>
      </c>
      <c r="AX6" s="71">
        <v>4279.3548387096771</v>
      </c>
      <c r="AY6" s="71">
        <v>4091.4375</v>
      </c>
      <c r="AZ6" s="71">
        <v>3171.3265352139074</v>
      </c>
      <c r="BA6" s="71">
        <v>3629.4545454545455</v>
      </c>
      <c r="BB6" s="71">
        <v>4156.2439869155287</v>
      </c>
      <c r="BC6" s="71">
        <v>2193.5257731958764</v>
      </c>
      <c r="BD6" s="71">
        <v>3809.2385161268803</v>
      </c>
      <c r="BE6" s="71">
        <v>3588.2501579279847</v>
      </c>
      <c r="BF6" s="71">
        <v>4573.3090909090906</v>
      </c>
      <c r="BG6" s="71">
        <v>3675.889328063241</v>
      </c>
      <c r="BH6" s="71">
        <v>4083.1824062095729</v>
      </c>
      <c r="BI6" s="71">
        <v>3729.2248435243141</v>
      </c>
      <c r="BJ6" s="71">
        <v>4714.2857142857147</v>
      </c>
      <c r="BK6" s="71">
        <v>3335.9661495063465</v>
      </c>
      <c r="BL6" s="72">
        <v>3787.9063847173352</v>
      </c>
      <c r="BN6" s="73">
        <v>23.3</v>
      </c>
      <c r="BO6" s="73">
        <v>24.359594006766553</v>
      </c>
      <c r="BP6" s="73">
        <v>23.420805557520001</v>
      </c>
      <c r="BQ6" s="94">
        <v>24.14</v>
      </c>
      <c r="BR6" s="73">
        <v>20.329999999999998</v>
      </c>
      <c r="BS6" s="75">
        <v>22.97</v>
      </c>
      <c r="BT6" s="73">
        <v>24.911996328063605</v>
      </c>
      <c r="BU6" s="74">
        <v>22.5</v>
      </c>
      <c r="BV6" s="73">
        <v>21.68</v>
      </c>
      <c r="BW6" s="73">
        <v>22.481999999999999</v>
      </c>
      <c r="BX6" s="73">
        <v>22.949320930232556</v>
      </c>
      <c r="BY6" s="73">
        <v>23.91</v>
      </c>
      <c r="BZ6" s="73">
        <v>24</v>
      </c>
      <c r="CA6" s="73">
        <v>25.12</v>
      </c>
      <c r="CB6" s="74">
        <v>23.29097977304162</v>
      </c>
      <c r="CD6" s="71">
        <v>34530</v>
      </c>
      <c r="CE6" s="71">
        <v>36984</v>
      </c>
      <c r="CF6" s="71">
        <v>33987</v>
      </c>
      <c r="CG6" s="71">
        <v>34391</v>
      </c>
      <c r="CH6" s="71">
        <v>31400</v>
      </c>
      <c r="CI6" s="71">
        <v>31448</v>
      </c>
      <c r="CJ6" s="71">
        <v>33510</v>
      </c>
      <c r="CK6" s="3">
        <v>33337</v>
      </c>
      <c r="CL6" s="71">
        <v>33121</v>
      </c>
      <c r="CM6" s="71">
        <v>33839</v>
      </c>
      <c r="CN6" s="71">
        <v>34664</v>
      </c>
      <c r="CO6" s="71">
        <v>35375</v>
      </c>
      <c r="CP6" s="71">
        <v>32390</v>
      </c>
      <c r="CQ6" s="71">
        <v>34010</v>
      </c>
      <c r="CR6" s="72">
        <v>33784.714285714283</v>
      </c>
      <c r="CT6" s="73">
        <v>62</v>
      </c>
      <c r="CU6" s="94">
        <v>64</v>
      </c>
      <c r="CV6" s="73">
        <v>72.790990595495231</v>
      </c>
      <c r="CW6" s="94">
        <v>66</v>
      </c>
      <c r="CX6" s="73">
        <v>51.97</v>
      </c>
      <c r="CY6" s="75">
        <v>97</v>
      </c>
      <c r="CZ6" s="73">
        <v>63.981291527999986</v>
      </c>
      <c r="DA6" s="74">
        <v>63.32</v>
      </c>
      <c r="DB6" s="74">
        <v>55</v>
      </c>
      <c r="DC6" s="73">
        <v>60.72</v>
      </c>
      <c r="DD6" s="73">
        <v>61.84</v>
      </c>
      <c r="DE6" s="73">
        <v>62.309999999999995</v>
      </c>
      <c r="DF6" s="73">
        <v>49</v>
      </c>
      <c r="DG6" s="73">
        <v>70.900000000000006</v>
      </c>
      <c r="DH6" s="74">
        <v>64.345163008821089</v>
      </c>
      <c r="DJ6" s="71">
        <v>22110</v>
      </c>
      <c r="DK6" s="71">
        <v>21821</v>
      </c>
      <c r="DL6" s="71">
        <v>19237</v>
      </c>
      <c r="DM6" s="71">
        <v>19962</v>
      </c>
      <c r="DN6" s="71">
        <v>18000</v>
      </c>
      <c r="DO6" s="71">
        <v>17731</v>
      </c>
      <c r="DP6" s="71">
        <v>20310</v>
      </c>
      <c r="DQ6" s="3">
        <v>18934</v>
      </c>
      <c r="DR6" s="71">
        <v>20961</v>
      </c>
      <c r="DS6" s="71">
        <v>18600</v>
      </c>
      <c r="DT6" s="71">
        <v>21042</v>
      </c>
      <c r="DU6" s="71">
        <v>19364</v>
      </c>
      <c r="DV6" s="71">
        <v>19250</v>
      </c>
      <c r="DW6" s="71">
        <v>19710</v>
      </c>
      <c r="DX6" s="72">
        <v>19788</v>
      </c>
    </row>
    <row r="7" spans="1:128" x14ac:dyDescent="0.25">
      <c r="A7" s="95" t="s">
        <v>47</v>
      </c>
      <c r="B7" s="71">
        <v>22453.039049235995</v>
      </c>
      <c r="C7" s="71">
        <v>26311.072471428568</v>
      </c>
      <c r="D7" s="71">
        <v>20585.074281778867</v>
      </c>
      <c r="E7" s="71">
        <v>22210.814293315867</v>
      </c>
      <c r="F7" s="71">
        <v>19341.206752971459</v>
      </c>
      <c r="G7" s="71">
        <v>18622.607183731358</v>
      </c>
      <c r="H7" s="71">
        <v>20895.656863199467</v>
      </c>
      <c r="I7" s="71">
        <v>21447.35730078513</v>
      </c>
      <c r="J7" s="71">
        <v>22905.965917477355</v>
      </c>
      <c r="K7" s="71">
        <v>22021.782524051312</v>
      </c>
      <c r="L7" s="71">
        <v>22717.019548862525</v>
      </c>
      <c r="M7" s="71">
        <v>22145.710743741231</v>
      </c>
      <c r="N7" s="71">
        <v>19956.638655462186</v>
      </c>
      <c r="O7" s="71">
        <v>18530.307177056609</v>
      </c>
      <c r="P7" s="72">
        <v>21438.875197364137</v>
      </c>
      <c r="R7" s="71">
        <v>3090</v>
      </c>
      <c r="S7" s="71">
        <v>2438</v>
      </c>
      <c r="T7" s="71">
        <v>700</v>
      </c>
      <c r="U7" s="71">
        <v>517</v>
      </c>
      <c r="V7" s="71">
        <v>770</v>
      </c>
      <c r="W7" s="71">
        <v>358</v>
      </c>
      <c r="X7" s="71">
        <v>700</v>
      </c>
      <c r="Y7" s="71">
        <v>722.9</v>
      </c>
      <c r="Z7" s="71">
        <v>671</v>
      </c>
      <c r="AA7" s="71">
        <v>589</v>
      </c>
      <c r="AB7" s="71">
        <v>418</v>
      </c>
      <c r="AC7" s="71">
        <v>713</v>
      </c>
      <c r="AD7" s="71">
        <v>2463</v>
      </c>
      <c r="AE7" s="71">
        <v>310</v>
      </c>
      <c r="AF7" s="72">
        <v>1032.8499999999999</v>
      </c>
      <c r="AH7" s="71">
        <v>18173.684210526317</v>
      </c>
      <c r="AI7" s="71">
        <v>22219.634971428568</v>
      </c>
      <c r="AJ7" s="71">
        <v>17413.747746564961</v>
      </c>
      <c r="AK7" s="71">
        <v>18581.359747861323</v>
      </c>
      <c r="AL7" s="71">
        <v>16164.736164736165</v>
      </c>
      <c r="AM7" s="71">
        <v>16429.08141053548</v>
      </c>
      <c r="AN7" s="71">
        <v>17086.418347072587</v>
      </c>
      <c r="AO7" s="71">
        <v>17859.107142857145</v>
      </c>
      <c r="AP7" s="71">
        <v>18332.656826568265</v>
      </c>
      <c r="AQ7" s="71">
        <v>18345.893195988072</v>
      </c>
      <c r="AR7" s="71">
        <v>18633.837142652952</v>
      </c>
      <c r="AS7" s="71">
        <v>18416.485900216918</v>
      </c>
      <c r="AT7" s="71">
        <v>15242.35294117647</v>
      </c>
      <c r="AU7" s="71">
        <v>15194.341027550261</v>
      </c>
      <c r="AV7" s="72">
        <v>17720.952626838251</v>
      </c>
      <c r="AX7" s="71">
        <v>4279.3548387096771</v>
      </c>
      <c r="AY7" s="71">
        <v>4091.4375</v>
      </c>
      <c r="AZ7" s="71">
        <v>3171.3265352139074</v>
      </c>
      <c r="BA7" s="71">
        <v>3629.4545454545455</v>
      </c>
      <c r="BB7" s="71">
        <v>3176.4705882352941</v>
      </c>
      <c r="BC7" s="71">
        <v>2193.5257731958764</v>
      </c>
      <c r="BD7" s="71">
        <v>3809.2385161268803</v>
      </c>
      <c r="BE7" s="71">
        <v>3588.2501579279847</v>
      </c>
      <c r="BF7" s="71">
        <v>4573.3090909090906</v>
      </c>
      <c r="BG7" s="71">
        <v>3675.889328063241</v>
      </c>
      <c r="BH7" s="71">
        <v>4083.1824062095729</v>
      </c>
      <c r="BI7" s="71">
        <v>3729.2248435243141</v>
      </c>
      <c r="BJ7" s="71">
        <v>4714.2857142857147</v>
      </c>
      <c r="BK7" s="71">
        <v>3335.9661495063465</v>
      </c>
      <c r="BL7" s="72">
        <v>3717.92257052589</v>
      </c>
      <c r="BN7" s="73">
        <v>22.8</v>
      </c>
      <c r="BO7" s="73">
        <v>19.973685462010369</v>
      </c>
      <c r="BP7" s="73">
        <v>23.420805557520001</v>
      </c>
      <c r="BQ7" s="94">
        <v>22.21</v>
      </c>
      <c r="BR7" s="73">
        <v>23.31</v>
      </c>
      <c r="BS7" s="75">
        <v>22.97</v>
      </c>
      <c r="BT7" s="73">
        <v>23.534481705400545</v>
      </c>
      <c r="BU7" s="74">
        <v>22.4</v>
      </c>
      <c r="BV7" s="73">
        <v>21.68</v>
      </c>
      <c r="BW7" s="73">
        <v>22.134</v>
      </c>
      <c r="BX7" s="73">
        <v>22.323260465116281</v>
      </c>
      <c r="BY7" s="73">
        <v>23.05</v>
      </c>
      <c r="BZ7" s="73">
        <v>25.5</v>
      </c>
      <c r="CA7" s="73">
        <v>26.86</v>
      </c>
      <c r="CB7" s="74">
        <v>23.011873799289088</v>
      </c>
      <c r="CD7" s="71">
        <v>34530</v>
      </c>
      <c r="CE7" s="71">
        <v>36984</v>
      </c>
      <c r="CF7" s="71">
        <v>33987</v>
      </c>
      <c r="CG7" s="71">
        <v>34391</v>
      </c>
      <c r="CH7" s="71">
        <v>31400</v>
      </c>
      <c r="CI7" s="71">
        <v>31448</v>
      </c>
      <c r="CJ7" s="71">
        <v>33510</v>
      </c>
      <c r="CK7" s="3">
        <v>33337</v>
      </c>
      <c r="CL7" s="71">
        <v>33121</v>
      </c>
      <c r="CM7" s="71">
        <v>33839</v>
      </c>
      <c r="CN7" s="71">
        <v>34664</v>
      </c>
      <c r="CO7" s="71">
        <v>35375</v>
      </c>
      <c r="CP7" s="71">
        <v>32390</v>
      </c>
      <c r="CQ7" s="71">
        <v>34010</v>
      </c>
      <c r="CR7" s="72">
        <v>33784.714285714283</v>
      </c>
      <c r="CT7" s="73">
        <v>62</v>
      </c>
      <c r="CU7" s="94">
        <v>64</v>
      </c>
      <c r="CV7" s="73">
        <v>72.790990595495231</v>
      </c>
      <c r="CW7" s="94">
        <v>66</v>
      </c>
      <c r="CX7" s="73">
        <v>68</v>
      </c>
      <c r="CY7" s="75">
        <v>97</v>
      </c>
      <c r="CZ7" s="73">
        <v>63.981291527999986</v>
      </c>
      <c r="DA7" s="74">
        <v>63.32</v>
      </c>
      <c r="DB7" s="74">
        <v>55</v>
      </c>
      <c r="DC7" s="73">
        <v>60.72</v>
      </c>
      <c r="DD7" s="73">
        <v>61.84</v>
      </c>
      <c r="DE7" s="73">
        <v>62.309999999999995</v>
      </c>
      <c r="DF7" s="73">
        <v>49</v>
      </c>
      <c r="DG7" s="73">
        <v>70.900000000000006</v>
      </c>
      <c r="DH7" s="74">
        <v>65.490163008821085</v>
      </c>
      <c r="DJ7" s="71">
        <v>22110</v>
      </c>
      <c r="DK7" s="71">
        <v>21821</v>
      </c>
      <c r="DL7" s="71">
        <v>19237</v>
      </c>
      <c r="DM7" s="71">
        <v>19962</v>
      </c>
      <c r="DN7" s="71">
        <v>18000</v>
      </c>
      <c r="DO7" s="71">
        <v>17731</v>
      </c>
      <c r="DP7" s="71">
        <v>20310</v>
      </c>
      <c r="DQ7" s="3">
        <v>18934</v>
      </c>
      <c r="DR7" s="71">
        <v>20961</v>
      </c>
      <c r="DS7" s="71">
        <v>18600</v>
      </c>
      <c r="DT7" s="71">
        <v>21042</v>
      </c>
      <c r="DU7" s="71">
        <v>19364</v>
      </c>
      <c r="DV7" s="71">
        <v>19250</v>
      </c>
      <c r="DW7" s="71">
        <v>19710</v>
      </c>
      <c r="DX7" s="72">
        <v>19788</v>
      </c>
    </row>
    <row r="8" spans="1:128" x14ac:dyDescent="0.25">
      <c r="A8" s="95" t="s">
        <v>37</v>
      </c>
      <c r="B8" s="71">
        <v>21762.899142507147</v>
      </c>
      <c r="C8" s="71">
        <v>22219.365242857144</v>
      </c>
      <c r="D8" s="71">
        <v>20585.074281778867</v>
      </c>
      <c r="E8" s="71">
        <v>19459.604142692751</v>
      </c>
      <c r="F8" s="71">
        <v>17947.449551569505</v>
      </c>
      <c r="G8" s="71">
        <v>18622.607183731358</v>
      </c>
      <c r="H8" s="71">
        <v>19399.150719516692</v>
      </c>
      <c r="I8" s="71">
        <v>21447.35730078513</v>
      </c>
      <c r="J8" s="71">
        <v>22905.965917477355</v>
      </c>
      <c r="K8" s="71">
        <v>20731.836908708403</v>
      </c>
      <c r="L8" s="71">
        <v>20689.486899838012</v>
      </c>
      <c r="M8" s="71">
        <v>21580.360251430116</v>
      </c>
      <c r="N8" s="71">
        <v>20578.775510204083</v>
      </c>
      <c r="O8" s="71">
        <v>18187.494533785823</v>
      </c>
      <c r="P8" s="72">
        <v>20436.959113348748</v>
      </c>
      <c r="R8" s="71">
        <v>790</v>
      </c>
      <c r="S8" s="71">
        <v>605</v>
      </c>
      <c r="T8" s="71">
        <v>700</v>
      </c>
      <c r="U8" s="71">
        <v>517</v>
      </c>
      <c r="V8" s="71">
        <v>770</v>
      </c>
      <c r="W8" s="71">
        <v>358</v>
      </c>
      <c r="X8" s="71">
        <v>700</v>
      </c>
      <c r="Y8" s="71">
        <v>722.9</v>
      </c>
      <c r="Z8" s="71">
        <v>671</v>
      </c>
      <c r="AA8" s="71">
        <v>583</v>
      </c>
      <c r="AB8" s="71">
        <v>418</v>
      </c>
      <c r="AC8" s="71">
        <v>713</v>
      </c>
      <c r="AD8" s="71">
        <v>542</v>
      </c>
      <c r="AE8" s="71">
        <v>310</v>
      </c>
      <c r="AF8" s="72">
        <v>599.99285714285713</v>
      </c>
      <c r="AH8" s="71">
        <v>17483.544303797469</v>
      </c>
      <c r="AI8" s="71">
        <v>18127.927742857144</v>
      </c>
      <c r="AJ8" s="71">
        <v>17413.747746564961</v>
      </c>
      <c r="AK8" s="71">
        <v>15830.149597238205</v>
      </c>
      <c r="AL8" s="71">
        <v>14718.75</v>
      </c>
      <c r="AM8" s="71">
        <v>16429.08141053548</v>
      </c>
      <c r="AN8" s="71">
        <v>15589.912203389813</v>
      </c>
      <c r="AO8" s="71">
        <v>17859.107142857145</v>
      </c>
      <c r="AP8" s="71">
        <v>18332.656826568265</v>
      </c>
      <c r="AQ8" s="71">
        <v>17055.947580645163</v>
      </c>
      <c r="AR8" s="71">
        <v>16606.304493628439</v>
      </c>
      <c r="AS8" s="71">
        <v>17851.135407905804</v>
      </c>
      <c r="AT8" s="71">
        <v>15864.489795918367</v>
      </c>
      <c r="AU8" s="71">
        <v>14851.528384279476</v>
      </c>
      <c r="AV8" s="72">
        <v>16715.305902584696</v>
      </c>
      <c r="AX8" s="71">
        <v>4279.3548387096771</v>
      </c>
      <c r="AY8" s="71">
        <v>4091.4375</v>
      </c>
      <c r="AZ8" s="71">
        <v>3171.3265352139074</v>
      </c>
      <c r="BA8" s="71">
        <v>3629.4545454545455</v>
      </c>
      <c r="BB8" s="71">
        <v>3228.6995515695066</v>
      </c>
      <c r="BC8" s="71">
        <v>2193.5257731958764</v>
      </c>
      <c r="BD8" s="71">
        <v>3809.2385161268803</v>
      </c>
      <c r="BE8" s="71">
        <v>3588.2501579279847</v>
      </c>
      <c r="BF8" s="71">
        <v>4573.3090909090906</v>
      </c>
      <c r="BG8" s="71">
        <v>3675.889328063241</v>
      </c>
      <c r="BH8" s="71">
        <v>4083.1824062095729</v>
      </c>
      <c r="BI8" s="71">
        <v>3729.2248435243141</v>
      </c>
      <c r="BJ8" s="71">
        <v>4714.2857142857147</v>
      </c>
      <c r="BK8" s="71">
        <v>3335.9661495063465</v>
      </c>
      <c r="BL8" s="72">
        <v>3721.6532107640473</v>
      </c>
      <c r="BN8" s="73">
        <v>23.7</v>
      </c>
      <c r="BO8" s="73">
        <v>24.482004026901059</v>
      </c>
      <c r="BP8" s="73">
        <v>23.420805557520001</v>
      </c>
      <c r="BQ8" s="94">
        <v>26.07</v>
      </c>
      <c r="BR8" s="73">
        <v>25.6</v>
      </c>
      <c r="BS8" s="75">
        <v>22.97</v>
      </c>
      <c r="BT8" s="73">
        <v>25.793602603648051</v>
      </c>
      <c r="BU8" s="74">
        <v>22.4</v>
      </c>
      <c r="BV8" s="73">
        <v>21.68</v>
      </c>
      <c r="BW8" s="73">
        <v>23.808</v>
      </c>
      <c r="BX8" s="73">
        <v>25.0488</v>
      </c>
      <c r="BY8" s="73">
        <v>23.78</v>
      </c>
      <c r="BZ8" s="73">
        <v>24.5</v>
      </c>
      <c r="CA8" s="73">
        <v>27.48</v>
      </c>
      <c r="CB8" s="74">
        <v>24.338086584862083</v>
      </c>
      <c r="CD8" s="71">
        <v>34530</v>
      </c>
      <c r="CE8" s="71">
        <v>36984</v>
      </c>
      <c r="CF8" s="71">
        <v>33987</v>
      </c>
      <c r="CG8" s="71">
        <v>34391</v>
      </c>
      <c r="CH8" s="71">
        <v>31400</v>
      </c>
      <c r="CI8" s="71">
        <v>31448</v>
      </c>
      <c r="CJ8" s="71">
        <v>33510</v>
      </c>
      <c r="CK8" s="3">
        <v>33337</v>
      </c>
      <c r="CL8" s="71">
        <v>33121</v>
      </c>
      <c r="CM8" s="71">
        <v>33839</v>
      </c>
      <c r="CN8" s="71">
        <v>34664</v>
      </c>
      <c r="CO8" s="71">
        <v>35375</v>
      </c>
      <c r="CP8" s="71">
        <v>32390</v>
      </c>
      <c r="CQ8" s="71">
        <v>34010</v>
      </c>
      <c r="CR8" s="72">
        <v>33784.714285714283</v>
      </c>
      <c r="CT8" s="73">
        <v>62</v>
      </c>
      <c r="CU8" s="94">
        <v>64</v>
      </c>
      <c r="CV8" s="73">
        <v>72.790990595495231</v>
      </c>
      <c r="CW8" s="94">
        <v>66</v>
      </c>
      <c r="CX8" s="73">
        <v>66.900000000000006</v>
      </c>
      <c r="CY8" s="75">
        <v>97</v>
      </c>
      <c r="CZ8" s="73">
        <v>63.981291527999986</v>
      </c>
      <c r="DA8" s="74">
        <v>63.32</v>
      </c>
      <c r="DB8" s="74">
        <v>55</v>
      </c>
      <c r="DC8" s="73">
        <v>60.72</v>
      </c>
      <c r="DD8" s="73">
        <v>61.84</v>
      </c>
      <c r="DE8" s="73">
        <v>62.309999999999995</v>
      </c>
      <c r="DF8" s="73">
        <v>49</v>
      </c>
      <c r="DG8" s="73">
        <v>70.900000000000006</v>
      </c>
      <c r="DH8" s="74">
        <v>65.411591580249663</v>
      </c>
      <c r="DJ8" s="71">
        <v>22110</v>
      </c>
      <c r="DK8" s="71">
        <v>21821</v>
      </c>
      <c r="DL8" s="71">
        <v>19237</v>
      </c>
      <c r="DM8" s="71">
        <v>19962</v>
      </c>
      <c r="DN8" s="71">
        <v>18000</v>
      </c>
      <c r="DO8" s="71">
        <v>17731</v>
      </c>
      <c r="DP8" s="71">
        <v>20310</v>
      </c>
      <c r="DQ8" s="3">
        <v>18934</v>
      </c>
      <c r="DR8" s="71">
        <v>20961</v>
      </c>
      <c r="DS8" s="71">
        <v>18600</v>
      </c>
      <c r="DT8" s="71">
        <v>21042</v>
      </c>
      <c r="DU8" s="71">
        <v>19364</v>
      </c>
      <c r="DV8" s="71">
        <v>19250</v>
      </c>
      <c r="DW8" s="71">
        <v>19710</v>
      </c>
      <c r="DX8" s="72">
        <v>19788</v>
      </c>
    </row>
    <row r="9" spans="1:128" x14ac:dyDescent="0.25">
      <c r="A9" s="95" t="s">
        <v>48</v>
      </c>
      <c r="B9" s="71">
        <v>21123.257277734068</v>
      </c>
      <c r="C9" s="71">
        <v>28340.597489610387</v>
      </c>
      <c r="D9" s="71">
        <v>19449.08830641543</v>
      </c>
      <c r="E9" s="71">
        <v>21817.731319363753</v>
      </c>
      <c r="F9" s="71">
        <v>17203.464203233256</v>
      </c>
      <c r="G9" s="71">
        <v>18958.341410690322</v>
      </c>
      <c r="H9" s="71">
        <v>18583.496032507817</v>
      </c>
      <c r="I9" s="71">
        <v>21447.35730078513</v>
      </c>
      <c r="J9" s="71">
        <v>21712.24828883923</v>
      </c>
      <c r="K9" s="71">
        <v>20301.667251417319</v>
      </c>
      <c r="L9" s="71">
        <v>20761.039344106684</v>
      </c>
      <c r="M9" s="71">
        <v>20943.336765665434</v>
      </c>
      <c r="N9" s="71">
        <v>19663.516483516483</v>
      </c>
      <c r="O9" s="71">
        <v>19002.760775226117</v>
      </c>
      <c r="P9" s="72">
        <v>20664.850160650818</v>
      </c>
      <c r="R9" s="71">
        <v>3600</v>
      </c>
      <c r="S9" s="71">
        <v>5263</v>
      </c>
      <c r="T9" s="71">
        <v>700</v>
      </c>
      <c r="U9" s="71">
        <v>517</v>
      </c>
      <c r="V9" s="71">
        <v>770</v>
      </c>
      <c r="W9" s="71">
        <v>360</v>
      </c>
      <c r="X9" s="71">
        <v>700</v>
      </c>
      <c r="Y9" s="71">
        <v>722.9</v>
      </c>
      <c r="Z9" s="71">
        <v>667</v>
      </c>
      <c r="AA9" s="71">
        <v>581</v>
      </c>
      <c r="AB9" s="71">
        <v>418</v>
      </c>
      <c r="AC9" s="71">
        <v>713</v>
      </c>
      <c r="AD9" s="71">
        <v>2955</v>
      </c>
      <c r="AE9" s="71">
        <v>310</v>
      </c>
      <c r="AF9" s="72">
        <v>1305.4928571428572</v>
      </c>
      <c r="AH9" s="71">
        <v>16843.90243902439</v>
      </c>
      <c r="AI9" s="71">
        <v>24249.159989610387</v>
      </c>
      <c r="AJ9" s="71">
        <v>16277.761771201522</v>
      </c>
      <c r="AK9" s="71">
        <v>18188.276773909209</v>
      </c>
      <c r="AL9" s="71">
        <v>14503.464203233256</v>
      </c>
      <c r="AM9" s="71">
        <v>16764.815637494445</v>
      </c>
      <c r="AN9" s="71">
        <v>14774.257516380936</v>
      </c>
      <c r="AO9" s="71">
        <v>17859.107142857145</v>
      </c>
      <c r="AP9" s="71">
        <v>17138.93919793014</v>
      </c>
      <c r="AQ9" s="71">
        <v>16625.777923354079</v>
      </c>
      <c r="AR9" s="71">
        <v>16677.856937897111</v>
      </c>
      <c r="AS9" s="71">
        <v>17214.111922141121</v>
      </c>
      <c r="AT9" s="71">
        <v>14949.23076923077</v>
      </c>
      <c r="AU9" s="71">
        <v>15666.794625719769</v>
      </c>
      <c r="AV9" s="72">
        <v>16980.961203570307</v>
      </c>
      <c r="AX9" s="71">
        <v>4279.3548387096771</v>
      </c>
      <c r="AY9" s="71">
        <v>4091.4375</v>
      </c>
      <c r="AZ9" s="71">
        <v>3171.3265352139074</v>
      </c>
      <c r="BA9" s="71">
        <v>3629.4545454545455</v>
      </c>
      <c r="BB9" s="71">
        <v>2700</v>
      </c>
      <c r="BC9" s="71">
        <v>2193.5257731958764</v>
      </c>
      <c r="BD9" s="71">
        <v>3809.2385161268803</v>
      </c>
      <c r="BE9" s="71">
        <v>3588.2501579279847</v>
      </c>
      <c r="BF9" s="71">
        <v>4573.3090909090906</v>
      </c>
      <c r="BG9" s="71">
        <v>3675.889328063241</v>
      </c>
      <c r="BH9" s="71">
        <v>4083.1824062095729</v>
      </c>
      <c r="BI9" s="71">
        <v>3729.2248435243141</v>
      </c>
      <c r="BJ9" s="71">
        <v>4714.2857142857147</v>
      </c>
      <c r="BK9" s="71">
        <v>3335.9661495063465</v>
      </c>
      <c r="BL9" s="72">
        <v>3683.8889570805113</v>
      </c>
      <c r="BN9" s="73">
        <v>24.6</v>
      </c>
      <c r="BO9" s="73">
        <v>18.301994798588925</v>
      </c>
      <c r="BP9" s="73">
        <v>25.055287436480004</v>
      </c>
      <c r="BQ9" s="94">
        <v>22.69</v>
      </c>
      <c r="BR9" s="73">
        <v>25.98</v>
      </c>
      <c r="BS9" s="75">
        <v>22.51</v>
      </c>
      <c r="BT9" s="73">
        <v>27.217611413240228</v>
      </c>
      <c r="BU9" s="74">
        <v>22.4</v>
      </c>
      <c r="BV9" s="73">
        <v>23.19</v>
      </c>
      <c r="BW9" s="73">
        <v>24.423999999999999</v>
      </c>
      <c r="BX9" s="73">
        <v>24.941333982473221</v>
      </c>
      <c r="BY9" s="73">
        <v>24.66</v>
      </c>
      <c r="BZ9" s="73">
        <v>26</v>
      </c>
      <c r="CA9" s="73">
        <v>26.05</v>
      </c>
      <c r="CB9" s="74">
        <v>24.144301973627314</v>
      </c>
      <c r="CD9" s="71">
        <v>34530</v>
      </c>
      <c r="CE9" s="71">
        <v>36984</v>
      </c>
      <c r="CF9" s="71">
        <v>33987</v>
      </c>
      <c r="CG9" s="71">
        <v>34391</v>
      </c>
      <c r="CH9" s="71">
        <v>31400</v>
      </c>
      <c r="CI9" s="71">
        <v>31448</v>
      </c>
      <c r="CJ9" s="71">
        <v>33510</v>
      </c>
      <c r="CK9" s="3">
        <v>33337</v>
      </c>
      <c r="CL9" s="71">
        <v>33121</v>
      </c>
      <c r="CM9" s="71">
        <v>33839</v>
      </c>
      <c r="CN9" s="71">
        <v>34664</v>
      </c>
      <c r="CO9" s="71">
        <v>35375</v>
      </c>
      <c r="CP9" s="71">
        <v>32390</v>
      </c>
      <c r="CQ9" s="71">
        <v>34010</v>
      </c>
      <c r="CR9" s="72">
        <v>33784.714285714283</v>
      </c>
      <c r="CT9" s="73">
        <v>62</v>
      </c>
      <c r="CU9" s="94">
        <v>64</v>
      </c>
      <c r="CV9" s="73">
        <v>72.790990595495231</v>
      </c>
      <c r="CW9" s="94">
        <v>66</v>
      </c>
      <c r="CX9" s="73">
        <v>80</v>
      </c>
      <c r="CY9" s="75">
        <v>97</v>
      </c>
      <c r="CZ9" s="73">
        <v>63.981291527999986</v>
      </c>
      <c r="DA9" s="74">
        <v>63.32</v>
      </c>
      <c r="DB9" s="74">
        <v>55</v>
      </c>
      <c r="DC9" s="73">
        <v>60.72</v>
      </c>
      <c r="DD9" s="73">
        <v>61.84</v>
      </c>
      <c r="DE9" s="73">
        <v>62.309999999999995</v>
      </c>
      <c r="DF9" s="73">
        <v>49</v>
      </c>
      <c r="DG9" s="73">
        <v>70.900000000000006</v>
      </c>
      <c r="DH9" s="74">
        <v>66.347305865963946</v>
      </c>
      <c r="DJ9" s="71">
        <v>22110</v>
      </c>
      <c r="DK9" s="71">
        <v>21821</v>
      </c>
      <c r="DL9" s="71">
        <v>19237</v>
      </c>
      <c r="DM9" s="71">
        <v>19962</v>
      </c>
      <c r="DN9" s="71">
        <v>18000</v>
      </c>
      <c r="DO9" s="71">
        <v>17731</v>
      </c>
      <c r="DP9" s="71">
        <v>20310</v>
      </c>
      <c r="DQ9" s="3">
        <v>18934</v>
      </c>
      <c r="DR9" s="71">
        <v>20961</v>
      </c>
      <c r="DS9" s="71">
        <v>18600</v>
      </c>
      <c r="DT9" s="71">
        <v>21042</v>
      </c>
      <c r="DU9" s="71">
        <v>19364</v>
      </c>
      <c r="DV9" s="71">
        <v>19250</v>
      </c>
      <c r="DW9" s="71">
        <v>19710</v>
      </c>
      <c r="DX9" s="72">
        <v>19788</v>
      </c>
    </row>
    <row r="10" spans="1:128" x14ac:dyDescent="0.25">
      <c r="A10" s="95" t="s">
        <v>40</v>
      </c>
      <c r="B10" s="71">
        <v>18469.765797613785</v>
      </c>
      <c r="C10" s="71">
        <v>21540.24139057751</v>
      </c>
      <c r="D10" s="71">
        <v>19778.815601491438</v>
      </c>
      <c r="E10" s="71">
        <v>21005.959808612439</v>
      </c>
      <c r="F10" s="71">
        <v>15816.345921924907</v>
      </c>
      <c r="G10" s="71">
        <v>17552.744332414437</v>
      </c>
      <c r="H10" s="71">
        <v>21553.36532835013</v>
      </c>
      <c r="I10" s="71">
        <v>20596.92362731574</v>
      </c>
      <c r="J10" s="71">
        <v>21712.24828883923</v>
      </c>
      <c r="K10" s="71">
        <v>21135.922866352787</v>
      </c>
      <c r="L10" s="71">
        <v>23087.520617165272</v>
      </c>
      <c r="M10" s="71">
        <v>20839.261119219598</v>
      </c>
      <c r="N10" s="71">
        <v>20261.485714285714</v>
      </c>
      <c r="O10" s="71">
        <v>20563.48831075582</v>
      </c>
      <c r="P10" s="72">
        <v>20279.577766065628</v>
      </c>
      <c r="R10" s="71">
        <v>790</v>
      </c>
      <c r="S10" s="71">
        <v>605</v>
      </c>
      <c r="T10" s="71">
        <v>700</v>
      </c>
      <c r="U10" s="71">
        <v>517</v>
      </c>
      <c r="V10" s="71">
        <v>770</v>
      </c>
      <c r="W10" s="71">
        <v>354</v>
      </c>
      <c r="X10" s="71">
        <v>700</v>
      </c>
      <c r="Y10" s="71">
        <v>720</v>
      </c>
      <c r="Z10" s="71">
        <v>667</v>
      </c>
      <c r="AA10" s="71">
        <v>584</v>
      </c>
      <c r="AB10" s="71">
        <v>418</v>
      </c>
      <c r="AC10" s="71">
        <v>713</v>
      </c>
      <c r="AD10" s="71">
        <v>542</v>
      </c>
      <c r="AE10" s="71">
        <v>310</v>
      </c>
      <c r="AF10" s="72">
        <v>599.28571428571433</v>
      </c>
      <c r="AH10" s="71">
        <v>14190.410958904109</v>
      </c>
      <c r="AI10" s="71">
        <v>17448.80389057751</v>
      </c>
      <c r="AJ10" s="71">
        <v>16607.489066277532</v>
      </c>
      <c r="AK10" s="71">
        <v>17376.505263157895</v>
      </c>
      <c r="AL10" s="71">
        <v>12944.005496392992</v>
      </c>
      <c r="AM10" s="71">
        <v>15359.21855921856</v>
      </c>
      <c r="AN10" s="71">
        <v>17744.12681222325</v>
      </c>
      <c r="AO10" s="71">
        <v>17008.673469387755</v>
      </c>
      <c r="AP10" s="71">
        <v>17138.93919793014</v>
      </c>
      <c r="AQ10" s="71">
        <v>17460.033538289546</v>
      </c>
      <c r="AR10" s="71">
        <v>19004.338210955699</v>
      </c>
      <c r="AS10" s="71">
        <v>17110.036275695285</v>
      </c>
      <c r="AT10" s="71">
        <v>15547.2</v>
      </c>
      <c r="AU10" s="71">
        <v>17227.522161249472</v>
      </c>
      <c r="AV10" s="72">
        <v>16583.37877858998</v>
      </c>
      <c r="AX10" s="71">
        <v>4279.3548387096771</v>
      </c>
      <c r="AY10" s="71">
        <v>4091.4375</v>
      </c>
      <c r="AZ10" s="71">
        <v>3171.3265352139074</v>
      </c>
      <c r="BA10" s="71">
        <v>3629.4545454545455</v>
      </c>
      <c r="BB10" s="71">
        <v>2872.3404255319147</v>
      </c>
      <c r="BC10" s="71">
        <v>2193.5257731958764</v>
      </c>
      <c r="BD10" s="71">
        <v>3809.2385161268803</v>
      </c>
      <c r="BE10" s="71">
        <v>3588.2501579279847</v>
      </c>
      <c r="BF10" s="71">
        <v>4573.3090909090906</v>
      </c>
      <c r="BG10" s="71">
        <v>3675.889328063241</v>
      </c>
      <c r="BH10" s="71">
        <v>4083.1824062095729</v>
      </c>
      <c r="BI10" s="71">
        <v>3729.2248435243141</v>
      </c>
      <c r="BJ10" s="71">
        <v>4714.2857142857147</v>
      </c>
      <c r="BK10" s="71">
        <v>3335.9661495063465</v>
      </c>
      <c r="BL10" s="72">
        <v>3696.1989874756482</v>
      </c>
      <c r="BN10" s="73">
        <v>29.2</v>
      </c>
      <c r="BO10" s="73">
        <v>25.434866640896789</v>
      </c>
      <c r="BP10" s="73">
        <v>24.557836429840005</v>
      </c>
      <c r="BQ10" s="94">
        <v>23.75</v>
      </c>
      <c r="BR10" s="73">
        <v>29.11</v>
      </c>
      <c r="BS10" s="75">
        <v>24.57</v>
      </c>
      <c r="BT10" s="73">
        <v>22.662146424866332</v>
      </c>
      <c r="BU10" s="74">
        <v>23.52</v>
      </c>
      <c r="BV10" s="73">
        <v>23.19</v>
      </c>
      <c r="BW10" s="73">
        <v>23.257000000000001</v>
      </c>
      <c r="BX10" s="73">
        <v>21.888055000000001</v>
      </c>
      <c r="BY10" s="73">
        <v>24.81</v>
      </c>
      <c r="BZ10" s="73">
        <v>25</v>
      </c>
      <c r="CA10" s="73">
        <v>23.69</v>
      </c>
      <c r="CB10" s="74">
        <v>24.617136035400225</v>
      </c>
      <c r="CD10" s="71">
        <v>34530</v>
      </c>
      <c r="CE10" s="71">
        <v>36984</v>
      </c>
      <c r="CF10" s="71">
        <v>33987</v>
      </c>
      <c r="CG10" s="71">
        <v>34391</v>
      </c>
      <c r="CH10" s="71">
        <v>31400</v>
      </c>
      <c r="CI10" s="71">
        <v>31448</v>
      </c>
      <c r="CJ10" s="71">
        <v>33510</v>
      </c>
      <c r="CK10" s="3">
        <v>33337</v>
      </c>
      <c r="CL10" s="71">
        <v>33121</v>
      </c>
      <c r="CM10" s="71">
        <v>33839</v>
      </c>
      <c r="CN10" s="71">
        <v>34664</v>
      </c>
      <c r="CO10" s="71">
        <v>35375</v>
      </c>
      <c r="CP10" s="71">
        <v>32390</v>
      </c>
      <c r="CQ10" s="71">
        <v>34010</v>
      </c>
      <c r="CR10" s="72">
        <v>33784.714285714283</v>
      </c>
      <c r="CT10" s="73">
        <v>62</v>
      </c>
      <c r="CU10" s="94">
        <v>64</v>
      </c>
      <c r="CV10" s="73">
        <v>72.790990595495231</v>
      </c>
      <c r="CW10" s="94">
        <v>66</v>
      </c>
      <c r="CX10" s="73">
        <v>75.2</v>
      </c>
      <c r="CY10" s="75">
        <v>97</v>
      </c>
      <c r="CZ10" s="73">
        <v>63.981291527999986</v>
      </c>
      <c r="DA10" s="74">
        <v>63.32</v>
      </c>
      <c r="DB10" s="74">
        <v>55</v>
      </c>
      <c r="DC10" s="73">
        <v>60.72</v>
      </c>
      <c r="DD10" s="73">
        <v>61.84</v>
      </c>
      <c r="DE10" s="73">
        <v>62.309999999999995</v>
      </c>
      <c r="DF10" s="73">
        <v>49</v>
      </c>
      <c r="DG10" s="73">
        <v>70.900000000000006</v>
      </c>
      <c r="DH10" s="74">
        <v>66.004448723106805</v>
      </c>
      <c r="DJ10" s="71">
        <v>22110</v>
      </c>
      <c r="DK10" s="71">
        <v>21821</v>
      </c>
      <c r="DL10" s="71">
        <v>19237</v>
      </c>
      <c r="DM10" s="71">
        <v>19962</v>
      </c>
      <c r="DN10" s="71">
        <v>18000</v>
      </c>
      <c r="DO10" s="71">
        <v>17731</v>
      </c>
      <c r="DP10" s="71">
        <v>20310</v>
      </c>
      <c r="DQ10" s="3">
        <v>18934</v>
      </c>
      <c r="DR10" s="71">
        <v>20961</v>
      </c>
      <c r="DS10" s="71">
        <v>18600</v>
      </c>
      <c r="DT10" s="71">
        <v>21042</v>
      </c>
      <c r="DU10" s="71">
        <v>19364</v>
      </c>
      <c r="DV10" s="71">
        <v>19250</v>
      </c>
      <c r="DW10" s="71">
        <v>19710</v>
      </c>
      <c r="DX10" s="72">
        <v>19788</v>
      </c>
    </row>
    <row r="11" spans="1:128" x14ac:dyDescent="0.25">
      <c r="A11" s="95" t="s">
        <v>41</v>
      </c>
      <c r="B11" s="71">
        <v>23286.694288250961</v>
      </c>
      <c r="C11" s="71">
        <v>23098.962299999999</v>
      </c>
      <c r="D11" s="71">
        <v>21469.183539838974</v>
      </c>
      <c r="E11" s="71">
        <v>22303.300699300697</v>
      </c>
      <c r="F11" s="71">
        <v>21984.900727832784</v>
      </c>
      <c r="G11" s="71">
        <v>20121.126723314643</v>
      </c>
      <c r="H11" s="71">
        <v>20743.599445628133</v>
      </c>
      <c r="I11" s="71">
        <v>22352.040026595903</v>
      </c>
      <c r="J11" s="71">
        <v>22905.965917477355</v>
      </c>
      <c r="K11" s="71">
        <v>22021.782524051312</v>
      </c>
      <c r="L11" s="71">
        <v>24304.641913194493</v>
      </c>
      <c r="M11" s="71">
        <v>23130.504551019741</v>
      </c>
      <c r="N11" s="71">
        <v>18117.04433497537</v>
      </c>
      <c r="O11" s="71">
        <v>21661.965251437192</v>
      </c>
      <c r="P11" s="72">
        <v>21964.408017351259</v>
      </c>
      <c r="R11" s="71">
        <v>1890</v>
      </c>
      <c r="S11" s="71">
        <v>2041</v>
      </c>
      <c r="T11" s="71">
        <v>700</v>
      </c>
      <c r="U11" s="71">
        <v>517</v>
      </c>
      <c r="V11" s="71">
        <v>770</v>
      </c>
      <c r="W11" s="71">
        <v>365</v>
      </c>
      <c r="X11" s="71">
        <v>700</v>
      </c>
      <c r="Y11" s="71">
        <v>726</v>
      </c>
      <c r="Z11" s="71">
        <v>671</v>
      </c>
      <c r="AA11" s="71">
        <v>589</v>
      </c>
      <c r="AB11" s="71">
        <v>418</v>
      </c>
      <c r="AC11" s="71">
        <v>713</v>
      </c>
      <c r="AD11" s="71">
        <v>1478</v>
      </c>
      <c r="AE11" s="71">
        <v>310</v>
      </c>
      <c r="AF11" s="72">
        <v>849.14285714285711</v>
      </c>
      <c r="AH11" s="71">
        <v>19007.339449541283</v>
      </c>
      <c r="AI11" s="71">
        <v>19007.524799999999</v>
      </c>
      <c r="AJ11" s="71">
        <v>18161.625701322493</v>
      </c>
      <c r="AK11" s="71">
        <v>18673.846153846152</v>
      </c>
      <c r="AL11" s="71">
        <v>18416.422287390029</v>
      </c>
      <c r="AM11" s="71">
        <v>17927.600950118765</v>
      </c>
      <c r="AN11" s="71">
        <v>16934.360929501254</v>
      </c>
      <c r="AO11" s="71">
        <v>18763.789868667918</v>
      </c>
      <c r="AP11" s="71">
        <v>18332.656826568265</v>
      </c>
      <c r="AQ11" s="71">
        <v>18345.893195988072</v>
      </c>
      <c r="AR11" s="71">
        <v>20221.45950698492</v>
      </c>
      <c r="AS11" s="71">
        <v>19401.279707495429</v>
      </c>
      <c r="AT11" s="71">
        <v>13402.758620689656</v>
      </c>
      <c r="AU11" s="71">
        <v>18325.999101930847</v>
      </c>
      <c r="AV11" s="72">
        <v>18208.75407857465</v>
      </c>
      <c r="AX11" s="71">
        <v>4279.3548387096771</v>
      </c>
      <c r="AY11" s="71">
        <v>4091.4375</v>
      </c>
      <c r="AZ11" s="71">
        <v>3307.5578385164818</v>
      </c>
      <c r="BA11" s="71">
        <v>3629.4545454545455</v>
      </c>
      <c r="BB11" s="71">
        <v>3568.4784404427555</v>
      </c>
      <c r="BC11" s="71">
        <v>2193.5257731958764</v>
      </c>
      <c r="BD11" s="71">
        <v>3809.2385161268803</v>
      </c>
      <c r="BE11" s="71">
        <v>3588.2501579279847</v>
      </c>
      <c r="BF11" s="71">
        <v>4573.3090909090906</v>
      </c>
      <c r="BG11" s="71">
        <v>3675.889328063241</v>
      </c>
      <c r="BH11" s="71">
        <v>4083.1824062095729</v>
      </c>
      <c r="BI11" s="71">
        <v>3729.2248435243141</v>
      </c>
      <c r="BJ11" s="71">
        <v>4714.2857142857147</v>
      </c>
      <c r="BK11" s="71">
        <v>3335.9661495063465</v>
      </c>
      <c r="BL11" s="72">
        <v>3755.6539387766065</v>
      </c>
      <c r="BN11" s="73">
        <v>21.8</v>
      </c>
      <c r="BO11" s="73">
        <v>23.34906857519923</v>
      </c>
      <c r="BP11" s="73">
        <v>22.456359728320006</v>
      </c>
      <c r="BQ11" s="94">
        <v>22.1</v>
      </c>
      <c r="BR11" s="73">
        <v>20.46</v>
      </c>
      <c r="BS11" s="75">
        <v>21.05</v>
      </c>
      <c r="BT11" s="73">
        <v>23.745803084866878</v>
      </c>
      <c r="BU11" s="74">
        <v>21.32</v>
      </c>
      <c r="BV11" s="73">
        <v>21.68</v>
      </c>
      <c r="BW11" s="73">
        <v>22.134</v>
      </c>
      <c r="BX11" s="73">
        <v>20.57062200956938</v>
      </c>
      <c r="BY11" s="73">
        <v>21.88</v>
      </c>
      <c r="BZ11" s="73">
        <v>29</v>
      </c>
      <c r="CA11" s="73">
        <v>22.27</v>
      </c>
      <c r="CB11" s="74">
        <v>22.415418099853962</v>
      </c>
      <c r="CD11" s="71">
        <v>34530</v>
      </c>
      <c r="CE11" s="71">
        <v>36984</v>
      </c>
      <c r="CF11" s="71">
        <v>33987</v>
      </c>
      <c r="CG11" s="71">
        <v>34391</v>
      </c>
      <c r="CH11" s="71">
        <v>31400</v>
      </c>
      <c r="CI11" s="71">
        <v>31448</v>
      </c>
      <c r="CJ11" s="71">
        <v>33510</v>
      </c>
      <c r="CK11" s="3">
        <v>33337</v>
      </c>
      <c r="CL11" s="71">
        <v>33121</v>
      </c>
      <c r="CM11" s="71">
        <v>33839</v>
      </c>
      <c r="CN11" s="71">
        <v>34664</v>
      </c>
      <c r="CO11" s="71">
        <v>35375</v>
      </c>
      <c r="CP11" s="71">
        <v>32390</v>
      </c>
      <c r="CQ11" s="71">
        <v>34010</v>
      </c>
      <c r="CR11" s="72">
        <v>33784.714285714283</v>
      </c>
      <c r="CT11" s="73">
        <v>62</v>
      </c>
      <c r="CU11" s="94">
        <v>64</v>
      </c>
      <c r="CV11" s="73">
        <v>69.792883834660017</v>
      </c>
      <c r="CW11" s="94">
        <v>66</v>
      </c>
      <c r="CX11" s="73">
        <v>60.53</v>
      </c>
      <c r="CY11" s="75">
        <v>97</v>
      </c>
      <c r="CZ11" s="73">
        <v>63.981291527999986</v>
      </c>
      <c r="DA11" s="74">
        <v>63.32</v>
      </c>
      <c r="DB11" s="74">
        <v>55</v>
      </c>
      <c r="DC11" s="73">
        <v>60.72</v>
      </c>
      <c r="DD11" s="73">
        <v>61.84</v>
      </c>
      <c r="DE11" s="73">
        <v>62.309999999999995</v>
      </c>
      <c r="DF11" s="73">
        <v>49</v>
      </c>
      <c r="DG11" s="73">
        <v>70.900000000000006</v>
      </c>
      <c r="DH11" s="74">
        <v>64.742441097332858</v>
      </c>
      <c r="DJ11" s="71">
        <v>22110</v>
      </c>
      <c r="DK11" s="71">
        <v>21821</v>
      </c>
      <c r="DL11" s="71">
        <v>19237</v>
      </c>
      <c r="DM11" s="71">
        <v>19962</v>
      </c>
      <c r="DN11" s="71">
        <v>18000</v>
      </c>
      <c r="DO11" s="71">
        <v>17731</v>
      </c>
      <c r="DP11" s="71">
        <v>20310</v>
      </c>
      <c r="DQ11" s="3">
        <v>18934</v>
      </c>
      <c r="DR11" s="71">
        <v>20961</v>
      </c>
      <c r="DS11" s="71">
        <v>18600</v>
      </c>
      <c r="DT11" s="71">
        <v>21042</v>
      </c>
      <c r="DU11" s="71">
        <v>19364</v>
      </c>
      <c r="DV11" s="71">
        <v>19250</v>
      </c>
      <c r="DW11" s="71">
        <v>19710</v>
      </c>
      <c r="DX11" s="72">
        <v>19788</v>
      </c>
    </row>
    <row r="12" spans="1:128" x14ac:dyDescent="0.25">
      <c r="A12" s="95" t="s">
        <v>38</v>
      </c>
      <c r="B12" s="71">
        <v>22613.868113045959</v>
      </c>
      <c r="C12" s="71">
        <v>24159.507214285713</v>
      </c>
      <c r="D12" s="71">
        <v>21608.002098006637</v>
      </c>
      <c r="E12" s="71">
        <v>20969.454545454544</v>
      </c>
      <c r="F12" s="71">
        <v>27790.627415161947</v>
      </c>
      <c r="G12" s="71">
        <v>19592.142647331424</v>
      </c>
      <c r="H12" s="71">
        <v>19993.391691895053</v>
      </c>
      <c r="I12" s="71">
        <v>22404.995219075678</v>
      </c>
      <c r="J12" s="71">
        <v>23989.625651729802</v>
      </c>
      <c r="K12" s="71">
        <v>23165.594151677349</v>
      </c>
      <c r="L12" s="71">
        <v>24900.562197150339</v>
      </c>
      <c r="M12" s="71">
        <v>23473.410890035942</v>
      </c>
      <c r="N12" s="71">
        <v>20261.485714285714</v>
      </c>
      <c r="O12" s="71">
        <v>21498.849994633187</v>
      </c>
      <c r="P12" s="72">
        <v>22601.536967412085</v>
      </c>
      <c r="R12" s="71">
        <v>790</v>
      </c>
      <c r="S12" s="71">
        <v>605</v>
      </c>
      <c r="T12" s="71">
        <v>700</v>
      </c>
      <c r="U12" s="71">
        <v>517</v>
      </c>
      <c r="V12" s="71">
        <v>770</v>
      </c>
      <c r="W12" s="71">
        <v>362</v>
      </c>
      <c r="X12" s="71">
        <v>700</v>
      </c>
      <c r="Y12" s="71">
        <v>726.2</v>
      </c>
      <c r="Z12" s="71">
        <v>674</v>
      </c>
      <c r="AA12" s="71">
        <v>594</v>
      </c>
      <c r="AB12" s="71">
        <v>418</v>
      </c>
      <c r="AC12" s="71">
        <v>713</v>
      </c>
      <c r="AD12" s="71">
        <v>542</v>
      </c>
      <c r="AE12" s="71">
        <v>310</v>
      </c>
      <c r="AF12" s="72">
        <v>601.51428571428573</v>
      </c>
      <c r="AH12" s="71">
        <v>18334.513274336281</v>
      </c>
      <c r="AI12" s="71">
        <v>20068.069714285713</v>
      </c>
      <c r="AJ12" s="71">
        <v>18436.67556279273</v>
      </c>
      <c r="AK12" s="71">
        <v>17340</v>
      </c>
      <c r="AL12" s="71">
        <v>22767.371601208459</v>
      </c>
      <c r="AM12" s="71">
        <v>17398.616874135547</v>
      </c>
      <c r="AN12" s="71">
        <v>16184.153175768173</v>
      </c>
      <c r="AO12" s="71">
        <v>18816.745061147692</v>
      </c>
      <c r="AP12" s="71">
        <v>19416.316560820713</v>
      </c>
      <c r="AQ12" s="71">
        <v>19489.704823614109</v>
      </c>
      <c r="AR12" s="71">
        <v>20817.379790940766</v>
      </c>
      <c r="AS12" s="71">
        <v>19744.18604651163</v>
      </c>
      <c r="AT12" s="71">
        <v>15547.2</v>
      </c>
      <c r="AU12" s="71">
        <v>18162.883845126838</v>
      </c>
      <c r="AV12" s="72">
        <v>18751.70116647776</v>
      </c>
      <c r="AX12" s="71">
        <v>4279.3548387096771</v>
      </c>
      <c r="AY12" s="71">
        <v>4091.4375</v>
      </c>
      <c r="AZ12" s="71">
        <v>3171.3265352139074</v>
      </c>
      <c r="BA12" s="71">
        <v>3629.4545454545455</v>
      </c>
      <c r="BB12" s="71">
        <v>5023.2558139534885</v>
      </c>
      <c r="BC12" s="71">
        <v>2193.5257731958764</v>
      </c>
      <c r="BD12" s="71">
        <v>3809.2385161268803</v>
      </c>
      <c r="BE12" s="71">
        <v>3588.2501579279847</v>
      </c>
      <c r="BF12" s="71">
        <v>4573.3090909090906</v>
      </c>
      <c r="BG12" s="71">
        <v>3675.889328063241</v>
      </c>
      <c r="BH12" s="71">
        <v>4083.1824062095729</v>
      </c>
      <c r="BI12" s="71">
        <v>3729.2248435243141</v>
      </c>
      <c r="BJ12" s="71">
        <v>4714.2857142857147</v>
      </c>
      <c r="BK12" s="71">
        <v>3335.9661495063465</v>
      </c>
      <c r="BL12" s="72">
        <v>3849.8358009343324</v>
      </c>
      <c r="BN12" s="73">
        <v>22.6</v>
      </c>
      <c r="BO12" s="73">
        <v>22.115131465985968</v>
      </c>
      <c r="BP12" s="73">
        <v>22.121341703440002</v>
      </c>
      <c r="BQ12" s="94">
        <v>23.8</v>
      </c>
      <c r="BR12" s="73">
        <v>16.55</v>
      </c>
      <c r="BS12" s="75">
        <v>21.69</v>
      </c>
      <c r="BT12" s="73">
        <v>24.846527070818677</v>
      </c>
      <c r="BU12" s="74">
        <v>21.26</v>
      </c>
      <c r="BV12" s="73">
        <v>20.47</v>
      </c>
      <c r="BW12" s="73">
        <v>20.835000000000001</v>
      </c>
      <c r="BX12" s="73">
        <v>19.981765437215085</v>
      </c>
      <c r="BY12" s="73">
        <v>21.5</v>
      </c>
      <c r="BZ12" s="73">
        <v>25</v>
      </c>
      <c r="CA12" s="73">
        <v>22.47</v>
      </c>
      <c r="CB12" s="74">
        <v>21.802840405532834</v>
      </c>
      <c r="CD12" s="71">
        <v>34530</v>
      </c>
      <c r="CE12" s="71">
        <v>36984</v>
      </c>
      <c r="CF12" s="71">
        <v>33987</v>
      </c>
      <c r="CG12" s="71">
        <v>34391</v>
      </c>
      <c r="CH12" s="71">
        <v>31400</v>
      </c>
      <c r="CI12" s="71">
        <v>31448</v>
      </c>
      <c r="CJ12" s="71">
        <v>33510</v>
      </c>
      <c r="CK12" s="3">
        <v>33337</v>
      </c>
      <c r="CL12" s="71">
        <v>33121</v>
      </c>
      <c r="CM12" s="71">
        <v>33839</v>
      </c>
      <c r="CN12" s="71">
        <v>34664</v>
      </c>
      <c r="CO12" s="71">
        <v>35375</v>
      </c>
      <c r="CP12" s="71">
        <v>32390</v>
      </c>
      <c r="CQ12" s="71">
        <v>34010</v>
      </c>
      <c r="CR12" s="72">
        <v>33784.714285714283</v>
      </c>
      <c r="CT12" s="73">
        <v>62</v>
      </c>
      <c r="CU12" s="94">
        <v>64</v>
      </c>
      <c r="CV12" s="73">
        <v>72.790990595495231</v>
      </c>
      <c r="CW12" s="94">
        <v>66</v>
      </c>
      <c r="CX12" s="73">
        <v>43</v>
      </c>
      <c r="CY12" s="75">
        <v>97</v>
      </c>
      <c r="CZ12" s="73">
        <v>63.981291527999986</v>
      </c>
      <c r="DA12" s="74">
        <v>63.32</v>
      </c>
      <c r="DB12" s="74">
        <v>55</v>
      </c>
      <c r="DC12" s="73">
        <v>60.72</v>
      </c>
      <c r="DD12" s="73">
        <v>61.84</v>
      </c>
      <c r="DE12" s="73">
        <v>62.309999999999995</v>
      </c>
      <c r="DF12" s="73">
        <v>49</v>
      </c>
      <c r="DG12" s="73">
        <v>70.900000000000006</v>
      </c>
      <c r="DH12" s="74">
        <v>63.7044487231068</v>
      </c>
      <c r="DJ12" s="71">
        <v>22110</v>
      </c>
      <c r="DK12" s="71">
        <v>21821</v>
      </c>
      <c r="DL12" s="71">
        <v>19237</v>
      </c>
      <c r="DM12" s="71">
        <v>19962</v>
      </c>
      <c r="DN12" s="71">
        <v>18000</v>
      </c>
      <c r="DO12" s="71">
        <v>17731</v>
      </c>
      <c r="DP12" s="71">
        <v>20310</v>
      </c>
      <c r="DQ12" s="3">
        <v>18934</v>
      </c>
      <c r="DR12" s="71">
        <v>20961</v>
      </c>
      <c r="DS12" s="71">
        <v>18600</v>
      </c>
      <c r="DT12" s="71">
        <v>21042</v>
      </c>
      <c r="DU12" s="71">
        <v>19364</v>
      </c>
      <c r="DV12" s="71">
        <v>19250</v>
      </c>
      <c r="DW12" s="71">
        <v>19710</v>
      </c>
      <c r="DX12" s="72">
        <v>19788</v>
      </c>
    </row>
    <row r="13" spans="1:128" x14ac:dyDescent="0.25">
      <c r="A13" s="95" t="s">
        <v>39</v>
      </c>
      <c r="B13" s="71">
        <v>23732.875965470241</v>
      </c>
      <c r="C13" s="71">
        <v>22464.692442857144</v>
      </c>
      <c r="D13" s="71">
        <v>21194.438267526763</v>
      </c>
      <c r="E13" s="71">
        <v>23059.398048279403</v>
      </c>
      <c r="F13" s="71">
        <v>29848.621341388021</v>
      </c>
      <c r="G13" s="71">
        <v>18622.607183731358</v>
      </c>
      <c r="H13" s="71">
        <v>24266.250978984008</v>
      </c>
      <c r="I13" s="71">
        <v>22352.040026595903</v>
      </c>
      <c r="J13" s="71">
        <v>22905.965917477355</v>
      </c>
      <c r="K13" s="71">
        <v>21161.485504267865</v>
      </c>
      <c r="L13" s="71">
        <v>22357.499702514131</v>
      </c>
      <c r="M13" s="71">
        <v>22885.362027639836</v>
      </c>
      <c r="N13" s="71">
        <v>20261.485714285714</v>
      </c>
      <c r="O13" s="71">
        <v>23450.308189920346</v>
      </c>
      <c r="P13" s="72">
        <v>22754.502236495573</v>
      </c>
      <c r="R13" s="71">
        <v>1890</v>
      </c>
      <c r="S13" s="71">
        <v>2438</v>
      </c>
      <c r="T13" s="71">
        <v>700</v>
      </c>
      <c r="U13" s="71">
        <v>517</v>
      </c>
      <c r="V13" s="71">
        <v>770</v>
      </c>
      <c r="W13" s="71">
        <v>358</v>
      </c>
      <c r="X13" s="71">
        <v>700</v>
      </c>
      <c r="Y13" s="71">
        <v>726</v>
      </c>
      <c r="Z13" s="71">
        <v>671</v>
      </c>
      <c r="AA13" s="71">
        <v>585</v>
      </c>
      <c r="AB13" s="71">
        <v>418</v>
      </c>
      <c r="AC13" s="71">
        <v>713</v>
      </c>
      <c r="AD13" s="71">
        <v>1478</v>
      </c>
      <c r="AE13" s="71">
        <v>310</v>
      </c>
      <c r="AF13" s="72">
        <v>876.71428571428567</v>
      </c>
      <c r="AH13" s="71">
        <v>19453.521126760563</v>
      </c>
      <c r="AI13" s="71">
        <v>18373.254942857144</v>
      </c>
      <c r="AJ13" s="71">
        <v>18023.111732312856</v>
      </c>
      <c r="AK13" s="71">
        <v>19429.943502824859</v>
      </c>
      <c r="AL13" s="71">
        <v>25069.86027944112</v>
      </c>
      <c r="AM13" s="71">
        <v>16429.08141053548</v>
      </c>
      <c r="AN13" s="71">
        <v>20457.012462857128</v>
      </c>
      <c r="AO13" s="71">
        <v>18763.789868667918</v>
      </c>
      <c r="AP13" s="71">
        <v>18332.656826568265</v>
      </c>
      <c r="AQ13" s="71">
        <v>17485.596176204624</v>
      </c>
      <c r="AR13" s="71">
        <v>18274.317296304558</v>
      </c>
      <c r="AS13" s="71">
        <v>19156.137184115523</v>
      </c>
      <c r="AT13" s="71">
        <v>15547.2</v>
      </c>
      <c r="AU13" s="71">
        <v>20114.342040413998</v>
      </c>
      <c r="AV13" s="72">
        <v>18922.130346418864</v>
      </c>
      <c r="AX13" s="71">
        <v>4279.3548387096771</v>
      </c>
      <c r="AY13" s="71">
        <v>4091.4375</v>
      </c>
      <c r="AZ13" s="71">
        <v>3171.3265352139074</v>
      </c>
      <c r="BA13" s="71">
        <v>3629.4545454545455</v>
      </c>
      <c r="BB13" s="71">
        <v>4778.7610619469024</v>
      </c>
      <c r="BC13" s="71">
        <v>2193.5257731958764</v>
      </c>
      <c r="BD13" s="71">
        <v>3809.2385161268803</v>
      </c>
      <c r="BE13" s="71">
        <v>3588.2501579279847</v>
      </c>
      <c r="BF13" s="71">
        <v>4573.3090909090906</v>
      </c>
      <c r="BG13" s="71">
        <v>3675.889328063241</v>
      </c>
      <c r="BH13" s="71">
        <v>4083.1824062095729</v>
      </c>
      <c r="BI13" s="71">
        <v>3729.2248435243141</v>
      </c>
      <c r="BJ13" s="71">
        <v>4714.2857142857147</v>
      </c>
      <c r="BK13" s="71">
        <v>3335.9661495063465</v>
      </c>
      <c r="BL13" s="72">
        <v>3832.371890076719</v>
      </c>
      <c r="BN13" s="73">
        <v>21.3</v>
      </c>
      <c r="BO13" s="73">
        <v>24.155110315526127</v>
      </c>
      <c r="BP13" s="73">
        <v>22.628944771440004</v>
      </c>
      <c r="BQ13" s="94">
        <v>21.24</v>
      </c>
      <c r="BR13" s="73">
        <v>15.03</v>
      </c>
      <c r="BS13" s="75">
        <v>22.97</v>
      </c>
      <c r="BT13" s="73">
        <v>19.656829203683142</v>
      </c>
      <c r="BU13" s="74">
        <v>21.32</v>
      </c>
      <c r="BV13" s="73">
        <v>21.68</v>
      </c>
      <c r="BW13" s="73">
        <v>23.222999999999999</v>
      </c>
      <c r="BX13" s="73">
        <v>22.762437209302327</v>
      </c>
      <c r="BY13" s="73">
        <v>22.16</v>
      </c>
      <c r="BZ13" s="73">
        <v>25</v>
      </c>
      <c r="CA13" s="73">
        <v>20.29</v>
      </c>
      <c r="CB13" s="74">
        <v>21.672594392853689</v>
      </c>
      <c r="CD13" s="71">
        <v>34530</v>
      </c>
      <c r="CE13" s="71">
        <v>36984</v>
      </c>
      <c r="CF13" s="71">
        <v>33987</v>
      </c>
      <c r="CG13" s="71">
        <v>34391</v>
      </c>
      <c r="CH13" s="71">
        <v>31400</v>
      </c>
      <c r="CI13" s="71">
        <v>31448</v>
      </c>
      <c r="CJ13" s="71">
        <v>33510</v>
      </c>
      <c r="CK13" s="3">
        <v>33337</v>
      </c>
      <c r="CL13" s="71">
        <v>33121</v>
      </c>
      <c r="CM13" s="71">
        <v>33839</v>
      </c>
      <c r="CN13" s="71">
        <v>34664</v>
      </c>
      <c r="CO13" s="71">
        <v>35375</v>
      </c>
      <c r="CP13" s="71">
        <v>32390</v>
      </c>
      <c r="CQ13" s="71">
        <v>34010</v>
      </c>
      <c r="CR13" s="72">
        <v>33784.714285714283</v>
      </c>
      <c r="CT13" s="73">
        <v>62</v>
      </c>
      <c r="CU13" s="94">
        <v>64</v>
      </c>
      <c r="CV13" s="73">
        <v>72.790990595495231</v>
      </c>
      <c r="CW13" s="94">
        <v>66</v>
      </c>
      <c r="CX13" s="73">
        <v>45.2</v>
      </c>
      <c r="CY13" s="75">
        <v>97</v>
      </c>
      <c r="CZ13" s="73">
        <v>63.981291527999986</v>
      </c>
      <c r="DA13" s="74">
        <v>63.32</v>
      </c>
      <c r="DB13" s="74">
        <v>55</v>
      </c>
      <c r="DC13" s="73">
        <v>60.72</v>
      </c>
      <c r="DD13" s="73">
        <v>61.84</v>
      </c>
      <c r="DE13" s="73">
        <v>62.309999999999995</v>
      </c>
      <c r="DF13" s="73">
        <v>49</v>
      </c>
      <c r="DG13" s="73">
        <v>70.900000000000006</v>
      </c>
      <c r="DH13" s="74">
        <v>63.861591580249659</v>
      </c>
      <c r="DJ13" s="71">
        <v>22110</v>
      </c>
      <c r="DK13" s="71">
        <v>21821</v>
      </c>
      <c r="DL13" s="71">
        <v>19237</v>
      </c>
      <c r="DM13" s="71">
        <v>19962</v>
      </c>
      <c r="DN13" s="71">
        <v>18000</v>
      </c>
      <c r="DO13" s="71">
        <v>17731</v>
      </c>
      <c r="DP13" s="71">
        <v>20310</v>
      </c>
      <c r="DQ13" s="3">
        <v>18934</v>
      </c>
      <c r="DR13" s="71">
        <v>20961</v>
      </c>
      <c r="DS13" s="71">
        <v>18600</v>
      </c>
      <c r="DT13" s="71">
        <v>21042</v>
      </c>
      <c r="DU13" s="71">
        <v>19364</v>
      </c>
      <c r="DV13" s="71">
        <v>19250</v>
      </c>
      <c r="DW13" s="71">
        <v>19710</v>
      </c>
      <c r="DX13" s="72">
        <v>19788</v>
      </c>
    </row>
    <row r="14" spans="1:128" x14ac:dyDescent="0.25">
      <c r="A14" s="95" t="s">
        <v>45</v>
      </c>
      <c r="B14" s="71">
        <v>24492.037765538946</v>
      </c>
      <c r="C14" s="71">
        <v>23098.962299999999</v>
      </c>
      <c r="D14" s="71">
        <v>21116.710288371061</v>
      </c>
      <c r="E14" s="71">
        <v>22303.300699300697</v>
      </c>
      <c r="F14" s="71">
        <v>18081.045599842593</v>
      </c>
      <c r="G14" s="71">
        <v>20121.126723314643</v>
      </c>
      <c r="H14" s="71">
        <v>20453.32573517448</v>
      </c>
      <c r="I14" s="71">
        <v>22352.040026595903</v>
      </c>
      <c r="J14" s="71">
        <v>22905.965917477355</v>
      </c>
      <c r="K14" s="71">
        <v>22881.67847813655</v>
      </c>
      <c r="L14" s="71">
        <v>22424.426336084194</v>
      </c>
      <c r="M14" s="71">
        <v>21401.99753294979</v>
      </c>
      <c r="N14" s="71">
        <v>18352.180451127821</v>
      </c>
      <c r="O14" s="71">
        <v>20658.546794667636</v>
      </c>
      <c r="P14" s="72">
        <v>21474.524617755837</v>
      </c>
      <c r="R14" s="71">
        <v>790</v>
      </c>
      <c r="S14" s="71">
        <v>605</v>
      </c>
      <c r="T14" s="71">
        <v>700</v>
      </c>
      <c r="U14" s="71">
        <v>517</v>
      </c>
      <c r="V14" s="71">
        <v>770</v>
      </c>
      <c r="W14" s="71">
        <v>365</v>
      </c>
      <c r="X14" s="71">
        <v>700</v>
      </c>
      <c r="Y14" s="71">
        <v>726</v>
      </c>
      <c r="Z14" s="71">
        <v>671</v>
      </c>
      <c r="AA14" s="71">
        <v>593</v>
      </c>
      <c r="AB14" s="71">
        <v>418</v>
      </c>
      <c r="AC14" s="71">
        <v>713</v>
      </c>
      <c r="AD14" s="71">
        <v>542</v>
      </c>
      <c r="AE14" s="71">
        <v>310</v>
      </c>
      <c r="AF14" s="72">
        <v>601.42857142857144</v>
      </c>
      <c r="AH14" s="71">
        <v>20212.682926829268</v>
      </c>
      <c r="AI14" s="71">
        <v>19007.524799999999</v>
      </c>
      <c r="AJ14" s="71">
        <v>17862.835060615987</v>
      </c>
      <c r="AK14" s="71">
        <v>18673.846153846152</v>
      </c>
      <c r="AL14" s="71">
        <v>14240.362811791383</v>
      </c>
      <c r="AM14" s="71">
        <v>17927.600950118765</v>
      </c>
      <c r="AN14" s="71">
        <v>16644.0872190476</v>
      </c>
      <c r="AO14" s="71">
        <v>18763.789868667918</v>
      </c>
      <c r="AP14" s="71">
        <v>18332.656826568265</v>
      </c>
      <c r="AQ14" s="71">
        <v>19205.789150073309</v>
      </c>
      <c r="AR14" s="71">
        <v>18341.243929874621</v>
      </c>
      <c r="AS14" s="71">
        <v>17672.772689425477</v>
      </c>
      <c r="AT14" s="71">
        <v>13637.894736842105</v>
      </c>
      <c r="AU14" s="71">
        <v>17322.580645161292</v>
      </c>
      <c r="AV14" s="72">
        <v>17703.261983490152</v>
      </c>
      <c r="AX14" s="71">
        <v>4279.3548387096771</v>
      </c>
      <c r="AY14" s="71">
        <v>4091.4375</v>
      </c>
      <c r="AZ14" s="71">
        <v>3253.8752277550748</v>
      </c>
      <c r="BA14" s="71">
        <v>3629.4545454545455</v>
      </c>
      <c r="BB14" s="71">
        <v>3840.6827880512092</v>
      </c>
      <c r="BC14" s="71">
        <v>2193.5257731958764</v>
      </c>
      <c r="BD14" s="71">
        <v>3809.2385161268803</v>
      </c>
      <c r="BE14" s="71">
        <v>3588.2501579279847</v>
      </c>
      <c r="BF14" s="71">
        <v>4573.3090909090906</v>
      </c>
      <c r="BG14" s="71">
        <v>3675.889328063241</v>
      </c>
      <c r="BH14" s="71">
        <v>4083.1824062095729</v>
      </c>
      <c r="BI14" s="71">
        <v>3729.2248435243141</v>
      </c>
      <c r="BJ14" s="71">
        <v>4714.2857142857147</v>
      </c>
      <c r="BK14" s="71">
        <v>3335.9661495063465</v>
      </c>
      <c r="BL14" s="72">
        <v>3771.2626342656813</v>
      </c>
      <c r="BN14" s="73">
        <v>20.5</v>
      </c>
      <c r="BO14" s="73">
        <v>23.34906857519923</v>
      </c>
      <c r="BP14" s="73">
        <v>22.831985998640004</v>
      </c>
      <c r="BQ14" s="94">
        <v>22.1</v>
      </c>
      <c r="BR14" s="73">
        <v>26.46</v>
      </c>
      <c r="BS14" s="75">
        <v>21.05</v>
      </c>
      <c r="BT14" s="73">
        <v>24.159931073889787</v>
      </c>
      <c r="BU14" s="74">
        <v>21.32</v>
      </c>
      <c r="BV14" s="73">
        <v>21.68</v>
      </c>
      <c r="BW14" s="73">
        <v>21.143000000000001</v>
      </c>
      <c r="BX14" s="73">
        <v>22.679377777777777</v>
      </c>
      <c r="BY14" s="73">
        <v>24.02</v>
      </c>
      <c r="BZ14" s="73">
        <v>28.5</v>
      </c>
      <c r="CA14" s="73">
        <v>23.56</v>
      </c>
      <c r="CB14" s="74">
        <v>23.096668816107631</v>
      </c>
      <c r="CD14" s="71">
        <v>34530</v>
      </c>
      <c r="CE14" s="71">
        <v>36984</v>
      </c>
      <c r="CF14" s="71">
        <v>33987</v>
      </c>
      <c r="CG14" s="71">
        <v>34391</v>
      </c>
      <c r="CH14" s="71">
        <v>31400</v>
      </c>
      <c r="CI14" s="71">
        <v>31448</v>
      </c>
      <c r="CJ14" s="71">
        <v>33510</v>
      </c>
      <c r="CK14" s="3">
        <v>33337</v>
      </c>
      <c r="CL14" s="71">
        <v>33121</v>
      </c>
      <c r="CM14" s="71">
        <v>33839</v>
      </c>
      <c r="CN14" s="71">
        <v>34664</v>
      </c>
      <c r="CO14" s="71">
        <v>35375</v>
      </c>
      <c r="CP14" s="71">
        <v>32390</v>
      </c>
      <c r="CQ14" s="71">
        <v>34010</v>
      </c>
      <c r="CR14" s="72">
        <v>33784.714285714283</v>
      </c>
      <c r="CT14" s="73">
        <v>62</v>
      </c>
      <c r="CU14" s="94">
        <v>64</v>
      </c>
      <c r="CV14" s="73">
        <v>70.944330634111225</v>
      </c>
      <c r="CW14" s="94">
        <v>66</v>
      </c>
      <c r="CX14" s="73">
        <v>56.24</v>
      </c>
      <c r="CY14" s="75">
        <v>97</v>
      </c>
      <c r="CZ14" s="73">
        <v>63.981291527999986</v>
      </c>
      <c r="DA14" s="74">
        <v>63.32</v>
      </c>
      <c r="DB14" s="74">
        <v>55</v>
      </c>
      <c r="DC14" s="73">
        <v>60.72</v>
      </c>
      <c r="DD14" s="73">
        <v>61.84</v>
      </c>
      <c r="DE14" s="73">
        <v>62.309999999999995</v>
      </c>
      <c r="DF14" s="73">
        <v>49</v>
      </c>
      <c r="DG14" s="73">
        <v>70.900000000000006</v>
      </c>
      <c r="DH14" s="74">
        <v>64.518258725865081</v>
      </c>
      <c r="DJ14" s="71">
        <v>22110</v>
      </c>
      <c r="DK14" s="71">
        <v>21821</v>
      </c>
      <c r="DL14" s="71">
        <v>19237</v>
      </c>
      <c r="DM14" s="71">
        <v>19962</v>
      </c>
      <c r="DN14" s="71">
        <v>18000</v>
      </c>
      <c r="DO14" s="71">
        <v>17731</v>
      </c>
      <c r="DP14" s="71">
        <v>20310</v>
      </c>
      <c r="DQ14" s="3">
        <v>18934</v>
      </c>
      <c r="DR14" s="71">
        <v>20961</v>
      </c>
      <c r="DS14" s="71">
        <v>18600</v>
      </c>
      <c r="DT14" s="71">
        <v>21042</v>
      </c>
      <c r="DU14" s="71">
        <v>19364</v>
      </c>
      <c r="DV14" s="71">
        <v>19250</v>
      </c>
      <c r="DW14" s="71">
        <v>19710</v>
      </c>
      <c r="DX14" s="72">
        <v>19788</v>
      </c>
    </row>
    <row r="15" spans="1:128" x14ac:dyDescent="0.25">
      <c r="A15" s="95" t="s">
        <v>44</v>
      </c>
      <c r="B15" s="71">
        <v>24492.037765538946</v>
      </c>
      <c r="C15" s="71">
        <v>25347.28704285714</v>
      </c>
      <c r="D15" s="71">
        <v>23815.72885909762</v>
      </c>
      <c r="E15" s="71">
        <v>25418.89488336373</v>
      </c>
      <c r="F15" s="71">
        <v>22221.170592929258</v>
      </c>
      <c r="G15" s="71">
        <v>23217.258363725126</v>
      </c>
      <c r="H15" s="71">
        <v>22907.541914861042</v>
      </c>
      <c r="I15" s="71">
        <v>25949.569330650174</v>
      </c>
      <c r="J15" s="71">
        <v>26068.820177983187</v>
      </c>
      <c r="K15" s="71">
        <v>24026.094800650189</v>
      </c>
      <c r="L15" s="71">
        <v>23905.418375678553</v>
      </c>
      <c r="M15" s="71">
        <v>25792.634406933877</v>
      </c>
      <c r="N15" s="71">
        <v>18117.04433497537</v>
      </c>
      <c r="O15" s="71">
        <v>24471.12927741935</v>
      </c>
      <c r="P15" s="72">
        <v>23982.187866190252</v>
      </c>
      <c r="R15" s="71">
        <v>790</v>
      </c>
      <c r="S15" s="71">
        <v>605</v>
      </c>
      <c r="T15" s="71">
        <v>700</v>
      </c>
      <c r="U15" s="71">
        <v>517</v>
      </c>
      <c r="V15" s="71">
        <v>770</v>
      </c>
      <c r="W15" s="71">
        <v>378</v>
      </c>
      <c r="X15" s="71">
        <v>700</v>
      </c>
      <c r="Y15" s="71">
        <v>738.2</v>
      </c>
      <c r="Z15" s="71">
        <v>680</v>
      </c>
      <c r="AA15" s="71">
        <v>598</v>
      </c>
      <c r="AB15" s="71">
        <v>418</v>
      </c>
      <c r="AC15" s="71">
        <v>713</v>
      </c>
      <c r="AD15" s="71">
        <v>542</v>
      </c>
      <c r="AE15" s="71">
        <v>310</v>
      </c>
      <c r="AF15" s="72">
        <v>604.22857142857151</v>
      </c>
      <c r="AH15" s="71">
        <v>20212.682926829268</v>
      </c>
      <c r="AI15" s="71">
        <v>21255.84954285714</v>
      </c>
      <c r="AJ15" s="71">
        <v>20612.373551218756</v>
      </c>
      <c r="AK15" s="71">
        <v>21789.440337909185</v>
      </c>
      <c r="AL15" s="71">
        <v>18380.487804878048</v>
      </c>
      <c r="AM15" s="71">
        <v>21023.732590529249</v>
      </c>
      <c r="AN15" s="71">
        <v>19098.303398734162</v>
      </c>
      <c r="AO15" s="71">
        <v>22361.319172722189</v>
      </c>
      <c r="AP15" s="71">
        <v>21495.511087074097</v>
      </c>
      <c r="AQ15" s="71">
        <v>20350.205472586949</v>
      </c>
      <c r="AR15" s="71">
        <v>19822.23596946898</v>
      </c>
      <c r="AS15" s="71">
        <v>22063.409563409565</v>
      </c>
      <c r="AT15" s="71">
        <v>13402.758620689656</v>
      </c>
      <c r="AU15" s="71">
        <v>21135.163127913002</v>
      </c>
      <c r="AV15" s="72">
        <v>20214.533797630018</v>
      </c>
      <c r="AX15" s="71">
        <v>4279.3548387096771</v>
      </c>
      <c r="AY15" s="71">
        <v>4091.4375</v>
      </c>
      <c r="AZ15" s="71">
        <v>3203.3553078788659</v>
      </c>
      <c r="BA15" s="71">
        <v>3629.4545454545455</v>
      </c>
      <c r="BB15" s="71">
        <v>3840.6827880512092</v>
      </c>
      <c r="BC15" s="71">
        <v>2193.5257731958764</v>
      </c>
      <c r="BD15" s="71">
        <v>3809.2385161268803</v>
      </c>
      <c r="BE15" s="71">
        <v>3588.2501579279847</v>
      </c>
      <c r="BF15" s="71">
        <v>4573.3090909090906</v>
      </c>
      <c r="BG15" s="71">
        <v>3675.889328063241</v>
      </c>
      <c r="BH15" s="71">
        <v>4083.1824062095729</v>
      </c>
      <c r="BI15" s="71">
        <v>3729.2248435243141</v>
      </c>
      <c r="BJ15" s="71">
        <v>4714.2857142857147</v>
      </c>
      <c r="BK15" s="71">
        <v>3335.9661495063465</v>
      </c>
      <c r="BL15" s="72">
        <v>3767.6540685602376</v>
      </c>
      <c r="BN15" s="73">
        <v>20.5</v>
      </c>
      <c r="BO15" s="73">
        <v>20.879334844047115</v>
      </c>
      <c r="BP15" s="73">
        <v>19.786367590640005</v>
      </c>
      <c r="BQ15" s="94">
        <v>18.940000000000001</v>
      </c>
      <c r="BR15" s="73">
        <v>20.5</v>
      </c>
      <c r="BS15" s="75">
        <v>17.95</v>
      </c>
      <c r="BT15" s="73">
        <v>21.055273424269327</v>
      </c>
      <c r="BU15" s="74">
        <v>17.89</v>
      </c>
      <c r="BV15" s="73">
        <v>18.489999999999998</v>
      </c>
      <c r="BW15" s="73">
        <v>19.954000000000001</v>
      </c>
      <c r="BX15" s="73">
        <v>20.984918181818184</v>
      </c>
      <c r="BY15" s="73">
        <v>19.239999999999998</v>
      </c>
      <c r="BZ15" s="73">
        <v>29</v>
      </c>
      <c r="CA15" s="73">
        <v>19.309999999999999</v>
      </c>
      <c r="CB15" s="74">
        <v>20.319992431483907</v>
      </c>
      <c r="CD15" s="71">
        <v>34530</v>
      </c>
      <c r="CE15" s="71">
        <v>36984</v>
      </c>
      <c r="CF15" s="71">
        <v>33987</v>
      </c>
      <c r="CG15" s="71">
        <v>34391</v>
      </c>
      <c r="CH15" s="71">
        <v>31400</v>
      </c>
      <c r="CI15" s="71">
        <v>31448</v>
      </c>
      <c r="CJ15" s="71">
        <v>33510</v>
      </c>
      <c r="CK15" s="3">
        <v>33337</v>
      </c>
      <c r="CL15" s="71">
        <v>33121</v>
      </c>
      <c r="CM15" s="71">
        <v>33839</v>
      </c>
      <c r="CN15" s="71">
        <v>34664</v>
      </c>
      <c r="CO15" s="71">
        <v>35375</v>
      </c>
      <c r="CP15" s="71">
        <v>32390</v>
      </c>
      <c r="CQ15" s="71">
        <v>34010</v>
      </c>
      <c r="CR15" s="72">
        <v>33784.714285714283</v>
      </c>
      <c r="CT15" s="73">
        <v>62</v>
      </c>
      <c r="CU15" s="94">
        <v>64</v>
      </c>
      <c r="CV15" s="73">
        <v>72.063189316596819</v>
      </c>
      <c r="CW15" s="94">
        <v>66</v>
      </c>
      <c r="CX15" s="73">
        <v>56.24</v>
      </c>
      <c r="CY15" s="75">
        <v>97</v>
      </c>
      <c r="CZ15" s="73">
        <v>63.981291527999986</v>
      </c>
      <c r="DA15" s="74">
        <v>63.32</v>
      </c>
      <c r="DB15" s="74">
        <v>55</v>
      </c>
      <c r="DC15" s="73">
        <v>60.72</v>
      </c>
      <c r="DD15" s="73">
        <v>61.84</v>
      </c>
      <c r="DE15" s="73">
        <v>62.309999999999995</v>
      </c>
      <c r="DF15" s="73">
        <v>49</v>
      </c>
      <c r="DG15" s="73">
        <v>70.900000000000006</v>
      </c>
      <c r="DH15" s="74">
        <v>64.598177203185486</v>
      </c>
      <c r="DJ15" s="71">
        <v>22110</v>
      </c>
      <c r="DK15" s="71">
        <v>21821</v>
      </c>
      <c r="DL15" s="71">
        <v>19237</v>
      </c>
      <c r="DM15" s="71">
        <v>19962</v>
      </c>
      <c r="DN15" s="71">
        <v>18000</v>
      </c>
      <c r="DO15" s="71">
        <v>17731</v>
      </c>
      <c r="DP15" s="71">
        <v>20310</v>
      </c>
      <c r="DQ15" s="3">
        <v>18934</v>
      </c>
      <c r="DR15" s="71">
        <v>20961</v>
      </c>
      <c r="DS15" s="71">
        <v>18600</v>
      </c>
      <c r="DT15" s="71">
        <v>21042</v>
      </c>
      <c r="DU15" s="71">
        <v>19364</v>
      </c>
      <c r="DV15" s="71">
        <v>19250</v>
      </c>
      <c r="DW15" s="71">
        <v>19710</v>
      </c>
      <c r="DX15" s="72">
        <v>19788</v>
      </c>
    </row>
    <row r="16" spans="1:128" x14ac:dyDescent="0.25">
      <c r="A16" s="95" t="s">
        <v>42</v>
      </c>
      <c r="B16" s="71">
        <v>20402.312037153257</v>
      </c>
      <c r="C16" s="71">
        <v>24122.936699999998</v>
      </c>
      <c r="D16" s="71">
        <v>21608.002098006637</v>
      </c>
      <c r="E16" s="71">
        <v>19794.436919132571</v>
      </c>
      <c r="F16" s="71">
        <v>52994.848824188128</v>
      </c>
      <c r="G16" s="71">
        <v>19592.142647331424</v>
      </c>
      <c r="H16" s="71">
        <v>24149.280714630262</v>
      </c>
      <c r="I16" s="71">
        <v>22404.995219075678</v>
      </c>
      <c r="J16" s="71">
        <v>23989.625651729802</v>
      </c>
      <c r="K16" s="71">
        <v>22313.976260637712</v>
      </c>
      <c r="L16" s="71">
        <v>22871.258286968376</v>
      </c>
      <c r="M16" s="71">
        <v>22731.015353819748</v>
      </c>
      <c r="N16" s="71">
        <v>19956.638655462186</v>
      </c>
      <c r="O16" s="71">
        <v>22928.861012684458</v>
      </c>
      <c r="P16" s="72">
        <v>24275.737884344304</v>
      </c>
      <c r="R16" s="71">
        <v>1100</v>
      </c>
      <c r="S16" s="71">
        <v>605</v>
      </c>
      <c r="T16" s="71">
        <v>700</v>
      </c>
      <c r="U16" s="71">
        <v>517</v>
      </c>
      <c r="V16" s="71">
        <v>770</v>
      </c>
      <c r="W16" s="71">
        <v>362</v>
      </c>
      <c r="X16" s="71">
        <v>700</v>
      </c>
      <c r="Y16" s="71">
        <v>726.2</v>
      </c>
      <c r="Z16" s="71">
        <v>674</v>
      </c>
      <c r="AA16" s="71">
        <v>590</v>
      </c>
      <c r="AB16" s="71">
        <v>418</v>
      </c>
      <c r="AC16" s="71">
        <v>713</v>
      </c>
      <c r="AD16" s="71">
        <v>542</v>
      </c>
      <c r="AE16" s="71">
        <v>310</v>
      </c>
      <c r="AF16" s="72">
        <v>623.37142857142862</v>
      </c>
      <c r="AH16" s="71">
        <v>16122.957198443581</v>
      </c>
      <c r="AI16" s="71">
        <v>20031.499199999998</v>
      </c>
      <c r="AJ16" s="71">
        <v>18436.67556279273</v>
      </c>
      <c r="AK16" s="71">
        <v>16164.982373678025</v>
      </c>
      <c r="AL16" s="71">
        <v>42194.848824188128</v>
      </c>
      <c r="AM16" s="71">
        <v>17398.616874135547</v>
      </c>
      <c r="AN16" s="71">
        <v>20340.042198503383</v>
      </c>
      <c r="AO16" s="71">
        <v>18816.745061147692</v>
      </c>
      <c r="AP16" s="71">
        <v>19416.316560820713</v>
      </c>
      <c r="AQ16" s="71">
        <v>18638.086932574472</v>
      </c>
      <c r="AR16" s="71">
        <v>18788.075880758803</v>
      </c>
      <c r="AS16" s="71">
        <v>19001.790510295436</v>
      </c>
      <c r="AT16" s="71">
        <v>15242.35294117647</v>
      </c>
      <c r="AU16" s="71">
        <v>19592.89486317811</v>
      </c>
      <c r="AV16" s="72">
        <v>20013.277498692365</v>
      </c>
      <c r="AX16" s="71">
        <v>4279.3548387096771</v>
      </c>
      <c r="AY16" s="71">
        <v>4091.4375</v>
      </c>
      <c r="AZ16" s="71">
        <v>3171.3265352139074</v>
      </c>
      <c r="BA16" s="71">
        <v>3629.4545454545455</v>
      </c>
      <c r="BB16" s="71">
        <v>10800</v>
      </c>
      <c r="BC16" s="71">
        <v>2193.5257731958764</v>
      </c>
      <c r="BD16" s="71">
        <v>3809.2385161268803</v>
      </c>
      <c r="BE16" s="71">
        <v>3588.2501579279847</v>
      </c>
      <c r="BF16" s="71">
        <v>4573.3090909090906</v>
      </c>
      <c r="BG16" s="71">
        <v>3675.889328063241</v>
      </c>
      <c r="BH16" s="71">
        <v>4083.1824062095729</v>
      </c>
      <c r="BI16" s="71">
        <v>3729.2248435243141</v>
      </c>
      <c r="BJ16" s="71">
        <v>4714.2857142857147</v>
      </c>
      <c r="BK16" s="71">
        <v>3335.9661495063465</v>
      </c>
      <c r="BL16" s="72">
        <v>4262.4603856519398</v>
      </c>
      <c r="BN16" s="73">
        <v>25.7</v>
      </c>
      <c r="BO16" s="73">
        <v>22.155505964326426</v>
      </c>
      <c r="BP16" s="73">
        <v>22.121341703440002</v>
      </c>
      <c r="BQ16" s="94">
        <v>25.53</v>
      </c>
      <c r="BR16" s="73">
        <v>8.93</v>
      </c>
      <c r="BS16" s="75">
        <v>21.69</v>
      </c>
      <c r="BT16" s="73">
        <v>19.769870488744019</v>
      </c>
      <c r="BU16" s="74">
        <v>21.26</v>
      </c>
      <c r="BV16" s="73">
        <v>20.47</v>
      </c>
      <c r="BW16" s="73">
        <v>21.786999999999999</v>
      </c>
      <c r="BX16" s="73">
        <v>22.140000000000004</v>
      </c>
      <c r="BY16" s="73">
        <v>22.34</v>
      </c>
      <c r="BZ16" s="73">
        <v>25.5</v>
      </c>
      <c r="CA16" s="73">
        <v>20.83</v>
      </c>
      <c r="CB16" s="74">
        <v>21.444551296893604</v>
      </c>
      <c r="CD16" s="71">
        <v>34530</v>
      </c>
      <c r="CE16" s="71">
        <v>36984</v>
      </c>
      <c r="CF16" s="71">
        <v>33987</v>
      </c>
      <c r="CG16" s="71">
        <v>34391</v>
      </c>
      <c r="CH16" s="71">
        <v>31400</v>
      </c>
      <c r="CI16" s="71">
        <v>31448</v>
      </c>
      <c r="CJ16" s="71">
        <v>33510</v>
      </c>
      <c r="CK16" s="3">
        <v>33337</v>
      </c>
      <c r="CL16" s="71">
        <v>33121</v>
      </c>
      <c r="CM16" s="71">
        <v>33839</v>
      </c>
      <c r="CN16" s="71">
        <v>34664</v>
      </c>
      <c r="CO16" s="71">
        <v>35375</v>
      </c>
      <c r="CP16" s="71">
        <v>32390</v>
      </c>
      <c r="CQ16" s="71">
        <v>34010</v>
      </c>
      <c r="CR16" s="72">
        <v>33784.714285714283</v>
      </c>
      <c r="CT16" s="73">
        <v>62</v>
      </c>
      <c r="CU16" s="94">
        <v>64</v>
      </c>
      <c r="CV16" s="73">
        <v>72.790990595495231</v>
      </c>
      <c r="CW16" s="94">
        <v>66</v>
      </c>
      <c r="CX16" s="73">
        <v>20</v>
      </c>
      <c r="CY16" s="75">
        <v>97</v>
      </c>
      <c r="CZ16" s="73">
        <v>63.981291527999986</v>
      </c>
      <c r="DA16" s="74">
        <v>63.32</v>
      </c>
      <c r="DB16" s="74">
        <v>55</v>
      </c>
      <c r="DC16" s="73">
        <v>60.72</v>
      </c>
      <c r="DD16" s="73">
        <v>61.84</v>
      </c>
      <c r="DE16" s="73">
        <v>62.309999999999995</v>
      </c>
      <c r="DF16" s="73">
        <v>49</v>
      </c>
      <c r="DG16" s="73">
        <v>70.900000000000006</v>
      </c>
      <c r="DH16" s="74">
        <v>62.061591580249662</v>
      </c>
      <c r="DJ16" s="71">
        <v>22110</v>
      </c>
      <c r="DK16" s="71">
        <v>21821</v>
      </c>
      <c r="DL16" s="71">
        <v>19237</v>
      </c>
      <c r="DM16" s="71">
        <v>19962</v>
      </c>
      <c r="DN16" s="71">
        <v>18000</v>
      </c>
      <c r="DO16" s="71">
        <v>17731</v>
      </c>
      <c r="DP16" s="71">
        <v>20310</v>
      </c>
      <c r="DQ16" s="3">
        <v>18934</v>
      </c>
      <c r="DR16" s="71">
        <v>20961</v>
      </c>
      <c r="DS16" s="71">
        <v>18600</v>
      </c>
      <c r="DT16" s="71">
        <v>21042</v>
      </c>
      <c r="DU16" s="71">
        <v>19364</v>
      </c>
      <c r="DV16" s="71">
        <v>19250</v>
      </c>
      <c r="DW16" s="71">
        <v>19710</v>
      </c>
      <c r="DX16" s="72">
        <v>19788</v>
      </c>
    </row>
    <row r="17" spans="1:128" x14ac:dyDescent="0.25">
      <c r="A17" s="95" t="s">
        <v>49</v>
      </c>
      <c r="B17" s="71">
        <v>27172.172518267686</v>
      </c>
      <c r="C17" s="71">
        <v>26271.454414285712</v>
      </c>
      <c r="D17" s="71">
        <v>23937.007329765125</v>
      </c>
      <c r="E17" s="71">
        <v>23672.776546425888</v>
      </c>
      <c r="F17" s="71">
        <v>23599.166195005455</v>
      </c>
      <c r="G17" s="71">
        <v>21457.231745630794</v>
      </c>
      <c r="H17" s="71">
        <v>25258.514791126861</v>
      </c>
      <c r="I17" s="71">
        <v>25949.569330650174</v>
      </c>
      <c r="J17" s="71">
        <v>26068.820177983187</v>
      </c>
      <c r="K17" s="71">
        <v>24026.094800650189</v>
      </c>
      <c r="L17" s="71">
        <v>25732.310888890708</v>
      </c>
      <c r="M17" s="71">
        <v>25310.312794719022</v>
      </c>
      <c r="N17" s="71">
        <v>20909.285714285714</v>
      </c>
      <c r="O17" s="71">
        <v>23061.437391652311</v>
      </c>
      <c r="P17" s="72">
        <v>24459.011045667059</v>
      </c>
      <c r="R17" s="71">
        <v>790</v>
      </c>
      <c r="S17" s="71">
        <v>605</v>
      </c>
      <c r="T17" s="71">
        <v>700</v>
      </c>
      <c r="U17" s="71">
        <v>517</v>
      </c>
      <c r="V17" s="71">
        <v>770</v>
      </c>
      <c r="W17" s="71">
        <v>370</v>
      </c>
      <c r="X17" s="71">
        <v>700</v>
      </c>
      <c r="Y17" s="71">
        <v>738.2</v>
      </c>
      <c r="Z17" s="71">
        <v>680</v>
      </c>
      <c r="AA17" s="71">
        <v>598</v>
      </c>
      <c r="AB17" s="71">
        <v>418</v>
      </c>
      <c r="AC17" s="71">
        <v>713</v>
      </c>
      <c r="AD17" s="71">
        <v>542</v>
      </c>
      <c r="AE17" s="71">
        <v>310</v>
      </c>
      <c r="AF17" s="72">
        <v>603.65714285714296</v>
      </c>
      <c r="AH17" s="71">
        <v>22892.817679558008</v>
      </c>
      <c r="AI17" s="71">
        <v>22180.016914285712</v>
      </c>
      <c r="AJ17" s="71">
        <v>20612.373551218756</v>
      </c>
      <c r="AK17" s="71">
        <v>20043.322000971344</v>
      </c>
      <c r="AL17" s="71">
        <v>18552.437223042838</v>
      </c>
      <c r="AM17" s="71">
        <v>19263.705972434916</v>
      </c>
      <c r="AN17" s="71">
        <v>21449.276274999982</v>
      </c>
      <c r="AO17" s="71">
        <v>22361.319172722189</v>
      </c>
      <c r="AP17" s="71">
        <v>21495.511087074097</v>
      </c>
      <c r="AQ17" s="71">
        <v>20350.205472586949</v>
      </c>
      <c r="AR17" s="71">
        <v>21649.128482681135</v>
      </c>
      <c r="AS17" s="71">
        <v>21581.08795119471</v>
      </c>
      <c r="AT17" s="71">
        <v>16195</v>
      </c>
      <c r="AU17" s="71">
        <v>19725.471242145963</v>
      </c>
      <c r="AV17" s="72">
        <v>20596.548073208331</v>
      </c>
      <c r="AX17" s="71">
        <v>4279.3548387096771</v>
      </c>
      <c r="AY17" s="71">
        <v>4091.4375</v>
      </c>
      <c r="AZ17" s="71">
        <v>3324.6337785463697</v>
      </c>
      <c r="BA17" s="71">
        <v>3629.4545454545455</v>
      </c>
      <c r="BB17" s="71">
        <v>5046.7289719626169</v>
      </c>
      <c r="BC17" s="71">
        <v>2193.5257731958764</v>
      </c>
      <c r="BD17" s="71">
        <v>3809.2385161268803</v>
      </c>
      <c r="BE17" s="71">
        <v>3588.2501579279847</v>
      </c>
      <c r="BF17" s="71">
        <v>4573.3090909090906</v>
      </c>
      <c r="BG17" s="71">
        <v>3675.889328063241</v>
      </c>
      <c r="BH17" s="71">
        <v>4083.1824062095729</v>
      </c>
      <c r="BI17" s="71">
        <v>3729.2248435243141</v>
      </c>
      <c r="BJ17" s="71">
        <v>4714.2857142857147</v>
      </c>
      <c r="BK17" s="71">
        <v>3335.9661495063465</v>
      </c>
      <c r="BL17" s="72">
        <v>3862.4629724587317</v>
      </c>
      <c r="BN17" s="73">
        <v>18.100000000000001</v>
      </c>
      <c r="BO17" s="73">
        <v>20.009362558878482</v>
      </c>
      <c r="BP17" s="73">
        <v>19.786367590640005</v>
      </c>
      <c r="BQ17" s="94">
        <v>20.59</v>
      </c>
      <c r="BR17" s="73">
        <v>20.309999999999999</v>
      </c>
      <c r="BS17" s="75">
        <v>19.59</v>
      </c>
      <c r="BT17" s="73">
        <v>18.747485688768318</v>
      </c>
      <c r="BU17" s="74">
        <v>17.89</v>
      </c>
      <c r="BV17" s="73">
        <v>18.489999999999998</v>
      </c>
      <c r="BW17" s="73">
        <v>19.954000000000001</v>
      </c>
      <c r="BX17" s="73">
        <v>19.214075999999999</v>
      </c>
      <c r="BY17" s="73">
        <v>19.670000000000002</v>
      </c>
      <c r="BZ17" s="73">
        <v>24</v>
      </c>
      <c r="CA17" s="73">
        <v>20.69</v>
      </c>
      <c r="CB17" s="74">
        <v>19.788663702734773</v>
      </c>
      <c r="CD17" s="71">
        <v>34530</v>
      </c>
      <c r="CE17" s="71">
        <v>36984</v>
      </c>
      <c r="CF17" s="71">
        <v>33987</v>
      </c>
      <c r="CG17" s="71">
        <v>34391</v>
      </c>
      <c r="CH17" s="71">
        <v>31400</v>
      </c>
      <c r="CI17" s="71">
        <v>31448</v>
      </c>
      <c r="CJ17" s="71">
        <v>33510</v>
      </c>
      <c r="CK17" s="3">
        <v>33337</v>
      </c>
      <c r="CL17" s="71">
        <v>33121</v>
      </c>
      <c r="CM17" s="71">
        <v>33839</v>
      </c>
      <c r="CN17" s="71">
        <v>34664</v>
      </c>
      <c r="CO17" s="71">
        <v>35375</v>
      </c>
      <c r="CP17" s="71">
        <v>32390</v>
      </c>
      <c r="CQ17" s="71">
        <v>34010</v>
      </c>
      <c r="CR17" s="72">
        <v>33784.714285714283</v>
      </c>
      <c r="CT17" s="73">
        <v>62</v>
      </c>
      <c r="CU17" s="94">
        <v>64</v>
      </c>
      <c r="CV17" s="73">
        <v>69.434414548038419</v>
      </c>
      <c r="CW17" s="94">
        <v>66</v>
      </c>
      <c r="CX17" s="73">
        <v>42.8</v>
      </c>
      <c r="CY17" s="75">
        <v>97</v>
      </c>
      <c r="CZ17" s="73">
        <v>63.981291527999986</v>
      </c>
      <c r="DA17" s="74">
        <v>63.32</v>
      </c>
      <c r="DB17" s="74">
        <v>55</v>
      </c>
      <c r="DC17" s="73">
        <v>60.72</v>
      </c>
      <c r="DD17" s="73">
        <v>61.84</v>
      </c>
      <c r="DE17" s="73">
        <v>62.309999999999995</v>
      </c>
      <c r="DF17" s="73">
        <v>49</v>
      </c>
      <c r="DG17" s="73">
        <v>70.900000000000006</v>
      </c>
      <c r="DH17" s="74">
        <v>63.450407576859888</v>
      </c>
      <c r="DJ17" s="71">
        <v>22110</v>
      </c>
      <c r="DK17" s="71">
        <v>21821</v>
      </c>
      <c r="DL17" s="71">
        <v>19237</v>
      </c>
      <c r="DM17" s="71">
        <v>19962</v>
      </c>
      <c r="DN17" s="71">
        <v>18000</v>
      </c>
      <c r="DO17" s="71">
        <v>17731</v>
      </c>
      <c r="DP17" s="71">
        <v>20310</v>
      </c>
      <c r="DQ17" s="3">
        <v>18934</v>
      </c>
      <c r="DR17" s="71">
        <v>20961</v>
      </c>
      <c r="DS17" s="71">
        <v>18600</v>
      </c>
      <c r="DT17" s="71">
        <v>21042</v>
      </c>
      <c r="DU17" s="71">
        <v>19364</v>
      </c>
      <c r="DV17" s="71">
        <v>19250</v>
      </c>
      <c r="DW17" s="71">
        <v>19710</v>
      </c>
      <c r="DX17" s="72">
        <v>19788</v>
      </c>
    </row>
    <row r="18" spans="1:128" x14ac:dyDescent="0.25">
      <c r="A18" s="95" t="s">
        <v>43</v>
      </c>
      <c r="B18" s="71">
        <v>24010.78341013825</v>
      </c>
      <c r="C18" s="71">
        <v>23263.529614285708</v>
      </c>
      <c r="D18" s="71">
        <v>21609.120386931809</v>
      </c>
      <c r="E18" s="71">
        <v>27374.678941311853</v>
      </c>
      <c r="F18" s="71">
        <v>47424.434389140275</v>
      </c>
      <c r="G18" s="71">
        <v>21920.44683958375</v>
      </c>
      <c r="H18" s="71">
        <v>24022.578481476405</v>
      </c>
      <c r="I18" s="71">
        <v>22352.040026595903</v>
      </c>
      <c r="J18" s="71">
        <v>22905.965917477355</v>
      </c>
      <c r="K18" s="71">
        <v>21445.362459517819</v>
      </c>
      <c r="L18" s="71">
        <v>23343.858202336305</v>
      </c>
      <c r="M18" s="71">
        <v>22937.369639904402</v>
      </c>
      <c r="N18" s="71">
        <v>19109.841269841269</v>
      </c>
      <c r="O18" s="71">
        <v>22204.204707065292</v>
      </c>
      <c r="P18" s="72">
        <v>24566.015306114743</v>
      </c>
      <c r="R18" s="71">
        <v>790</v>
      </c>
      <c r="S18" s="71">
        <v>605</v>
      </c>
      <c r="T18" s="71">
        <v>700</v>
      </c>
      <c r="U18" s="71">
        <v>517</v>
      </c>
      <c r="V18" s="71">
        <v>770</v>
      </c>
      <c r="W18" s="71">
        <v>372</v>
      </c>
      <c r="X18" s="71">
        <v>700</v>
      </c>
      <c r="Y18" s="71">
        <v>726</v>
      </c>
      <c r="Z18" s="71">
        <v>671</v>
      </c>
      <c r="AA18" s="71">
        <v>586</v>
      </c>
      <c r="AB18" s="71">
        <v>418</v>
      </c>
      <c r="AC18" s="71">
        <v>713</v>
      </c>
      <c r="AD18" s="71">
        <v>542</v>
      </c>
      <c r="AE18" s="71">
        <v>310</v>
      </c>
      <c r="AF18" s="72">
        <v>601.42857142857144</v>
      </c>
      <c r="AH18" s="71">
        <v>19731.428571428572</v>
      </c>
      <c r="AI18" s="71">
        <v>19172.092114285708</v>
      </c>
      <c r="AJ18" s="71">
        <v>18437.793851717903</v>
      </c>
      <c r="AK18" s="71">
        <v>23745.224395857309</v>
      </c>
      <c r="AL18" s="71">
        <v>42624.434389140275</v>
      </c>
      <c r="AM18" s="71">
        <v>19726.921066387873</v>
      </c>
      <c r="AN18" s="71">
        <v>20213.339965349525</v>
      </c>
      <c r="AO18" s="71">
        <v>18763.789868667918</v>
      </c>
      <c r="AP18" s="71">
        <v>18332.656826568265</v>
      </c>
      <c r="AQ18" s="71">
        <v>17769.473131454579</v>
      </c>
      <c r="AR18" s="71">
        <v>19260.675796126732</v>
      </c>
      <c r="AS18" s="71">
        <v>19208.144796380089</v>
      </c>
      <c r="AT18" s="71">
        <v>14395.555555555555</v>
      </c>
      <c r="AU18" s="71">
        <v>18868.238557558947</v>
      </c>
      <c r="AV18" s="72">
        <v>20732.126349034235</v>
      </c>
      <c r="AX18" s="71">
        <v>4279.3548387096771</v>
      </c>
      <c r="AY18" s="71">
        <v>4091.4375</v>
      </c>
      <c r="AZ18" s="71">
        <v>3171.3265352139074</v>
      </c>
      <c r="BA18" s="71">
        <v>3629.4545454545455</v>
      </c>
      <c r="BB18" s="71">
        <v>4800</v>
      </c>
      <c r="BC18" s="71">
        <v>2193.5257731958764</v>
      </c>
      <c r="BD18" s="71">
        <v>3809.2385161268803</v>
      </c>
      <c r="BE18" s="71">
        <v>3588.2501579279847</v>
      </c>
      <c r="BF18" s="71">
        <v>4573.3090909090906</v>
      </c>
      <c r="BG18" s="71">
        <v>3675.889328063241</v>
      </c>
      <c r="BH18" s="71">
        <v>4083.1824062095729</v>
      </c>
      <c r="BI18" s="71">
        <v>3729.2248435243141</v>
      </c>
      <c r="BJ18" s="71">
        <v>4714.2857142857147</v>
      </c>
      <c r="BK18" s="71">
        <v>3335.9661495063465</v>
      </c>
      <c r="BL18" s="72">
        <v>3833.8889570805113</v>
      </c>
      <c r="BN18" s="73">
        <v>21</v>
      </c>
      <c r="BO18" s="73">
        <v>23.148647385712547</v>
      </c>
      <c r="BP18" s="73">
        <v>22.12</v>
      </c>
      <c r="BQ18" s="94">
        <v>17.38</v>
      </c>
      <c r="BR18" s="73">
        <v>8.84</v>
      </c>
      <c r="BS18" s="75">
        <v>19.13</v>
      </c>
      <c r="BT18" s="73">
        <v>19.893792945120865</v>
      </c>
      <c r="BU18" s="74">
        <v>21.32</v>
      </c>
      <c r="BV18" s="73">
        <v>21.68</v>
      </c>
      <c r="BW18" s="73">
        <v>22.852</v>
      </c>
      <c r="BX18" s="73">
        <v>21.59675</v>
      </c>
      <c r="BY18" s="73">
        <v>22.1</v>
      </c>
      <c r="BZ18" s="73">
        <v>27</v>
      </c>
      <c r="CA18" s="73">
        <v>21.63</v>
      </c>
      <c r="CB18" s="74">
        <v>20.69222788077381</v>
      </c>
      <c r="CD18" s="71">
        <v>34530</v>
      </c>
      <c r="CE18" s="71">
        <v>36984</v>
      </c>
      <c r="CF18" s="71">
        <v>33987</v>
      </c>
      <c r="CG18" s="71">
        <v>34391</v>
      </c>
      <c r="CH18" s="71">
        <v>31400</v>
      </c>
      <c r="CI18" s="71">
        <v>31448</v>
      </c>
      <c r="CJ18" s="71">
        <v>33510</v>
      </c>
      <c r="CK18" s="3">
        <v>33337</v>
      </c>
      <c r="CL18" s="71">
        <v>33121</v>
      </c>
      <c r="CM18" s="71">
        <v>33839</v>
      </c>
      <c r="CN18" s="71">
        <v>34664</v>
      </c>
      <c r="CO18" s="71">
        <v>35375</v>
      </c>
      <c r="CP18" s="71">
        <v>32390</v>
      </c>
      <c r="CQ18" s="71">
        <v>34010</v>
      </c>
      <c r="CR18" s="72">
        <v>33784.714285714283</v>
      </c>
      <c r="CT18" s="73">
        <v>62</v>
      </c>
      <c r="CU18" s="94">
        <v>64</v>
      </c>
      <c r="CV18" s="73">
        <v>72.790990595495231</v>
      </c>
      <c r="CW18" s="94">
        <v>66</v>
      </c>
      <c r="CX18" s="73">
        <v>45</v>
      </c>
      <c r="CY18" s="75">
        <v>97</v>
      </c>
      <c r="CZ18" s="73">
        <v>63.981291527999986</v>
      </c>
      <c r="DA18" s="74">
        <v>63.32</v>
      </c>
      <c r="DB18" s="74">
        <v>55</v>
      </c>
      <c r="DC18" s="73">
        <v>60.72</v>
      </c>
      <c r="DD18" s="73">
        <v>61.84</v>
      </c>
      <c r="DE18" s="73">
        <v>62.309999999999995</v>
      </c>
      <c r="DF18" s="73">
        <v>49</v>
      </c>
      <c r="DG18" s="73">
        <v>70.900000000000006</v>
      </c>
      <c r="DH18" s="74">
        <v>63.847305865963946</v>
      </c>
      <c r="DJ18" s="71">
        <v>22110</v>
      </c>
      <c r="DK18" s="71">
        <v>21821</v>
      </c>
      <c r="DL18" s="71">
        <v>19237</v>
      </c>
      <c r="DM18" s="71">
        <v>19962</v>
      </c>
      <c r="DN18" s="71">
        <v>18000</v>
      </c>
      <c r="DO18" s="71">
        <v>17731</v>
      </c>
      <c r="DP18" s="71">
        <v>20310</v>
      </c>
      <c r="DQ18" s="3">
        <v>18934</v>
      </c>
      <c r="DR18" s="71">
        <v>20961</v>
      </c>
      <c r="DS18" s="71">
        <v>18600</v>
      </c>
      <c r="DT18" s="71">
        <v>21042</v>
      </c>
      <c r="DU18" s="71">
        <v>19364</v>
      </c>
      <c r="DV18" s="71">
        <v>19250</v>
      </c>
      <c r="DW18" s="71">
        <v>19710</v>
      </c>
      <c r="DX18" s="72">
        <v>19788</v>
      </c>
    </row>
    <row r="19" spans="1:128" x14ac:dyDescent="0.25">
      <c r="A19" s="95" t="s">
        <v>50</v>
      </c>
      <c r="B19" s="71">
        <v>23551.912978244563</v>
      </c>
      <c r="C19" s="71">
        <v>29598.456951428572</v>
      </c>
      <c r="D19" s="71">
        <v>26569.976952107099</v>
      </c>
      <c r="E19" s="71">
        <v>25418.89488336373</v>
      </c>
      <c r="F19" s="71">
        <v>19713.017048673082</v>
      </c>
      <c r="G19" s="71">
        <v>21457.231745630794</v>
      </c>
      <c r="H19" s="71">
        <v>24777.15760362686</v>
      </c>
      <c r="I19" s="71">
        <v>25949.569330650174</v>
      </c>
      <c r="J19" s="71">
        <v>26068.820177983187</v>
      </c>
      <c r="K19" s="71">
        <v>25461.822049775779</v>
      </c>
      <c r="L19" s="71">
        <v>25001.864830147213</v>
      </c>
      <c r="M19" s="71">
        <v>27510.737448566328</v>
      </c>
      <c r="N19" s="71" t="s">
        <v>63</v>
      </c>
      <c r="O19" s="71">
        <v>23793.109006649203</v>
      </c>
      <c r="P19" s="72">
        <v>24990.197769757433</v>
      </c>
      <c r="R19" s="71">
        <v>790</v>
      </c>
      <c r="S19" s="71">
        <v>605</v>
      </c>
      <c r="T19" s="71">
        <v>700</v>
      </c>
      <c r="U19" s="71">
        <v>517</v>
      </c>
      <c r="V19" s="71">
        <v>770</v>
      </c>
      <c r="W19" s="71">
        <v>370</v>
      </c>
      <c r="X19" s="71">
        <v>700</v>
      </c>
      <c r="Y19" s="71">
        <v>738.2</v>
      </c>
      <c r="Z19" s="71">
        <v>680</v>
      </c>
      <c r="AA19" s="71">
        <v>605</v>
      </c>
      <c r="AB19" s="71">
        <v>418</v>
      </c>
      <c r="AC19" s="71">
        <v>713</v>
      </c>
      <c r="AD19" s="71" t="s">
        <v>64</v>
      </c>
      <c r="AE19" s="71">
        <v>310</v>
      </c>
      <c r="AF19" s="72">
        <v>608.93846153846152</v>
      </c>
      <c r="AH19" s="71">
        <v>19272.558139534885</v>
      </c>
      <c r="AI19" s="71">
        <v>25507.019451428572</v>
      </c>
      <c r="AJ19" s="71">
        <v>22722.576952107098</v>
      </c>
      <c r="AK19" s="71">
        <v>21789.440337909185</v>
      </c>
      <c r="AL19" s="71">
        <v>16754.11293908404</v>
      </c>
      <c r="AM19" s="71">
        <v>19263.705972434916</v>
      </c>
      <c r="AN19" s="71">
        <v>20967.91908749998</v>
      </c>
      <c r="AO19" s="71">
        <v>22361.319172722189</v>
      </c>
      <c r="AP19" s="71">
        <v>21495.511087074097</v>
      </c>
      <c r="AQ19" s="71">
        <v>21785.932721712539</v>
      </c>
      <c r="AR19" s="71">
        <v>20918.68242393764</v>
      </c>
      <c r="AS19" s="71">
        <v>23781.512605042015</v>
      </c>
      <c r="AT19" s="71" t="s">
        <v>63</v>
      </c>
      <c r="AU19" s="71">
        <v>20457.142857142859</v>
      </c>
      <c r="AV19" s="72">
        <v>21313.648749817694</v>
      </c>
      <c r="AX19" s="71">
        <v>4279.3548387096771</v>
      </c>
      <c r="AY19" s="71">
        <v>4091.4375</v>
      </c>
      <c r="AZ19" s="71">
        <v>3847.4</v>
      </c>
      <c r="BA19" s="71">
        <v>3629.4545454545455</v>
      </c>
      <c r="BB19" s="71">
        <v>2958.9041095890411</v>
      </c>
      <c r="BC19" s="71">
        <v>2193.5257731958764</v>
      </c>
      <c r="BD19" s="71">
        <v>3809.2385161268803</v>
      </c>
      <c r="BE19" s="71">
        <v>3588.2501579279847</v>
      </c>
      <c r="BF19" s="71">
        <v>4573.3090909090906</v>
      </c>
      <c r="BG19" s="71">
        <v>3675.889328063241</v>
      </c>
      <c r="BH19" s="71">
        <v>4083.1824062095729</v>
      </c>
      <c r="BI19" s="71">
        <v>3729.2248435243137</v>
      </c>
      <c r="BJ19" s="71" t="s">
        <v>63</v>
      </c>
      <c r="BK19" s="71">
        <v>3335.9661495063465</v>
      </c>
      <c r="BL19" s="72">
        <v>3676.5490199397368</v>
      </c>
      <c r="BN19" s="73">
        <v>21.5</v>
      </c>
      <c r="BO19" s="73">
        <v>17.399445703372592</v>
      </c>
      <c r="BP19" s="73">
        <v>17.948844484480006</v>
      </c>
      <c r="BQ19" s="94">
        <v>18.940000000000001</v>
      </c>
      <c r="BR19" s="73">
        <v>22.49</v>
      </c>
      <c r="BS19" s="75">
        <v>19.59</v>
      </c>
      <c r="BT19" s="73">
        <v>19.177868739474665</v>
      </c>
      <c r="BU19" s="74">
        <v>17.89</v>
      </c>
      <c r="BV19" s="73">
        <v>18.489999999999998</v>
      </c>
      <c r="BW19" s="73">
        <v>18.638999999999999</v>
      </c>
      <c r="BX19" s="73">
        <v>19.885000000000002</v>
      </c>
      <c r="BY19" s="73">
        <v>17.850000000000001</v>
      </c>
      <c r="BZ19" s="73" t="s">
        <v>64</v>
      </c>
      <c r="CA19" s="73">
        <v>19.95</v>
      </c>
      <c r="CB19" s="74">
        <v>19.21155068671748</v>
      </c>
      <c r="CD19" s="71">
        <v>34530</v>
      </c>
      <c r="CE19" s="71">
        <v>36984</v>
      </c>
      <c r="CF19" s="71">
        <v>33987</v>
      </c>
      <c r="CG19" s="71">
        <v>34391</v>
      </c>
      <c r="CH19" s="71">
        <v>31400</v>
      </c>
      <c r="CI19" s="71">
        <v>31448</v>
      </c>
      <c r="CJ19" s="71">
        <v>33510</v>
      </c>
      <c r="CK19" s="3">
        <v>33337</v>
      </c>
      <c r="CL19" s="71">
        <v>33121</v>
      </c>
      <c r="CM19" s="71">
        <v>33839</v>
      </c>
      <c r="CN19" s="71">
        <v>34664</v>
      </c>
      <c r="CO19" s="71">
        <v>35375</v>
      </c>
      <c r="CP19" s="71" t="s">
        <v>64</v>
      </c>
      <c r="CQ19" s="71">
        <v>34010</v>
      </c>
      <c r="CR19" s="72">
        <v>33892</v>
      </c>
      <c r="CT19" s="73">
        <v>62</v>
      </c>
      <c r="CU19" s="94">
        <v>64</v>
      </c>
      <c r="CV19" s="73">
        <v>60</v>
      </c>
      <c r="CW19" s="94">
        <v>66</v>
      </c>
      <c r="CX19" s="73">
        <v>73</v>
      </c>
      <c r="CY19" s="75">
        <v>97</v>
      </c>
      <c r="CZ19" s="73">
        <v>63.981291527999986</v>
      </c>
      <c r="DA19" s="74">
        <v>63.32</v>
      </c>
      <c r="DB19" s="74">
        <v>55</v>
      </c>
      <c r="DC19" s="73">
        <v>60.72</v>
      </c>
      <c r="DD19" s="73">
        <v>61.84</v>
      </c>
      <c r="DE19" s="73">
        <v>62.31</v>
      </c>
      <c r="DF19" s="73" t="s">
        <v>64</v>
      </c>
      <c r="DG19" s="73">
        <v>70.900000000000006</v>
      </c>
      <c r="DH19" s="74">
        <v>66.15933011753846</v>
      </c>
      <c r="DJ19" s="71">
        <v>22110</v>
      </c>
      <c r="DK19" s="71">
        <v>21821</v>
      </c>
      <c r="DL19" s="71">
        <v>19237</v>
      </c>
      <c r="DM19" s="71">
        <v>19962</v>
      </c>
      <c r="DN19" s="71">
        <v>18000</v>
      </c>
      <c r="DO19" s="71">
        <v>17731</v>
      </c>
      <c r="DP19" s="71">
        <v>20310</v>
      </c>
      <c r="DQ19" s="3">
        <v>18934</v>
      </c>
      <c r="DR19" s="71">
        <v>20961</v>
      </c>
      <c r="DS19" s="71">
        <v>18600</v>
      </c>
      <c r="DT19" s="71">
        <v>21042</v>
      </c>
      <c r="DU19" s="71">
        <v>19364</v>
      </c>
      <c r="DV19" s="71" t="s">
        <v>64</v>
      </c>
      <c r="DW19" s="71">
        <v>19710</v>
      </c>
      <c r="DX19" s="72">
        <v>19829.384615384617</v>
      </c>
    </row>
    <row r="20" spans="1:128" x14ac:dyDescent="0.25">
      <c r="A20" s="95" t="s">
        <v>46</v>
      </c>
      <c r="B20" s="71">
        <v>23732.875965470241</v>
      </c>
      <c r="C20" s="71">
        <v>23098.962299999996</v>
      </c>
      <c r="D20" s="71">
        <v>20976.094634207911</v>
      </c>
      <c r="E20" s="71">
        <v>22303.300699300697</v>
      </c>
      <c r="F20" s="71" t="s">
        <v>63</v>
      </c>
      <c r="G20" s="71">
        <v>20121.126723314643</v>
      </c>
      <c r="H20" s="71" t="s">
        <v>63</v>
      </c>
      <c r="I20" s="71">
        <v>21805.190048638367</v>
      </c>
      <c r="J20" s="71">
        <v>22905.965917477355</v>
      </c>
      <c r="K20" s="71">
        <v>21445.362459517819</v>
      </c>
      <c r="L20" s="71">
        <v>23262.948426803243</v>
      </c>
      <c r="M20" s="71">
        <v>22554.058546406795</v>
      </c>
      <c r="N20" s="71">
        <v>18117.04433497537</v>
      </c>
      <c r="O20" s="71">
        <v>21322.744465945303</v>
      </c>
      <c r="P20" s="72">
        <v>21803.806210171479</v>
      </c>
      <c r="R20" s="71">
        <v>3600</v>
      </c>
      <c r="S20" s="71">
        <v>3281</v>
      </c>
      <c r="T20" s="71">
        <v>700</v>
      </c>
      <c r="U20" s="71">
        <v>517</v>
      </c>
      <c r="V20" s="71" t="s">
        <v>64</v>
      </c>
      <c r="W20" s="71">
        <v>365</v>
      </c>
      <c r="X20" s="71" t="s">
        <v>64</v>
      </c>
      <c r="Y20" s="71">
        <v>724.1</v>
      </c>
      <c r="Z20" s="71">
        <v>671</v>
      </c>
      <c r="AA20" s="71">
        <v>586</v>
      </c>
      <c r="AB20" s="71">
        <v>418</v>
      </c>
      <c r="AC20" s="71">
        <v>713</v>
      </c>
      <c r="AD20" s="71">
        <v>2463</v>
      </c>
      <c r="AE20" s="71">
        <v>310</v>
      </c>
      <c r="AF20" s="72">
        <v>1195.675</v>
      </c>
      <c r="AH20" s="71">
        <v>19453.521126760563</v>
      </c>
      <c r="AI20" s="71">
        <v>19007.524799999996</v>
      </c>
      <c r="AJ20" s="71">
        <v>17744.485888394589</v>
      </c>
      <c r="AK20" s="71">
        <v>18673.846153846152</v>
      </c>
      <c r="AL20" s="71" t="s">
        <v>63</v>
      </c>
      <c r="AM20" s="71">
        <v>17927.600950118765</v>
      </c>
      <c r="AN20" s="71" t="s">
        <v>63</v>
      </c>
      <c r="AO20" s="71">
        <v>18216.939890710382</v>
      </c>
      <c r="AP20" s="71">
        <v>18332.656826568265</v>
      </c>
      <c r="AQ20" s="71">
        <v>17769.473131454579</v>
      </c>
      <c r="AR20" s="71">
        <v>19179.76602059367</v>
      </c>
      <c r="AS20" s="71">
        <v>18824.833702882483</v>
      </c>
      <c r="AT20" s="71">
        <v>13402.758620689656</v>
      </c>
      <c r="AU20" s="71">
        <v>17986.778316438958</v>
      </c>
      <c r="AV20" s="72">
        <v>18043.348785704839</v>
      </c>
      <c r="AX20" s="71">
        <v>4279.3548387096771</v>
      </c>
      <c r="AY20" s="71">
        <v>4091.4375</v>
      </c>
      <c r="AZ20" s="71">
        <v>3231.6087458133206</v>
      </c>
      <c r="BA20" s="71">
        <v>3629.4545454545455</v>
      </c>
      <c r="BB20" s="71" t="s">
        <v>63</v>
      </c>
      <c r="BC20" s="71">
        <v>2193.5257731958764</v>
      </c>
      <c r="BD20" s="71" t="s">
        <v>63</v>
      </c>
      <c r="BE20" s="71">
        <v>3588.2501579279847</v>
      </c>
      <c r="BF20" s="71">
        <v>4573.3090909090906</v>
      </c>
      <c r="BG20" s="71">
        <v>3675.889328063241</v>
      </c>
      <c r="BH20" s="71">
        <v>4083.1824062095729</v>
      </c>
      <c r="BI20" s="71">
        <v>3729.2248435243141</v>
      </c>
      <c r="BJ20" s="71">
        <v>4714.2857142857147</v>
      </c>
      <c r="BK20" s="71">
        <v>3335.9661495063465</v>
      </c>
      <c r="BL20" s="72">
        <v>3760.4574244666414</v>
      </c>
      <c r="BN20" s="73">
        <v>21.3</v>
      </c>
      <c r="BO20" s="73">
        <v>23.349068575199233</v>
      </c>
      <c r="BP20" s="73">
        <v>22.984266919040007</v>
      </c>
      <c r="BQ20" s="94">
        <v>22.1</v>
      </c>
      <c r="BR20" s="73" t="s">
        <v>64</v>
      </c>
      <c r="BS20" s="75">
        <v>21.05</v>
      </c>
      <c r="BT20" s="73" t="s">
        <v>64</v>
      </c>
      <c r="BU20" s="74">
        <v>21.96</v>
      </c>
      <c r="BV20" s="73">
        <v>21.68</v>
      </c>
      <c r="BW20" s="73">
        <v>22.852</v>
      </c>
      <c r="BX20" s="73">
        <v>21.68785581395349</v>
      </c>
      <c r="BY20" s="73">
        <v>22.55</v>
      </c>
      <c r="BZ20" s="73">
        <v>29</v>
      </c>
      <c r="CA20" s="73">
        <v>22.69</v>
      </c>
      <c r="CB20" s="74">
        <v>22.766932609016063</v>
      </c>
      <c r="CD20" s="71">
        <v>34530</v>
      </c>
      <c r="CE20" s="71">
        <v>36984</v>
      </c>
      <c r="CF20" s="71">
        <v>33987</v>
      </c>
      <c r="CG20" s="71">
        <v>34391</v>
      </c>
      <c r="CH20" s="71" t="s">
        <v>64</v>
      </c>
      <c r="CI20" s="71">
        <v>31448</v>
      </c>
      <c r="CJ20" s="71" t="s">
        <v>64</v>
      </c>
      <c r="CK20" s="3">
        <v>33337</v>
      </c>
      <c r="CL20" s="71">
        <v>33121</v>
      </c>
      <c r="CM20" s="71">
        <v>33839</v>
      </c>
      <c r="CN20" s="71">
        <v>34664</v>
      </c>
      <c r="CO20" s="71">
        <v>35375</v>
      </c>
      <c r="CP20" s="71">
        <v>32390</v>
      </c>
      <c r="CQ20" s="71">
        <v>34010</v>
      </c>
      <c r="CR20" s="72">
        <v>34006.333333333336</v>
      </c>
      <c r="CT20" s="73">
        <v>62</v>
      </c>
      <c r="CU20" s="94">
        <v>64</v>
      </c>
      <c r="CV20" s="73">
        <v>71.433152388595218</v>
      </c>
      <c r="CW20" s="94">
        <v>66</v>
      </c>
      <c r="CX20" s="73" t="s">
        <v>64</v>
      </c>
      <c r="CY20" s="75">
        <v>97</v>
      </c>
      <c r="CZ20" s="73" t="s">
        <v>64</v>
      </c>
      <c r="DA20" s="74">
        <v>63.32</v>
      </c>
      <c r="DB20" s="74">
        <v>55</v>
      </c>
      <c r="DC20" s="73">
        <v>60.72</v>
      </c>
      <c r="DD20" s="73">
        <v>61.84</v>
      </c>
      <c r="DE20" s="73">
        <v>62.309999999999995</v>
      </c>
      <c r="DF20" s="73">
        <v>49</v>
      </c>
      <c r="DG20" s="73">
        <v>70.900000000000006</v>
      </c>
      <c r="DH20" s="74">
        <v>65.293596032382922</v>
      </c>
      <c r="DJ20" s="71">
        <v>22110</v>
      </c>
      <c r="DK20" s="71">
        <v>21821</v>
      </c>
      <c r="DL20" s="71">
        <v>19237</v>
      </c>
      <c r="DM20" s="71">
        <v>19962</v>
      </c>
      <c r="DN20" s="71" t="s">
        <v>64</v>
      </c>
      <c r="DO20" s="71">
        <v>17731</v>
      </c>
      <c r="DP20" s="71" t="s">
        <v>64</v>
      </c>
      <c r="DQ20" s="3">
        <v>18934</v>
      </c>
      <c r="DR20" s="71">
        <v>20961</v>
      </c>
      <c r="DS20" s="71">
        <v>18600</v>
      </c>
      <c r="DT20" s="71">
        <v>21042</v>
      </c>
      <c r="DU20" s="71">
        <v>19364</v>
      </c>
      <c r="DV20" s="71">
        <v>19250</v>
      </c>
      <c r="DW20" s="71">
        <v>19710</v>
      </c>
      <c r="DX20" s="72">
        <v>19893.5</v>
      </c>
    </row>
    <row r="21" spans="1:128" s="61" customFormat="1" x14ac:dyDescent="0.25">
      <c r="A21" s="96"/>
      <c r="CD21" s="62">
        <f>$CR$6</f>
        <v>33784.714285714283</v>
      </c>
      <c r="CE21" s="62">
        <f t="shared" ref="CE21:CQ21" si="0">$CR$6</f>
        <v>33784.714285714283</v>
      </c>
      <c r="CF21" s="62">
        <f t="shared" si="0"/>
        <v>33784.714285714283</v>
      </c>
      <c r="CG21" s="62">
        <f t="shared" si="0"/>
        <v>33784.714285714283</v>
      </c>
      <c r="CH21" s="62">
        <f t="shared" si="0"/>
        <v>33784.714285714283</v>
      </c>
      <c r="CI21" s="62">
        <f t="shared" si="0"/>
        <v>33784.714285714283</v>
      </c>
      <c r="CJ21" s="62">
        <f t="shared" si="0"/>
        <v>33784.714285714283</v>
      </c>
      <c r="CK21" s="62">
        <f t="shared" si="0"/>
        <v>33784.714285714283</v>
      </c>
      <c r="CL21" s="62">
        <f t="shared" si="0"/>
        <v>33784.714285714283</v>
      </c>
      <c r="CM21" s="62">
        <f t="shared" si="0"/>
        <v>33784.714285714283</v>
      </c>
      <c r="CN21" s="62">
        <f t="shared" si="0"/>
        <v>33784.714285714283</v>
      </c>
      <c r="CO21" s="62">
        <f t="shared" si="0"/>
        <v>33784.714285714283</v>
      </c>
      <c r="CP21" s="62">
        <f t="shared" si="0"/>
        <v>33784.714285714283</v>
      </c>
      <c r="CQ21" s="62">
        <f t="shared" si="0"/>
        <v>33784.714285714283</v>
      </c>
      <c r="DJ21" s="62">
        <f>$DX$6</f>
        <v>19788</v>
      </c>
      <c r="DK21" s="62">
        <f t="shared" ref="DK21:DW21" si="1">$DX$6</f>
        <v>19788</v>
      </c>
      <c r="DL21" s="62">
        <f t="shared" si="1"/>
        <v>19788</v>
      </c>
      <c r="DM21" s="62">
        <f t="shared" si="1"/>
        <v>19788</v>
      </c>
      <c r="DN21" s="62">
        <f t="shared" si="1"/>
        <v>19788</v>
      </c>
      <c r="DO21" s="62">
        <f t="shared" si="1"/>
        <v>19788</v>
      </c>
      <c r="DP21" s="62">
        <f t="shared" si="1"/>
        <v>19788</v>
      </c>
      <c r="DQ21" s="62">
        <f t="shared" si="1"/>
        <v>19788</v>
      </c>
      <c r="DR21" s="62">
        <f t="shared" si="1"/>
        <v>19788</v>
      </c>
      <c r="DS21" s="62">
        <f t="shared" si="1"/>
        <v>19788</v>
      </c>
      <c r="DT21" s="62">
        <f t="shared" si="1"/>
        <v>19788</v>
      </c>
      <c r="DU21" s="62">
        <f t="shared" si="1"/>
        <v>19788</v>
      </c>
      <c r="DV21" s="62">
        <f t="shared" si="1"/>
        <v>19788</v>
      </c>
      <c r="DW21" s="62">
        <f t="shared" si="1"/>
        <v>19788</v>
      </c>
    </row>
    <row r="22" spans="1:128" x14ac:dyDescent="0.25">
      <c r="A22" s="65" t="s">
        <v>32</v>
      </c>
    </row>
    <row r="23" spans="1:128" x14ac:dyDescent="0.25">
      <c r="A23" s="95" t="s">
        <v>56</v>
      </c>
      <c r="B23" s="71">
        <v>24471.642857142859</v>
      </c>
      <c r="C23" s="71">
        <v>23649.242857142857</v>
      </c>
      <c r="D23" s="71">
        <v>23304.771413796509</v>
      </c>
      <c r="E23" s="71">
        <v>23110.25873667216</v>
      </c>
      <c r="F23" s="71">
        <v>20795.605973676065</v>
      </c>
      <c r="G23" s="71">
        <v>21723.092685082531</v>
      </c>
      <c r="H23" s="71">
        <v>22415.208764517651</v>
      </c>
      <c r="I23" s="71">
        <v>22170.773030532302</v>
      </c>
      <c r="J23" s="71">
        <v>22145.160743829001</v>
      </c>
      <c r="K23" s="71">
        <v>21745.979147026828</v>
      </c>
      <c r="L23" s="71">
        <v>23295.804258906865</v>
      </c>
      <c r="M23" s="71">
        <v>22792.328015655425</v>
      </c>
      <c r="N23" s="71">
        <v>23225.670329670331</v>
      </c>
      <c r="O23" s="71">
        <v>21792.327064773235</v>
      </c>
      <c r="P23" s="72">
        <v>22616.990419887472</v>
      </c>
      <c r="R23" s="71">
        <v>0</v>
      </c>
      <c r="S23" s="71">
        <v>0</v>
      </c>
      <c r="T23" s="71">
        <v>0</v>
      </c>
      <c r="U23" s="71">
        <v>250</v>
      </c>
      <c r="V23" s="71">
        <v>0</v>
      </c>
      <c r="W23" s="71">
        <v>211</v>
      </c>
      <c r="X23" s="71">
        <v>0</v>
      </c>
      <c r="Y23" s="3">
        <v>75.400000000000006</v>
      </c>
      <c r="Z23" s="71">
        <v>66</v>
      </c>
      <c r="AA23" s="71">
        <v>102</v>
      </c>
      <c r="AB23" s="71">
        <v>0</v>
      </c>
      <c r="AC23" s="71">
        <v>0</v>
      </c>
      <c r="AD23" s="71">
        <v>0</v>
      </c>
      <c r="AE23" s="71">
        <v>310</v>
      </c>
      <c r="AF23" s="72">
        <v>169.06666666666666</v>
      </c>
      <c r="AH23" s="71">
        <v>16891.071428571431</v>
      </c>
      <c r="AI23" s="71">
        <v>17414.67142857143</v>
      </c>
      <c r="AJ23" s="71">
        <v>18954.503427620788</v>
      </c>
      <c r="AK23" s="71">
        <v>17351.98950590293</v>
      </c>
      <c r="AL23" s="71">
        <v>17054.698457222999</v>
      </c>
      <c r="AM23" s="71">
        <v>15804.539138490041</v>
      </c>
      <c r="AN23" s="71">
        <v>17223.504001949332</v>
      </c>
      <c r="AO23" s="71">
        <v>16965.345622119818</v>
      </c>
      <c r="AP23" s="71">
        <v>18699.516908212561</v>
      </c>
      <c r="AQ23" s="71">
        <v>16943.913742551784</v>
      </c>
      <c r="AR23" s="71">
        <v>17462.956026058633</v>
      </c>
      <c r="AS23" s="71">
        <v>17537.511190689347</v>
      </c>
      <c r="AT23" s="71">
        <v>18511.384615384617</v>
      </c>
      <c r="AU23" s="71">
        <v>17420.423183072679</v>
      </c>
      <c r="AV23" s="72">
        <v>17445.430619744173</v>
      </c>
      <c r="AX23" s="71">
        <v>7580.5714285714284</v>
      </c>
      <c r="AY23" s="71">
        <v>6234.5714285714284</v>
      </c>
      <c r="AZ23" s="71">
        <v>4350.2679861757206</v>
      </c>
      <c r="BA23" s="71">
        <v>5758.2692307692305</v>
      </c>
      <c r="BB23" s="71">
        <v>3740.9075164530655</v>
      </c>
      <c r="BC23" s="71">
        <v>5918.5535465924895</v>
      </c>
      <c r="BD23" s="71">
        <v>5191.7047625683172</v>
      </c>
      <c r="BE23" s="71">
        <v>5205.4274084124836</v>
      </c>
      <c r="BF23" s="71">
        <v>3445.6438356164385</v>
      </c>
      <c r="BG23" s="71">
        <v>4802.0654044750436</v>
      </c>
      <c r="BH23" s="71">
        <v>5832.8482328482332</v>
      </c>
      <c r="BI23" s="71">
        <v>5254.8168249660785</v>
      </c>
      <c r="BJ23" s="71">
        <v>4714.2857142857147</v>
      </c>
      <c r="BK23" s="71">
        <v>4371.9038817005548</v>
      </c>
      <c r="BL23" s="72">
        <v>5171.5598001433018</v>
      </c>
      <c r="BN23" s="73">
        <v>22.4</v>
      </c>
      <c r="BO23" s="75">
        <v>23.013698630136986</v>
      </c>
      <c r="BP23" s="73">
        <v>20.243210351840006</v>
      </c>
      <c r="BQ23" s="75">
        <v>22.87</v>
      </c>
      <c r="BR23" s="75">
        <v>21.39</v>
      </c>
      <c r="BS23" s="74">
        <v>21.59</v>
      </c>
      <c r="BT23" s="73">
        <v>21.981589806415151</v>
      </c>
      <c r="BU23" s="74">
        <v>21.7</v>
      </c>
      <c r="BV23" s="73">
        <v>18.63</v>
      </c>
      <c r="BW23" s="73">
        <v>21.146000000000001</v>
      </c>
      <c r="BX23" s="73">
        <v>21.356521739130432</v>
      </c>
      <c r="BY23" s="73">
        <v>22.34</v>
      </c>
      <c r="BZ23" s="73">
        <v>19.5</v>
      </c>
      <c r="CA23" s="73">
        <v>21.74</v>
      </c>
      <c r="CB23" s="74">
        <v>21.421501466251613</v>
      </c>
      <c r="CD23" s="71">
        <v>31530</v>
      </c>
      <c r="CE23" s="71">
        <v>33398</v>
      </c>
      <c r="CF23" s="71">
        <v>31975</v>
      </c>
      <c r="CG23" s="71">
        <v>33070</v>
      </c>
      <c r="CH23" s="71">
        <v>30400</v>
      </c>
      <c r="CI23" s="71">
        <v>28435</v>
      </c>
      <c r="CJ23" s="71">
        <v>31550</v>
      </c>
      <c r="CK23" s="3">
        <v>30679</v>
      </c>
      <c r="CL23" s="71">
        <v>29031</v>
      </c>
      <c r="CM23" s="71">
        <v>29858</v>
      </c>
      <c r="CN23" s="71">
        <v>31079</v>
      </c>
      <c r="CO23" s="71">
        <v>32649</v>
      </c>
      <c r="CP23" s="71">
        <v>30081</v>
      </c>
      <c r="CQ23" s="71">
        <v>31560</v>
      </c>
      <c r="CR23" s="72">
        <v>31092.5</v>
      </c>
      <c r="CT23" s="73">
        <v>35</v>
      </c>
      <c r="CU23" s="75">
        <v>42</v>
      </c>
      <c r="CV23" s="73">
        <v>53.064317125652018</v>
      </c>
      <c r="CW23" s="75">
        <v>41.6</v>
      </c>
      <c r="CX23" s="75">
        <v>57.74</v>
      </c>
      <c r="CY23" s="74">
        <v>35.950000000000003</v>
      </c>
      <c r="CZ23" s="73">
        <v>47.868669611532006</v>
      </c>
      <c r="DA23" s="74">
        <v>44.22</v>
      </c>
      <c r="DB23" s="73">
        <v>73</v>
      </c>
      <c r="DC23" s="73">
        <v>46.48</v>
      </c>
      <c r="DD23" s="73">
        <v>43.29</v>
      </c>
      <c r="DE23" s="73">
        <v>44.22</v>
      </c>
      <c r="DF23" s="73">
        <v>49</v>
      </c>
      <c r="DG23" s="73">
        <v>54.1</v>
      </c>
      <c r="DH23" s="74">
        <v>47.680927624084575</v>
      </c>
      <c r="DJ23" s="71">
        <v>22110</v>
      </c>
      <c r="DK23" s="71">
        <v>21821</v>
      </c>
      <c r="DL23" s="71">
        <v>19237</v>
      </c>
      <c r="DM23" s="71">
        <v>19962</v>
      </c>
      <c r="DN23" s="71">
        <v>18000</v>
      </c>
      <c r="DO23" s="71">
        <v>17731</v>
      </c>
      <c r="DP23" s="71">
        <v>20710</v>
      </c>
      <c r="DQ23" s="3">
        <v>19182</v>
      </c>
      <c r="DR23" s="71">
        <v>20961</v>
      </c>
      <c r="DS23" s="71">
        <v>18600</v>
      </c>
      <c r="DT23" s="71">
        <v>21042</v>
      </c>
      <c r="DU23" s="71">
        <v>19364</v>
      </c>
      <c r="DV23" s="71">
        <v>19250</v>
      </c>
      <c r="DW23" s="71">
        <v>19710</v>
      </c>
      <c r="DX23" s="72">
        <v>19834.285714285714</v>
      </c>
    </row>
    <row r="24" spans="1:128" x14ac:dyDescent="0.25">
      <c r="A24" s="95" t="s">
        <v>47</v>
      </c>
      <c r="B24" s="71">
        <v>31234.424015009383</v>
      </c>
      <c r="C24" s="71">
        <v>30941.530455555549</v>
      </c>
      <c r="D24" s="71">
        <v>34328.798381747896</v>
      </c>
      <c r="E24" s="71">
        <v>29239.926035502962</v>
      </c>
      <c r="F24" s="71">
        <v>25762.674705398738</v>
      </c>
      <c r="G24" s="71">
        <v>26508.402197985488</v>
      </c>
      <c r="H24" s="71">
        <v>30524.481888993876</v>
      </c>
      <c r="I24" s="71">
        <v>28393.748335658413</v>
      </c>
      <c r="J24" s="71">
        <v>35038.722876817141</v>
      </c>
      <c r="K24" s="71">
        <v>29456.147706426309</v>
      </c>
      <c r="L24" s="71">
        <v>27825.338544321228</v>
      </c>
      <c r="M24" s="71">
        <v>28810.046786460909</v>
      </c>
      <c r="N24" s="71">
        <v>24768.285714285714</v>
      </c>
      <c r="O24" s="71">
        <v>23873.44868087666</v>
      </c>
      <c r="P24" s="72">
        <v>29050.426880360024</v>
      </c>
      <c r="R24" s="71">
        <v>0</v>
      </c>
      <c r="S24" s="71">
        <v>0</v>
      </c>
      <c r="T24" s="71">
        <v>0</v>
      </c>
      <c r="U24" s="71">
        <v>250</v>
      </c>
      <c r="V24" s="71">
        <v>0</v>
      </c>
      <c r="W24" s="71">
        <v>231</v>
      </c>
      <c r="X24" s="71">
        <v>0</v>
      </c>
      <c r="Y24" s="3">
        <v>96.5</v>
      </c>
      <c r="Z24" s="71">
        <v>105</v>
      </c>
      <c r="AA24" s="71">
        <v>138</v>
      </c>
      <c r="AB24" s="71">
        <v>0</v>
      </c>
      <c r="AC24" s="71">
        <v>0</v>
      </c>
      <c r="AD24" s="71">
        <v>0</v>
      </c>
      <c r="AE24" s="71">
        <v>310</v>
      </c>
      <c r="AF24" s="72">
        <v>188.41666666666666</v>
      </c>
      <c r="AH24" s="71">
        <v>23070.731707317074</v>
      </c>
      <c r="AI24" s="71">
        <v>23667.863788888881</v>
      </c>
      <c r="AJ24" s="71">
        <v>29253.312565538585</v>
      </c>
      <c r="AK24" s="71">
        <v>23481.656804733731</v>
      </c>
      <c r="AL24" s="71">
        <v>20494.382022471909</v>
      </c>
      <c r="AM24" s="71">
        <v>19666.858789625359</v>
      </c>
      <c r="AN24" s="71">
        <v>24450.579705212491</v>
      </c>
      <c r="AO24" s="71">
        <v>22204.342581423403</v>
      </c>
      <c r="AP24" s="71">
        <v>26654.322876817139</v>
      </c>
      <c r="AQ24" s="71">
        <v>24059.629331184529</v>
      </c>
      <c r="AR24" s="71">
        <v>21595.286730849726</v>
      </c>
      <c r="AS24" s="71">
        <v>22725.522041763343</v>
      </c>
      <c r="AT24" s="71">
        <v>20054</v>
      </c>
      <c r="AU24" s="71">
        <v>19501.544799176107</v>
      </c>
      <c r="AV24" s="72">
        <v>22920.002410357305</v>
      </c>
      <c r="AX24" s="71">
        <v>8163.6923076923076</v>
      </c>
      <c r="AY24" s="71">
        <v>7273.666666666667</v>
      </c>
      <c r="AZ24" s="71">
        <v>5075.4858162093142</v>
      </c>
      <c r="BA24" s="71">
        <v>5758.2692307692305</v>
      </c>
      <c r="BB24" s="71">
        <v>5268.292682926829</v>
      </c>
      <c r="BC24" s="71">
        <v>6841.5434083601285</v>
      </c>
      <c r="BD24" s="71">
        <v>6073.9021837813862</v>
      </c>
      <c r="BE24" s="71">
        <v>6189.4057542350101</v>
      </c>
      <c r="BF24" s="71">
        <v>8384.4</v>
      </c>
      <c r="BG24" s="71">
        <v>5396.5183752417797</v>
      </c>
      <c r="BH24" s="71">
        <v>6230.0518134715021</v>
      </c>
      <c r="BI24" s="71">
        <v>6084.5247446975654</v>
      </c>
      <c r="BJ24" s="71">
        <v>4714.2857142857147</v>
      </c>
      <c r="BK24" s="71">
        <v>4371.9038817005548</v>
      </c>
      <c r="BL24" s="72">
        <v>6130.424470002713</v>
      </c>
      <c r="BN24" s="73">
        <v>16.399999999999999</v>
      </c>
      <c r="BO24" s="75">
        <v>16.93334065020893</v>
      </c>
      <c r="BP24" s="73">
        <v>13.116463277120003</v>
      </c>
      <c r="BQ24" s="75">
        <v>16.899999999999999</v>
      </c>
      <c r="BR24" s="75">
        <v>17.8</v>
      </c>
      <c r="BS24" s="74">
        <v>17.350000000000001</v>
      </c>
      <c r="BT24" s="73">
        <v>15.484295446757374</v>
      </c>
      <c r="BU24" s="74">
        <v>16.579999999999998</v>
      </c>
      <c r="BV24" s="73">
        <v>13.07</v>
      </c>
      <c r="BW24" s="73">
        <v>14.891999999999999</v>
      </c>
      <c r="BX24" s="73">
        <v>17.26987951807229</v>
      </c>
      <c r="BY24" s="73">
        <v>17.239999999999998</v>
      </c>
      <c r="BZ24" s="73">
        <v>18</v>
      </c>
      <c r="CA24" s="73">
        <v>19.420000000000002</v>
      </c>
      <c r="CB24" s="74">
        <v>16.461141349439902</v>
      </c>
      <c r="CD24" s="71">
        <v>31530</v>
      </c>
      <c r="CE24" s="71">
        <v>33398</v>
      </c>
      <c r="CF24" s="71">
        <v>31975</v>
      </c>
      <c r="CG24" s="71">
        <v>33070</v>
      </c>
      <c r="CH24" s="71">
        <v>30400</v>
      </c>
      <c r="CI24" s="71">
        <v>28435</v>
      </c>
      <c r="CJ24" s="71">
        <v>31550</v>
      </c>
      <c r="CK24" s="3">
        <v>30679</v>
      </c>
      <c r="CL24" s="71">
        <v>29031</v>
      </c>
      <c r="CM24" s="71">
        <v>29858</v>
      </c>
      <c r="CN24" s="71">
        <v>31079</v>
      </c>
      <c r="CO24" s="71">
        <v>32649</v>
      </c>
      <c r="CP24" s="71">
        <v>30081</v>
      </c>
      <c r="CQ24" s="71">
        <v>31560</v>
      </c>
      <c r="CR24" s="72">
        <v>31092.5</v>
      </c>
      <c r="CT24" s="73">
        <v>32.5</v>
      </c>
      <c r="CU24" s="75">
        <v>36</v>
      </c>
      <c r="CV24" s="73">
        <v>45.482148578322409</v>
      </c>
      <c r="CW24" s="75">
        <v>41.6</v>
      </c>
      <c r="CX24" s="75">
        <v>41</v>
      </c>
      <c r="CY24" s="74">
        <v>31.1</v>
      </c>
      <c r="CZ24" s="73">
        <v>40.916035932155999</v>
      </c>
      <c r="DA24" s="74">
        <v>37.19</v>
      </c>
      <c r="DB24" s="73">
        <v>30</v>
      </c>
      <c r="DC24" s="73">
        <v>41.36</v>
      </c>
      <c r="DD24" s="73">
        <v>40.53</v>
      </c>
      <c r="DE24" s="73">
        <v>38.19</v>
      </c>
      <c r="DF24" s="73">
        <v>49</v>
      </c>
      <c r="DG24" s="73">
        <v>54.1</v>
      </c>
      <c r="DH24" s="74">
        <v>39.926298893605598</v>
      </c>
      <c r="DJ24" s="71">
        <v>22110</v>
      </c>
      <c r="DK24" s="71">
        <v>21821</v>
      </c>
      <c r="DL24" s="71">
        <v>19237</v>
      </c>
      <c r="DM24" s="71">
        <v>19962</v>
      </c>
      <c r="DN24" s="71">
        <v>18000</v>
      </c>
      <c r="DO24" s="71">
        <v>17731</v>
      </c>
      <c r="DP24" s="71">
        <v>20710</v>
      </c>
      <c r="DQ24" s="3">
        <v>19182</v>
      </c>
      <c r="DR24" s="71">
        <v>20961</v>
      </c>
      <c r="DS24" s="71">
        <v>18600</v>
      </c>
      <c r="DT24" s="71">
        <v>21042</v>
      </c>
      <c r="DU24" s="71">
        <v>19364</v>
      </c>
      <c r="DV24" s="71">
        <v>19250</v>
      </c>
      <c r="DW24" s="71">
        <v>19710</v>
      </c>
      <c r="DX24" s="72">
        <v>19834.285714285714</v>
      </c>
    </row>
    <row r="25" spans="1:128" x14ac:dyDescent="0.25">
      <c r="A25" s="95" t="s">
        <v>37</v>
      </c>
      <c r="B25" s="71">
        <v>26650.69306930693</v>
      </c>
      <c r="C25" s="71">
        <v>22185.456228571424</v>
      </c>
      <c r="D25" s="71">
        <v>21647.878894494188</v>
      </c>
      <c r="E25" s="71">
        <v>20423.457700835752</v>
      </c>
      <c r="F25" s="71">
        <v>24151.604984603408</v>
      </c>
      <c r="G25" s="71">
        <v>20340.362506862988</v>
      </c>
      <c r="H25" s="71">
        <v>21892.881775207345</v>
      </c>
      <c r="I25" s="71">
        <v>21487.957262459367</v>
      </c>
      <c r="J25" s="71">
        <v>20514.335653352842</v>
      </c>
      <c r="K25" s="71">
        <v>20892.239645538451</v>
      </c>
      <c r="L25" s="71">
        <v>21639.851362738689</v>
      </c>
      <c r="M25" s="71">
        <v>22048.22960213455</v>
      </c>
      <c r="N25" s="71">
        <v>24768.285714285714</v>
      </c>
      <c r="O25" s="71">
        <v>23508.841729098232</v>
      </c>
      <c r="P25" s="72">
        <v>22296.576866392137</v>
      </c>
      <c r="R25" s="71">
        <v>0</v>
      </c>
      <c r="S25" s="71">
        <v>0</v>
      </c>
      <c r="T25" s="71">
        <v>0</v>
      </c>
      <c r="U25" s="71">
        <v>250</v>
      </c>
      <c r="V25" s="71">
        <v>0</v>
      </c>
      <c r="W25" s="71">
        <v>205</v>
      </c>
      <c r="X25" s="71">
        <v>0</v>
      </c>
      <c r="Y25" s="3">
        <v>73.099999999999994</v>
      </c>
      <c r="Z25" s="71">
        <v>62</v>
      </c>
      <c r="AA25" s="71">
        <v>98</v>
      </c>
      <c r="AB25" s="71">
        <v>0</v>
      </c>
      <c r="AC25" s="71">
        <v>0</v>
      </c>
      <c r="AD25" s="71">
        <v>0</v>
      </c>
      <c r="AE25" s="71">
        <v>310</v>
      </c>
      <c r="AF25" s="72">
        <v>166.35</v>
      </c>
      <c r="AH25" s="71">
        <v>18730.69306930693</v>
      </c>
      <c r="AI25" s="71">
        <v>15950.884799999996</v>
      </c>
      <c r="AJ25" s="71">
        <v>17297.610908318467</v>
      </c>
      <c r="AK25" s="71">
        <v>14665.18847006652</v>
      </c>
      <c r="AL25" s="71">
        <v>18032.624814631734</v>
      </c>
      <c r="AM25" s="71">
        <v>14421.808960270499</v>
      </c>
      <c r="AN25" s="71">
        <v>16701.177012639029</v>
      </c>
      <c r="AO25" s="71">
        <v>16282.529854046883</v>
      </c>
      <c r="AP25" s="71">
        <v>17068.691817736402</v>
      </c>
      <c r="AQ25" s="71">
        <v>16090.174241063409</v>
      </c>
      <c r="AR25" s="71">
        <v>15807.003129890456</v>
      </c>
      <c r="AS25" s="71">
        <v>16671.829787234041</v>
      </c>
      <c r="AT25" s="71">
        <v>20054</v>
      </c>
      <c r="AU25" s="71">
        <v>19136.937847397676</v>
      </c>
      <c r="AV25" s="72">
        <v>16922.225336614432</v>
      </c>
      <c r="AX25" s="71">
        <v>7920</v>
      </c>
      <c r="AY25" s="71">
        <v>6234.5714285714284</v>
      </c>
      <c r="AZ25" s="71">
        <v>4350.2679861757206</v>
      </c>
      <c r="BA25" s="71">
        <v>5758.2692307692305</v>
      </c>
      <c r="BB25" s="71">
        <v>6118.9801699716718</v>
      </c>
      <c r="BC25" s="71">
        <v>5918.5535465924895</v>
      </c>
      <c r="BD25" s="71">
        <v>5191.7047625683172</v>
      </c>
      <c r="BE25" s="71">
        <v>5205.4274084124836</v>
      </c>
      <c r="BF25" s="71">
        <v>3445.6438356164385</v>
      </c>
      <c r="BG25" s="71">
        <v>4802.0654044750436</v>
      </c>
      <c r="BH25" s="71">
        <v>5832.8482328482332</v>
      </c>
      <c r="BI25" s="71">
        <v>5376.3998149005092</v>
      </c>
      <c r="BJ25" s="71">
        <v>4714.2857142857147</v>
      </c>
      <c r="BK25" s="71">
        <v>4371.9038817005548</v>
      </c>
      <c r="BL25" s="72">
        <v>5374.3515297777021</v>
      </c>
      <c r="BN25" s="73">
        <v>20.2</v>
      </c>
      <c r="BO25" s="75">
        <v>25.125628140703522</v>
      </c>
      <c r="BP25" s="73">
        <v>22.182254071600006</v>
      </c>
      <c r="BQ25" s="75">
        <v>27.06</v>
      </c>
      <c r="BR25" s="75">
        <v>20.23</v>
      </c>
      <c r="BS25" s="74">
        <v>23.66</v>
      </c>
      <c r="BT25" s="73">
        <v>22.669060971779718</v>
      </c>
      <c r="BU25" s="74">
        <v>22.61</v>
      </c>
      <c r="BV25" s="73">
        <v>20.41</v>
      </c>
      <c r="BW25" s="73">
        <v>22.268000000000001</v>
      </c>
      <c r="BX25" s="73">
        <v>23.593846153846151</v>
      </c>
      <c r="BY25" s="73">
        <v>23.5</v>
      </c>
      <c r="BZ25" s="73">
        <v>18</v>
      </c>
      <c r="CA25" s="73">
        <v>19.79</v>
      </c>
      <c r="CB25" s="74">
        <v>22.235627809852105</v>
      </c>
      <c r="CD25" s="71">
        <v>31530</v>
      </c>
      <c r="CE25" s="71">
        <v>33398</v>
      </c>
      <c r="CF25" s="71">
        <v>31975</v>
      </c>
      <c r="CG25" s="71">
        <v>33070</v>
      </c>
      <c r="CH25" s="71">
        <v>30400</v>
      </c>
      <c r="CI25" s="71">
        <v>28435</v>
      </c>
      <c r="CJ25" s="71">
        <v>31550</v>
      </c>
      <c r="CK25" s="3">
        <v>30679</v>
      </c>
      <c r="CL25" s="71">
        <v>29031</v>
      </c>
      <c r="CM25" s="71">
        <v>29858</v>
      </c>
      <c r="CN25" s="71">
        <v>31079</v>
      </c>
      <c r="CO25" s="71">
        <v>32649</v>
      </c>
      <c r="CP25" s="71">
        <v>30081</v>
      </c>
      <c r="CQ25" s="71">
        <v>31560</v>
      </c>
      <c r="CR25" s="72">
        <v>31092.5</v>
      </c>
      <c r="CT25" s="73">
        <v>33.5</v>
      </c>
      <c r="CU25" s="75">
        <v>42</v>
      </c>
      <c r="CV25" s="73">
        <v>53.064317125652018</v>
      </c>
      <c r="CW25" s="75">
        <v>41.6</v>
      </c>
      <c r="CX25" s="75">
        <v>35.299999999999997</v>
      </c>
      <c r="CY25" s="74">
        <v>35.950000000000003</v>
      </c>
      <c r="CZ25" s="73">
        <v>47.868669611532006</v>
      </c>
      <c r="DA25" s="74">
        <v>44.22</v>
      </c>
      <c r="DB25" s="73">
        <v>73</v>
      </c>
      <c r="DC25" s="73">
        <v>46.48</v>
      </c>
      <c r="DD25" s="73">
        <v>43.29</v>
      </c>
      <c r="DE25" s="73">
        <v>43.22</v>
      </c>
      <c r="DF25" s="73">
        <v>49</v>
      </c>
      <c r="DG25" s="73">
        <v>54.1</v>
      </c>
      <c r="DH25" s="74">
        <v>45.899499052656004</v>
      </c>
      <c r="DJ25" s="71">
        <v>22110</v>
      </c>
      <c r="DK25" s="71">
        <v>21821</v>
      </c>
      <c r="DL25" s="71">
        <v>19237</v>
      </c>
      <c r="DM25" s="71">
        <v>19962</v>
      </c>
      <c r="DN25" s="71">
        <v>18000</v>
      </c>
      <c r="DO25" s="71">
        <v>17731</v>
      </c>
      <c r="DP25" s="71">
        <v>20710</v>
      </c>
      <c r="DQ25" s="3">
        <v>19182</v>
      </c>
      <c r="DR25" s="71">
        <v>20961</v>
      </c>
      <c r="DS25" s="71">
        <v>18600</v>
      </c>
      <c r="DT25" s="71">
        <v>21042</v>
      </c>
      <c r="DU25" s="71">
        <v>19364</v>
      </c>
      <c r="DV25" s="71">
        <v>19250</v>
      </c>
      <c r="DW25" s="71">
        <v>19710</v>
      </c>
      <c r="DX25" s="72">
        <v>19834.285714285714</v>
      </c>
    </row>
    <row r="26" spans="1:128" x14ac:dyDescent="0.25">
      <c r="A26" s="95" t="s">
        <v>48</v>
      </c>
      <c r="B26" s="71">
        <v>27029.090909090908</v>
      </c>
      <c r="C26" s="71">
        <v>25879.708768831166</v>
      </c>
      <c r="D26" s="71">
        <v>30255.189051752044</v>
      </c>
      <c r="E26" s="71">
        <v>25481.927282459092</v>
      </c>
      <c r="F26" s="71">
        <v>35680.632411067192</v>
      </c>
      <c r="G26" s="71">
        <v>23160.59498166071</v>
      </c>
      <c r="H26" s="71">
        <v>32570.468120287944</v>
      </c>
      <c r="I26" s="71">
        <v>24389.79426615089</v>
      </c>
      <c r="J26" s="71">
        <v>30447.224572514249</v>
      </c>
      <c r="K26" s="71">
        <v>31488.566146870093</v>
      </c>
      <c r="L26" s="71">
        <v>22574.06956618157</v>
      </c>
      <c r="M26" s="71">
        <v>25447.506372277559</v>
      </c>
      <c r="N26" s="71">
        <v>27275.035714285714</v>
      </c>
      <c r="O26" s="71">
        <v>22869.592242888699</v>
      </c>
      <c r="P26" s="72">
        <v>27467.814314736988</v>
      </c>
      <c r="R26" s="71">
        <v>0</v>
      </c>
      <c r="S26" s="71">
        <v>0</v>
      </c>
      <c r="T26" s="71">
        <v>0</v>
      </c>
      <c r="U26" s="71">
        <v>250</v>
      </c>
      <c r="V26" s="71">
        <v>0</v>
      </c>
      <c r="W26" s="71">
        <v>217</v>
      </c>
      <c r="X26" s="71">
        <v>0</v>
      </c>
      <c r="Y26" s="3">
        <v>82.9</v>
      </c>
      <c r="Z26" s="71">
        <v>91</v>
      </c>
      <c r="AA26" s="71">
        <v>148</v>
      </c>
      <c r="AB26" s="71">
        <v>0</v>
      </c>
      <c r="AC26" s="71">
        <v>0</v>
      </c>
      <c r="AD26" s="71">
        <v>0</v>
      </c>
      <c r="AE26" s="71">
        <v>310</v>
      </c>
      <c r="AF26" s="72">
        <v>183.15</v>
      </c>
      <c r="AH26" s="71">
        <v>19109.090909090908</v>
      </c>
      <c r="AI26" s="71">
        <v>19645.137340259738</v>
      </c>
      <c r="AJ26" s="71">
        <v>25904.921065576324</v>
      </c>
      <c r="AK26" s="71">
        <v>19723.658051689861</v>
      </c>
      <c r="AL26" s="71">
        <v>27826.08695652174</v>
      </c>
      <c r="AM26" s="71">
        <v>17242.041435068219</v>
      </c>
      <c r="AN26" s="71">
        <v>27378.763357719625</v>
      </c>
      <c r="AO26" s="71">
        <v>19184.366857738405</v>
      </c>
      <c r="AP26" s="71">
        <v>22062.824572514251</v>
      </c>
      <c r="AQ26" s="71">
        <v>26092.047771628313</v>
      </c>
      <c r="AR26" s="71">
        <v>16741.221333333335</v>
      </c>
      <c r="AS26" s="71">
        <v>20071.10655737705</v>
      </c>
      <c r="AT26" s="71">
        <v>22560.75</v>
      </c>
      <c r="AU26" s="71">
        <v>18497.688361188142</v>
      </c>
      <c r="AV26" s="72">
        <v>21574.264612121849</v>
      </c>
      <c r="AX26" s="71">
        <v>7920</v>
      </c>
      <c r="AY26" s="71">
        <v>6234.5714285714284</v>
      </c>
      <c r="AZ26" s="71">
        <v>4350.2679861757206</v>
      </c>
      <c r="BA26" s="71">
        <v>5758.2692307692305</v>
      </c>
      <c r="BB26" s="71">
        <v>7854.545454545455</v>
      </c>
      <c r="BC26" s="71">
        <v>5918.5535465924895</v>
      </c>
      <c r="BD26" s="71">
        <v>5191.7047625683172</v>
      </c>
      <c r="BE26" s="71">
        <v>5205.4274084124836</v>
      </c>
      <c r="BF26" s="71">
        <v>8384.4</v>
      </c>
      <c r="BG26" s="71">
        <v>5396.5183752417797</v>
      </c>
      <c r="BH26" s="71">
        <v>5832.8482328482332</v>
      </c>
      <c r="BI26" s="71">
        <v>5376.3998149005092</v>
      </c>
      <c r="BJ26" s="71">
        <v>4714.2857142857147</v>
      </c>
      <c r="BK26" s="71">
        <v>4371.9038817005548</v>
      </c>
      <c r="BL26" s="72">
        <v>5893.5497026151361</v>
      </c>
      <c r="BN26" s="73">
        <v>19.8</v>
      </c>
      <c r="BO26" s="75">
        <v>20.400773639727639</v>
      </c>
      <c r="BP26" s="73">
        <v>14.811857524240002</v>
      </c>
      <c r="BQ26" s="75">
        <v>20.12</v>
      </c>
      <c r="BR26" s="75">
        <v>13.11</v>
      </c>
      <c r="BS26" s="74">
        <v>19.79</v>
      </c>
      <c r="BT26" s="73">
        <v>13.82823595987038</v>
      </c>
      <c r="BU26" s="74">
        <v>19.190000000000001</v>
      </c>
      <c r="BV26" s="73">
        <v>15.79</v>
      </c>
      <c r="BW26" s="73">
        <v>13.731999999999999</v>
      </c>
      <c r="BX26" s="73">
        <v>22.277227722772274</v>
      </c>
      <c r="BY26" s="73">
        <v>19.52</v>
      </c>
      <c r="BZ26" s="73">
        <v>16</v>
      </c>
      <c r="CA26" s="73">
        <v>20.473909636980935</v>
      </c>
      <c r="CB26" s="74">
        <v>17.774571748827945</v>
      </c>
      <c r="CD26" s="71">
        <v>31530</v>
      </c>
      <c r="CE26" s="71">
        <v>33398</v>
      </c>
      <c r="CF26" s="71">
        <v>31975</v>
      </c>
      <c r="CG26" s="71">
        <v>33070</v>
      </c>
      <c r="CH26" s="71">
        <v>30400</v>
      </c>
      <c r="CI26" s="71">
        <v>28435</v>
      </c>
      <c r="CJ26" s="71">
        <v>31550</v>
      </c>
      <c r="CK26" s="3">
        <v>30679</v>
      </c>
      <c r="CL26" s="71">
        <v>29031</v>
      </c>
      <c r="CM26" s="71">
        <v>29858</v>
      </c>
      <c r="CN26" s="71">
        <v>31079</v>
      </c>
      <c r="CO26" s="71">
        <v>32649</v>
      </c>
      <c r="CP26" s="71">
        <v>30081</v>
      </c>
      <c r="CQ26" s="71">
        <v>31560</v>
      </c>
      <c r="CR26" s="72">
        <v>31092.5</v>
      </c>
      <c r="CT26" s="73">
        <v>33.5</v>
      </c>
      <c r="CU26" s="75">
        <v>42</v>
      </c>
      <c r="CV26" s="73">
        <v>53.064317125652018</v>
      </c>
      <c r="CW26" s="75">
        <v>41.6</v>
      </c>
      <c r="CX26" s="75">
        <v>27.5</v>
      </c>
      <c r="CY26" s="74">
        <v>35.950000000000003</v>
      </c>
      <c r="CZ26" s="73">
        <v>47.868669611532006</v>
      </c>
      <c r="DA26" s="74">
        <v>44.22</v>
      </c>
      <c r="DB26" s="73">
        <v>30</v>
      </c>
      <c r="DC26" s="73">
        <v>41.36</v>
      </c>
      <c r="DD26" s="73">
        <v>43.29</v>
      </c>
      <c r="DE26" s="73">
        <v>43.22</v>
      </c>
      <c r="DF26" s="73">
        <v>49</v>
      </c>
      <c r="DG26" s="73">
        <v>54.1</v>
      </c>
      <c r="DH26" s="74">
        <v>41.905213338370288</v>
      </c>
      <c r="DJ26" s="71">
        <v>22110</v>
      </c>
      <c r="DK26" s="71">
        <v>21821</v>
      </c>
      <c r="DL26" s="71">
        <v>19237</v>
      </c>
      <c r="DM26" s="71">
        <v>19962</v>
      </c>
      <c r="DN26" s="71">
        <v>18000</v>
      </c>
      <c r="DO26" s="71">
        <v>17731</v>
      </c>
      <c r="DP26" s="71">
        <v>20710</v>
      </c>
      <c r="DQ26" s="3">
        <v>19182</v>
      </c>
      <c r="DR26" s="71">
        <v>20961</v>
      </c>
      <c r="DS26" s="71">
        <v>18600</v>
      </c>
      <c r="DT26" s="71">
        <v>21042</v>
      </c>
      <c r="DU26" s="71">
        <v>19364</v>
      </c>
      <c r="DV26" s="71">
        <v>19250</v>
      </c>
      <c r="DW26" s="71">
        <v>19710</v>
      </c>
      <c r="DX26" s="72">
        <v>19834.285714285714</v>
      </c>
    </row>
    <row r="27" spans="1:128" x14ac:dyDescent="0.25">
      <c r="A27" s="95" t="s">
        <v>40</v>
      </c>
      <c r="B27" s="71">
        <v>27706.103343465045</v>
      </c>
      <c r="C27" s="71">
        <v>24625.763832218843</v>
      </c>
      <c r="D27" s="71">
        <v>31521.569089465334</v>
      </c>
      <c r="E27" s="71">
        <v>24619.485960807255</v>
      </c>
      <c r="F27" s="71">
        <v>12830.648016997167</v>
      </c>
      <c r="G27" s="71">
        <v>20017.84606918311</v>
      </c>
      <c r="H27" s="71">
        <v>25442.903092660206</v>
      </c>
      <c r="I27" s="71">
        <v>23394.557843195096</v>
      </c>
      <c r="J27" s="71">
        <v>22145.160743829001</v>
      </c>
      <c r="K27" s="71">
        <v>23855.295928271906</v>
      </c>
      <c r="L27" s="71">
        <v>24945.220880851906</v>
      </c>
      <c r="M27" s="71">
        <v>23523.134414252061</v>
      </c>
      <c r="N27" s="71">
        <v>28779.085714285713</v>
      </c>
      <c r="O27" s="71">
        <v>25226.529432361349</v>
      </c>
      <c r="P27" s="72">
        <v>24188.093168703144</v>
      </c>
      <c r="R27" s="71">
        <v>0</v>
      </c>
      <c r="S27" s="71">
        <v>0</v>
      </c>
      <c r="T27" s="71">
        <v>0</v>
      </c>
      <c r="U27" s="71">
        <v>250</v>
      </c>
      <c r="V27" s="71">
        <v>0</v>
      </c>
      <c r="W27" s="71">
        <v>204</v>
      </c>
      <c r="X27" s="71">
        <v>0</v>
      </c>
      <c r="Y27" s="3">
        <v>79.5</v>
      </c>
      <c r="Z27" s="71">
        <v>66</v>
      </c>
      <c r="AA27" s="71">
        <v>112</v>
      </c>
      <c r="AB27" s="71">
        <v>0</v>
      </c>
      <c r="AC27" s="71">
        <v>0</v>
      </c>
      <c r="AD27" s="71">
        <v>0</v>
      </c>
      <c r="AE27" s="71">
        <v>310</v>
      </c>
      <c r="AF27" s="72">
        <v>170.25</v>
      </c>
      <c r="AH27" s="71">
        <v>20125.531914893618</v>
      </c>
      <c r="AI27" s="71">
        <v>18391.192403647416</v>
      </c>
      <c r="AJ27" s="71">
        <v>27171.301103289614</v>
      </c>
      <c r="AK27" s="71">
        <v>18861.216730038024</v>
      </c>
      <c r="AL27" s="71">
        <v>8611.8980169971674</v>
      </c>
      <c r="AM27" s="71">
        <v>15804.539138490041</v>
      </c>
      <c r="AN27" s="71">
        <v>20251.198330091891</v>
      </c>
      <c r="AO27" s="71">
        <v>18189.130434782612</v>
      </c>
      <c r="AP27" s="71">
        <v>18699.516908212561</v>
      </c>
      <c r="AQ27" s="71">
        <v>19053.230523796861</v>
      </c>
      <c r="AR27" s="71">
        <v>19112.372648003675</v>
      </c>
      <c r="AS27" s="71">
        <v>18146.734599351552</v>
      </c>
      <c r="AT27" s="71">
        <v>24064.799999999999</v>
      </c>
      <c r="AU27" s="71">
        <v>20854.625550660792</v>
      </c>
      <c r="AV27" s="72">
        <v>19095.520593018275</v>
      </c>
      <c r="AX27" s="71">
        <v>7580.5714285714284</v>
      </c>
      <c r="AY27" s="71">
        <v>6234.5714285714284</v>
      </c>
      <c r="AZ27" s="71">
        <v>4350.2679861757206</v>
      </c>
      <c r="BA27" s="71">
        <v>5758.2692307692305</v>
      </c>
      <c r="BB27" s="71">
        <v>4218.75</v>
      </c>
      <c r="BC27" s="71">
        <v>4213.3069306930693</v>
      </c>
      <c r="BD27" s="71">
        <v>5191.7047625683172</v>
      </c>
      <c r="BE27" s="71">
        <v>5205.4274084124836</v>
      </c>
      <c r="BF27" s="71">
        <v>3445.6438356164385</v>
      </c>
      <c r="BG27" s="71">
        <v>4802.0654044750436</v>
      </c>
      <c r="BH27" s="71">
        <v>5832.8482328482332</v>
      </c>
      <c r="BI27" s="71">
        <v>5376.3998149005092</v>
      </c>
      <c r="BJ27" s="71">
        <v>4714.2857142857147</v>
      </c>
      <c r="BK27" s="71">
        <v>4371.9038817005548</v>
      </c>
      <c r="BL27" s="72">
        <v>5092.5725756848688</v>
      </c>
      <c r="BN27" s="73">
        <v>18.8</v>
      </c>
      <c r="BO27" s="75">
        <v>21.791735478799975</v>
      </c>
      <c r="BP27" s="73">
        <v>14.121517351760003</v>
      </c>
      <c r="BQ27" s="75">
        <v>21.04</v>
      </c>
      <c r="BR27" s="75">
        <v>42.36</v>
      </c>
      <c r="BS27" s="74">
        <v>21.59</v>
      </c>
      <c r="BT27" s="73">
        <v>18.695189974877998</v>
      </c>
      <c r="BU27" s="74">
        <v>20.239999999999998</v>
      </c>
      <c r="BV27" s="73">
        <v>18.63</v>
      </c>
      <c r="BW27" s="73">
        <v>18.805</v>
      </c>
      <c r="BX27" s="73">
        <v>19.513432835820893</v>
      </c>
      <c r="BY27" s="73">
        <v>21.59</v>
      </c>
      <c r="BZ27" s="73">
        <v>15</v>
      </c>
      <c r="CA27" s="73">
        <v>18.16</v>
      </c>
      <c r="CB27" s="74">
        <v>20.738348260089918</v>
      </c>
      <c r="CD27" s="71">
        <v>31530</v>
      </c>
      <c r="CE27" s="71">
        <v>33398</v>
      </c>
      <c r="CF27" s="71">
        <v>31975</v>
      </c>
      <c r="CG27" s="71">
        <v>33070</v>
      </c>
      <c r="CH27" s="71">
        <v>30400</v>
      </c>
      <c r="CI27" s="71">
        <v>28435</v>
      </c>
      <c r="CJ27" s="71">
        <v>31550</v>
      </c>
      <c r="CK27" s="3">
        <v>30679</v>
      </c>
      <c r="CL27" s="71">
        <v>29031</v>
      </c>
      <c r="CM27" s="71">
        <v>29858</v>
      </c>
      <c r="CN27" s="71">
        <v>31079</v>
      </c>
      <c r="CO27" s="71">
        <v>32649</v>
      </c>
      <c r="CP27" s="71">
        <v>30081</v>
      </c>
      <c r="CQ27" s="71">
        <v>31560</v>
      </c>
      <c r="CR27" s="72">
        <v>31092.5</v>
      </c>
      <c r="CT27" s="73">
        <v>35</v>
      </c>
      <c r="CU27" s="75">
        <v>42</v>
      </c>
      <c r="CV27" s="73">
        <v>53.064317125652018</v>
      </c>
      <c r="CW27" s="75">
        <v>41.6</v>
      </c>
      <c r="CX27" s="75">
        <v>51.2</v>
      </c>
      <c r="CY27" s="74">
        <v>50.5</v>
      </c>
      <c r="CZ27" s="73">
        <v>47.868669611532006</v>
      </c>
      <c r="DA27" s="74">
        <v>44.22</v>
      </c>
      <c r="DB27" s="73">
        <v>73</v>
      </c>
      <c r="DC27" s="73">
        <v>46.48</v>
      </c>
      <c r="DD27" s="73">
        <v>43.29</v>
      </c>
      <c r="DE27" s="73">
        <v>43.22</v>
      </c>
      <c r="DF27" s="73">
        <v>49</v>
      </c>
      <c r="DG27" s="73">
        <v>54.1</v>
      </c>
      <c r="DH27" s="74">
        <v>48.181641909798863</v>
      </c>
      <c r="DJ27" s="71">
        <v>22110</v>
      </c>
      <c r="DK27" s="71">
        <v>21821</v>
      </c>
      <c r="DL27" s="71">
        <v>19237</v>
      </c>
      <c r="DM27" s="71">
        <v>19962</v>
      </c>
      <c r="DN27" s="71">
        <v>18000</v>
      </c>
      <c r="DO27" s="71">
        <v>17731</v>
      </c>
      <c r="DP27" s="71">
        <v>20710</v>
      </c>
      <c r="DQ27" s="3">
        <v>19182</v>
      </c>
      <c r="DR27" s="71">
        <v>20961</v>
      </c>
      <c r="DS27" s="71">
        <v>18600</v>
      </c>
      <c r="DT27" s="71">
        <v>21042</v>
      </c>
      <c r="DU27" s="71">
        <v>19364</v>
      </c>
      <c r="DV27" s="71">
        <v>19250</v>
      </c>
      <c r="DW27" s="71">
        <v>19710</v>
      </c>
      <c r="DX27" s="72">
        <v>19834.285714285714</v>
      </c>
    </row>
    <row r="28" spans="1:128" x14ac:dyDescent="0.25">
      <c r="A28" s="95" t="s">
        <v>41</v>
      </c>
      <c r="B28" s="71">
        <v>28077.376518218625</v>
      </c>
      <c r="C28" s="71">
        <v>28223.925866666665</v>
      </c>
      <c r="D28" s="71">
        <v>24770.029650865599</v>
      </c>
      <c r="E28" s="71">
        <v>23755.548142333857</v>
      </c>
      <c r="F28" s="71">
        <v>23612.164932402626</v>
      </c>
      <c r="G28" s="71">
        <v>23844.529889298894</v>
      </c>
      <c r="H28" s="71">
        <v>25880.991346501789</v>
      </c>
      <c r="I28" s="71">
        <v>24687.350999449842</v>
      </c>
      <c r="J28" s="71">
        <v>25453.0918177364</v>
      </c>
      <c r="K28" s="71">
        <v>24015.835377500123</v>
      </c>
      <c r="L28" s="71">
        <v>24673.779195469269</v>
      </c>
      <c r="M28" s="71">
        <v>24622.708835926936</v>
      </c>
      <c r="N28" s="71">
        <v>26591.376623376622</v>
      </c>
      <c r="O28" s="71">
        <v>22702.978421874803</v>
      </c>
      <c r="P28" s="72">
        <v>25065.120544115864</v>
      </c>
      <c r="R28" s="71">
        <v>0</v>
      </c>
      <c r="S28" s="71">
        <v>0</v>
      </c>
      <c r="T28" s="71">
        <v>0</v>
      </c>
      <c r="U28" s="71">
        <v>250</v>
      </c>
      <c r="V28" s="71">
        <v>0</v>
      </c>
      <c r="W28" s="71">
        <v>220</v>
      </c>
      <c r="X28" s="71">
        <v>0</v>
      </c>
      <c r="Y28" s="3">
        <v>83.9</v>
      </c>
      <c r="Z28" s="71">
        <v>76</v>
      </c>
      <c r="AA28" s="71">
        <v>113</v>
      </c>
      <c r="AB28" s="71">
        <v>0</v>
      </c>
      <c r="AC28" s="71">
        <v>0</v>
      </c>
      <c r="AD28" s="71">
        <v>0</v>
      </c>
      <c r="AE28" s="71">
        <v>310</v>
      </c>
      <c r="AF28" s="72">
        <v>175.48333333333335</v>
      </c>
      <c r="AH28" s="71">
        <v>19913.684210526317</v>
      </c>
      <c r="AI28" s="71">
        <v>19495.525866666663</v>
      </c>
      <c r="AJ28" s="71">
        <v>18320.542818553491</v>
      </c>
      <c r="AK28" s="71">
        <v>17997.278911564626</v>
      </c>
      <c r="AL28" s="71">
        <v>20494.382022471909</v>
      </c>
      <c r="AM28" s="71">
        <v>15738.929889298894</v>
      </c>
      <c r="AN28" s="71">
        <v>19807.089162720404</v>
      </c>
      <c r="AO28" s="71">
        <v>17300.187969924809</v>
      </c>
      <c r="AP28" s="71">
        <v>17068.691817736402</v>
      </c>
      <c r="AQ28" s="71">
        <v>16939.107413010588</v>
      </c>
      <c r="AR28" s="71">
        <v>17677.27046728972</v>
      </c>
      <c r="AS28" s="71">
        <v>17397.335701598578</v>
      </c>
      <c r="AT28" s="71">
        <v>21877.090909090908</v>
      </c>
      <c r="AU28" s="71">
        <v>18331.07454017425</v>
      </c>
      <c r="AV28" s="72">
        <v>18454.156550044823</v>
      </c>
      <c r="AX28" s="71">
        <v>8163.6923076923076</v>
      </c>
      <c r="AY28" s="71">
        <v>8728.4</v>
      </c>
      <c r="AZ28" s="71">
        <v>6449.4868323121073</v>
      </c>
      <c r="BA28" s="71">
        <v>5758.2692307692305</v>
      </c>
      <c r="BB28" s="71">
        <v>3117.782909930716</v>
      </c>
      <c r="BC28" s="71">
        <v>8105.6</v>
      </c>
      <c r="BD28" s="71">
        <v>6073.9021837813862</v>
      </c>
      <c r="BE28" s="71">
        <v>7387.1630295250325</v>
      </c>
      <c r="BF28" s="71">
        <v>8384.4</v>
      </c>
      <c r="BG28" s="71">
        <v>7076.727964489537</v>
      </c>
      <c r="BH28" s="71">
        <v>6996.5087281795504</v>
      </c>
      <c r="BI28" s="71">
        <v>7225.3731343283589</v>
      </c>
      <c r="BJ28" s="71">
        <v>4714.2857142857147</v>
      </c>
      <c r="BK28" s="71">
        <v>4371.9038817005548</v>
      </c>
      <c r="BL28" s="72">
        <v>6610.9639940710349</v>
      </c>
      <c r="BN28" s="73">
        <v>19</v>
      </c>
      <c r="BO28" s="75">
        <v>20.557332115121064</v>
      </c>
      <c r="BP28" s="73">
        <v>20.943702585680004</v>
      </c>
      <c r="BQ28" s="75">
        <v>22.05</v>
      </c>
      <c r="BR28" s="75">
        <v>17.8</v>
      </c>
      <c r="BS28" s="74">
        <v>21.68</v>
      </c>
      <c r="BT28" s="73">
        <v>19.114368441001211</v>
      </c>
      <c r="BU28" s="74">
        <v>21.28</v>
      </c>
      <c r="BV28" s="73">
        <v>20.41</v>
      </c>
      <c r="BW28" s="73">
        <v>21.152000000000001</v>
      </c>
      <c r="BX28" s="73">
        <v>21.097601051593823</v>
      </c>
      <c r="BY28" s="73">
        <v>22.52</v>
      </c>
      <c r="BZ28" s="73">
        <v>16.5</v>
      </c>
      <c r="CA28" s="73">
        <v>20.66</v>
      </c>
      <c r="CB28" s="74">
        <v>20.340357442385436</v>
      </c>
      <c r="CD28" s="71">
        <v>31530</v>
      </c>
      <c r="CE28" s="71">
        <v>33398</v>
      </c>
      <c r="CF28" s="71">
        <v>31975</v>
      </c>
      <c r="CG28" s="71">
        <v>33070</v>
      </c>
      <c r="CH28" s="71">
        <v>30400</v>
      </c>
      <c r="CI28" s="71">
        <v>28435</v>
      </c>
      <c r="CJ28" s="71">
        <v>31550</v>
      </c>
      <c r="CK28" s="3">
        <v>30679</v>
      </c>
      <c r="CL28" s="71">
        <v>29031</v>
      </c>
      <c r="CM28" s="71">
        <v>29858</v>
      </c>
      <c r="CN28" s="71">
        <v>31079</v>
      </c>
      <c r="CO28" s="71">
        <v>32649</v>
      </c>
      <c r="CP28" s="71">
        <v>30081</v>
      </c>
      <c r="CQ28" s="71">
        <v>31560</v>
      </c>
      <c r="CR28" s="72">
        <v>31092.5</v>
      </c>
      <c r="CT28" s="73">
        <v>32.5</v>
      </c>
      <c r="CU28" s="75">
        <v>30</v>
      </c>
      <c r="CV28" s="73">
        <v>35.792615133884013</v>
      </c>
      <c r="CW28" s="75">
        <v>41.6</v>
      </c>
      <c r="CX28" s="75">
        <v>69.28</v>
      </c>
      <c r="CY28" s="74">
        <v>26.25</v>
      </c>
      <c r="CZ28" s="73">
        <v>40.916035932155999</v>
      </c>
      <c r="DA28" s="74">
        <v>31.16</v>
      </c>
      <c r="DB28" s="73">
        <v>30</v>
      </c>
      <c r="DC28" s="73">
        <v>31.54</v>
      </c>
      <c r="DD28" s="73">
        <v>36.090000000000003</v>
      </c>
      <c r="DE28" s="73">
        <v>32.159999999999997</v>
      </c>
      <c r="DF28" s="73">
        <v>49</v>
      </c>
      <c r="DG28" s="73">
        <v>54.1</v>
      </c>
      <c r="DH28" s="74">
        <v>38.599189361860006</v>
      </c>
      <c r="DJ28" s="71">
        <v>22110</v>
      </c>
      <c r="DK28" s="71">
        <v>21821</v>
      </c>
      <c r="DL28" s="71">
        <v>19237</v>
      </c>
      <c r="DM28" s="71">
        <v>19962</v>
      </c>
      <c r="DN28" s="71">
        <v>18000</v>
      </c>
      <c r="DO28" s="71">
        <v>17731</v>
      </c>
      <c r="DP28" s="71">
        <v>20710</v>
      </c>
      <c r="DQ28" s="3">
        <v>19182</v>
      </c>
      <c r="DR28" s="71">
        <v>20961</v>
      </c>
      <c r="DS28" s="71">
        <v>18600</v>
      </c>
      <c r="DT28" s="71">
        <v>21042</v>
      </c>
      <c r="DU28" s="71">
        <v>19364</v>
      </c>
      <c r="DV28" s="71">
        <v>19250</v>
      </c>
      <c r="DW28" s="71">
        <v>19710</v>
      </c>
      <c r="DX28" s="72">
        <v>19834.285714285714</v>
      </c>
    </row>
    <row r="29" spans="1:128" x14ac:dyDescent="0.25">
      <c r="A29" s="95" t="s">
        <v>38</v>
      </c>
      <c r="B29" s="71">
        <v>26743.880597014922</v>
      </c>
      <c r="C29" s="71">
        <v>32709.297407867492</v>
      </c>
      <c r="D29" s="71">
        <v>31978.396520295497</v>
      </c>
      <c r="E29" s="71">
        <v>29521.143482266238</v>
      </c>
      <c r="F29" s="71">
        <v>27159.178144050577</v>
      </c>
      <c r="G29" s="71">
        <v>28942.845044568196</v>
      </c>
      <c r="H29" s="71">
        <v>28955.79183449407</v>
      </c>
      <c r="I29" s="71">
        <v>29929.940504450093</v>
      </c>
      <c r="J29" s="71">
        <v>33547.45492957747</v>
      </c>
      <c r="K29" s="71">
        <v>31056.90654397343</v>
      </c>
      <c r="L29" s="71">
        <v>32032.445232848229</v>
      </c>
      <c r="M29" s="71">
        <v>32064.955673211138</v>
      </c>
      <c r="N29" s="71">
        <v>28002.801843317971</v>
      </c>
      <c r="O29" s="71">
        <v>26649.550940524081</v>
      </c>
      <c r="P29" s="72">
        <v>29949.61347846139</v>
      </c>
      <c r="R29" s="71">
        <v>0</v>
      </c>
      <c r="S29" s="71">
        <v>0</v>
      </c>
      <c r="T29" s="71">
        <v>0</v>
      </c>
      <c r="U29" s="71">
        <v>250</v>
      </c>
      <c r="V29" s="71">
        <v>0</v>
      </c>
      <c r="W29" s="71">
        <v>242</v>
      </c>
      <c r="X29" s="71">
        <v>0</v>
      </c>
      <c r="Y29" s="3">
        <v>101.8</v>
      </c>
      <c r="Z29" s="71">
        <v>101</v>
      </c>
      <c r="AA29" s="71">
        <v>146</v>
      </c>
      <c r="AB29" s="71">
        <v>0</v>
      </c>
      <c r="AC29" s="71">
        <v>0</v>
      </c>
      <c r="AD29" s="71">
        <v>0</v>
      </c>
      <c r="AE29" s="71">
        <v>310</v>
      </c>
      <c r="AF29" s="72">
        <v>191.79999999999998</v>
      </c>
      <c r="AH29" s="71">
        <v>18823.880597014922</v>
      </c>
      <c r="AI29" s="71">
        <v>26474.725979296065</v>
      </c>
      <c r="AJ29" s="71">
        <v>27628.128534119776</v>
      </c>
      <c r="AK29" s="71">
        <v>23762.874251497007</v>
      </c>
      <c r="AL29" s="71">
        <v>22135.922330097088</v>
      </c>
      <c r="AM29" s="71">
        <v>23024.291497975708</v>
      </c>
      <c r="AN29" s="71">
        <v>23764.087071925755</v>
      </c>
      <c r="AO29" s="71">
        <v>24724.513096037608</v>
      </c>
      <c r="AP29" s="71">
        <v>27259.154929577468</v>
      </c>
      <c r="AQ29" s="71">
        <v>25660.38816873165</v>
      </c>
      <c r="AR29" s="71">
        <v>26199.596999999998</v>
      </c>
      <c r="AS29" s="71">
        <v>26688.555858310629</v>
      </c>
      <c r="AT29" s="71">
        <v>23288.516129032258</v>
      </c>
      <c r="AU29" s="71">
        <v>22277.647058823528</v>
      </c>
      <c r="AV29" s="72">
        <v>24408.020178745675</v>
      </c>
      <c r="AX29" s="71">
        <v>7920</v>
      </c>
      <c r="AY29" s="71">
        <v>6234.5714285714284</v>
      </c>
      <c r="AZ29" s="71">
        <v>4350.2679861757206</v>
      </c>
      <c r="BA29" s="71">
        <v>5758.2692307692305</v>
      </c>
      <c r="BB29" s="71">
        <v>5023.2558139534885</v>
      </c>
      <c r="BC29" s="71">
        <v>5918.5535465924895</v>
      </c>
      <c r="BD29" s="71">
        <v>5191.7047625683172</v>
      </c>
      <c r="BE29" s="71">
        <v>5205.4274084124836</v>
      </c>
      <c r="BF29" s="71">
        <v>6288.3</v>
      </c>
      <c r="BG29" s="71">
        <v>5396.5183752417797</v>
      </c>
      <c r="BH29" s="71">
        <v>5832.8482328482332</v>
      </c>
      <c r="BI29" s="71">
        <v>5376.3998149005092</v>
      </c>
      <c r="BJ29" s="71">
        <v>4714.2857142857147</v>
      </c>
      <c r="BK29" s="71">
        <v>4371.9038817005548</v>
      </c>
      <c r="BL29" s="72">
        <v>5541.5932997157097</v>
      </c>
      <c r="BN29" s="73">
        <v>20.100000000000001</v>
      </c>
      <c r="BO29" s="75">
        <v>15.138060364191018</v>
      </c>
      <c r="BP29" s="73">
        <v>13.888019940480003</v>
      </c>
      <c r="BQ29" s="75">
        <v>16.7</v>
      </c>
      <c r="BR29" s="75">
        <v>16.48</v>
      </c>
      <c r="BS29" s="74">
        <v>14.82</v>
      </c>
      <c r="BT29" s="73">
        <v>15.931602962659893</v>
      </c>
      <c r="BU29" s="74">
        <v>14.89</v>
      </c>
      <c r="BV29" s="73">
        <v>12.78</v>
      </c>
      <c r="BW29" s="73">
        <v>13.962999999999999</v>
      </c>
      <c r="BX29" s="73">
        <v>14.234875444839858</v>
      </c>
      <c r="BY29" s="73">
        <v>14.68</v>
      </c>
      <c r="BZ29" s="73">
        <v>15.5</v>
      </c>
      <c r="CA29" s="73">
        <v>17</v>
      </c>
      <c r="CB29" s="74">
        <v>15.436111336583625</v>
      </c>
      <c r="CD29" s="71">
        <v>31530</v>
      </c>
      <c r="CE29" s="71">
        <v>33398</v>
      </c>
      <c r="CF29" s="71">
        <v>31975</v>
      </c>
      <c r="CG29" s="71">
        <v>33070</v>
      </c>
      <c r="CH29" s="71">
        <v>30400</v>
      </c>
      <c r="CI29" s="71">
        <v>28435</v>
      </c>
      <c r="CJ29" s="71">
        <v>31550</v>
      </c>
      <c r="CK29" s="3">
        <v>30679</v>
      </c>
      <c r="CL29" s="71">
        <v>29031</v>
      </c>
      <c r="CM29" s="71">
        <v>29858</v>
      </c>
      <c r="CN29" s="71">
        <v>31079</v>
      </c>
      <c r="CO29" s="71">
        <v>32649</v>
      </c>
      <c r="CP29" s="71">
        <v>30081</v>
      </c>
      <c r="CQ29" s="71">
        <v>31560</v>
      </c>
      <c r="CR29" s="72">
        <v>31092.5</v>
      </c>
      <c r="CT29" s="73">
        <v>33.5</v>
      </c>
      <c r="CU29" s="75">
        <v>42</v>
      </c>
      <c r="CV29" s="73">
        <v>53.064317125652018</v>
      </c>
      <c r="CW29" s="75">
        <v>41.6</v>
      </c>
      <c r="CX29" s="75">
        <v>43</v>
      </c>
      <c r="CY29" s="74">
        <v>35.950000000000003</v>
      </c>
      <c r="CZ29" s="73">
        <v>47.868669611532006</v>
      </c>
      <c r="DA29" s="74">
        <v>44.22</v>
      </c>
      <c r="DB29" s="73">
        <v>40</v>
      </c>
      <c r="DC29" s="73">
        <v>41.36</v>
      </c>
      <c r="DD29" s="73">
        <v>43.29</v>
      </c>
      <c r="DE29" s="73">
        <v>43.22</v>
      </c>
      <c r="DF29" s="73">
        <v>49</v>
      </c>
      <c r="DG29" s="73">
        <v>54.1</v>
      </c>
      <c r="DH29" s="74">
        <v>43.726641909798857</v>
      </c>
      <c r="DJ29" s="71">
        <v>22110</v>
      </c>
      <c r="DK29" s="71">
        <v>21821</v>
      </c>
      <c r="DL29" s="71">
        <v>19237</v>
      </c>
      <c r="DM29" s="71">
        <v>19962</v>
      </c>
      <c r="DN29" s="71">
        <v>18000</v>
      </c>
      <c r="DO29" s="71">
        <v>17731</v>
      </c>
      <c r="DP29" s="71">
        <v>20710</v>
      </c>
      <c r="DQ29" s="3">
        <v>19182</v>
      </c>
      <c r="DR29" s="71">
        <v>20961</v>
      </c>
      <c r="DS29" s="71">
        <v>18600</v>
      </c>
      <c r="DT29" s="71">
        <v>21042</v>
      </c>
      <c r="DU29" s="71">
        <v>19364</v>
      </c>
      <c r="DV29" s="71">
        <v>19250</v>
      </c>
      <c r="DW29" s="71">
        <v>19710</v>
      </c>
      <c r="DX29" s="72">
        <v>19834.285714285714</v>
      </c>
    </row>
    <row r="30" spans="1:128" x14ac:dyDescent="0.25">
      <c r="A30" s="95" t="s">
        <v>39</v>
      </c>
      <c r="B30" s="71">
        <v>28505.627791563275</v>
      </c>
      <c r="C30" s="71">
        <v>32745.499569841268</v>
      </c>
      <c r="D30" s="71">
        <v>31561.316113809771</v>
      </c>
      <c r="E30" s="71">
        <v>32373.963395759169</v>
      </c>
      <c r="F30" s="71">
        <v>35933.750106798958</v>
      </c>
      <c r="G30" s="71">
        <v>28167.793408360129</v>
      </c>
      <c r="H30" s="71">
        <v>38850.84170463348</v>
      </c>
      <c r="I30" s="71">
        <v>32317.723710232171</v>
      </c>
      <c r="J30" s="71">
        <v>33628.747826086954</v>
      </c>
      <c r="K30" s="71">
        <v>30796.773585790481</v>
      </c>
      <c r="L30" s="71">
        <v>29705.158545819613</v>
      </c>
      <c r="M30" s="71">
        <v>31573.793790790769</v>
      </c>
      <c r="N30" s="71">
        <v>31452.952380952382</v>
      </c>
      <c r="O30" s="71">
        <v>31365.489056326354</v>
      </c>
      <c r="P30" s="72">
        <v>32069.959356197483</v>
      </c>
      <c r="R30" s="71">
        <v>0</v>
      </c>
      <c r="S30" s="71">
        <v>0</v>
      </c>
      <c r="T30" s="71">
        <v>0</v>
      </c>
      <c r="U30" s="71">
        <v>250</v>
      </c>
      <c r="V30" s="71">
        <v>0</v>
      </c>
      <c r="W30" s="71">
        <v>238</v>
      </c>
      <c r="X30" s="71">
        <v>0</v>
      </c>
      <c r="Y30" s="3">
        <v>109.9</v>
      </c>
      <c r="Z30" s="71">
        <v>101</v>
      </c>
      <c r="AA30" s="71">
        <v>145</v>
      </c>
      <c r="AB30" s="71">
        <v>0</v>
      </c>
      <c r="AC30" s="71">
        <v>0</v>
      </c>
      <c r="AD30" s="71">
        <v>0</v>
      </c>
      <c r="AE30" s="71">
        <v>310</v>
      </c>
      <c r="AF30" s="72">
        <v>192.31666666666669</v>
      </c>
      <c r="AH30" s="71">
        <v>20341.935483870966</v>
      </c>
      <c r="AI30" s="71">
        <v>25471.8329031746</v>
      </c>
      <c r="AJ30" s="71">
        <v>26485.830297600456</v>
      </c>
      <c r="AK30" s="71">
        <v>26615.694164989938</v>
      </c>
      <c r="AL30" s="71">
        <v>31367.153912295784</v>
      </c>
      <c r="AM30" s="71">
        <v>21326.25</v>
      </c>
      <c r="AN30" s="71">
        <v>32776.939520852095</v>
      </c>
      <c r="AO30" s="71">
        <v>26128.317955997161</v>
      </c>
      <c r="AP30" s="71">
        <v>25244.347826086956</v>
      </c>
      <c r="AQ30" s="71">
        <v>25400.255210548701</v>
      </c>
      <c r="AR30" s="71">
        <v>23475.106732348111</v>
      </c>
      <c r="AS30" s="71">
        <v>25325.662572721394</v>
      </c>
      <c r="AT30" s="71">
        <v>26738.666666666668</v>
      </c>
      <c r="AU30" s="71">
        <v>26993.585174625801</v>
      </c>
      <c r="AV30" s="72">
        <v>25977.969887269897</v>
      </c>
      <c r="AX30" s="71">
        <v>8163.6923076923076</v>
      </c>
      <c r="AY30" s="71">
        <v>7273.666666666667</v>
      </c>
      <c r="AZ30" s="71">
        <v>5075.4858162093142</v>
      </c>
      <c r="BA30" s="71">
        <v>5758.2692307692305</v>
      </c>
      <c r="BB30" s="71">
        <v>4566.5961945031713</v>
      </c>
      <c r="BC30" s="71">
        <v>6841.5434083601285</v>
      </c>
      <c r="BD30" s="71">
        <v>6073.9021837813862</v>
      </c>
      <c r="BE30" s="71">
        <v>6189.4057542350101</v>
      </c>
      <c r="BF30" s="71">
        <v>8384.4</v>
      </c>
      <c r="BG30" s="71">
        <v>5396.5183752417797</v>
      </c>
      <c r="BH30" s="71">
        <v>6230.0518134715021</v>
      </c>
      <c r="BI30" s="71">
        <v>6248.131218069374</v>
      </c>
      <c r="BJ30" s="71">
        <v>4714.2857142857147</v>
      </c>
      <c r="BK30" s="71">
        <v>4371.9038817005548</v>
      </c>
      <c r="BL30" s="72">
        <v>6091.9894689275816</v>
      </c>
      <c r="BN30" s="73">
        <v>18.600000000000001</v>
      </c>
      <c r="BO30" s="75">
        <v>15.734085627974208</v>
      </c>
      <c r="BP30" s="73">
        <v>14.486991560720003</v>
      </c>
      <c r="BQ30" s="75">
        <v>14.91</v>
      </c>
      <c r="BR30" s="75">
        <v>11.63</v>
      </c>
      <c r="BS30" s="74">
        <v>16</v>
      </c>
      <c r="BT30" s="73">
        <v>11.550803874142719</v>
      </c>
      <c r="BU30" s="74">
        <v>14.09</v>
      </c>
      <c r="BV30" s="73">
        <v>13.8</v>
      </c>
      <c r="BW30" s="73">
        <v>14.106</v>
      </c>
      <c r="BX30" s="73">
        <v>15.88695652173913</v>
      </c>
      <c r="BY30" s="73">
        <v>15.47</v>
      </c>
      <c r="BZ30" s="73">
        <v>13.5</v>
      </c>
      <c r="CA30" s="73">
        <v>14.03</v>
      </c>
      <c r="CB30" s="74">
        <v>14.556774113184005</v>
      </c>
      <c r="CD30" s="71">
        <v>31530</v>
      </c>
      <c r="CE30" s="71">
        <v>33398</v>
      </c>
      <c r="CF30" s="71">
        <v>31975</v>
      </c>
      <c r="CG30" s="71">
        <v>33070</v>
      </c>
      <c r="CH30" s="71">
        <v>30400</v>
      </c>
      <c r="CI30" s="71">
        <v>28435</v>
      </c>
      <c r="CJ30" s="71">
        <v>31550</v>
      </c>
      <c r="CK30" s="3">
        <v>30679</v>
      </c>
      <c r="CL30" s="71">
        <v>29031</v>
      </c>
      <c r="CM30" s="71">
        <v>29858</v>
      </c>
      <c r="CN30" s="71">
        <v>31079</v>
      </c>
      <c r="CO30" s="71">
        <v>32649</v>
      </c>
      <c r="CP30" s="71">
        <v>30081</v>
      </c>
      <c r="CQ30" s="71">
        <v>31560</v>
      </c>
      <c r="CR30" s="72">
        <v>31092.5</v>
      </c>
      <c r="CT30" s="73">
        <v>32.5</v>
      </c>
      <c r="CU30" s="75">
        <v>36</v>
      </c>
      <c r="CV30" s="73">
        <v>45.482148578322409</v>
      </c>
      <c r="CW30" s="75">
        <v>41.6</v>
      </c>
      <c r="CX30" s="75">
        <v>47.3</v>
      </c>
      <c r="CY30" s="74">
        <v>31.1</v>
      </c>
      <c r="CZ30" s="73">
        <v>40.916035932155999</v>
      </c>
      <c r="DA30" s="74">
        <v>37.19</v>
      </c>
      <c r="DB30" s="73">
        <v>30</v>
      </c>
      <c r="DC30" s="73">
        <v>41.36</v>
      </c>
      <c r="DD30" s="73">
        <v>40.53</v>
      </c>
      <c r="DE30" s="73">
        <v>37.19</v>
      </c>
      <c r="DF30" s="73">
        <v>49</v>
      </c>
      <c r="DG30" s="73">
        <v>54.1</v>
      </c>
      <c r="DH30" s="74">
        <v>40.304870322177024</v>
      </c>
      <c r="DJ30" s="71">
        <v>22110</v>
      </c>
      <c r="DK30" s="71">
        <v>21821</v>
      </c>
      <c r="DL30" s="71">
        <v>19237</v>
      </c>
      <c r="DM30" s="71">
        <v>19962</v>
      </c>
      <c r="DN30" s="71">
        <v>18000</v>
      </c>
      <c r="DO30" s="71">
        <v>17731</v>
      </c>
      <c r="DP30" s="71">
        <v>20710</v>
      </c>
      <c r="DQ30" s="3">
        <v>19182</v>
      </c>
      <c r="DR30" s="71">
        <v>20961</v>
      </c>
      <c r="DS30" s="71">
        <v>18600</v>
      </c>
      <c r="DT30" s="71">
        <v>21042</v>
      </c>
      <c r="DU30" s="71">
        <v>19364</v>
      </c>
      <c r="DV30" s="71">
        <v>19250</v>
      </c>
      <c r="DW30" s="71">
        <v>19710</v>
      </c>
      <c r="DX30" s="72">
        <v>19834.285714285714</v>
      </c>
    </row>
    <row r="31" spans="1:128" x14ac:dyDescent="0.25">
      <c r="A31" s="95" t="s">
        <v>45</v>
      </c>
      <c r="B31" s="71">
        <v>28952.703296703297</v>
      </c>
      <c r="C31" s="71">
        <v>26985.503133747414</v>
      </c>
      <c r="D31" s="71">
        <v>24323.331809298616</v>
      </c>
      <c r="E31" s="71">
        <v>23755.548142333857</v>
      </c>
      <c r="F31" s="71">
        <v>22108.083889703688</v>
      </c>
      <c r="G31" s="71">
        <v>23844.529889298894</v>
      </c>
      <c r="H31" s="71">
        <v>22283.442816827574</v>
      </c>
      <c r="I31" s="71">
        <v>24687.350999449842</v>
      </c>
      <c r="J31" s="71">
        <v>25453.0918177364</v>
      </c>
      <c r="K31" s="71">
        <v>22993.920323441111</v>
      </c>
      <c r="L31" s="71">
        <v>22168.933925029942</v>
      </c>
      <c r="M31" s="71">
        <v>24515.223090197731</v>
      </c>
      <c r="N31" s="71">
        <v>23712.812030075187</v>
      </c>
      <c r="O31" s="71">
        <v>24656.852997929796</v>
      </c>
      <c r="P31" s="72">
        <v>24317.237725840947</v>
      </c>
      <c r="R31" s="71">
        <v>0</v>
      </c>
      <c r="S31" s="71">
        <v>0</v>
      </c>
      <c r="T31" s="71">
        <v>0</v>
      </c>
      <c r="U31" s="71">
        <v>250</v>
      </c>
      <c r="V31" s="71">
        <v>0</v>
      </c>
      <c r="W31" s="71">
        <v>220</v>
      </c>
      <c r="X31" s="71">
        <v>0</v>
      </c>
      <c r="Y31" s="3">
        <v>83.9</v>
      </c>
      <c r="Z31" s="71">
        <v>76</v>
      </c>
      <c r="AA31" s="71">
        <v>108</v>
      </c>
      <c r="AB31" s="71">
        <v>0</v>
      </c>
      <c r="AC31" s="71">
        <v>0</v>
      </c>
      <c r="AD31" s="71">
        <v>0</v>
      </c>
      <c r="AE31" s="71">
        <v>310</v>
      </c>
      <c r="AF31" s="72">
        <v>174.65</v>
      </c>
      <c r="AH31" s="71">
        <v>20789.010989010989</v>
      </c>
      <c r="AI31" s="71">
        <v>18257.103133747412</v>
      </c>
      <c r="AJ31" s="71">
        <v>17989.186023167946</v>
      </c>
      <c r="AK31" s="71">
        <v>17997.278911564626</v>
      </c>
      <c r="AL31" s="71">
        <v>18267.401101652478</v>
      </c>
      <c r="AM31" s="71">
        <v>15738.929889298894</v>
      </c>
      <c r="AN31" s="71">
        <v>16209.540633046188</v>
      </c>
      <c r="AO31" s="71">
        <v>17300.187969924809</v>
      </c>
      <c r="AP31" s="71">
        <v>17068.691817736402</v>
      </c>
      <c r="AQ31" s="71">
        <v>15917.192358951575</v>
      </c>
      <c r="AR31" s="71">
        <v>15172.425196850392</v>
      </c>
      <c r="AS31" s="71">
        <v>17289.849955869373</v>
      </c>
      <c r="AT31" s="71">
        <v>18998.526315789473</v>
      </c>
      <c r="AU31" s="71">
        <v>20284.949116229243</v>
      </c>
      <c r="AV31" s="72">
        <v>17662.876672345697</v>
      </c>
      <c r="AX31" s="71">
        <v>8163.6923076923076</v>
      </c>
      <c r="AY31" s="71">
        <v>8728.4</v>
      </c>
      <c r="AZ31" s="71">
        <v>6334.1457861306699</v>
      </c>
      <c r="BA31" s="71">
        <v>5758.2692307692305</v>
      </c>
      <c r="BB31" s="71">
        <v>3840.6827880512092</v>
      </c>
      <c r="BC31" s="71">
        <v>8105.6</v>
      </c>
      <c r="BD31" s="71">
        <v>6073.9021837813862</v>
      </c>
      <c r="BE31" s="71">
        <v>7387.1630295250325</v>
      </c>
      <c r="BF31" s="71">
        <v>8384.4</v>
      </c>
      <c r="BG31" s="71">
        <v>7076.727964489537</v>
      </c>
      <c r="BH31" s="71">
        <v>6996.5087281795504</v>
      </c>
      <c r="BI31" s="71">
        <v>7225.3731343283589</v>
      </c>
      <c r="BJ31" s="71">
        <v>4714.2857142857147</v>
      </c>
      <c r="BK31" s="71">
        <v>4371.9038817005548</v>
      </c>
      <c r="BL31" s="72">
        <v>6654.3610534952531</v>
      </c>
      <c r="BN31" s="73">
        <v>18.2</v>
      </c>
      <c r="BO31" s="75">
        <v>21.951784851299003</v>
      </c>
      <c r="BP31" s="73">
        <v>21.329480917360005</v>
      </c>
      <c r="BQ31" s="75">
        <v>22.05</v>
      </c>
      <c r="BR31" s="75">
        <v>19.97</v>
      </c>
      <c r="BS31" s="74">
        <v>21.68</v>
      </c>
      <c r="BT31" s="73">
        <v>23.356615006606226</v>
      </c>
      <c r="BU31" s="74">
        <v>21.28</v>
      </c>
      <c r="BV31" s="73">
        <v>20.41</v>
      </c>
      <c r="BW31" s="73">
        <v>22.51</v>
      </c>
      <c r="BX31" s="73">
        <v>24.580645161290324</v>
      </c>
      <c r="BY31" s="73">
        <v>22.66</v>
      </c>
      <c r="BZ31" s="73">
        <v>19</v>
      </c>
      <c r="CA31" s="73">
        <v>18.670000000000002</v>
      </c>
      <c r="CB31" s="74">
        <v>21.260608995468257</v>
      </c>
      <c r="CD31" s="71">
        <v>31530</v>
      </c>
      <c r="CE31" s="71">
        <v>33398</v>
      </c>
      <c r="CF31" s="71">
        <v>31975</v>
      </c>
      <c r="CG31" s="71">
        <v>33070</v>
      </c>
      <c r="CH31" s="71">
        <v>30400</v>
      </c>
      <c r="CI31" s="71">
        <v>28435</v>
      </c>
      <c r="CJ31" s="71">
        <v>31550</v>
      </c>
      <c r="CK31" s="3">
        <v>30679</v>
      </c>
      <c r="CL31" s="71">
        <v>29031</v>
      </c>
      <c r="CM31" s="71">
        <v>29858</v>
      </c>
      <c r="CN31" s="71">
        <v>31079</v>
      </c>
      <c r="CO31" s="71">
        <v>32649</v>
      </c>
      <c r="CP31" s="71">
        <v>30081</v>
      </c>
      <c r="CQ31" s="71">
        <v>31560</v>
      </c>
      <c r="CR31" s="72">
        <v>31092.5</v>
      </c>
      <c r="CT31" s="73">
        <v>32.5</v>
      </c>
      <c r="CU31" s="75">
        <v>30</v>
      </c>
      <c r="CV31" s="73">
        <v>36.444377473196006</v>
      </c>
      <c r="CW31" s="75">
        <v>41.6</v>
      </c>
      <c r="CX31" s="75">
        <v>56.24</v>
      </c>
      <c r="CY31" s="74">
        <v>26.25</v>
      </c>
      <c r="CZ31" s="73">
        <v>40.916035932155999</v>
      </c>
      <c r="DA31" s="74">
        <v>31.16</v>
      </c>
      <c r="DB31" s="73">
        <v>30</v>
      </c>
      <c r="DC31" s="73">
        <v>31.54</v>
      </c>
      <c r="DD31" s="73">
        <v>36.090000000000003</v>
      </c>
      <c r="DE31" s="73">
        <v>32.159999999999997</v>
      </c>
      <c r="DF31" s="73">
        <v>49</v>
      </c>
      <c r="DG31" s="73">
        <v>54.1</v>
      </c>
      <c r="DH31" s="74">
        <v>37.714315243239426</v>
      </c>
      <c r="DJ31" s="71">
        <v>22110</v>
      </c>
      <c r="DK31" s="71">
        <v>21821</v>
      </c>
      <c r="DL31" s="71">
        <v>19237</v>
      </c>
      <c r="DM31" s="71">
        <v>19962</v>
      </c>
      <c r="DN31" s="71">
        <v>18000</v>
      </c>
      <c r="DO31" s="71">
        <v>17731</v>
      </c>
      <c r="DP31" s="71">
        <v>20710</v>
      </c>
      <c r="DQ31" s="3">
        <v>19182</v>
      </c>
      <c r="DR31" s="71">
        <v>20961</v>
      </c>
      <c r="DS31" s="71">
        <v>18600</v>
      </c>
      <c r="DT31" s="71">
        <v>21042</v>
      </c>
      <c r="DU31" s="71">
        <v>19364</v>
      </c>
      <c r="DV31" s="71">
        <v>19250</v>
      </c>
      <c r="DW31" s="71">
        <v>19710</v>
      </c>
      <c r="DX31" s="72">
        <v>19834.285714285714</v>
      </c>
    </row>
    <row r="32" spans="1:128" x14ac:dyDescent="0.25">
      <c r="A32" s="95" t="s">
        <v>44</v>
      </c>
      <c r="B32" s="71">
        <v>28045.531914893618</v>
      </c>
      <c r="C32" s="71">
        <v>29396.024752380948</v>
      </c>
      <c r="D32" s="71">
        <v>28172.877373061354</v>
      </c>
      <c r="E32" s="71">
        <v>25892.211392108653</v>
      </c>
      <c r="F32" s="71">
        <v>28079.885445858519</v>
      </c>
      <c r="G32" s="71">
        <v>25246.074152696699</v>
      </c>
      <c r="H32" s="71">
        <v>24631.072351591956</v>
      </c>
      <c r="I32" s="71">
        <v>27047.649380297335</v>
      </c>
      <c r="J32" s="71">
        <v>28348.41146131805</v>
      </c>
      <c r="K32" s="71">
        <v>25720.756845943462</v>
      </c>
      <c r="L32" s="71">
        <v>23541.244154637734</v>
      </c>
      <c r="M32" s="71">
        <v>25985.561948547962</v>
      </c>
      <c r="N32" s="71">
        <v>27275.035714285714</v>
      </c>
      <c r="O32" s="71">
        <v>25708.241909869568</v>
      </c>
      <c r="P32" s="72">
        <v>26649.327056963688</v>
      </c>
      <c r="R32" s="71">
        <v>0</v>
      </c>
      <c r="S32" s="71">
        <v>0</v>
      </c>
      <c r="T32" s="71">
        <v>0</v>
      </c>
      <c r="U32" s="71">
        <v>250</v>
      </c>
      <c r="V32" s="71">
        <v>0</v>
      </c>
      <c r="W32" s="71">
        <v>226</v>
      </c>
      <c r="X32" s="71">
        <v>0</v>
      </c>
      <c r="Y32" s="3">
        <v>92</v>
      </c>
      <c r="Z32" s="71">
        <v>85</v>
      </c>
      <c r="AA32" s="71">
        <v>121</v>
      </c>
      <c r="AB32" s="71">
        <v>0</v>
      </c>
      <c r="AC32" s="71">
        <v>0</v>
      </c>
      <c r="AD32" s="71">
        <v>0</v>
      </c>
      <c r="AE32" s="71">
        <v>310</v>
      </c>
      <c r="AF32" s="72">
        <v>180.66666666666666</v>
      </c>
      <c r="AH32" s="71">
        <v>20125.531914893618</v>
      </c>
      <c r="AI32" s="71">
        <v>22122.358085714281</v>
      </c>
      <c r="AJ32" s="71">
        <v>22524.004669055932</v>
      </c>
      <c r="AK32" s="71">
        <v>20133.942161339422</v>
      </c>
      <c r="AL32" s="71">
        <v>24239.202657807309</v>
      </c>
      <c r="AM32" s="71">
        <v>18404.530744336571</v>
      </c>
      <c r="AN32" s="71">
        <v>18557.170167810571</v>
      </c>
      <c r="AO32" s="71">
        <v>20858.243626062325</v>
      </c>
      <c r="AP32" s="71">
        <v>19964.011461318052</v>
      </c>
      <c r="AQ32" s="71">
        <v>20324.238470701683</v>
      </c>
      <c r="AR32" s="71">
        <v>17311.192341166232</v>
      </c>
      <c r="AS32" s="71">
        <v>19737.430730478587</v>
      </c>
      <c r="AT32" s="71">
        <v>22560.75</v>
      </c>
      <c r="AU32" s="71">
        <v>21336.338028169015</v>
      </c>
      <c r="AV32" s="72">
        <v>20585.638932775259</v>
      </c>
      <c r="AX32" s="71">
        <v>7920</v>
      </c>
      <c r="AY32" s="71">
        <v>7273.666666666667</v>
      </c>
      <c r="AZ32" s="71">
        <v>5648.8727040054218</v>
      </c>
      <c r="BA32" s="71">
        <v>5758.2692307692305</v>
      </c>
      <c r="BB32" s="71">
        <v>3840.6827880512092</v>
      </c>
      <c r="BC32" s="71">
        <v>6841.5434083601285</v>
      </c>
      <c r="BD32" s="71">
        <v>6073.9021837813862</v>
      </c>
      <c r="BE32" s="71">
        <v>6189.4057542350101</v>
      </c>
      <c r="BF32" s="71">
        <v>8384.4</v>
      </c>
      <c r="BG32" s="71">
        <v>5396.5183752417797</v>
      </c>
      <c r="BH32" s="71">
        <v>6230.0518134715021</v>
      </c>
      <c r="BI32" s="71">
        <v>6248.131218069374</v>
      </c>
      <c r="BJ32" s="71">
        <v>4714.2857142857147</v>
      </c>
      <c r="BK32" s="71">
        <v>4371.9038817005548</v>
      </c>
      <c r="BL32" s="72">
        <v>6063.6881241884266</v>
      </c>
      <c r="BN32" s="73">
        <v>18.8</v>
      </c>
      <c r="BO32" s="75">
        <v>18.116332736644601</v>
      </c>
      <c r="BP32" s="73">
        <v>17.035158962080004</v>
      </c>
      <c r="BQ32" s="75">
        <v>19.71</v>
      </c>
      <c r="BR32" s="75">
        <v>15.05</v>
      </c>
      <c r="BS32" s="74">
        <v>18.54</v>
      </c>
      <c r="BT32" s="73">
        <v>20.401817549570293</v>
      </c>
      <c r="BU32" s="74">
        <v>17.649999999999999</v>
      </c>
      <c r="BV32" s="73">
        <v>17.45</v>
      </c>
      <c r="BW32" s="73">
        <v>17.629000000000001</v>
      </c>
      <c r="BX32" s="73">
        <v>21.543749999999999</v>
      </c>
      <c r="BY32" s="73">
        <v>19.850000000000001</v>
      </c>
      <c r="BZ32" s="73">
        <v>16</v>
      </c>
      <c r="CA32" s="73">
        <v>17.75</v>
      </c>
      <c r="CB32" s="74">
        <v>18.251861374878207</v>
      </c>
      <c r="CD32" s="71">
        <v>31530</v>
      </c>
      <c r="CE32" s="71">
        <v>33398</v>
      </c>
      <c r="CF32" s="71">
        <v>31975</v>
      </c>
      <c r="CG32" s="71">
        <v>33070</v>
      </c>
      <c r="CH32" s="71">
        <v>30400</v>
      </c>
      <c r="CI32" s="71">
        <v>28435</v>
      </c>
      <c r="CJ32" s="71">
        <v>31550</v>
      </c>
      <c r="CK32" s="3">
        <v>30679</v>
      </c>
      <c r="CL32" s="71">
        <v>29031</v>
      </c>
      <c r="CM32" s="71">
        <v>29858</v>
      </c>
      <c r="CN32" s="71">
        <v>31079</v>
      </c>
      <c r="CO32" s="71">
        <v>32649</v>
      </c>
      <c r="CP32" s="71">
        <v>30081</v>
      </c>
      <c r="CQ32" s="71">
        <v>31560</v>
      </c>
      <c r="CR32" s="72">
        <v>31092.5</v>
      </c>
      <c r="CT32" s="73">
        <v>33.5</v>
      </c>
      <c r="CU32" s="75">
        <v>36</v>
      </c>
      <c r="CV32" s="73">
        <v>40.865498674862408</v>
      </c>
      <c r="CW32" s="75">
        <v>41.6</v>
      </c>
      <c r="CX32" s="75">
        <v>56.24</v>
      </c>
      <c r="CY32" s="74">
        <v>31.1</v>
      </c>
      <c r="CZ32" s="73">
        <v>40.916035932155999</v>
      </c>
      <c r="DA32" s="74">
        <v>37.19</v>
      </c>
      <c r="DB32" s="73">
        <v>30</v>
      </c>
      <c r="DC32" s="73">
        <v>41.36</v>
      </c>
      <c r="DD32" s="73">
        <v>40.53</v>
      </c>
      <c r="DE32" s="73">
        <v>37.19</v>
      </c>
      <c r="DF32" s="73">
        <v>49</v>
      </c>
      <c r="DG32" s="73">
        <v>54.1</v>
      </c>
      <c r="DH32" s="74">
        <v>40.685109614787031</v>
      </c>
      <c r="DJ32" s="71">
        <v>22110</v>
      </c>
      <c r="DK32" s="71">
        <v>21821</v>
      </c>
      <c r="DL32" s="71">
        <v>19237</v>
      </c>
      <c r="DM32" s="71">
        <v>19962</v>
      </c>
      <c r="DN32" s="71">
        <v>18000</v>
      </c>
      <c r="DO32" s="71">
        <v>17731</v>
      </c>
      <c r="DP32" s="71">
        <v>20710</v>
      </c>
      <c r="DQ32" s="3">
        <v>19182</v>
      </c>
      <c r="DR32" s="71">
        <v>20961</v>
      </c>
      <c r="DS32" s="71">
        <v>18600</v>
      </c>
      <c r="DT32" s="71">
        <v>21042</v>
      </c>
      <c r="DU32" s="71">
        <v>19364</v>
      </c>
      <c r="DV32" s="71">
        <v>19250</v>
      </c>
      <c r="DW32" s="71">
        <v>19710</v>
      </c>
      <c r="DX32" s="72">
        <v>19834.285714285714</v>
      </c>
    </row>
    <row r="33" spans="1:128" x14ac:dyDescent="0.25">
      <c r="A33" s="95" t="s">
        <v>42</v>
      </c>
      <c r="B33" s="71">
        <v>25385.747899159662</v>
      </c>
      <c r="C33" s="71">
        <v>22929.982971729718</v>
      </c>
      <c r="D33" s="71">
        <v>21999.940388421648</v>
      </c>
      <c r="E33" s="71">
        <v>21253.778797344785</v>
      </c>
      <c r="F33" s="71">
        <v>55179.562043795617</v>
      </c>
      <c r="G33" s="71">
        <v>20017.84606918311</v>
      </c>
      <c r="H33" s="71">
        <v>25688.741966735695</v>
      </c>
      <c r="I33" s="71">
        <v>20935.437496140854</v>
      </c>
      <c r="J33" s="71">
        <v>22145.160743829001</v>
      </c>
      <c r="K33" s="71">
        <v>20585.023041083594</v>
      </c>
      <c r="L33" s="71">
        <v>21029.852709242747</v>
      </c>
      <c r="M33" s="71">
        <v>21414.342060689785</v>
      </c>
      <c r="N33" s="71">
        <v>44822.285714285717</v>
      </c>
      <c r="O33" s="71">
        <v>21728.457502232181</v>
      </c>
      <c r="P33" s="72">
        <v>26079.725671705295</v>
      </c>
      <c r="R33" s="71">
        <v>0</v>
      </c>
      <c r="S33" s="71">
        <v>0</v>
      </c>
      <c r="T33" s="71">
        <v>0</v>
      </c>
      <c r="U33" s="71">
        <v>250</v>
      </c>
      <c r="V33" s="71">
        <v>0</v>
      </c>
      <c r="W33" s="71">
        <v>204</v>
      </c>
      <c r="X33" s="71">
        <v>0</v>
      </c>
      <c r="Y33" s="3">
        <v>71.2</v>
      </c>
      <c r="Z33" s="71">
        <v>66</v>
      </c>
      <c r="AA33" s="71">
        <v>97</v>
      </c>
      <c r="AB33" s="71">
        <v>0</v>
      </c>
      <c r="AC33" s="71">
        <v>0</v>
      </c>
      <c r="AD33" s="71">
        <v>0</v>
      </c>
      <c r="AE33" s="71">
        <v>310</v>
      </c>
      <c r="AF33" s="72">
        <v>166.36666666666667</v>
      </c>
      <c r="AH33" s="71">
        <v>17805.176470588234</v>
      </c>
      <c r="AI33" s="71">
        <v>18169.037517184264</v>
      </c>
      <c r="AJ33" s="71">
        <v>18954.503427620788</v>
      </c>
      <c r="AK33" s="71">
        <v>15495.509566575556</v>
      </c>
      <c r="AL33" s="71">
        <v>44379.562043795617</v>
      </c>
      <c r="AM33" s="71">
        <v>15804.539138490041</v>
      </c>
      <c r="AN33" s="71">
        <v>20497.03720416738</v>
      </c>
      <c r="AO33" s="71">
        <v>17300.187969924809</v>
      </c>
      <c r="AP33" s="71">
        <v>18699.516908212561</v>
      </c>
      <c r="AQ33" s="71">
        <v>16943.913742551784</v>
      </c>
      <c r="AR33" s="71">
        <v>17011.008208208208</v>
      </c>
      <c r="AS33" s="71">
        <v>17624.291497975708</v>
      </c>
      <c r="AT33" s="71">
        <v>40108</v>
      </c>
      <c r="AU33" s="71">
        <v>17356.553620531624</v>
      </c>
      <c r="AV33" s="72">
        <v>21153.488379701896</v>
      </c>
      <c r="AX33" s="71">
        <v>7580.5714285714284</v>
      </c>
      <c r="AY33" s="71">
        <v>4760.9454545454546</v>
      </c>
      <c r="AZ33" s="71">
        <v>3045.4369608008597</v>
      </c>
      <c r="BA33" s="71">
        <v>5758.2692307692305</v>
      </c>
      <c r="BB33" s="71">
        <v>10800</v>
      </c>
      <c r="BC33" s="71">
        <v>4213.3069306930693</v>
      </c>
      <c r="BD33" s="71">
        <v>5191.7047625683172</v>
      </c>
      <c r="BE33" s="71">
        <v>3635.2495262160455</v>
      </c>
      <c r="BF33" s="71">
        <v>3445.6438356164385</v>
      </c>
      <c r="BG33" s="71">
        <v>3641.109298531811</v>
      </c>
      <c r="BH33" s="71">
        <v>4018.8445010345376</v>
      </c>
      <c r="BI33" s="71">
        <v>3790.050562714076</v>
      </c>
      <c r="BJ33" s="71">
        <v>4714.2857142857147</v>
      </c>
      <c r="BK33" s="71">
        <v>4371.9038817005548</v>
      </c>
      <c r="BL33" s="72">
        <v>4926.2372920033959</v>
      </c>
      <c r="BN33" s="73">
        <v>21.25</v>
      </c>
      <c r="BO33" s="75">
        <v>22.058185504925415</v>
      </c>
      <c r="BP33" s="73">
        <v>20.243210351840006</v>
      </c>
      <c r="BQ33" s="75">
        <v>25.61</v>
      </c>
      <c r="BR33" s="75">
        <v>8.2200000000000006</v>
      </c>
      <c r="BS33" s="74">
        <v>21.59</v>
      </c>
      <c r="BT33" s="73">
        <v>18.470962228776386</v>
      </c>
      <c r="BU33" s="74">
        <v>21.28</v>
      </c>
      <c r="BV33" s="73">
        <v>18.63</v>
      </c>
      <c r="BW33" s="73">
        <v>21.146000000000001</v>
      </c>
      <c r="BX33" s="73">
        <v>21.923920994879296</v>
      </c>
      <c r="BY33" s="73">
        <v>22.23</v>
      </c>
      <c r="BZ33" s="73">
        <v>9</v>
      </c>
      <c r="CA33" s="73">
        <v>21.82</v>
      </c>
      <c r="CB33" s="74">
        <v>19.533734220030077</v>
      </c>
      <c r="CD33" s="71">
        <v>31530</v>
      </c>
      <c r="CE33" s="71">
        <v>33398</v>
      </c>
      <c r="CF33" s="71">
        <v>31975</v>
      </c>
      <c r="CG33" s="71">
        <v>33070</v>
      </c>
      <c r="CH33" s="71">
        <v>30400</v>
      </c>
      <c r="CI33" s="71">
        <v>28435</v>
      </c>
      <c r="CJ33" s="71">
        <v>31550</v>
      </c>
      <c r="CK33" s="3">
        <v>30679</v>
      </c>
      <c r="CL33" s="71">
        <v>29031</v>
      </c>
      <c r="CM33" s="71">
        <v>29858</v>
      </c>
      <c r="CN33" s="71">
        <v>31079</v>
      </c>
      <c r="CO33" s="71">
        <v>32649</v>
      </c>
      <c r="CP33" s="71">
        <v>30081</v>
      </c>
      <c r="CQ33" s="71">
        <v>31560</v>
      </c>
      <c r="CR33" s="72">
        <v>31092.5</v>
      </c>
      <c r="CT33" s="73">
        <v>35</v>
      </c>
      <c r="CU33" s="75">
        <v>55</v>
      </c>
      <c r="CV33" s="73">
        <v>75.799960061985615</v>
      </c>
      <c r="CW33" s="75">
        <v>41.6</v>
      </c>
      <c r="CX33" s="75">
        <v>20</v>
      </c>
      <c r="CY33" s="74">
        <v>50.5</v>
      </c>
      <c r="CZ33" s="73">
        <v>47.868669611532006</v>
      </c>
      <c r="DA33" s="74">
        <v>63.32</v>
      </c>
      <c r="DB33" s="73">
        <v>73</v>
      </c>
      <c r="DC33" s="73">
        <v>61.3</v>
      </c>
      <c r="DD33" s="73">
        <v>62.83</v>
      </c>
      <c r="DE33" s="73">
        <v>61.31</v>
      </c>
      <c r="DF33" s="73">
        <v>49</v>
      </c>
      <c r="DG33" s="73">
        <v>54.1</v>
      </c>
      <c r="DH33" s="74">
        <v>53.61633069096554</v>
      </c>
      <c r="DJ33" s="71">
        <v>22110</v>
      </c>
      <c r="DK33" s="71">
        <v>21821</v>
      </c>
      <c r="DL33" s="71">
        <v>19237</v>
      </c>
      <c r="DM33" s="71">
        <v>19962</v>
      </c>
      <c r="DN33" s="71">
        <v>18000</v>
      </c>
      <c r="DO33" s="71">
        <v>17731</v>
      </c>
      <c r="DP33" s="71">
        <v>20710</v>
      </c>
      <c r="DQ33" s="3">
        <v>19182</v>
      </c>
      <c r="DR33" s="71">
        <v>20961</v>
      </c>
      <c r="DS33" s="71">
        <v>18600</v>
      </c>
      <c r="DT33" s="71">
        <v>21042</v>
      </c>
      <c r="DU33" s="71">
        <v>19364</v>
      </c>
      <c r="DV33" s="71">
        <v>19250</v>
      </c>
      <c r="DW33" s="71">
        <v>19710</v>
      </c>
      <c r="DX33" s="72">
        <v>19834.285714285714</v>
      </c>
    </row>
    <row r="34" spans="1:128" x14ac:dyDescent="0.25">
      <c r="A34" s="95" t="s">
        <v>49</v>
      </c>
      <c r="B34" s="71">
        <v>32812.105263157893</v>
      </c>
      <c r="C34" s="71">
        <v>33043.867713457556</v>
      </c>
      <c r="D34" s="71">
        <v>28174.37933336553</v>
      </c>
      <c r="E34" s="71">
        <v>26578.835862458633</v>
      </c>
      <c r="F34" s="71">
        <v>26794.396110092002</v>
      </c>
      <c r="G34" s="71">
        <v>27459.066066970401</v>
      </c>
      <c r="H34" s="71">
        <v>31547.53438333295</v>
      </c>
      <c r="I34" s="71">
        <v>29549.050424285771</v>
      </c>
      <c r="J34" s="71">
        <v>32780.198319327734</v>
      </c>
      <c r="K34" s="71">
        <v>25720.756845943462</v>
      </c>
      <c r="L34" s="71">
        <v>29107.107438732903</v>
      </c>
      <c r="M34" s="71">
        <v>29915.911606011432</v>
      </c>
      <c r="N34" s="71">
        <v>32481.362637362636</v>
      </c>
      <c r="O34" s="71">
        <v>32676.098771618119</v>
      </c>
      <c r="P34" s="72">
        <v>29902.905055436928</v>
      </c>
      <c r="R34" s="71">
        <v>0</v>
      </c>
      <c r="S34" s="71">
        <v>0</v>
      </c>
      <c r="T34" s="71">
        <v>0</v>
      </c>
      <c r="U34" s="71">
        <v>250</v>
      </c>
      <c r="V34" s="71">
        <v>0</v>
      </c>
      <c r="W34" s="71">
        <v>235</v>
      </c>
      <c r="X34" s="71">
        <v>0</v>
      </c>
      <c r="Y34" s="3">
        <v>100.5</v>
      </c>
      <c r="Z34" s="71">
        <v>98</v>
      </c>
      <c r="AA34" s="71">
        <v>121</v>
      </c>
      <c r="AB34" s="71">
        <v>0</v>
      </c>
      <c r="AC34" s="71">
        <v>0</v>
      </c>
      <c r="AD34" s="71">
        <v>0</v>
      </c>
      <c r="AE34" s="71">
        <v>310</v>
      </c>
      <c r="AF34" s="72">
        <v>185.75</v>
      </c>
      <c r="AH34" s="71">
        <v>24892.105263157897</v>
      </c>
      <c r="AI34" s="71">
        <v>25770.201046790888</v>
      </c>
      <c r="AJ34" s="71">
        <v>22524.004669055932</v>
      </c>
      <c r="AK34" s="71">
        <v>20820.566631689402</v>
      </c>
      <c r="AL34" s="71">
        <v>24532.616005379961</v>
      </c>
      <c r="AM34" s="71">
        <v>20617.522658610273</v>
      </c>
      <c r="AN34" s="71">
        <v>25473.632199551565</v>
      </c>
      <c r="AO34" s="71">
        <v>23359.644670050762</v>
      </c>
      <c r="AP34" s="71">
        <v>24395.798319327732</v>
      </c>
      <c r="AQ34" s="71">
        <v>20324.238470701683</v>
      </c>
      <c r="AR34" s="71">
        <v>22877.055625261401</v>
      </c>
      <c r="AS34" s="71">
        <v>23831.386861313866</v>
      </c>
      <c r="AT34" s="71">
        <v>27767.076923076922</v>
      </c>
      <c r="AU34" s="71">
        <v>28304.194889917562</v>
      </c>
      <c r="AV34" s="72">
        <v>23963.574588134707</v>
      </c>
      <c r="AX34" s="71">
        <v>7920</v>
      </c>
      <c r="AY34" s="71">
        <v>7273.666666666667</v>
      </c>
      <c r="AZ34" s="71">
        <v>5650.3746643095983</v>
      </c>
      <c r="BA34" s="71">
        <v>5758.2692307692305</v>
      </c>
      <c r="BB34" s="71">
        <v>2261.780104712042</v>
      </c>
      <c r="BC34" s="71">
        <v>6841.5434083601285</v>
      </c>
      <c r="BD34" s="71">
        <v>6073.9021837813862</v>
      </c>
      <c r="BE34" s="71">
        <v>6189.4057542350101</v>
      </c>
      <c r="BF34" s="71">
        <v>8384.4</v>
      </c>
      <c r="BG34" s="71">
        <v>5396.5183752417797</v>
      </c>
      <c r="BH34" s="71">
        <v>6230.0518134715021</v>
      </c>
      <c r="BI34" s="71">
        <v>6084.5247446975654</v>
      </c>
      <c r="BJ34" s="71">
        <v>4714.2857142857147</v>
      </c>
      <c r="BK34" s="71">
        <v>4371.9038817005548</v>
      </c>
      <c r="BL34" s="72">
        <v>5939.3304673022276</v>
      </c>
      <c r="BN34" s="73">
        <v>15.2</v>
      </c>
      <c r="BO34" s="75">
        <v>15.551915923058266</v>
      </c>
      <c r="BP34" s="73">
        <v>17.035158962080004</v>
      </c>
      <c r="BQ34" s="75">
        <v>19.059999999999999</v>
      </c>
      <c r="BR34" s="75">
        <v>14.87</v>
      </c>
      <c r="BS34" s="74">
        <v>16.55</v>
      </c>
      <c r="BT34" s="73">
        <v>14.862427039621968</v>
      </c>
      <c r="BU34" s="74">
        <v>15.76</v>
      </c>
      <c r="BV34" s="73">
        <v>14.28</v>
      </c>
      <c r="BW34" s="73">
        <v>17.629000000000001</v>
      </c>
      <c r="BX34" s="73">
        <v>16.302272727272726</v>
      </c>
      <c r="BY34" s="73">
        <v>16.440000000000001</v>
      </c>
      <c r="BZ34" s="73">
        <v>13</v>
      </c>
      <c r="CA34" s="73">
        <v>13.380348795397341</v>
      </c>
      <c r="CB34" s="74">
        <v>15.70865167481645</v>
      </c>
      <c r="CD34" s="71">
        <v>31530</v>
      </c>
      <c r="CE34" s="71">
        <v>33398</v>
      </c>
      <c r="CF34" s="71">
        <v>31975</v>
      </c>
      <c r="CG34" s="71">
        <v>33070</v>
      </c>
      <c r="CH34" s="71">
        <v>30400</v>
      </c>
      <c r="CI34" s="71">
        <v>28435</v>
      </c>
      <c r="CJ34" s="71">
        <v>31550</v>
      </c>
      <c r="CK34" s="3">
        <v>30679</v>
      </c>
      <c r="CL34" s="71">
        <v>29031</v>
      </c>
      <c r="CM34" s="71">
        <v>29858</v>
      </c>
      <c r="CN34" s="71">
        <v>31079</v>
      </c>
      <c r="CO34" s="71">
        <v>32649</v>
      </c>
      <c r="CP34" s="71">
        <v>30081</v>
      </c>
      <c r="CQ34" s="71">
        <v>31560</v>
      </c>
      <c r="CR34" s="72">
        <v>31092.5</v>
      </c>
      <c r="CT34" s="73">
        <v>33.5</v>
      </c>
      <c r="CU34" s="75">
        <v>36</v>
      </c>
      <c r="CV34" s="73">
        <v>40.854635969207202</v>
      </c>
      <c r="CW34" s="75">
        <v>41.6</v>
      </c>
      <c r="CX34" s="75">
        <v>95.5</v>
      </c>
      <c r="CY34" s="74">
        <v>31.1</v>
      </c>
      <c r="CZ34" s="73">
        <v>40.916035932155999</v>
      </c>
      <c r="DA34" s="74">
        <v>37.19</v>
      </c>
      <c r="DB34" s="73">
        <v>30</v>
      </c>
      <c r="DC34" s="73">
        <v>41.36</v>
      </c>
      <c r="DD34" s="73">
        <v>40.53</v>
      </c>
      <c r="DE34" s="73">
        <v>38.19</v>
      </c>
      <c r="DF34" s="73">
        <v>49</v>
      </c>
      <c r="DG34" s="73">
        <v>54.1</v>
      </c>
      <c r="DH34" s="74">
        <v>43.560047992954516</v>
      </c>
      <c r="DJ34" s="71">
        <v>22110</v>
      </c>
      <c r="DK34" s="71">
        <v>21821</v>
      </c>
      <c r="DL34" s="71">
        <v>19237</v>
      </c>
      <c r="DM34" s="71">
        <v>19962</v>
      </c>
      <c r="DN34" s="71">
        <v>18000</v>
      </c>
      <c r="DO34" s="71">
        <v>17731</v>
      </c>
      <c r="DP34" s="71">
        <v>20710</v>
      </c>
      <c r="DQ34" s="3">
        <v>19182</v>
      </c>
      <c r="DR34" s="71">
        <v>20961</v>
      </c>
      <c r="DS34" s="71">
        <v>18600</v>
      </c>
      <c r="DT34" s="71">
        <v>21042</v>
      </c>
      <c r="DU34" s="71">
        <v>19364</v>
      </c>
      <c r="DV34" s="71">
        <v>19250</v>
      </c>
      <c r="DW34" s="71">
        <v>19710</v>
      </c>
      <c r="DX34" s="72">
        <v>19834.285714285714</v>
      </c>
    </row>
    <row r="35" spans="1:128" x14ac:dyDescent="0.25">
      <c r="A35" s="95" t="s">
        <v>43</v>
      </c>
      <c r="B35" s="71">
        <v>27323.076923076922</v>
      </c>
      <c r="C35" s="71">
        <v>27154.043139940375</v>
      </c>
      <c r="D35" s="71">
        <v>24433.742210942171</v>
      </c>
      <c r="E35" s="71">
        <v>30391.416344363271</v>
      </c>
      <c r="F35" s="71">
        <v>47431.836623522533</v>
      </c>
      <c r="G35" s="71">
        <v>26218.034038683811</v>
      </c>
      <c r="H35" s="71">
        <v>28114.277522090921</v>
      </c>
      <c r="I35" s="71">
        <v>25504.620864413395</v>
      </c>
      <c r="J35" s="71">
        <v>27494.218979703786</v>
      </c>
      <c r="K35" s="71">
        <v>23692.795758686607</v>
      </c>
      <c r="L35" s="71">
        <v>24627.76851537425</v>
      </c>
      <c r="M35" s="71">
        <v>25720.695830395416</v>
      </c>
      <c r="N35" s="71">
        <v>33592.045714285712</v>
      </c>
      <c r="O35" s="71">
        <v>25435.307663680534</v>
      </c>
      <c r="P35" s="72">
        <v>28366.705723511404</v>
      </c>
      <c r="R35" s="71">
        <v>0</v>
      </c>
      <c r="S35" s="71">
        <v>0</v>
      </c>
      <c r="T35" s="71">
        <v>0</v>
      </c>
      <c r="U35" s="71">
        <v>250</v>
      </c>
      <c r="V35" s="71">
        <v>0</v>
      </c>
      <c r="W35" s="71">
        <v>230</v>
      </c>
      <c r="X35" s="71">
        <v>0</v>
      </c>
      <c r="Y35" s="3">
        <v>86.7</v>
      </c>
      <c r="Z35" s="71">
        <v>82</v>
      </c>
      <c r="AA35" s="71">
        <v>111</v>
      </c>
      <c r="AB35" s="71">
        <v>0</v>
      </c>
      <c r="AC35" s="71">
        <v>0</v>
      </c>
      <c r="AD35" s="71">
        <v>0</v>
      </c>
      <c r="AE35" s="71">
        <v>310</v>
      </c>
      <c r="AF35" s="72">
        <v>178.28333333333333</v>
      </c>
      <c r="AH35" s="71">
        <v>19403.076923076922</v>
      </c>
      <c r="AI35" s="71">
        <v>19880.376473273707</v>
      </c>
      <c r="AJ35" s="71">
        <v>19358.256394732856</v>
      </c>
      <c r="AK35" s="71">
        <v>24633.147113594041</v>
      </c>
      <c r="AL35" s="71">
        <v>42124.711316397224</v>
      </c>
      <c r="AM35" s="71">
        <v>19376.490630323682</v>
      </c>
      <c r="AN35" s="71">
        <v>22040.375338309535</v>
      </c>
      <c r="AO35" s="71">
        <v>19315.215110178386</v>
      </c>
      <c r="AP35" s="71">
        <v>19109.818979703785</v>
      </c>
      <c r="AQ35" s="71">
        <v>18296.277383444827</v>
      </c>
      <c r="AR35" s="71">
        <v>18397.716701902747</v>
      </c>
      <c r="AS35" s="71">
        <v>19472.564612326041</v>
      </c>
      <c r="AT35" s="71">
        <v>28877.759999999998</v>
      </c>
      <c r="AU35" s="71">
        <v>21063.403781979978</v>
      </c>
      <c r="AV35" s="72">
        <v>22239.227911374554</v>
      </c>
      <c r="AX35" s="71">
        <v>7920</v>
      </c>
      <c r="AY35" s="71">
        <v>7273.666666666667</v>
      </c>
      <c r="AZ35" s="71">
        <v>5075.4858162093142</v>
      </c>
      <c r="BA35" s="71">
        <v>5758.2692307692305</v>
      </c>
      <c r="BB35" s="71">
        <v>5307.1253071253068</v>
      </c>
      <c r="BC35" s="71">
        <v>6841.5434083601285</v>
      </c>
      <c r="BD35" s="71">
        <v>6073.9021837813862</v>
      </c>
      <c r="BE35" s="71">
        <v>6189.4057542350101</v>
      </c>
      <c r="BF35" s="71">
        <v>8384.4</v>
      </c>
      <c r="BG35" s="71">
        <v>5396.5183752417797</v>
      </c>
      <c r="BH35" s="71">
        <v>6230.0518134715021</v>
      </c>
      <c r="BI35" s="71">
        <v>6248.131218069374</v>
      </c>
      <c r="BJ35" s="71">
        <v>4714.2857142857147</v>
      </c>
      <c r="BK35" s="71">
        <v>4371.9038817005548</v>
      </c>
      <c r="BL35" s="72">
        <v>6127.4778121368554</v>
      </c>
      <c r="BN35" s="73">
        <v>19.5</v>
      </c>
      <c r="BO35" s="75">
        <v>20.159376787395622</v>
      </c>
      <c r="BP35" s="73">
        <v>19.821000000000002</v>
      </c>
      <c r="BQ35" s="75">
        <v>16.11</v>
      </c>
      <c r="BR35" s="75">
        <v>8.66</v>
      </c>
      <c r="BS35" s="74">
        <v>17.61</v>
      </c>
      <c r="BT35" s="73">
        <v>17.177565907506821</v>
      </c>
      <c r="BU35" s="74">
        <v>19.059999999999999</v>
      </c>
      <c r="BV35" s="73">
        <v>18.23</v>
      </c>
      <c r="BW35" s="73">
        <v>19.582999999999998</v>
      </c>
      <c r="BX35" s="73">
        <v>20.271428571428572</v>
      </c>
      <c r="BY35" s="73">
        <v>20.12</v>
      </c>
      <c r="BZ35" s="73">
        <v>12.5</v>
      </c>
      <c r="CA35" s="73">
        <v>17.98</v>
      </c>
      <c r="CB35" s="74">
        <v>17.627312233309357</v>
      </c>
      <c r="CD35" s="71">
        <v>31530</v>
      </c>
      <c r="CE35" s="71">
        <v>33398</v>
      </c>
      <c r="CF35" s="71">
        <v>31975</v>
      </c>
      <c r="CG35" s="71">
        <v>33070</v>
      </c>
      <c r="CH35" s="71">
        <v>30400</v>
      </c>
      <c r="CI35" s="71">
        <v>28435</v>
      </c>
      <c r="CJ35" s="71">
        <v>31550</v>
      </c>
      <c r="CK35" s="3">
        <v>30679</v>
      </c>
      <c r="CL35" s="71">
        <v>29031</v>
      </c>
      <c r="CM35" s="71">
        <v>29858</v>
      </c>
      <c r="CN35" s="71">
        <v>31079</v>
      </c>
      <c r="CO35" s="71">
        <v>32649</v>
      </c>
      <c r="CP35" s="71">
        <v>30081</v>
      </c>
      <c r="CQ35" s="71">
        <v>31560</v>
      </c>
      <c r="CR35" s="72">
        <v>31092.5</v>
      </c>
      <c r="CT35" s="73">
        <v>33.5</v>
      </c>
      <c r="CU35" s="75">
        <v>36</v>
      </c>
      <c r="CV35" s="73">
        <v>45.482148578322409</v>
      </c>
      <c r="CW35" s="75">
        <v>41.6</v>
      </c>
      <c r="CX35" s="75">
        <v>40.700000000000003</v>
      </c>
      <c r="CY35" s="74">
        <v>31.1</v>
      </c>
      <c r="CZ35" s="73">
        <v>40.916035932155999</v>
      </c>
      <c r="DA35" s="74">
        <v>37.19</v>
      </c>
      <c r="DB35" s="73">
        <v>30</v>
      </c>
      <c r="DC35" s="73">
        <v>41.36</v>
      </c>
      <c r="DD35" s="73">
        <v>40.53</v>
      </c>
      <c r="DE35" s="73">
        <v>37.19</v>
      </c>
      <c r="DF35" s="73">
        <v>49</v>
      </c>
      <c r="DG35" s="73">
        <v>54.1</v>
      </c>
      <c r="DH35" s="74">
        <v>39.904870322177025</v>
      </c>
      <c r="DJ35" s="71">
        <v>22110</v>
      </c>
      <c r="DK35" s="71">
        <v>21821</v>
      </c>
      <c r="DL35" s="71">
        <v>19237</v>
      </c>
      <c r="DM35" s="71">
        <v>19962</v>
      </c>
      <c r="DN35" s="71">
        <v>18000</v>
      </c>
      <c r="DO35" s="71">
        <v>17731</v>
      </c>
      <c r="DP35" s="71">
        <v>20710</v>
      </c>
      <c r="DQ35" s="3">
        <v>19182</v>
      </c>
      <c r="DR35" s="71">
        <v>20961</v>
      </c>
      <c r="DS35" s="71">
        <v>18600</v>
      </c>
      <c r="DT35" s="71">
        <v>21042</v>
      </c>
      <c r="DU35" s="71">
        <v>19364</v>
      </c>
      <c r="DV35" s="71">
        <v>19250</v>
      </c>
      <c r="DW35" s="71">
        <v>19710</v>
      </c>
      <c r="DX35" s="72">
        <v>19834.285714285714</v>
      </c>
    </row>
    <row r="36" spans="1:128" x14ac:dyDescent="0.25">
      <c r="A36" s="95" t="s">
        <v>50</v>
      </c>
      <c r="B36" s="71">
        <v>32812.105263157893</v>
      </c>
      <c r="C36" s="71">
        <v>33820.496369523804</v>
      </c>
      <c r="D36" s="71">
        <v>25432.043911060849</v>
      </c>
      <c r="E36" s="71">
        <v>25892.211392108653</v>
      </c>
      <c r="F36" s="71">
        <v>26539.93778415889</v>
      </c>
      <c r="G36" s="71">
        <v>23708.572572967147</v>
      </c>
      <c r="H36" s="71">
        <v>26447.714163195767</v>
      </c>
      <c r="I36" s="71">
        <v>27047.649380297335</v>
      </c>
      <c r="J36" s="71">
        <v>28348.41146131805</v>
      </c>
      <c r="K36" s="71">
        <v>25550.416451515826</v>
      </c>
      <c r="L36" s="71">
        <v>24475.02682378078</v>
      </c>
      <c r="M36" s="71">
        <v>27517.838058460253</v>
      </c>
      <c r="N36" s="71" t="s">
        <v>63</v>
      </c>
      <c r="O36" s="71">
        <v>23606.032881192681</v>
      </c>
      <c r="P36" s="72">
        <v>27015.265885595232</v>
      </c>
      <c r="R36" s="71">
        <v>0</v>
      </c>
      <c r="S36" s="71">
        <v>0</v>
      </c>
      <c r="T36" s="71">
        <v>0</v>
      </c>
      <c r="U36" s="71">
        <v>250</v>
      </c>
      <c r="V36" s="71">
        <v>0</v>
      </c>
      <c r="W36" s="71">
        <v>220</v>
      </c>
      <c r="X36" s="71">
        <v>0</v>
      </c>
      <c r="Y36" s="3">
        <v>92</v>
      </c>
      <c r="Z36" s="71">
        <v>85</v>
      </c>
      <c r="AA36" s="71">
        <v>120</v>
      </c>
      <c r="AB36" s="71">
        <v>0</v>
      </c>
      <c r="AC36" s="71">
        <v>0</v>
      </c>
      <c r="AD36" s="71" t="s">
        <v>64</v>
      </c>
      <c r="AE36" s="71">
        <v>310</v>
      </c>
      <c r="AF36" s="72">
        <v>179.5</v>
      </c>
      <c r="AH36" s="71">
        <v>24892.105263157897</v>
      </c>
      <c r="AI36" s="71">
        <v>26546.82970285714</v>
      </c>
      <c r="AJ36" s="71">
        <v>20330.973552811112</v>
      </c>
      <c r="AK36" s="71">
        <v>20133.942161339422</v>
      </c>
      <c r="AL36" s="71">
        <v>20368.509212730318</v>
      </c>
      <c r="AM36" s="71">
        <v>16867.029164607018</v>
      </c>
      <c r="AN36" s="71">
        <v>20373.811979414382</v>
      </c>
      <c r="AO36" s="71">
        <v>20858.243626062325</v>
      </c>
      <c r="AP36" s="71">
        <v>19964.011461318052</v>
      </c>
      <c r="AQ36" s="71">
        <v>20153.898076274047</v>
      </c>
      <c r="AR36" s="71">
        <v>18244.975010309277</v>
      </c>
      <c r="AS36" s="71">
        <v>21269.706840390878</v>
      </c>
      <c r="AT36" s="71" t="s">
        <v>63</v>
      </c>
      <c r="AU36" s="71">
        <v>19234.128999492128</v>
      </c>
      <c r="AV36" s="72">
        <v>20710.628080828003</v>
      </c>
      <c r="AX36" s="71">
        <v>7920</v>
      </c>
      <c r="AY36" s="71">
        <v>7273.666666666667</v>
      </c>
      <c r="AZ36" s="71">
        <v>5101.0703582497354</v>
      </c>
      <c r="BA36" s="71">
        <v>5758.2692307692305</v>
      </c>
      <c r="BB36" s="71">
        <v>6171.4285714285716</v>
      </c>
      <c r="BC36" s="71">
        <v>6841.5434083601285</v>
      </c>
      <c r="BD36" s="71">
        <v>6073.9021837813862</v>
      </c>
      <c r="BE36" s="71">
        <v>6189.4057542350101</v>
      </c>
      <c r="BF36" s="71">
        <v>8384.4</v>
      </c>
      <c r="BG36" s="71">
        <v>5396.5183752417797</v>
      </c>
      <c r="BH36" s="71">
        <v>6230.0518134715021</v>
      </c>
      <c r="BI36" s="71">
        <v>6248.131218069374</v>
      </c>
      <c r="BJ36" s="71" t="s">
        <v>63</v>
      </c>
      <c r="BK36" s="71">
        <v>4371.9038817005548</v>
      </c>
      <c r="BL36" s="72">
        <v>6304.637804767227</v>
      </c>
      <c r="BN36" s="73">
        <v>15.2</v>
      </c>
      <c r="BO36" s="75">
        <v>15.096943947203831</v>
      </c>
      <c r="BP36" s="73">
        <v>18.872682068240003</v>
      </c>
      <c r="BQ36" s="75">
        <v>19.71</v>
      </c>
      <c r="BR36" s="75">
        <v>17.91</v>
      </c>
      <c r="BS36" s="74">
        <v>20.23</v>
      </c>
      <c r="BT36" s="73">
        <v>18.582678606366638</v>
      </c>
      <c r="BU36" s="74">
        <v>17.649999999999999</v>
      </c>
      <c r="BV36" s="73">
        <v>17.45</v>
      </c>
      <c r="BW36" s="73">
        <v>17.777999999999999</v>
      </c>
      <c r="BX36" s="73">
        <v>20.441135150323124</v>
      </c>
      <c r="BY36" s="73">
        <v>18.420000000000002</v>
      </c>
      <c r="BZ36" s="73" t="s">
        <v>64</v>
      </c>
      <c r="CA36" s="73">
        <v>19.690000000000001</v>
      </c>
      <c r="CB36" s="74">
        <v>18.233187674779508</v>
      </c>
      <c r="CD36" s="71">
        <v>31530</v>
      </c>
      <c r="CE36" s="71">
        <v>33398</v>
      </c>
      <c r="CF36" s="71">
        <v>31975</v>
      </c>
      <c r="CG36" s="71">
        <v>33070</v>
      </c>
      <c r="CH36" s="71">
        <v>30400</v>
      </c>
      <c r="CI36" s="71">
        <v>28435</v>
      </c>
      <c r="CJ36" s="71">
        <v>31550</v>
      </c>
      <c r="CK36" s="3">
        <v>30679</v>
      </c>
      <c r="CL36" s="71">
        <v>29031</v>
      </c>
      <c r="CM36" s="71">
        <v>29858</v>
      </c>
      <c r="CN36" s="71">
        <v>31079</v>
      </c>
      <c r="CO36" s="71">
        <v>32649</v>
      </c>
      <c r="CP36" s="71" t="s">
        <v>64</v>
      </c>
      <c r="CQ36" s="71">
        <v>31560</v>
      </c>
      <c r="CR36" s="72">
        <v>31170.307692307691</v>
      </c>
      <c r="CT36" s="73">
        <v>33.5</v>
      </c>
      <c r="CU36" s="75">
        <v>36</v>
      </c>
      <c r="CV36" s="73">
        <v>45.254031759563212</v>
      </c>
      <c r="CW36" s="75">
        <v>41.6</v>
      </c>
      <c r="CX36" s="75">
        <v>35</v>
      </c>
      <c r="CY36" s="74">
        <v>31.1</v>
      </c>
      <c r="CZ36" s="73">
        <v>40.916035932155999</v>
      </c>
      <c r="DA36" s="74">
        <v>37.19</v>
      </c>
      <c r="DB36" s="73">
        <v>30</v>
      </c>
      <c r="DC36" s="73">
        <v>41.36</v>
      </c>
      <c r="DD36" s="73">
        <v>40.53</v>
      </c>
      <c r="DE36" s="73">
        <v>37.19</v>
      </c>
      <c r="DF36" s="73" t="s">
        <v>64</v>
      </c>
      <c r="DG36" s="73">
        <v>54.1</v>
      </c>
      <c r="DH36" s="74">
        <v>38.749235976286101</v>
      </c>
      <c r="DJ36" s="71">
        <v>22110</v>
      </c>
      <c r="DK36" s="71">
        <v>21821</v>
      </c>
      <c r="DL36" s="71">
        <v>19237</v>
      </c>
      <c r="DM36" s="71">
        <v>19962</v>
      </c>
      <c r="DN36" s="71">
        <v>18000</v>
      </c>
      <c r="DO36" s="71">
        <v>17731</v>
      </c>
      <c r="DP36" s="71">
        <v>20710</v>
      </c>
      <c r="DQ36" s="3">
        <v>19182</v>
      </c>
      <c r="DR36" s="71">
        <v>20961</v>
      </c>
      <c r="DS36" s="71">
        <v>18600</v>
      </c>
      <c r="DT36" s="71">
        <v>21042</v>
      </c>
      <c r="DU36" s="71">
        <v>19364</v>
      </c>
      <c r="DV36" s="71" t="s">
        <v>64</v>
      </c>
      <c r="DW36" s="71">
        <v>19710</v>
      </c>
      <c r="DX36" s="72">
        <v>19879.23076923077</v>
      </c>
    </row>
    <row r="37" spans="1:128" x14ac:dyDescent="0.25">
      <c r="A37" s="95" t="s">
        <v>46</v>
      </c>
      <c r="B37" s="71">
        <v>27566.76923076923</v>
      </c>
      <c r="C37" s="71">
        <v>26985.503133747414</v>
      </c>
      <c r="D37" s="71">
        <v>26789.274707294961</v>
      </c>
      <c r="E37" s="71">
        <v>23755.548142333857</v>
      </c>
      <c r="F37" s="71" t="s">
        <v>63</v>
      </c>
      <c r="G37" s="71">
        <v>23844.529889298894</v>
      </c>
      <c r="H37" s="71" t="s">
        <v>63</v>
      </c>
      <c r="I37" s="71">
        <v>24687.350999449842</v>
      </c>
      <c r="J37" s="71">
        <v>28816.775366568916</v>
      </c>
      <c r="K37" s="71">
        <v>27405.579028319327</v>
      </c>
      <c r="L37" s="71">
        <v>23064.927513186012</v>
      </c>
      <c r="M37" s="71">
        <v>24969.394873458794</v>
      </c>
      <c r="N37" s="71">
        <v>40811.485714285714</v>
      </c>
      <c r="O37" s="71">
        <v>23204.477306583576</v>
      </c>
      <c r="P37" s="72">
        <v>26825.13465877471</v>
      </c>
      <c r="R37" s="71">
        <v>0</v>
      </c>
      <c r="S37" s="71">
        <v>0</v>
      </c>
      <c r="T37" s="71">
        <v>0</v>
      </c>
      <c r="U37" s="71">
        <v>250</v>
      </c>
      <c r="V37" s="71" t="s">
        <v>64</v>
      </c>
      <c r="W37" s="71">
        <v>220</v>
      </c>
      <c r="X37" s="71" t="s">
        <v>64</v>
      </c>
      <c r="Y37" s="3">
        <v>83.9</v>
      </c>
      <c r="Z37" s="71">
        <v>86</v>
      </c>
      <c r="AA37" s="71">
        <v>129</v>
      </c>
      <c r="AB37" s="71">
        <v>0</v>
      </c>
      <c r="AC37" s="71">
        <v>0</v>
      </c>
      <c r="AD37" s="71">
        <v>0</v>
      </c>
      <c r="AE37" s="71">
        <v>310</v>
      </c>
      <c r="AF37" s="72">
        <v>179.81666666666669</v>
      </c>
      <c r="AH37" s="71">
        <v>19403.076923076922</v>
      </c>
      <c r="AI37" s="71">
        <v>18257.103133747412</v>
      </c>
      <c r="AJ37" s="71">
        <v>20698.40078569324</v>
      </c>
      <c r="AK37" s="71">
        <v>17997.278911564626</v>
      </c>
      <c r="AL37" s="71" t="s">
        <v>63</v>
      </c>
      <c r="AM37" s="71">
        <v>15738.929889298894</v>
      </c>
      <c r="AN37" s="71" t="s">
        <v>63</v>
      </c>
      <c r="AO37" s="71">
        <v>17300.187969924809</v>
      </c>
      <c r="AP37" s="71">
        <v>20432.375366568915</v>
      </c>
      <c r="AQ37" s="71">
        <v>20328.851063829788</v>
      </c>
      <c r="AR37" s="71">
        <v>16068.418785006463</v>
      </c>
      <c r="AS37" s="71">
        <v>17744.021739130436</v>
      </c>
      <c r="AT37" s="71">
        <v>36097.199999999997</v>
      </c>
      <c r="AU37" s="71">
        <v>18832.573424883023</v>
      </c>
      <c r="AV37" s="72">
        <v>19908.201499393708</v>
      </c>
      <c r="AX37" s="71">
        <v>8163.6923076923076</v>
      </c>
      <c r="AY37" s="71">
        <v>8728.4</v>
      </c>
      <c r="AZ37" s="71">
        <v>6090.8739216017193</v>
      </c>
      <c r="BA37" s="71">
        <v>5758.2692307692305</v>
      </c>
      <c r="BB37" s="71" t="s">
        <v>63</v>
      </c>
      <c r="BC37" s="71">
        <v>8105.6</v>
      </c>
      <c r="BD37" s="71" t="s">
        <v>63</v>
      </c>
      <c r="BE37" s="71">
        <v>7387.1630295250325</v>
      </c>
      <c r="BF37" s="71">
        <v>8384.4</v>
      </c>
      <c r="BG37" s="71">
        <v>7076.727964489537</v>
      </c>
      <c r="BH37" s="71">
        <v>6996.5087281795504</v>
      </c>
      <c r="BI37" s="71">
        <v>7225.3731343283589</v>
      </c>
      <c r="BJ37" s="71">
        <v>4714.2857142857147</v>
      </c>
      <c r="BK37" s="71">
        <v>4371.9038817005548</v>
      </c>
      <c r="BL37" s="72">
        <v>6916.9331593810011</v>
      </c>
      <c r="BN37" s="73">
        <v>19.5</v>
      </c>
      <c r="BO37" s="75">
        <v>21.951784851299003</v>
      </c>
      <c r="BP37" s="73">
        <v>18.537664043360003</v>
      </c>
      <c r="BQ37" s="75">
        <v>22.05</v>
      </c>
      <c r="BR37" s="75" t="s">
        <v>64</v>
      </c>
      <c r="BS37" s="74">
        <v>21.68</v>
      </c>
      <c r="BT37" s="73" t="s">
        <v>64</v>
      </c>
      <c r="BU37" s="74">
        <v>21.28</v>
      </c>
      <c r="BV37" s="73">
        <v>17.05</v>
      </c>
      <c r="BW37" s="73">
        <v>17.625</v>
      </c>
      <c r="BX37" s="73">
        <v>23.21</v>
      </c>
      <c r="BY37" s="73">
        <v>22.08</v>
      </c>
      <c r="BZ37" s="73">
        <v>10</v>
      </c>
      <c r="CA37" s="73">
        <v>20.10983796296296</v>
      </c>
      <c r="CB37" s="74">
        <v>19.589523904801833</v>
      </c>
      <c r="CD37" s="71">
        <v>31530</v>
      </c>
      <c r="CE37" s="71">
        <v>33398</v>
      </c>
      <c r="CF37" s="71">
        <v>31975</v>
      </c>
      <c r="CG37" s="71">
        <v>33070</v>
      </c>
      <c r="CH37" s="71" t="s">
        <v>64</v>
      </c>
      <c r="CI37" s="71">
        <v>28435</v>
      </c>
      <c r="CJ37" s="71" t="s">
        <v>64</v>
      </c>
      <c r="CK37" s="3">
        <v>30679</v>
      </c>
      <c r="CL37" s="71">
        <v>29031</v>
      </c>
      <c r="CM37" s="71">
        <v>29858</v>
      </c>
      <c r="CN37" s="71">
        <v>31079</v>
      </c>
      <c r="CO37" s="71">
        <v>32649</v>
      </c>
      <c r="CP37" s="71">
        <v>30081</v>
      </c>
      <c r="CQ37" s="71">
        <v>31560</v>
      </c>
      <c r="CR37" s="72">
        <v>31112.083333333332</v>
      </c>
      <c r="CT37" s="73">
        <v>32.5</v>
      </c>
      <c r="CU37" s="75">
        <v>30</v>
      </c>
      <c r="CV37" s="73">
        <v>37.899980030992808</v>
      </c>
      <c r="CW37" s="75">
        <v>41.6</v>
      </c>
      <c r="CX37" s="75" t="s">
        <v>64</v>
      </c>
      <c r="CY37" s="74">
        <v>26.25</v>
      </c>
      <c r="CZ37" s="73" t="s">
        <v>64</v>
      </c>
      <c r="DA37" s="74">
        <v>31.16</v>
      </c>
      <c r="DB37" s="73">
        <v>30</v>
      </c>
      <c r="DC37" s="73">
        <v>31.54</v>
      </c>
      <c r="DD37" s="73">
        <v>36.090000000000003</v>
      </c>
      <c r="DE37" s="73">
        <v>32.159999999999997</v>
      </c>
      <c r="DF37" s="73">
        <v>49</v>
      </c>
      <c r="DG37" s="73">
        <v>54.1</v>
      </c>
      <c r="DH37" s="74">
        <v>36.024998335916074</v>
      </c>
      <c r="DJ37" s="71">
        <v>22110</v>
      </c>
      <c r="DK37" s="71">
        <v>21821</v>
      </c>
      <c r="DL37" s="71">
        <v>19237</v>
      </c>
      <c r="DM37" s="71">
        <v>19962</v>
      </c>
      <c r="DN37" s="71" t="s">
        <v>64</v>
      </c>
      <c r="DO37" s="71">
        <v>17731</v>
      </c>
      <c r="DP37" s="71" t="s">
        <v>64</v>
      </c>
      <c r="DQ37" s="3">
        <v>19182</v>
      </c>
      <c r="DR37" s="71">
        <v>20961</v>
      </c>
      <c r="DS37" s="71">
        <v>18600</v>
      </c>
      <c r="DT37" s="71">
        <v>21042</v>
      </c>
      <c r="DU37" s="71">
        <v>19364</v>
      </c>
      <c r="DV37" s="71">
        <v>19250</v>
      </c>
      <c r="DW37" s="71">
        <v>19710</v>
      </c>
      <c r="DX37" s="72">
        <v>19914.166666666668</v>
      </c>
    </row>
    <row r="38" spans="1:128" x14ac:dyDescent="0.25">
      <c r="CD38" s="62">
        <f>$CR$23</f>
        <v>31092.5</v>
      </c>
      <c r="CE38" s="62">
        <f t="shared" ref="CE38:CQ38" si="2">$CR$23</f>
        <v>31092.5</v>
      </c>
      <c r="CF38" s="62">
        <f t="shared" si="2"/>
        <v>31092.5</v>
      </c>
      <c r="CG38" s="62">
        <f t="shared" si="2"/>
        <v>31092.5</v>
      </c>
      <c r="CH38" s="62">
        <f t="shared" si="2"/>
        <v>31092.5</v>
      </c>
      <c r="CI38" s="62">
        <f t="shared" si="2"/>
        <v>31092.5</v>
      </c>
      <c r="CJ38" s="62">
        <f t="shared" si="2"/>
        <v>31092.5</v>
      </c>
      <c r="CK38" s="62">
        <f t="shared" si="2"/>
        <v>31092.5</v>
      </c>
      <c r="CL38" s="62">
        <f t="shared" si="2"/>
        <v>31092.5</v>
      </c>
      <c r="CM38" s="62">
        <f t="shared" si="2"/>
        <v>31092.5</v>
      </c>
      <c r="CN38" s="62">
        <f t="shared" si="2"/>
        <v>31092.5</v>
      </c>
      <c r="CO38" s="62">
        <f t="shared" si="2"/>
        <v>31092.5</v>
      </c>
      <c r="CP38" s="62">
        <f t="shared" si="2"/>
        <v>31092.5</v>
      </c>
      <c r="CQ38" s="62">
        <f t="shared" si="2"/>
        <v>31092.5</v>
      </c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2">
        <f>$DX$23</f>
        <v>19834.285714285714</v>
      </c>
      <c r="DK38" s="62">
        <f t="shared" ref="DK38:DW38" si="3">$DX$23</f>
        <v>19834.285714285714</v>
      </c>
      <c r="DL38" s="62">
        <f t="shared" si="3"/>
        <v>19834.285714285714</v>
      </c>
      <c r="DM38" s="62">
        <f t="shared" si="3"/>
        <v>19834.285714285714</v>
      </c>
      <c r="DN38" s="62">
        <f t="shared" si="3"/>
        <v>19834.285714285714</v>
      </c>
      <c r="DO38" s="62">
        <f t="shared" si="3"/>
        <v>19834.285714285714</v>
      </c>
      <c r="DP38" s="62">
        <f t="shared" si="3"/>
        <v>19834.285714285714</v>
      </c>
      <c r="DQ38" s="62">
        <f t="shared" si="3"/>
        <v>19834.285714285714</v>
      </c>
      <c r="DR38" s="62">
        <f t="shared" si="3"/>
        <v>19834.285714285714</v>
      </c>
      <c r="DS38" s="62">
        <f t="shared" si="3"/>
        <v>19834.285714285714</v>
      </c>
      <c r="DT38" s="62">
        <f t="shared" si="3"/>
        <v>19834.285714285714</v>
      </c>
      <c r="DU38" s="62">
        <f t="shared" si="3"/>
        <v>19834.285714285714</v>
      </c>
      <c r="DV38" s="62">
        <f t="shared" si="3"/>
        <v>19834.285714285714</v>
      </c>
      <c r="DW38" s="62">
        <f t="shared" si="3"/>
        <v>19834.285714285714</v>
      </c>
    </row>
  </sheetData>
  <mergeCells count="23">
    <mergeCell ref="BN1:CB1"/>
    <mergeCell ref="AH4:AU4"/>
    <mergeCell ref="BM2:CB2"/>
    <mergeCell ref="AX4:BK4"/>
    <mergeCell ref="BN4:CA4"/>
    <mergeCell ref="AG2:AV2"/>
    <mergeCell ref="AW2:BL2"/>
    <mergeCell ref="CT1:DH1"/>
    <mergeCell ref="DJ1:DX1"/>
    <mergeCell ref="CC2:CR2"/>
    <mergeCell ref="B4:O4"/>
    <mergeCell ref="DI2:DX2"/>
    <mergeCell ref="CT4:DG4"/>
    <mergeCell ref="DJ4:DW4"/>
    <mergeCell ref="R4:AE4"/>
    <mergeCell ref="Q2:AF2"/>
    <mergeCell ref="CD1:CR1"/>
    <mergeCell ref="B1:P1"/>
    <mergeCell ref="R1:AF1"/>
    <mergeCell ref="B2:P2"/>
    <mergeCell ref="CD4:CQ4"/>
    <mergeCell ref="AH1:AV1"/>
    <mergeCell ref="AX1:BL1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J50" sqref="J50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140625" style="1" customWidth="1"/>
    <col min="34" max="16384" width="9.140625" style="1"/>
  </cols>
  <sheetData>
    <row r="1" spans="1:31" ht="21" x14ac:dyDescent="0.35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">
        <v>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v>19571.471687664405</v>
      </c>
      <c r="C7" s="52">
        <v>19991.239852517985</v>
      </c>
      <c r="D7" s="52">
        <v>18086.314744883079</v>
      </c>
      <c r="E7" s="52">
        <v>18495.796490170971</v>
      </c>
      <c r="F7" s="52">
        <v>19791.694872637949</v>
      </c>
      <c r="G7" s="52">
        <v>17030.829472777132</v>
      </c>
      <c r="H7" s="52">
        <v>17745.999262533329</v>
      </c>
      <c r="I7" s="52">
        <v>18944.231627711099</v>
      </c>
      <c r="J7" s="52">
        <v>20263.978530694396</v>
      </c>
      <c r="K7" s="52">
        <v>19137.968187461694</v>
      </c>
      <c r="L7" s="52">
        <v>19295.265524322152</v>
      </c>
      <c r="M7" s="52">
        <v>18996.766763180898</v>
      </c>
      <c r="N7" s="52">
        <v>20500.65306122449</v>
      </c>
      <c r="O7" s="52">
        <v>17465.151419870093</v>
      </c>
      <c r="P7" s="46">
        <v>18951.240106974979</v>
      </c>
    </row>
    <row r="8" spans="1:31" s="39" customFormat="1" x14ac:dyDescent="0.25">
      <c r="A8" s="42" t="s">
        <v>52</v>
      </c>
      <c r="B8" s="38">
        <v>790</v>
      </c>
      <c r="C8" s="38">
        <v>610.78499999999997</v>
      </c>
      <c r="D8" s="38">
        <v>700</v>
      </c>
      <c r="E8" s="38">
        <v>517</v>
      </c>
      <c r="F8" s="38">
        <v>770</v>
      </c>
      <c r="G8" s="38">
        <v>402</v>
      </c>
      <c r="H8" s="38">
        <v>700</v>
      </c>
      <c r="I8" s="38">
        <v>722</v>
      </c>
      <c r="J8" s="38">
        <v>683</v>
      </c>
      <c r="K8" s="38">
        <v>594</v>
      </c>
      <c r="L8" s="38">
        <v>418</v>
      </c>
      <c r="M8" s="38">
        <v>715</v>
      </c>
      <c r="N8" s="38">
        <v>542</v>
      </c>
      <c r="O8" s="38">
        <v>325</v>
      </c>
      <c r="P8" s="47">
        <v>606.34178571428572</v>
      </c>
    </row>
    <row r="9" spans="1:31" x14ac:dyDescent="0.25">
      <c r="A9" s="43" t="s">
        <v>25</v>
      </c>
      <c r="B9" s="37">
        <v>23.3</v>
      </c>
      <c r="C9" s="37">
        <v>23.19961333977767</v>
      </c>
      <c r="D9" s="37">
        <v>23.420805557520001</v>
      </c>
      <c r="E9" s="37">
        <v>24.14</v>
      </c>
      <c r="F9" s="37">
        <v>20.82</v>
      </c>
      <c r="G9" s="37">
        <v>22.97</v>
      </c>
      <c r="H9" s="37">
        <v>25.902586986552095</v>
      </c>
      <c r="I9" s="37">
        <v>22.5</v>
      </c>
      <c r="J9" s="37">
        <v>21.68</v>
      </c>
      <c r="K9" s="37">
        <v>22.481999999999999</v>
      </c>
      <c r="L9" s="37">
        <v>23.031406698564595</v>
      </c>
      <c r="M9" s="37">
        <v>23.91</v>
      </c>
      <c r="N9" s="37">
        <v>21</v>
      </c>
      <c r="O9" s="37">
        <v>25.12</v>
      </c>
      <c r="P9" s="48">
        <v>23.105458041601029</v>
      </c>
    </row>
    <row r="10" spans="1:31" s="39" customFormat="1" x14ac:dyDescent="0.25">
      <c r="A10" s="42" t="s">
        <v>26</v>
      </c>
      <c r="B10" s="3">
        <v>31000</v>
      </c>
      <c r="C10" s="3">
        <v>31938</v>
      </c>
      <c r="D10" s="3">
        <v>30048</v>
      </c>
      <c r="E10" s="3">
        <v>31123</v>
      </c>
      <c r="F10" s="3">
        <v>28400</v>
      </c>
      <c r="G10" s="3">
        <v>28851</v>
      </c>
      <c r="H10" s="3">
        <v>30820</v>
      </c>
      <c r="I10" s="3">
        <v>29770</v>
      </c>
      <c r="J10" s="3">
        <v>29446</v>
      </c>
      <c r="K10" s="3">
        <v>29999</v>
      </c>
      <c r="L10" s="3">
        <v>30457</v>
      </c>
      <c r="M10" s="3">
        <v>31500</v>
      </c>
      <c r="N10" s="3">
        <v>28569</v>
      </c>
      <c r="O10" s="3">
        <v>30640</v>
      </c>
      <c r="P10" s="49">
        <v>30182.928571428572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72.790990595495231</v>
      </c>
      <c r="E11" s="37">
        <v>66</v>
      </c>
      <c r="F11" s="37">
        <v>53.64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64.360877294535371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18490</v>
      </c>
      <c r="I12" s="40">
        <v>16183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16960.3</v>
      </c>
    </row>
    <row r="13" spans="1:31" s="41" customFormat="1" ht="19.5" thickBot="1" x14ac:dyDescent="0.35">
      <c r="A13" s="100" t="s">
        <v>47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v>19921.595925297115</v>
      </c>
      <c r="C14" s="52">
        <v>23618.757892517988</v>
      </c>
      <c r="D14" s="52">
        <v>18086.314744883079</v>
      </c>
      <c r="E14" s="52">
        <v>19840.214072285213</v>
      </c>
      <c r="F14" s="52">
        <v>18208.03917701594</v>
      </c>
      <c r="G14" s="52">
        <v>17030.829472777132</v>
      </c>
      <c r="H14" s="52">
        <v>18828.325343860779</v>
      </c>
      <c r="I14" s="52">
        <v>19015.112580092049</v>
      </c>
      <c r="J14" s="52">
        <v>20263.978530694396</v>
      </c>
      <c r="K14" s="52">
        <v>19389.719891526674</v>
      </c>
      <c r="L14" s="52">
        <v>19595.64927513359</v>
      </c>
      <c r="M14" s="52">
        <v>19586.61426615436</v>
      </c>
      <c r="N14" s="52">
        <v>17112.415864458992</v>
      </c>
      <c r="O14" s="52">
        <v>20336.780173282288</v>
      </c>
      <c r="P14" s="46">
        <v>19345.310514998542</v>
      </c>
    </row>
    <row r="15" spans="1:31" s="39" customFormat="1" x14ac:dyDescent="0.25">
      <c r="A15" s="42" t="s">
        <v>52</v>
      </c>
      <c r="B15" s="38">
        <v>3090</v>
      </c>
      <c r="C15" s="38">
        <v>2462.3676</v>
      </c>
      <c r="D15" s="38">
        <v>700</v>
      </c>
      <c r="E15" s="38">
        <v>517</v>
      </c>
      <c r="F15" s="38">
        <v>770</v>
      </c>
      <c r="G15" s="38">
        <v>402</v>
      </c>
      <c r="H15" s="38">
        <v>700</v>
      </c>
      <c r="I15" s="38">
        <v>722.3</v>
      </c>
      <c r="J15" s="38">
        <v>683</v>
      </c>
      <c r="K15" s="38">
        <v>596</v>
      </c>
      <c r="L15" s="38">
        <v>418</v>
      </c>
      <c r="M15" s="38">
        <v>715</v>
      </c>
      <c r="N15" s="38">
        <v>2463</v>
      </c>
      <c r="O15" s="38">
        <v>325</v>
      </c>
      <c r="P15" s="47">
        <v>1040.2619714285713</v>
      </c>
    </row>
    <row r="16" spans="1:31" x14ac:dyDescent="0.25">
      <c r="A16" s="43" t="s">
        <v>25</v>
      </c>
      <c r="B16" s="37">
        <v>22.8</v>
      </c>
      <c r="C16" s="37">
        <v>19.022557582867016</v>
      </c>
      <c r="D16" s="37">
        <v>23.420805557520001</v>
      </c>
      <c r="E16" s="37">
        <v>22.21</v>
      </c>
      <c r="F16" s="37">
        <v>22.24</v>
      </c>
      <c r="G16" s="37">
        <v>22.97</v>
      </c>
      <c r="H16" s="37">
        <v>24.077440593954606</v>
      </c>
      <c r="I16" s="37">
        <v>22.4</v>
      </c>
      <c r="J16" s="37">
        <v>21.68</v>
      </c>
      <c r="K16" s="37">
        <v>22.134</v>
      </c>
      <c r="L16" s="37">
        <v>22.603543378995436</v>
      </c>
      <c r="M16" s="37">
        <v>23.05</v>
      </c>
      <c r="N16" s="37">
        <v>26.5</v>
      </c>
      <c r="O16" s="37">
        <v>21</v>
      </c>
      <c r="P16" s="48">
        <v>22.579167650952648</v>
      </c>
    </row>
    <row r="17" spans="1:16" s="39" customFormat="1" x14ac:dyDescent="0.25">
      <c r="A17" s="42" t="s">
        <v>26</v>
      </c>
      <c r="B17" s="3">
        <v>31000</v>
      </c>
      <c r="C17" s="3">
        <v>31938</v>
      </c>
      <c r="D17" s="3">
        <v>30048</v>
      </c>
      <c r="E17" s="3">
        <v>31123</v>
      </c>
      <c r="F17" s="3">
        <v>28400</v>
      </c>
      <c r="G17" s="3">
        <v>28851</v>
      </c>
      <c r="H17" s="3">
        <v>30820</v>
      </c>
      <c r="I17" s="3">
        <v>29770</v>
      </c>
      <c r="J17" s="3">
        <v>29446</v>
      </c>
      <c r="K17" s="3">
        <v>29999</v>
      </c>
      <c r="L17" s="3">
        <v>30457</v>
      </c>
      <c r="M17" s="3">
        <v>31500</v>
      </c>
      <c r="N17" s="3">
        <v>28569</v>
      </c>
      <c r="O17" s="3">
        <v>30640</v>
      </c>
      <c r="P17" s="49">
        <v>30182.928571428572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72.790990595495231</v>
      </c>
      <c r="E18" s="37">
        <v>66</v>
      </c>
      <c r="F18" s="37">
        <v>63.655000000000001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65.076234437392515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18490</v>
      </c>
      <c r="I19" s="40">
        <v>16183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16960.3</v>
      </c>
    </row>
    <row r="20" spans="1:16" s="41" customFormat="1" ht="19.5" thickBot="1" x14ac:dyDescent="0.35">
      <c r="A20" s="100" t="s">
        <v>37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v>19302.008983258471</v>
      </c>
      <c r="C21" s="52">
        <v>19908.640200017988</v>
      </c>
      <c r="D21" s="52">
        <v>18086.314744883079</v>
      </c>
      <c r="E21" s="52">
        <v>17350.437284234751</v>
      </c>
      <c r="F21" s="52">
        <v>17520.989259510996</v>
      </c>
      <c r="G21" s="52">
        <v>17030.829472777132</v>
      </c>
      <c r="H21" s="52">
        <v>17078.992482521542</v>
      </c>
      <c r="I21" s="52">
        <v>19015.112580092049</v>
      </c>
      <c r="J21" s="52">
        <v>20263.978530694396</v>
      </c>
      <c r="K21" s="52">
        <v>18246.155409282161</v>
      </c>
      <c r="L21" s="52">
        <v>18016.494496093328</v>
      </c>
      <c r="M21" s="52">
        <v>19083.192626357886</v>
      </c>
      <c r="N21" s="52">
        <v>18168.489795918365</v>
      </c>
      <c r="O21" s="52">
        <v>16208.121408466319</v>
      </c>
      <c r="P21" s="46">
        <v>18234.268376722037</v>
      </c>
    </row>
    <row r="22" spans="1:16" s="39" customFormat="1" x14ac:dyDescent="0.25">
      <c r="A22" s="42" t="s">
        <v>52</v>
      </c>
      <c r="B22" s="38">
        <v>790</v>
      </c>
      <c r="C22" s="38">
        <v>610.78499999999997</v>
      </c>
      <c r="D22" s="38">
        <v>700</v>
      </c>
      <c r="E22" s="38">
        <v>517</v>
      </c>
      <c r="F22" s="38">
        <v>770</v>
      </c>
      <c r="G22" s="38">
        <v>402</v>
      </c>
      <c r="H22" s="38">
        <v>700</v>
      </c>
      <c r="I22" s="38">
        <v>722.3</v>
      </c>
      <c r="J22" s="38">
        <v>683</v>
      </c>
      <c r="K22" s="38">
        <v>589</v>
      </c>
      <c r="L22" s="38">
        <v>418</v>
      </c>
      <c r="M22" s="38">
        <v>715</v>
      </c>
      <c r="N22" s="38">
        <v>542</v>
      </c>
      <c r="O22" s="38">
        <v>325</v>
      </c>
      <c r="P22" s="47">
        <v>606.00607142857132</v>
      </c>
    </row>
    <row r="23" spans="1:16" x14ac:dyDescent="0.25">
      <c r="A23" s="43" t="s">
        <v>25</v>
      </c>
      <c r="B23" s="37">
        <v>23.7</v>
      </c>
      <c r="C23" s="37">
        <v>23.316194311334343</v>
      </c>
      <c r="D23" s="37">
        <v>23.420805557520001</v>
      </c>
      <c r="E23" s="37">
        <v>26.07</v>
      </c>
      <c r="F23" s="37">
        <v>23.14</v>
      </c>
      <c r="G23" s="37">
        <v>22.97</v>
      </c>
      <c r="H23" s="37">
        <v>27.171933062929618</v>
      </c>
      <c r="I23" s="37">
        <v>22.4</v>
      </c>
      <c r="J23" s="37">
        <v>21.68</v>
      </c>
      <c r="K23" s="37">
        <v>23.808</v>
      </c>
      <c r="L23" s="37">
        <v>25.050019138755982</v>
      </c>
      <c r="M23" s="37">
        <v>23.78</v>
      </c>
      <c r="N23" s="37">
        <v>24.5</v>
      </c>
      <c r="O23" s="37">
        <v>27.48</v>
      </c>
      <c r="P23" s="48">
        <v>24.177639433609993</v>
      </c>
    </row>
    <row r="24" spans="1:16" s="39" customFormat="1" x14ac:dyDescent="0.25">
      <c r="A24" s="42" t="s">
        <v>26</v>
      </c>
      <c r="B24" s="3">
        <v>31000</v>
      </c>
      <c r="C24" s="3">
        <v>31938</v>
      </c>
      <c r="D24" s="3">
        <v>30048</v>
      </c>
      <c r="E24" s="3">
        <v>31123</v>
      </c>
      <c r="F24" s="3">
        <v>28400</v>
      </c>
      <c r="G24" s="3">
        <v>28851</v>
      </c>
      <c r="H24" s="3">
        <v>30820</v>
      </c>
      <c r="I24" s="3">
        <v>29770</v>
      </c>
      <c r="J24" s="3">
        <v>29446</v>
      </c>
      <c r="K24" s="3">
        <v>29999</v>
      </c>
      <c r="L24" s="3">
        <v>30457</v>
      </c>
      <c r="M24" s="3">
        <v>31500</v>
      </c>
      <c r="N24" s="3">
        <v>28569</v>
      </c>
      <c r="O24" s="3">
        <v>30640</v>
      </c>
      <c r="P24" s="49">
        <v>30182.928571428572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65.73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65.224448723106804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16322</v>
      </c>
      <c r="E26" s="40">
        <v>16635</v>
      </c>
      <c r="F26" s="40">
        <v>15300</v>
      </c>
      <c r="G26" s="40">
        <v>15831</v>
      </c>
      <c r="H26" s="40">
        <v>18490</v>
      </c>
      <c r="I26" s="40">
        <v>16183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16960.3</v>
      </c>
    </row>
    <row r="27" spans="1:16" s="41" customFormat="1" ht="19.5" thickBot="1" x14ac:dyDescent="0.35">
      <c r="A27" s="100" t="s">
        <v>48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v>18727.757671125095</v>
      </c>
      <c r="C28" s="52">
        <v>25459.01093524526</v>
      </c>
      <c r="D28" s="52">
        <v>17081.986425592746</v>
      </c>
      <c r="E28" s="52">
        <v>19484.483753355504</v>
      </c>
      <c r="F28" s="52">
        <v>15235.89720400517</v>
      </c>
      <c r="G28" s="52">
        <v>16049.316717646616</v>
      </c>
      <c r="H28" s="52">
        <v>19127.604700800872</v>
      </c>
      <c r="I28" s="52">
        <v>19015.112580092049</v>
      </c>
      <c r="J28" s="52">
        <v>19202.711984005644</v>
      </c>
      <c r="K28" s="52">
        <v>17864.800772647654</v>
      </c>
      <c r="L28" s="52">
        <v>18126.190303242241</v>
      </c>
      <c r="M28" s="52">
        <v>18515.949098397818</v>
      </c>
      <c r="N28" s="52">
        <v>17361.202511773939</v>
      </c>
      <c r="O28" s="52">
        <v>22532.388809019543</v>
      </c>
      <c r="P28" s="46">
        <v>18841.743819067869</v>
      </c>
    </row>
    <row r="29" spans="1:16" s="39" customFormat="1" x14ac:dyDescent="0.25">
      <c r="A29" s="42" t="s">
        <v>52</v>
      </c>
      <c r="B29" s="38">
        <v>3600</v>
      </c>
      <c r="C29" s="38">
        <v>5316.2550000000001</v>
      </c>
      <c r="D29" s="38">
        <v>700</v>
      </c>
      <c r="E29" s="38">
        <v>517</v>
      </c>
      <c r="F29" s="38">
        <v>770</v>
      </c>
      <c r="G29" s="38">
        <v>397</v>
      </c>
      <c r="H29" s="38">
        <v>700</v>
      </c>
      <c r="I29" s="38">
        <v>722.3</v>
      </c>
      <c r="J29" s="38">
        <v>679</v>
      </c>
      <c r="K29" s="38">
        <v>587</v>
      </c>
      <c r="L29" s="38">
        <v>418</v>
      </c>
      <c r="M29" s="38">
        <v>715</v>
      </c>
      <c r="N29" s="38">
        <v>2955</v>
      </c>
      <c r="O29" s="38">
        <v>325</v>
      </c>
      <c r="P29" s="47">
        <v>1314.3967857142857</v>
      </c>
    </row>
    <row r="30" spans="1:16" x14ac:dyDescent="0.25">
      <c r="A30" s="43" t="s">
        <v>25</v>
      </c>
      <c r="B30" s="37">
        <v>24.6</v>
      </c>
      <c r="C30" s="37">
        <v>17.430471236751355</v>
      </c>
      <c r="D30" s="37">
        <v>25.055287436480004</v>
      </c>
      <c r="E30" s="37">
        <v>22.69</v>
      </c>
      <c r="F30" s="37">
        <v>26.11</v>
      </c>
      <c r="G30" s="37">
        <v>24.57</v>
      </c>
      <c r="H30" s="37">
        <v>23.617286594198358</v>
      </c>
      <c r="I30" s="37">
        <v>22.4</v>
      </c>
      <c r="J30" s="37">
        <v>23.19</v>
      </c>
      <c r="K30" s="37">
        <v>24.423999999999999</v>
      </c>
      <c r="L30" s="37">
        <v>24.86308666017527</v>
      </c>
      <c r="M30" s="37">
        <v>24.66</v>
      </c>
      <c r="N30" s="37">
        <v>26</v>
      </c>
      <c r="O30" s="37">
        <v>18.66</v>
      </c>
      <c r="P30" s="48">
        <v>23.447866566257499</v>
      </c>
    </row>
    <row r="31" spans="1:16" s="39" customFormat="1" x14ac:dyDescent="0.25">
      <c r="A31" s="42" t="s">
        <v>26</v>
      </c>
      <c r="B31" s="3">
        <v>31000</v>
      </c>
      <c r="C31" s="3">
        <v>31938</v>
      </c>
      <c r="D31" s="3">
        <v>30048</v>
      </c>
      <c r="E31" s="3">
        <v>31123</v>
      </c>
      <c r="F31" s="3">
        <v>28400</v>
      </c>
      <c r="G31" s="3">
        <v>28851</v>
      </c>
      <c r="H31" s="3">
        <v>30820</v>
      </c>
      <c r="I31" s="3">
        <v>29770</v>
      </c>
      <c r="J31" s="3">
        <v>29446</v>
      </c>
      <c r="K31" s="3">
        <v>29999</v>
      </c>
      <c r="L31" s="3">
        <v>30457</v>
      </c>
      <c r="M31" s="3">
        <v>31500</v>
      </c>
      <c r="N31" s="3">
        <v>28569</v>
      </c>
      <c r="O31" s="3">
        <v>30640</v>
      </c>
      <c r="P31" s="49">
        <v>30182.928571428572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72.790990595495231</v>
      </c>
      <c r="E32" s="37">
        <v>66</v>
      </c>
      <c r="F32" s="37">
        <v>84.087999999999994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66.535734437392506</v>
      </c>
    </row>
    <row r="33" spans="1:16" s="39" customFormat="1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18490</v>
      </c>
      <c r="I33" s="40">
        <v>16183</v>
      </c>
      <c r="J33" s="40">
        <v>18175</v>
      </c>
      <c r="K33" s="40">
        <v>15816</v>
      </c>
      <c r="L33" s="40">
        <v>17657</v>
      </c>
      <c r="M33" s="40">
        <v>16551</v>
      </c>
      <c r="N33" s="40">
        <v>17050</v>
      </c>
      <c r="O33" s="40">
        <v>16710</v>
      </c>
      <c r="P33" s="50">
        <v>16960.3</v>
      </c>
    </row>
    <row r="34" spans="1:16" s="41" customFormat="1" ht="19.5" thickBot="1" x14ac:dyDescent="0.35">
      <c r="A34" s="100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v>16345.532479010164</v>
      </c>
      <c r="C35" s="52">
        <v>19292.850926986073</v>
      </c>
      <c r="D35" s="52">
        <v>17373.499232326027</v>
      </c>
      <c r="E35" s="52">
        <v>18749.85071770335</v>
      </c>
      <c r="F35" s="52">
        <v>12537.842454489521</v>
      </c>
      <c r="G35" s="52">
        <v>16049.316717646616</v>
      </c>
      <c r="H35" s="52">
        <v>18465.947044659973</v>
      </c>
      <c r="I35" s="52">
        <v>18255.673804581846</v>
      </c>
      <c r="J35" s="52">
        <v>19202.711984005644</v>
      </c>
      <c r="K35" s="52">
        <v>18604.386286180827</v>
      </c>
      <c r="L35" s="52">
        <v>20033.906025816126</v>
      </c>
      <c r="M35" s="52">
        <v>18423.273964460182</v>
      </c>
      <c r="N35" s="52">
        <v>18460.010204081635</v>
      </c>
      <c r="O35" s="52">
        <v>18348.681518032936</v>
      </c>
      <c r="P35" s="46">
        <v>17867.391668570064</v>
      </c>
    </row>
    <row r="36" spans="1:16" s="39" customFormat="1" x14ac:dyDescent="0.25">
      <c r="A36" s="42" t="s">
        <v>52</v>
      </c>
      <c r="B36" s="38">
        <v>790</v>
      </c>
      <c r="C36" s="38">
        <v>610.78499999999997</v>
      </c>
      <c r="D36" s="38">
        <v>700</v>
      </c>
      <c r="E36" s="38">
        <v>517</v>
      </c>
      <c r="F36" s="38">
        <v>770</v>
      </c>
      <c r="G36" s="38">
        <v>397</v>
      </c>
      <c r="H36" s="38">
        <v>700</v>
      </c>
      <c r="I36" s="38">
        <v>719.4</v>
      </c>
      <c r="J36" s="38">
        <v>679</v>
      </c>
      <c r="K36" s="38">
        <v>591</v>
      </c>
      <c r="L36" s="38">
        <v>418</v>
      </c>
      <c r="M36" s="38">
        <v>715</v>
      </c>
      <c r="N36" s="38">
        <v>542</v>
      </c>
      <c r="O36" s="38">
        <v>325</v>
      </c>
      <c r="P36" s="47">
        <v>605.29892857142852</v>
      </c>
    </row>
    <row r="37" spans="1:16" x14ac:dyDescent="0.25">
      <c r="A37" s="43" t="s">
        <v>25</v>
      </c>
      <c r="B37" s="37">
        <v>29.2</v>
      </c>
      <c r="C37" s="37">
        <v>24.223682515139799</v>
      </c>
      <c r="D37" s="37">
        <v>24.557836429840005</v>
      </c>
      <c r="E37" s="37">
        <v>23.75</v>
      </c>
      <c r="F37" s="37">
        <v>32.840000000000003</v>
      </c>
      <c r="G37" s="37">
        <v>24.57</v>
      </c>
      <c r="H37" s="37">
        <v>24.659192030715371</v>
      </c>
      <c r="I37" s="37">
        <v>23.52</v>
      </c>
      <c r="J37" s="37">
        <v>23.19</v>
      </c>
      <c r="K37" s="37">
        <v>23.257000000000001</v>
      </c>
      <c r="L37" s="37">
        <v>22.007059396299901</v>
      </c>
      <c r="M37" s="37">
        <v>24.81</v>
      </c>
      <c r="N37" s="37">
        <v>24</v>
      </c>
      <c r="O37" s="37">
        <v>23.69</v>
      </c>
      <c r="P37" s="48">
        <v>24.876769312285365</v>
      </c>
    </row>
    <row r="38" spans="1:16" s="39" customFormat="1" x14ac:dyDescent="0.25">
      <c r="A38" s="42" t="s">
        <v>26</v>
      </c>
      <c r="B38" s="3">
        <v>31000</v>
      </c>
      <c r="C38" s="3">
        <v>31938</v>
      </c>
      <c r="D38" s="3">
        <v>30048</v>
      </c>
      <c r="E38" s="3">
        <v>31123</v>
      </c>
      <c r="F38" s="3">
        <v>28400</v>
      </c>
      <c r="G38" s="3">
        <v>28851</v>
      </c>
      <c r="H38" s="3">
        <v>30820</v>
      </c>
      <c r="I38" s="3">
        <v>29770</v>
      </c>
      <c r="J38" s="3">
        <v>29446</v>
      </c>
      <c r="K38" s="3">
        <v>29999</v>
      </c>
      <c r="L38" s="3">
        <v>30457</v>
      </c>
      <c r="M38" s="3">
        <v>31500</v>
      </c>
      <c r="N38" s="3">
        <v>28569</v>
      </c>
      <c r="O38" s="3">
        <v>30640</v>
      </c>
      <c r="P38" s="49">
        <v>30182.928571428572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72.790990595495231</v>
      </c>
      <c r="E39" s="37">
        <v>66</v>
      </c>
      <c r="F39" s="37">
        <v>84.99</v>
      </c>
      <c r="G39" s="37">
        <v>97</v>
      </c>
      <c r="H39" s="37">
        <v>63.981291527999986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66.600163008821085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>
        <v>15300</v>
      </c>
      <c r="G40" s="40">
        <v>15831</v>
      </c>
      <c r="H40" s="40">
        <v>18490</v>
      </c>
      <c r="I40" s="40">
        <v>16183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16960.3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H44" sqref="H4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140625" style="1" customWidth="1"/>
    <col min="34" max="16384" width="9.140625" style="1"/>
  </cols>
  <sheetData>
    <row r="1" spans="1:31" ht="21" x14ac:dyDescent="0.35">
      <c r="A1" s="98" t="str">
        <f>'KN 2017 TV tab.1'!A1:P1</f>
        <v>Krajské normativy a ukazatele pro stanovení krajských normativů v roce 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100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x14ac:dyDescent="0.25">
      <c r="A7" s="51" t="s">
        <v>51</v>
      </c>
      <c r="B7" s="52">
        <v>20670.026635099144</v>
      </c>
      <c r="C7" s="52">
        <v>20706.206697735379</v>
      </c>
      <c r="D7" s="52">
        <v>18863.103748496091</v>
      </c>
      <c r="E7" s="52">
        <v>19923.91197038256</v>
      </c>
      <c r="F7" s="52">
        <v>21394.794973617769</v>
      </c>
      <c r="G7" s="52">
        <v>17030.829472777132</v>
      </c>
      <c r="H7" s="52">
        <v>18588.676442716838</v>
      </c>
      <c r="I7" s="52">
        <v>19822.995855353372</v>
      </c>
      <c r="J7" s="52">
        <v>20263.978530694396</v>
      </c>
      <c r="K7" s="52">
        <v>19389.719891526674</v>
      </c>
      <c r="L7" s="52">
        <v>21344.318035611192</v>
      </c>
      <c r="M7" s="52">
        <v>20463.533133412962</v>
      </c>
      <c r="N7" s="52">
        <v>16204.562835660579</v>
      </c>
      <c r="O7" s="52">
        <v>19338.312022663264</v>
      </c>
      <c r="P7" s="46">
        <v>19571.783588981954</v>
      </c>
    </row>
    <row r="8" spans="1:31" x14ac:dyDescent="0.25">
      <c r="A8" s="42" t="s">
        <v>52</v>
      </c>
      <c r="B8" s="38">
        <v>1890</v>
      </c>
      <c r="C8" s="38">
        <v>2061.6750000000002</v>
      </c>
      <c r="D8" s="38">
        <v>700</v>
      </c>
      <c r="E8" s="38">
        <v>517</v>
      </c>
      <c r="F8" s="38">
        <v>770</v>
      </c>
      <c r="G8" s="38">
        <v>402</v>
      </c>
      <c r="H8" s="38">
        <v>700</v>
      </c>
      <c r="I8" s="38">
        <v>725.3</v>
      </c>
      <c r="J8" s="38">
        <v>683</v>
      </c>
      <c r="K8" s="38">
        <v>596</v>
      </c>
      <c r="L8" s="38">
        <v>418</v>
      </c>
      <c r="M8" s="38">
        <v>715</v>
      </c>
      <c r="N8" s="38">
        <v>1478</v>
      </c>
      <c r="O8" s="38">
        <v>325</v>
      </c>
      <c r="P8" s="47">
        <v>855.78392857142865</v>
      </c>
    </row>
    <row r="9" spans="1:31" x14ac:dyDescent="0.25">
      <c r="A9" s="43" t="s">
        <v>25</v>
      </c>
      <c r="B9" s="37">
        <v>21.8</v>
      </c>
      <c r="C9" s="37">
        <v>22.237208166856409</v>
      </c>
      <c r="D9" s="37">
        <v>22.456359728320006</v>
      </c>
      <c r="E9" s="37">
        <v>22.1</v>
      </c>
      <c r="F9" s="37">
        <v>18.71</v>
      </c>
      <c r="G9" s="37">
        <v>22.97</v>
      </c>
      <c r="H9" s="37">
        <v>24.459043212243852</v>
      </c>
      <c r="I9" s="37">
        <v>21.32</v>
      </c>
      <c r="J9" s="37">
        <v>21.68</v>
      </c>
      <c r="K9" s="37">
        <v>22.134</v>
      </c>
      <c r="L9" s="37">
        <v>20.397598086124404</v>
      </c>
      <c r="M9" s="37">
        <v>21.88</v>
      </c>
      <c r="N9" s="37">
        <v>28.5</v>
      </c>
      <c r="O9" s="37">
        <v>22.27</v>
      </c>
      <c r="P9" s="48">
        <v>22.351014942396045</v>
      </c>
    </row>
    <row r="10" spans="1:31" x14ac:dyDescent="0.25">
      <c r="A10" s="42" t="s">
        <v>26</v>
      </c>
      <c r="B10" s="3">
        <v>31000</v>
      </c>
      <c r="C10" s="3">
        <v>31938</v>
      </c>
      <c r="D10" s="3">
        <v>30048</v>
      </c>
      <c r="E10" s="3">
        <v>31123</v>
      </c>
      <c r="F10" s="3">
        <v>28400</v>
      </c>
      <c r="G10" s="3">
        <v>28851</v>
      </c>
      <c r="H10" s="3">
        <v>30820</v>
      </c>
      <c r="I10" s="3">
        <v>29770</v>
      </c>
      <c r="J10" s="3">
        <v>29446</v>
      </c>
      <c r="K10" s="3">
        <v>29999</v>
      </c>
      <c r="L10" s="3">
        <v>30457</v>
      </c>
      <c r="M10" s="3">
        <v>31500</v>
      </c>
      <c r="N10" s="3">
        <v>28569</v>
      </c>
      <c r="O10" s="3">
        <v>30640</v>
      </c>
      <c r="P10" s="49">
        <v>30182.928571428572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69.792883834660017</v>
      </c>
      <c r="E11" s="37">
        <v>66</v>
      </c>
      <c r="F11" s="37">
        <v>57.737000000000002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64.439369668761429</v>
      </c>
    </row>
    <row r="12" spans="1:3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18490</v>
      </c>
      <c r="I12" s="40">
        <v>16183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16960.3</v>
      </c>
    </row>
    <row r="13" spans="1:31" ht="19.5" thickBot="1" x14ac:dyDescent="0.3">
      <c r="A13" s="100" t="s">
        <v>38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x14ac:dyDescent="0.25">
      <c r="A14" s="51" t="s">
        <v>51</v>
      </c>
      <c r="B14" s="52">
        <v>20065.983442763347</v>
      </c>
      <c r="C14" s="52">
        <v>21667.845991648421</v>
      </c>
      <c r="D14" s="52">
        <v>18990.688035318013</v>
      </c>
      <c r="E14" s="52">
        <v>18716.814362108478</v>
      </c>
      <c r="F14" s="52">
        <v>27054.610928925795</v>
      </c>
      <c r="G14" s="52">
        <v>17920.299952945203</v>
      </c>
      <c r="H14" s="52">
        <v>19988.305431548863</v>
      </c>
      <c r="I14" s="52">
        <v>19870.284935958196</v>
      </c>
      <c r="J14" s="52">
        <v>21227.398854199047</v>
      </c>
      <c r="K14" s="52">
        <v>20403.73345626421</v>
      </c>
      <c r="L14" s="52">
        <v>21717.202309207529</v>
      </c>
      <c r="M14" s="52">
        <v>20768.877293950354</v>
      </c>
      <c r="N14" s="52">
        <v>19758.601113172543</v>
      </c>
      <c r="O14" s="52">
        <v>19191.359612534627</v>
      </c>
      <c r="P14" s="46">
        <v>20524.428980038901</v>
      </c>
    </row>
    <row r="15" spans="1:31" x14ac:dyDescent="0.25">
      <c r="A15" s="42" t="s">
        <v>52</v>
      </c>
      <c r="B15" s="38">
        <v>790</v>
      </c>
      <c r="C15" s="38">
        <v>610.78499999999997</v>
      </c>
      <c r="D15" s="38">
        <v>700</v>
      </c>
      <c r="E15" s="38">
        <v>517</v>
      </c>
      <c r="F15" s="38">
        <v>770</v>
      </c>
      <c r="G15" s="38">
        <v>405</v>
      </c>
      <c r="H15" s="38">
        <v>700</v>
      </c>
      <c r="I15" s="38">
        <v>725.5</v>
      </c>
      <c r="J15" s="38">
        <v>687</v>
      </c>
      <c r="K15" s="38">
        <v>601</v>
      </c>
      <c r="L15" s="38">
        <v>418</v>
      </c>
      <c r="M15" s="38">
        <v>715</v>
      </c>
      <c r="N15" s="38">
        <v>542</v>
      </c>
      <c r="O15" s="38">
        <v>325</v>
      </c>
      <c r="P15" s="47">
        <v>607.59178571428572</v>
      </c>
    </row>
    <row r="16" spans="1:31" x14ac:dyDescent="0.25">
      <c r="A16" s="43" t="s">
        <v>25</v>
      </c>
      <c r="B16" s="37">
        <v>22.6</v>
      </c>
      <c r="C16" s="37">
        <v>21.062029967605682</v>
      </c>
      <c r="D16" s="37">
        <v>22.121341703440002</v>
      </c>
      <c r="E16" s="37">
        <v>23.8</v>
      </c>
      <c r="F16" s="37">
        <v>15.07</v>
      </c>
      <c r="G16" s="37">
        <v>21.69</v>
      </c>
      <c r="H16" s="37">
        <v>22.386844517549537</v>
      </c>
      <c r="I16" s="37">
        <v>21.26</v>
      </c>
      <c r="J16" s="37">
        <v>20.47</v>
      </c>
      <c r="K16" s="37">
        <v>20.835000000000001</v>
      </c>
      <c r="L16" s="37">
        <v>19.981765437215085</v>
      </c>
      <c r="M16" s="37">
        <v>21.5</v>
      </c>
      <c r="N16" s="37">
        <v>22</v>
      </c>
      <c r="O16" s="37">
        <v>22.47</v>
      </c>
      <c r="P16" s="48">
        <v>21.231927258986453</v>
      </c>
    </row>
    <row r="17" spans="1:16" x14ac:dyDescent="0.25">
      <c r="A17" s="42" t="s">
        <v>26</v>
      </c>
      <c r="B17" s="3">
        <v>31000</v>
      </c>
      <c r="C17" s="3">
        <v>31938</v>
      </c>
      <c r="D17" s="3">
        <v>30048</v>
      </c>
      <c r="E17" s="3">
        <v>31123</v>
      </c>
      <c r="F17" s="3">
        <v>28400</v>
      </c>
      <c r="G17" s="3">
        <v>28851</v>
      </c>
      <c r="H17" s="3">
        <v>30820</v>
      </c>
      <c r="I17" s="3">
        <v>29770</v>
      </c>
      <c r="J17" s="3">
        <v>29446</v>
      </c>
      <c r="K17" s="3">
        <v>29999</v>
      </c>
      <c r="L17" s="3">
        <v>30457</v>
      </c>
      <c r="M17" s="3">
        <v>31500</v>
      </c>
      <c r="N17" s="3">
        <v>28569</v>
      </c>
      <c r="O17" s="3">
        <v>30640</v>
      </c>
      <c r="P17" s="49">
        <v>30182.928571428572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72.790990595495231</v>
      </c>
      <c r="E18" s="37">
        <v>66</v>
      </c>
      <c r="F18" s="37">
        <v>41.35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63.483020151678225</v>
      </c>
    </row>
    <row r="19" spans="1:16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18490</v>
      </c>
      <c r="I19" s="40">
        <v>16183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16960.3</v>
      </c>
    </row>
    <row r="20" spans="1:16" ht="19.5" thickBot="1" x14ac:dyDescent="0.3">
      <c r="A20" s="100" t="s">
        <v>39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x14ac:dyDescent="0.25">
      <c r="A21" s="51" t="s">
        <v>51</v>
      </c>
      <c r="B21" s="52">
        <v>21070.595184007267</v>
      </c>
      <c r="C21" s="52">
        <v>20131.088370017987</v>
      </c>
      <c r="D21" s="52">
        <v>18625.055117488864</v>
      </c>
      <c r="E21" s="52">
        <v>19840.214072285213</v>
      </c>
      <c r="F21" s="52">
        <v>29134.441995592068</v>
      </c>
      <c r="G21" s="52">
        <v>17030.829472777132</v>
      </c>
      <c r="H21" s="52">
        <v>19413.3864465318</v>
      </c>
      <c r="I21" s="52">
        <v>19822.995855353372</v>
      </c>
      <c r="J21" s="52">
        <v>20263.978530694396</v>
      </c>
      <c r="K21" s="52">
        <v>18627.048113504756</v>
      </c>
      <c r="L21" s="52">
        <v>19394.747863731212</v>
      </c>
      <c r="M21" s="52">
        <v>20245.243677965129</v>
      </c>
      <c r="N21" s="52">
        <v>17888.630204081634</v>
      </c>
      <c r="O21" s="52">
        <v>20949.450735839495</v>
      </c>
      <c r="P21" s="46">
        <v>20174.121831419307</v>
      </c>
    </row>
    <row r="22" spans="1:16" x14ac:dyDescent="0.25">
      <c r="A22" s="42" t="s">
        <v>52</v>
      </c>
      <c r="B22" s="38">
        <v>1890</v>
      </c>
      <c r="C22" s="38">
        <v>2462.3676</v>
      </c>
      <c r="D22" s="38">
        <v>700</v>
      </c>
      <c r="E22" s="38">
        <v>517</v>
      </c>
      <c r="F22" s="38">
        <v>770</v>
      </c>
      <c r="G22" s="38">
        <v>402</v>
      </c>
      <c r="H22" s="38">
        <v>700</v>
      </c>
      <c r="I22" s="38">
        <v>725.3</v>
      </c>
      <c r="J22" s="38">
        <v>683</v>
      </c>
      <c r="K22" s="38">
        <v>591</v>
      </c>
      <c r="L22" s="38">
        <v>418</v>
      </c>
      <c r="M22" s="38">
        <v>715</v>
      </c>
      <c r="N22" s="38">
        <v>1478</v>
      </c>
      <c r="O22" s="38">
        <v>325</v>
      </c>
      <c r="P22" s="47">
        <v>884.04768571428576</v>
      </c>
    </row>
    <row r="23" spans="1:16" x14ac:dyDescent="0.25">
      <c r="A23" s="43" t="s">
        <v>25</v>
      </c>
      <c r="B23" s="37">
        <v>21.3</v>
      </c>
      <c r="C23" s="37">
        <v>23.004866967167739</v>
      </c>
      <c r="D23" s="37">
        <v>22.628944771440004</v>
      </c>
      <c r="E23" s="37">
        <v>22.21</v>
      </c>
      <c r="F23" s="37">
        <v>17.36</v>
      </c>
      <c r="G23" s="37">
        <v>22.97</v>
      </c>
      <c r="H23" s="37">
        <v>23.19400790365578</v>
      </c>
      <c r="I23" s="37">
        <v>21.32</v>
      </c>
      <c r="J23" s="37">
        <v>21.68</v>
      </c>
      <c r="K23" s="37">
        <v>23.222999999999999</v>
      </c>
      <c r="L23" s="37">
        <v>22.887922374429223</v>
      </c>
      <c r="M23" s="37">
        <v>22.16</v>
      </c>
      <c r="N23" s="37">
        <v>25</v>
      </c>
      <c r="O23" s="37">
        <v>20.29</v>
      </c>
      <c r="P23" s="48">
        <v>22.087767286906626</v>
      </c>
    </row>
    <row r="24" spans="1:16" x14ac:dyDescent="0.25">
      <c r="A24" s="42" t="s">
        <v>26</v>
      </c>
      <c r="B24" s="3">
        <v>31000</v>
      </c>
      <c r="C24" s="3">
        <v>31938</v>
      </c>
      <c r="D24" s="3">
        <v>30048</v>
      </c>
      <c r="E24" s="3">
        <v>31123</v>
      </c>
      <c r="F24" s="3">
        <v>28400</v>
      </c>
      <c r="G24" s="3">
        <v>28851</v>
      </c>
      <c r="H24" s="3">
        <v>30820</v>
      </c>
      <c r="I24" s="3">
        <v>29770</v>
      </c>
      <c r="J24" s="3">
        <v>29446</v>
      </c>
      <c r="K24" s="3">
        <v>29999</v>
      </c>
      <c r="L24" s="3">
        <v>30457</v>
      </c>
      <c r="M24" s="3">
        <v>31500</v>
      </c>
      <c r="N24" s="3">
        <v>28569</v>
      </c>
      <c r="O24" s="3">
        <v>30640</v>
      </c>
      <c r="P24" s="49">
        <v>30182.928571428572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19.32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61.909448723106799</v>
      </c>
    </row>
    <row r="26" spans="1:16" ht="15.75" thickBot="1" x14ac:dyDescent="0.3">
      <c r="A26" s="44" t="s">
        <v>28</v>
      </c>
      <c r="B26" s="40">
        <v>18630</v>
      </c>
      <c r="C26" s="40">
        <v>18094.2</v>
      </c>
      <c r="D26" s="40">
        <v>16322</v>
      </c>
      <c r="E26" s="40">
        <v>16635</v>
      </c>
      <c r="F26" s="40">
        <v>15300</v>
      </c>
      <c r="G26" s="40">
        <v>15831</v>
      </c>
      <c r="H26" s="40">
        <v>18490</v>
      </c>
      <c r="I26" s="40">
        <v>16183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16960.3</v>
      </c>
    </row>
    <row r="27" spans="1:16" ht="19.5" thickBot="1" x14ac:dyDescent="0.3">
      <c r="A27" s="100" t="s">
        <v>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x14ac:dyDescent="0.25">
      <c r="A28" s="51" t="s">
        <v>51</v>
      </c>
      <c r="B28" s="52">
        <v>21752.147915027541</v>
      </c>
      <c r="C28" s="52">
        <v>20706.206697735379</v>
      </c>
      <c r="D28" s="52">
        <v>18553.394086592842</v>
      </c>
      <c r="E28" s="52">
        <v>19923.91197038256</v>
      </c>
      <c r="F28" s="52">
        <v>18987.49123257961</v>
      </c>
      <c r="G28" s="52">
        <v>17030.829472777132</v>
      </c>
      <c r="H28" s="52">
        <v>18245.555963180621</v>
      </c>
      <c r="I28" s="52">
        <v>19822.995855353372</v>
      </c>
      <c r="J28" s="52">
        <v>20263.978530694396</v>
      </c>
      <c r="K28" s="52">
        <v>20152.036116196523</v>
      </c>
      <c r="L28" s="52">
        <v>19435.044501301869</v>
      </c>
      <c r="M28" s="52">
        <v>18924.367873506151</v>
      </c>
      <c r="N28" s="52">
        <v>16204.562835660579</v>
      </c>
      <c r="O28" s="52">
        <v>18434.320799040233</v>
      </c>
      <c r="P28" s="46">
        <v>19174.060275002059</v>
      </c>
    </row>
    <row r="29" spans="1:16" x14ac:dyDescent="0.25">
      <c r="A29" s="42" t="s">
        <v>52</v>
      </c>
      <c r="B29" s="38">
        <v>790</v>
      </c>
      <c r="C29" s="38">
        <v>610.78499999999997</v>
      </c>
      <c r="D29" s="38">
        <v>700</v>
      </c>
      <c r="E29" s="38">
        <v>517</v>
      </c>
      <c r="F29" s="38">
        <v>770</v>
      </c>
      <c r="G29" s="38">
        <v>402</v>
      </c>
      <c r="H29" s="38">
        <v>700</v>
      </c>
      <c r="I29" s="38">
        <v>725.3</v>
      </c>
      <c r="J29" s="38">
        <v>683</v>
      </c>
      <c r="K29" s="38">
        <v>600</v>
      </c>
      <c r="L29" s="38">
        <v>418</v>
      </c>
      <c r="M29" s="38">
        <v>715</v>
      </c>
      <c r="N29" s="38">
        <v>542</v>
      </c>
      <c r="O29" s="38">
        <v>325</v>
      </c>
      <c r="P29" s="47">
        <v>607.00607142857132</v>
      </c>
    </row>
    <row r="30" spans="1:16" x14ac:dyDescent="0.25">
      <c r="A30" s="43" t="s">
        <v>25</v>
      </c>
      <c r="B30" s="37">
        <v>20.5</v>
      </c>
      <c r="C30" s="37">
        <v>22.237208166856409</v>
      </c>
      <c r="D30" s="37">
        <v>22.831985998640004</v>
      </c>
      <c r="E30" s="37">
        <v>22.1</v>
      </c>
      <c r="F30" s="37">
        <v>21.23</v>
      </c>
      <c r="G30" s="37">
        <v>22.97</v>
      </c>
      <c r="H30" s="37">
        <v>25.026954135202597</v>
      </c>
      <c r="I30" s="37">
        <v>21.32</v>
      </c>
      <c r="J30" s="37">
        <v>21.68</v>
      </c>
      <c r="K30" s="37">
        <v>21.143000000000001</v>
      </c>
      <c r="L30" s="37">
        <v>22.830309623430963</v>
      </c>
      <c r="M30" s="37">
        <v>24.02</v>
      </c>
      <c r="N30" s="37">
        <v>28.5</v>
      </c>
      <c r="O30" s="37">
        <v>23.56</v>
      </c>
      <c r="P30" s="48">
        <v>22.853532708866428</v>
      </c>
    </row>
    <row r="31" spans="1:16" x14ac:dyDescent="0.25">
      <c r="A31" s="42" t="s">
        <v>26</v>
      </c>
      <c r="B31" s="3">
        <v>31000</v>
      </c>
      <c r="C31" s="3">
        <v>31938</v>
      </c>
      <c r="D31" s="3">
        <v>30048</v>
      </c>
      <c r="E31" s="3">
        <v>31123</v>
      </c>
      <c r="F31" s="3">
        <v>28400</v>
      </c>
      <c r="G31" s="3">
        <v>28851</v>
      </c>
      <c r="H31" s="3">
        <v>30820</v>
      </c>
      <c r="I31" s="3">
        <v>29770</v>
      </c>
      <c r="J31" s="3">
        <v>29446</v>
      </c>
      <c r="K31" s="3">
        <v>29999</v>
      </c>
      <c r="L31" s="3">
        <v>30457</v>
      </c>
      <c r="M31" s="3">
        <v>31500</v>
      </c>
      <c r="N31" s="3">
        <v>28569</v>
      </c>
      <c r="O31" s="3">
        <v>30640</v>
      </c>
      <c r="P31" s="49">
        <v>30182.928571428572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70.944330634111225</v>
      </c>
      <c r="E32" s="37">
        <v>66</v>
      </c>
      <c r="F32" s="37">
        <v>62.561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64.866187297293649</v>
      </c>
    </row>
    <row r="33" spans="1:16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18490</v>
      </c>
      <c r="I33" s="40">
        <v>16183</v>
      </c>
      <c r="J33" s="40">
        <v>18175</v>
      </c>
      <c r="K33" s="40">
        <v>15816</v>
      </c>
      <c r="L33" s="40">
        <v>17657</v>
      </c>
      <c r="M33" s="40">
        <v>16551</v>
      </c>
      <c r="N33" s="40">
        <v>17050</v>
      </c>
      <c r="O33" s="40">
        <v>16710</v>
      </c>
      <c r="P33" s="50">
        <v>16960.3</v>
      </c>
    </row>
    <row r="34" spans="1:16" ht="19.5" thickBot="1" x14ac:dyDescent="0.3">
      <c r="A34" s="100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x14ac:dyDescent="0.25">
      <c r="A35" s="51" t="s">
        <v>51</v>
      </c>
      <c r="B35" s="52">
        <v>21752.147915027541</v>
      </c>
      <c r="C35" s="52">
        <v>22744.854367517986</v>
      </c>
      <c r="D35" s="52">
        <v>20941.404023329807</v>
      </c>
      <c r="E35" s="52">
        <v>22743.447249688012</v>
      </c>
      <c r="F35" s="52">
        <v>17404.244927860644</v>
      </c>
      <c r="G35" s="52">
        <v>19631.368560647919</v>
      </c>
      <c r="H35" s="52">
        <v>22837.096667227099</v>
      </c>
      <c r="I35" s="52">
        <v>23035.595890800345</v>
      </c>
      <c r="J35" s="52">
        <v>23075.892620089482</v>
      </c>
      <c r="K35" s="52">
        <v>21166.585755934302</v>
      </c>
      <c r="L35" s="52">
        <v>20972.637220694181</v>
      </c>
      <c r="M35" s="52">
        <v>22834.051591682794</v>
      </c>
      <c r="N35" s="52">
        <v>17361.202511773939</v>
      </c>
      <c r="O35" s="52">
        <v>21869.120189558093</v>
      </c>
      <c r="P35" s="46">
        <v>21312.117820845157</v>
      </c>
    </row>
    <row r="36" spans="1:16" x14ac:dyDescent="0.25">
      <c r="A36" s="42" t="s">
        <v>52</v>
      </c>
      <c r="B36" s="38">
        <v>790</v>
      </c>
      <c r="C36" s="38">
        <v>610.78499999999997</v>
      </c>
      <c r="D36" s="38">
        <v>700</v>
      </c>
      <c r="E36" s="38">
        <v>517</v>
      </c>
      <c r="F36" s="38">
        <v>770</v>
      </c>
      <c r="G36" s="38">
        <v>412</v>
      </c>
      <c r="H36" s="38">
        <v>700</v>
      </c>
      <c r="I36" s="38">
        <v>737.5</v>
      </c>
      <c r="J36" s="38">
        <v>694</v>
      </c>
      <c r="K36" s="38">
        <v>606</v>
      </c>
      <c r="L36" s="38">
        <v>418</v>
      </c>
      <c r="M36" s="38">
        <v>715</v>
      </c>
      <c r="N36" s="38">
        <v>542</v>
      </c>
      <c r="O36" s="38">
        <v>325</v>
      </c>
      <c r="P36" s="47">
        <v>609.80607142857139</v>
      </c>
    </row>
    <row r="37" spans="1:16" x14ac:dyDescent="0.25">
      <c r="A37" s="43" t="s">
        <v>25</v>
      </c>
      <c r="B37" s="37">
        <v>20.5</v>
      </c>
      <c r="C37" s="37">
        <v>19.885080803854393</v>
      </c>
      <c r="D37" s="37">
        <v>19.786367590640005</v>
      </c>
      <c r="E37" s="37">
        <v>18.940000000000001</v>
      </c>
      <c r="F37" s="37">
        <v>23.55</v>
      </c>
      <c r="G37" s="37">
        <v>19.59</v>
      </c>
      <c r="H37" s="37">
        <v>19.094224258012026</v>
      </c>
      <c r="I37" s="37">
        <v>17.89</v>
      </c>
      <c r="J37" s="37">
        <v>18.489999999999998</v>
      </c>
      <c r="K37" s="37">
        <v>19.954000000000001</v>
      </c>
      <c r="L37" s="37">
        <v>20.82967727272727</v>
      </c>
      <c r="M37" s="37">
        <v>19.239999999999998</v>
      </c>
      <c r="N37" s="37">
        <v>26</v>
      </c>
      <c r="O37" s="37">
        <v>19.309999999999999</v>
      </c>
      <c r="P37" s="48">
        <v>20.218524994659553</v>
      </c>
    </row>
    <row r="38" spans="1:16" x14ac:dyDescent="0.25">
      <c r="A38" s="42" t="s">
        <v>26</v>
      </c>
      <c r="B38" s="3">
        <v>31000</v>
      </c>
      <c r="C38" s="3">
        <v>31938</v>
      </c>
      <c r="D38" s="3">
        <v>30048</v>
      </c>
      <c r="E38" s="3">
        <v>31123</v>
      </c>
      <c r="F38" s="3">
        <v>28400</v>
      </c>
      <c r="G38" s="3">
        <v>28851</v>
      </c>
      <c r="H38" s="3">
        <v>30820</v>
      </c>
      <c r="I38" s="3">
        <v>29770</v>
      </c>
      <c r="J38" s="3">
        <v>29446</v>
      </c>
      <c r="K38" s="3">
        <v>29999</v>
      </c>
      <c r="L38" s="3">
        <v>30457</v>
      </c>
      <c r="M38" s="3">
        <v>31500</v>
      </c>
      <c r="N38" s="3">
        <v>28569</v>
      </c>
      <c r="O38" s="3">
        <v>30640</v>
      </c>
      <c r="P38" s="49">
        <v>30182.928571428572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72.063189316596819</v>
      </c>
      <c r="E39" s="37">
        <v>66</v>
      </c>
      <c r="F39" s="37">
        <v>62.6</v>
      </c>
      <c r="G39" s="37">
        <v>97</v>
      </c>
      <c r="H39" s="37">
        <v>63.981291527999986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64.948891488899775</v>
      </c>
    </row>
    <row r="40" spans="1:16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>
        <v>15300</v>
      </c>
      <c r="G40" s="40">
        <v>15831</v>
      </c>
      <c r="H40" s="40">
        <v>18490</v>
      </c>
      <c r="I40" s="40">
        <v>16183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16960.3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M10" sqref="M10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28515625" style="1" customWidth="1"/>
    <col min="34" max="16384" width="9.140625" style="1"/>
  </cols>
  <sheetData>
    <row r="1" spans="1:31" ht="21" x14ac:dyDescent="0.35">
      <c r="A1" s="98" t="str">
        <f>'KN 2017 TV tab.1'!A1:P1</f>
        <v>Krajské normativy a ukazatele pro stanovení krajských normativů v roce 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">
        <v>42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v>18080.51462281913</v>
      </c>
      <c r="C7" s="52">
        <v>21634.686015996249</v>
      </c>
      <c r="D7" s="52">
        <v>18990.688035318013</v>
      </c>
      <c r="E7" s="52">
        <v>17653.452622583056</v>
      </c>
      <c r="F7" s="52">
        <v>29318.481766595753</v>
      </c>
      <c r="G7" s="52">
        <v>17920.299952945203</v>
      </c>
      <c r="H7" s="52">
        <v>21204.800404771933</v>
      </c>
      <c r="I7" s="52">
        <v>19870.284935958196</v>
      </c>
      <c r="J7" s="52">
        <v>21227.398854199047</v>
      </c>
      <c r="K7" s="52">
        <v>19648.755912208591</v>
      </c>
      <c r="L7" s="52">
        <v>20194.349611649031</v>
      </c>
      <c r="M7" s="52">
        <v>20107.804236966324</v>
      </c>
      <c r="N7" s="52">
        <v>17619.745498199278</v>
      </c>
      <c r="O7" s="52">
        <v>20479.672978988347</v>
      </c>
      <c r="P7" s="46">
        <v>20282.209674942722</v>
      </c>
    </row>
    <row r="8" spans="1:31" s="39" customFormat="1" x14ac:dyDescent="0.25">
      <c r="A8" s="42" t="s">
        <v>52</v>
      </c>
      <c r="B8" s="38">
        <v>1100</v>
      </c>
      <c r="C8" s="38">
        <v>610.78499999999997</v>
      </c>
      <c r="D8" s="38">
        <v>700</v>
      </c>
      <c r="E8" s="38">
        <v>517</v>
      </c>
      <c r="F8" s="38">
        <v>770</v>
      </c>
      <c r="G8" s="38">
        <v>405</v>
      </c>
      <c r="H8" s="38">
        <v>700</v>
      </c>
      <c r="I8" s="38">
        <v>725.5</v>
      </c>
      <c r="J8" s="38">
        <v>687</v>
      </c>
      <c r="K8" s="38">
        <v>597</v>
      </c>
      <c r="L8" s="38">
        <v>418</v>
      </c>
      <c r="M8" s="38">
        <v>715</v>
      </c>
      <c r="N8" s="38">
        <v>542</v>
      </c>
      <c r="O8" s="38">
        <v>325</v>
      </c>
      <c r="P8" s="47">
        <v>629.44892857142861</v>
      </c>
    </row>
    <row r="9" spans="1:31" x14ac:dyDescent="0.25">
      <c r="A9" s="43" t="s">
        <v>25</v>
      </c>
      <c r="B9" s="37">
        <v>25.7</v>
      </c>
      <c r="C9" s="37">
        <v>21.100481870787071</v>
      </c>
      <c r="D9" s="37">
        <v>22.121341703440002</v>
      </c>
      <c r="E9" s="37">
        <v>25.53</v>
      </c>
      <c r="F9" s="37">
        <v>13.57</v>
      </c>
      <c r="G9" s="37">
        <v>21.69</v>
      </c>
      <c r="H9" s="37">
        <v>20.851431570493965</v>
      </c>
      <c r="I9" s="37">
        <v>21.26</v>
      </c>
      <c r="J9" s="37">
        <v>20.47</v>
      </c>
      <c r="K9" s="37">
        <v>21.786999999999999</v>
      </c>
      <c r="L9" s="37">
        <v>21.79648648648649</v>
      </c>
      <c r="M9" s="37">
        <v>22.34</v>
      </c>
      <c r="N9" s="37">
        <v>25.5</v>
      </c>
      <c r="O9" s="37">
        <v>20.83</v>
      </c>
      <c r="P9" s="48">
        <v>21.753338687943391</v>
      </c>
    </row>
    <row r="10" spans="1:31" s="39" customFormat="1" x14ac:dyDescent="0.25">
      <c r="A10" s="42" t="s">
        <v>26</v>
      </c>
      <c r="B10" s="3">
        <v>31000</v>
      </c>
      <c r="C10" s="3">
        <v>31938</v>
      </c>
      <c r="D10" s="3">
        <v>30048</v>
      </c>
      <c r="E10" s="3">
        <v>31123</v>
      </c>
      <c r="F10" s="3">
        <v>28400</v>
      </c>
      <c r="G10" s="3">
        <v>28851</v>
      </c>
      <c r="H10" s="3">
        <v>30820</v>
      </c>
      <c r="I10" s="3">
        <v>29770</v>
      </c>
      <c r="J10" s="3">
        <v>29446</v>
      </c>
      <c r="K10" s="3">
        <v>29999</v>
      </c>
      <c r="L10" s="3">
        <v>30457</v>
      </c>
      <c r="M10" s="3">
        <v>31500</v>
      </c>
      <c r="N10" s="3">
        <v>28569</v>
      </c>
      <c r="O10" s="3">
        <v>30640</v>
      </c>
      <c r="P10" s="49">
        <v>30182.928571428572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72.790990595495231</v>
      </c>
      <c r="E11" s="37">
        <v>66</v>
      </c>
      <c r="F11" s="37">
        <v>43.67</v>
      </c>
      <c r="G11" s="37">
        <v>97</v>
      </c>
      <c r="H11" s="37">
        <v>63.981291527999986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63.64873443739252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18490</v>
      </c>
      <c r="I12" s="40">
        <v>16183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16960.3</v>
      </c>
    </row>
    <row r="13" spans="1:31" s="41" customFormat="1" ht="19.5" thickBot="1" x14ac:dyDescent="0.35">
      <c r="A13" s="100" t="s">
        <v>49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v>24158.292639458203</v>
      </c>
      <c r="C14" s="52">
        <v>23582.834585561464</v>
      </c>
      <c r="D14" s="52">
        <v>21044.305057702892</v>
      </c>
      <c r="E14" s="52">
        <v>21163.253565278821</v>
      </c>
      <c r="F14" s="52">
        <v>21074.748679843353</v>
      </c>
      <c r="G14" s="52">
        <v>19631.368560647919</v>
      </c>
      <c r="H14" s="52">
        <v>20618.912718616473</v>
      </c>
      <c r="I14" s="52">
        <v>23035.595890800345</v>
      </c>
      <c r="J14" s="52">
        <v>23075.892620089482</v>
      </c>
      <c r="K14" s="52">
        <v>21166.585755934302</v>
      </c>
      <c r="L14" s="52">
        <v>22018.569122969049</v>
      </c>
      <c r="M14" s="52">
        <v>22404.563795646951</v>
      </c>
      <c r="N14" s="52">
        <v>18460.010204081635</v>
      </c>
      <c r="O14" s="52">
        <v>20599.112562980554</v>
      </c>
      <c r="P14" s="46">
        <v>21573.860411400823</v>
      </c>
    </row>
    <row r="15" spans="1:31" s="39" customFormat="1" x14ac:dyDescent="0.25">
      <c r="A15" s="42" t="s">
        <v>52</v>
      </c>
      <c r="B15" s="38">
        <v>790</v>
      </c>
      <c r="C15" s="38">
        <v>610.78499999999997</v>
      </c>
      <c r="D15" s="38">
        <v>700</v>
      </c>
      <c r="E15" s="38">
        <v>517</v>
      </c>
      <c r="F15" s="38">
        <v>770</v>
      </c>
      <c r="G15" s="38">
        <v>412</v>
      </c>
      <c r="H15" s="38">
        <v>700</v>
      </c>
      <c r="I15" s="38">
        <v>737.5</v>
      </c>
      <c r="J15" s="38">
        <v>694</v>
      </c>
      <c r="K15" s="38">
        <v>606</v>
      </c>
      <c r="L15" s="38">
        <v>418</v>
      </c>
      <c r="M15" s="38">
        <v>715</v>
      </c>
      <c r="N15" s="38">
        <v>542</v>
      </c>
      <c r="O15" s="38">
        <v>325</v>
      </c>
      <c r="P15" s="47">
        <v>609.80607142857139</v>
      </c>
    </row>
    <row r="16" spans="1:31" x14ac:dyDescent="0.25">
      <c r="A16" s="43" t="s">
        <v>25</v>
      </c>
      <c r="B16" s="37">
        <v>18.100000000000001</v>
      </c>
      <c r="C16" s="37">
        <v>19.056535770360458</v>
      </c>
      <c r="D16" s="37">
        <v>19.786367590640005</v>
      </c>
      <c r="E16" s="37">
        <v>20.59</v>
      </c>
      <c r="F16" s="37">
        <v>20.309999999999999</v>
      </c>
      <c r="G16" s="37">
        <v>19.59</v>
      </c>
      <c r="H16" s="37">
        <v>21.563727058271784</v>
      </c>
      <c r="I16" s="37">
        <v>17.89</v>
      </c>
      <c r="J16" s="37">
        <v>18.489999999999998</v>
      </c>
      <c r="K16" s="37">
        <v>19.954000000000001</v>
      </c>
      <c r="L16" s="37">
        <v>19.657875471698116</v>
      </c>
      <c r="M16" s="37">
        <v>19.670000000000002</v>
      </c>
      <c r="N16" s="37">
        <v>24</v>
      </c>
      <c r="O16" s="37">
        <v>20.69</v>
      </c>
      <c r="P16" s="48">
        <v>19.953464706497886</v>
      </c>
    </row>
    <row r="17" spans="1:16" s="39" customFormat="1" x14ac:dyDescent="0.25">
      <c r="A17" s="42" t="s">
        <v>26</v>
      </c>
      <c r="B17" s="3">
        <v>31000</v>
      </c>
      <c r="C17" s="3">
        <v>31938</v>
      </c>
      <c r="D17" s="3">
        <v>30048</v>
      </c>
      <c r="E17" s="3">
        <v>31123</v>
      </c>
      <c r="F17" s="3">
        <v>28400</v>
      </c>
      <c r="G17" s="3">
        <v>28851</v>
      </c>
      <c r="H17" s="3">
        <v>30820</v>
      </c>
      <c r="I17" s="3">
        <v>29770</v>
      </c>
      <c r="J17" s="3">
        <v>29446</v>
      </c>
      <c r="K17" s="3">
        <v>29999</v>
      </c>
      <c r="L17" s="3">
        <v>30457</v>
      </c>
      <c r="M17" s="3">
        <v>31500</v>
      </c>
      <c r="N17" s="3">
        <v>28569</v>
      </c>
      <c r="O17" s="3">
        <v>30640</v>
      </c>
      <c r="P17" s="49">
        <v>30182.928571428572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69.434414548038419</v>
      </c>
      <c r="E18" s="37">
        <v>66</v>
      </c>
      <c r="F18" s="37">
        <v>42.749000000000002</v>
      </c>
      <c r="G18" s="37">
        <v>97</v>
      </c>
      <c r="H18" s="37">
        <v>63.981291527999986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63.343193291145603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18490</v>
      </c>
      <c r="I19" s="40">
        <v>16183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16960.3</v>
      </c>
    </row>
    <row r="20" spans="1:16" s="41" customFormat="1" ht="19.5" thickBot="1" x14ac:dyDescent="0.35">
      <c r="A20" s="100" t="s">
        <v>43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v>21320.092165898619</v>
      </c>
      <c r="C21" s="52">
        <v>20855.426588170158</v>
      </c>
      <c r="D21" s="52">
        <v>18991.727696436927</v>
      </c>
      <c r="E21" s="52">
        <v>24513.383199079402</v>
      </c>
      <c r="F21" s="52">
        <v>31059.333479913308</v>
      </c>
      <c r="G21" s="52">
        <v>17030.829472777132</v>
      </c>
      <c r="H21" s="52">
        <v>21385.594085181823</v>
      </c>
      <c r="I21" s="52">
        <v>19822.995855353372</v>
      </c>
      <c r="J21" s="52">
        <v>20263.978530694396</v>
      </c>
      <c r="K21" s="52">
        <v>18878.711128976352</v>
      </c>
      <c r="L21" s="52">
        <v>20238.451100662925</v>
      </c>
      <c r="M21" s="52">
        <v>20291.554343303189</v>
      </c>
      <c r="N21" s="52">
        <v>19081.075421472939</v>
      </c>
      <c r="O21" s="52">
        <v>19826.821782158851</v>
      </c>
      <c r="P21" s="46">
        <v>20968.569632148527</v>
      </c>
    </row>
    <row r="22" spans="1:16" s="39" customFormat="1" x14ac:dyDescent="0.25">
      <c r="A22" s="42" t="s">
        <v>52</v>
      </c>
      <c r="B22" s="38">
        <v>790</v>
      </c>
      <c r="C22" s="38">
        <v>610.78499999999997</v>
      </c>
      <c r="D22" s="38">
        <v>700</v>
      </c>
      <c r="E22" s="38">
        <v>517</v>
      </c>
      <c r="F22" s="38">
        <v>770</v>
      </c>
      <c r="G22" s="38">
        <v>402</v>
      </c>
      <c r="H22" s="38">
        <v>700</v>
      </c>
      <c r="I22" s="38">
        <v>725.3</v>
      </c>
      <c r="J22" s="38">
        <v>683</v>
      </c>
      <c r="K22" s="38">
        <v>593</v>
      </c>
      <c r="L22" s="38">
        <v>418</v>
      </c>
      <c r="M22" s="38">
        <v>715</v>
      </c>
      <c r="N22" s="38">
        <v>542</v>
      </c>
      <c r="O22" s="38">
        <v>325</v>
      </c>
      <c r="P22" s="47">
        <v>606.50607142857132</v>
      </c>
    </row>
    <row r="23" spans="1:16" x14ac:dyDescent="0.25">
      <c r="A23" s="43" t="s">
        <v>25</v>
      </c>
      <c r="B23" s="37">
        <v>21</v>
      </c>
      <c r="C23" s="37">
        <v>22.046330843535756</v>
      </c>
      <c r="D23" s="37">
        <v>22.12</v>
      </c>
      <c r="E23" s="37">
        <v>17.38</v>
      </c>
      <c r="F23" s="37">
        <v>12.4</v>
      </c>
      <c r="G23" s="37">
        <v>22.97</v>
      </c>
      <c r="H23" s="37">
        <v>20.64103593214044</v>
      </c>
      <c r="I23" s="37">
        <v>21.32</v>
      </c>
      <c r="J23" s="37">
        <v>21.68</v>
      </c>
      <c r="K23" s="37">
        <v>22.852</v>
      </c>
      <c r="L23" s="37">
        <v>21.739310043668127</v>
      </c>
      <c r="M23" s="37">
        <v>22.1</v>
      </c>
      <c r="N23" s="37">
        <v>23</v>
      </c>
      <c r="O23" s="37">
        <v>21.63</v>
      </c>
      <c r="P23" s="48">
        <v>20.919905487096024</v>
      </c>
    </row>
    <row r="24" spans="1:16" s="39" customFormat="1" x14ac:dyDescent="0.25">
      <c r="A24" s="42" t="s">
        <v>26</v>
      </c>
      <c r="B24" s="3">
        <v>31000</v>
      </c>
      <c r="C24" s="3">
        <v>31938</v>
      </c>
      <c r="D24" s="3">
        <v>30048.017999999996</v>
      </c>
      <c r="E24" s="3">
        <v>31123</v>
      </c>
      <c r="F24" s="3">
        <v>28400</v>
      </c>
      <c r="G24" s="3">
        <v>28851</v>
      </c>
      <c r="H24" s="3">
        <v>30820</v>
      </c>
      <c r="I24" s="3">
        <v>29770</v>
      </c>
      <c r="J24" s="3">
        <v>29446</v>
      </c>
      <c r="K24" s="3">
        <v>29999</v>
      </c>
      <c r="L24" s="3">
        <v>30457</v>
      </c>
      <c r="M24" s="3">
        <v>31500</v>
      </c>
      <c r="N24" s="3">
        <v>28569</v>
      </c>
      <c r="O24" s="3">
        <v>30640</v>
      </c>
      <c r="P24" s="49">
        <v>30182.929857142855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51.35</v>
      </c>
      <c r="G25" s="37">
        <v>97</v>
      </c>
      <c r="H25" s="37">
        <v>63.981291527999986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64.197305865963941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16322.25</v>
      </c>
      <c r="E26" s="40">
        <v>16635</v>
      </c>
      <c r="F26" s="40">
        <v>15300</v>
      </c>
      <c r="G26" s="40">
        <v>15831</v>
      </c>
      <c r="H26" s="40">
        <v>18490</v>
      </c>
      <c r="I26" s="40">
        <v>16183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16960.317857142858</v>
      </c>
    </row>
    <row r="27" spans="1:16" s="41" customFormat="1" ht="19.5" thickBot="1" x14ac:dyDescent="0.35">
      <c r="A27" s="100" t="s">
        <v>50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v>20908.132033008253</v>
      </c>
      <c r="C28" s="52">
        <v>26599.56337051799</v>
      </c>
      <c r="D28" s="52">
        <v>23353.492660632422</v>
      </c>
      <c r="E28" s="52">
        <v>22743.447249688012</v>
      </c>
      <c r="F28" s="52">
        <v>20216.630972374158</v>
      </c>
      <c r="G28" s="52">
        <v>19631.368560647919</v>
      </c>
      <c r="H28" s="52">
        <v>20228.759718716366</v>
      </c>
      <c r="I28" s="52">
        <v>23035.595890800345</v>
      </c>
      <c r="J28" s="52">
        <v>23075.892620089482</v>
      </c>
      <c r="K28" s="52">
        <v>22439.388786358326</v>
      </c>
      <c r="L28" s="52">
        <v>21882.317519024222</v>
      </c>
      <c r="M28" s="52">
        <v>24363.952533348438</v>
      </c>
      <c r="N28" s="52" t="s">
        <v>63</v>
      </c>
      <c r="O28" s="52">
        <v>21258.283932680784</v>
      </c>
      <c r="P28" s="46">
        <v>22287.448142145135</v>
      </c>
    </row>
    <row r="29" spans="1:16" s="39" customFormat="1" x14ac:dyDescent="0.25">
      <c r="A29" s="42" t="s">
        <v>52</v>
      </c>
      <c r="B29" s="38">
        <v>790</v>
      </c>
      <c r="C29" s="38">
        <v>610.78499999999997</v>
      </c>
      <c r="D29" s="38">
        <v>700</v>
      </c>
      <c r="E29" s="38">
        <v>517</v>
      </c>
      <c r="F29" s="38">
        <v>770</v>
      </c>
      <c r="G29" s="38">
        <v>412</v>
      </c>
      <c r="H29" s="38">
        <v>700</v>
      </c>
      <c r="I29" s="38">
        <v>737.5</v>
      </c>
      <c r="J29" s="38">
        <v>694</v>
      </c>
      <c r="K29" s="38">
        <v>613</v>
      </c>
      <c r="L29" s="38">
        <v>418</v>
      </c>
      <c r="M29" s="38">
        <v>715</v>
      </c>
      <c r="N29" s="38" t="s">
        <v>64</v>
      </c>
      <c r="O29" s="38">
        <v>325</v>
      </c>
      <c r="P29" s="47">
        <v>615.56038461538458</v>
      </c>
    </row>
    <row r="30" spans="1:16" x14ac:dyDescent="0.25">
      <c r="A30" s="43" t="s">
        <v>25</v>
      </c>
      <c r="B30" s="37">
        <v>21.5</v>
      </c>
      <c r="C30" s="37">
        <v>16.570900669878657</v>
      </c>
      <c r="D30" s="37">
        <v>17.948844484480006</v>
      </c>
      <c r="E30" s="37">
        <v>18.940000000000001</v>
      </c>
      <c r="F30" s="37">
        <v>19.68</v>
      </c>
      <c r="G30" s="37">
        <v>19.59</v>
      </c>
      <c r="H30" s="37">
        <v>22.065679063503591</v>
      </c>
      <c r="I30" s="37">
        <v>17.89</v>
      </c>
      <c r="J30" s="37">
        <v>18.489999999999998</v>
      </c>
      <c r="K30" s="37">
        <v>18.638999999999999</v>
      </c>
      <c r="L30" s="37">
        <v>19.803000000000001</v>
      </c>
      <c r="M30" s="37">
        <v>17.850000000000001</v>
      </c>
      <c r="N30" s="37" t="s">
        <v>64</v>
      </c>
      <c r="O30" s="37">
        <v>19.95</v>
      </c>
      <c r="P30" s="48">
        <v>19.147494170604787</v>
      </c>
    </row>
    <row r="31" spans="1:16" s="39" customFormat="1" x14ac:dyDescent="0.25">
      <c r="A31" s="42" t="s">
        <v>26</v>
      </c>
      <c r="B31" s="3">
        <v>31000</v>
      </c>
      <c r="C31" s="3">
        <v>31938</v>
      </c>
      <c r="D31" s="3">
        <v>30048</v>
      </c>
      <c r="E31" s="3">
        <v>31123</v>
      </c>
      <c r="F31" s="3">
        <v>28400</v>
      </c>
      <c r="G31" s="3">
        <v>28851</v>
      </c>
      <c r="H31" s="3">
        <v>30820</v>
      </c>
      <c r="I31" s="3">
        <v>29770</v>
      </c>
      <c r="J31" s="3">
        <v>29446</v>
      </c>
      <c r="K31" s="3">
        <v>29999</v>
      </c>
      <c r="L31" s="3">
        <v>30457</v>
      </c>
      <c r="M31" s="3">
        <v>31500</v>
      </c>
      <c r="N31" s="3" t="s">
        <v>64</v>
      </c>
      <c r="O31" s="3">
        <v>30640</v>
      </c>
      <c r="P31" s="49">
        <v>30307.076923076922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60</v>
      </c>
      <c r="E32" s="37">
        <v>66</v>
      </c>
      <c r="F32" s="37">
        <v>63.32</v>
      </c>
      <c r="G32" s="37">
        <v>97</v>
      </c>
      <c r="H32" s="37">
        <v>63.981291527999986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62.31</v>
      </c>
      <c r="N32" s="37" t="s">
        <v>64</v>
      </c>
      <c r="O32" s="37">
        <v>70.900000000000006</v>
      </c>
      <c r="P32" s="48">
        <v>65.303176271384615</v>
      </c>
    </row>
    <row r="33" spans="1:16" s="39" customFormat="1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18490</v>
      </c>
      <c r="I33" s="40">
        <v>16183</v>
      </c>
      <c r="J33" s="40">
        <v>18175</v>
      </c>
      <c r="K33" s="40">
        <v>15816</v>
      </c>
      <c r="L33" s="40">
        <v>17657</v>
      </c>
      <c r="M33" s="40">
        <v>16551</v>
      </c>
      <c r="N33" s="40" t="s">
        <v>64</v>
      </c>
      <c r="O33" s="40">
        <v>16710</v>
      </c>
      <c r="P33" s="50">
        <v>16953.400000000001</v>
      </c>
    </row>
    <row r="34" spans="1:16" s="41" customFormat="1" ht="19.5" thickBot="1" x14ac:dyDescent="0.35">
      <c r="A34" s="100" t="s">
        <v>46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v>21070.595184007267</v>
      </c>
      <c r="C35" s="52">
        <v>20706.206697735375</v>
      </c>
      <c r="D35" s="52">
        <v>18429.868836739122</v>
      </c>
      <c r="E35" s="52">
        <v>17898.141631367438</v>
      </c>
      <c r="F35" s="52" t="s">
        <v>63</v>
      </c>
      <c r="G35" s="52">
        <v>17030.829472777132</v>
      </c>
      <c r="H35" s="52">
        <v>19370.119355658011</v>
      </c>
      <c r="I35" s="52">
        <v>19334.657857219292</v>
      </c>
      <c r="J35" s="52">
        <v>20263.978530694396</v>
      </c>
      <c r="K35" s="52">
        <v>18878.711128976352</v>
      </c>
      <c r="L35" s="52">
        <v>20162.153347663803</v>
      </c>
      <c r="M35" s="52">
        <v>19950.23139078942</v>
      </c>
      <c r="N35" s="52">
        <v>16641.98293135436</v>
      </c>
      <c r="O35" s="52">
        <v>21341.803910874005</v>
      </c>
      <c r="P35" s="46">
        <v>19313.790790450461</v>
      </c>
    </row>
    <row r="36" spans="1:16" s="39" customFormat="1" x14ac:dyDescent="0.25">
      <c r="A36" s="42" t="s">
        <v>52</v>
      </c>
      <c r="B36" s="38">
        <v>3600</v>
      </c>
      <c r="C36" s="38">
        <v>3314.1255840000003</v>
      </c>
      <c r="D36" s="38">
        <v>700</v>
      </c>
      <c r="E36" s="38">
        <v>517</v>
      </c>
      <c r="F36" s="38" t="s">
        <v>64</v>
      </c>
      <c r="G36" s="38">
        <v>402</v>
      </c>
      <c r="H36" s="38">
        <v>700</v>
      </c>
      <c r="I36" s="38">
        <v>723.5</v>
      </c>
      <c r="J36" s="38">
        <v>683</v>
      </c>
      <c r="K36" s="38">
        <v>593</v>
      </c>
      <c r="L36" s="38">
        <v>418</v>
      </c>
      <c r="M36" s="38">
        <v>715</v>
      </c>
      <c r="N36" s="38">
        <v>2463</v>
      </c>
      <c r="O36" s="38">
        <v>325</v>
      </c>
      <c r="P36" s="47">
        <v>1165.6635064615386</v>
      </c>
    </row>
    <row r="37" spans="1:16" x14ac:dyDescent="0.25">
      <c r="A37" s="43" t="s">
        <v>25</v>
      </c>
      <c r="B37" s="37">
        <v>21.3</v>
      </c>
      <c r="C37" s="37">
        <v>22.237208166856412</v>
      </c>
      <c r="D37" s="37">
        <v>22.984266919040007</v>
      </c>
      <c r="E37" s="37">
        <v>25.11</v>
      </c>
      <c r="F37" s="37" t="s">
        <v>64</v>
      </c>
      <c r="G37" s="37">
        <v>22.97</v>
      </c>
      <c r="H37" s="37">
        <v>23.257114600539701</v>
      </c>
      <c r="I37" s="37">
        <v>21.96</v>
      </c>
      <c r="J37" s="37">
        <v>21.68</v>
      </c>
      <c r="K37" s="37">
        <v>22.852</v>
      </c>
      <c r="L37" s="37">
        <v>21.838418410041843</v>
      </c>
      <c r="M37" s="37">
        <v>22.55</v>
      </c>
      <c r="N37" s="37">
        <v>27.5</v>
      </c>
      <c r="O37" s="37">
        <v>19.86</v>
      </c>
      <c r="P37" s="48">
        <v>22.776846776652153</v>
      </c>
    </row>
    <row r="38" spans="1:16" s="39" customFormat="1" x14ac:dyDescent="0.25">
      <c r="A38" s="42" t="s">
        <v>26</v>
      </c>
      <c r="B38" s="3">
        <v>31000</v>
      </c>
      <c r="C38" s="3">
        <v>31938</v>
      </c>
      <c r="D38" s="3">
        <v>30048</v>
      </c>
      <c r="E38" s="3">
        <v>31123</v>
      </c>
      <c r="F38" s="3" t="s">
        <v>64</v>
      </c>
      <c r="G38" s="3">
        <v>28851</v>
      </c>
      <c r="H38" s="3">
        <v>30820</v>
      </c>
      <c r="I38" s="3">
        <v>29770</v>
      </c>
      <c r="J38" s="3">
        <v>29446</v>
      </c>
      <c r="K38" s="3">
        <v>29999</v>
      </c>
      <c r="L38" s="3">
        <v>30457</v>
      </c>
      <c r="M38" s="3">
        <v>31500</v>
      </c>
      <c r="N38" s="3">
        <v>28569</v>
      </c>
      <c r="O38" s="3">
        <v>30640</v>
      </c>
      <c r="P38" s="49">
        <v>30320.076923076922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71.433152388595218</v>
      </c>
      <c r="E39" s="37">
        <v>66</v>
      </c>
      <c r="F39" s="37" t="s">
        <v>64</v>
      </c>
      <c r="G39" s="37">
        <v>97</v>
      </c>
      <c r="H39" s="37">
        <v>63.981291527999986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65.081111070507319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 t="s">
        <v>64</v>
      </c>
      <c r="G40" s="40">
        <v>15831</v>
      </c>
      <c r="H40" s="40">
        <v>18490</v>
      </c>
      <c r="I40" s="40">
        <v>16183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17088.015384615384</v>
      </c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21" sqref="R2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10" zoomScaleNormal="100" workbookViewId="0">
      <selection activeCell="L22" sqref="L22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5703125" style="1" customWidth="1"/>
    <col min="34" max="16384" width="9.140625" style="1"/>
  </cols>
  <sheetData>
    <row r="1" spans="1:31" ht="21" x14ac:dyDescent="0.35">
      <c r="A1" s="98" t="str">
        <f>'KN 2017 TV tab.1'!A1:P1</f>
        <v>Krajské normativy a ukazatele pro stanovení krajských normativů v roce 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">
        <v>56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v>21376.714285714286</v>
      </c>
      <c r="C7" s="52">
        <v>20502.743676418388</v>
      </c>
      <c r="D7" s="52">
        <v>20448.686628847216</v>
      </c>
      <c r="E7" s="52">
        <v>20027.066656015606</v>
      </c>
      <c r="F7" s="52">
        <v>16982.752379718844</v>
      </c>
      <c r="G7" s="52">
        <v>19783.829865085892</v>
      </c>
      <c r="H7" s="52">
        <v>20180.77747855083</v>
      </c>
      <c r="I7" s="52">
        <v>19352.343852584585</v>
      </c>
      <c r="J7" s="52">
        <v>19499.104405179452</v>
      </c>
      <c r="K7" s="52">
        <v>19104.585267608381</v>
      </c>
      <c r="L7" s="52">
        <v>19847.431805376713</v>
      </c>
      <c r="M7" s="52">
        <v>20108.103577497877</v>
      </c>
      <c r="N7" s="52">
        <v>21176.176870748299</v>
      </c>
      <c r="O7" s="52">
        <v>19316.405103500114</v>
      </c>
      <c r="P7" s="46">
        <v>19836.194418060466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97">
        <v>0</v>
      </c>
      <c r="E8" s="38">
        <v>250</v>
      </c>
      <c r="F8" s="38">
        <v>0</v>
      </c>
      <c r="G8" s="38">
        <v>203</v>
      </c>
      <c r="H8" s="38">
        <v>0</v>
      </c>
      <c r="I8" s="38">
        <v>73.5</v>
      </c>
      <c r="J8" s="38">
        <v>78</v>
      </c>
      <c r="K8" s="38">
        <v>109</v>
      </c>
      <c r="L8" s="38">
        <v>0</v>
      </c>
      <c r="M8" s="38">
        <v>0</v>
      </c>
      <c r="N8" s="38">
        <v>0</v>
      </c>
      <c r="O8" s="38">
        <v>325</v>
      </c>
      <c r="P8" s="47">
        <v>173.08333333333334</v>
      </c>
    </row>
    <row r="9" spans="1:31" x14ac:dyDescent="0.25">
      <c r="A9" s="43" t="s">
        <v>25</v>
      </c>
      <c r="B9" s="37">
        <v>22.4</v>
      </c>
      <c r="C9" s="37">
        <v>21.917808219178081</v>
      </c>
      <c r="D9" s="37">
        <v>20.243210351840006</v>
      </c>
      <c r="E9" s="37">
        <v>22.87</v>
      </c>
      <c r="F9" s="37">
        <v>23.57</v>
      </c>
      <c r="G9" s="37">
        <v>21.59</v>
      </c>
      <c r="H9" s="37">
        <v>22.855656951986745</v>
      </c>
      <c r="I9" s="37">
        <v>21.7</v>
      </c>
      <c r="J9" s="37">
        <v>18.63</v>
      </c>
      <c r="K9" s="37">
        <v>21.146000000000001</v>
      </c>
      <c r="L9" s="37">
        <v>21.559688062387522</v>
      </c>
      <c r="M9" s="37">
        <v>22.34</v>
      </c>
      <c r="N9" s="37">
        <v>18</v>
      </c>
      <c r="O9" s="37">
        <v>21.74</v>
      </c>
      <c r="P9" s="48">
        <v>21.468740256099455</v>
      </c>
    </row>
    <row r="10" spans="1:31" s="39" customFormat="1" x14ac:dyDescent="0.25">
      <c r="A10" s="42" t="s">
        <v>26</v>
      </c>
      <c r="B10" s="3">
        <v>27980</v>
      </c>
      <c r="C10" s="3">
        <v>27660</v>
      </c>
      <c r="D10" s="3">
        <v>28269</v>
      </c>
      <c r="E10" s="3">
        <v>29023</v>
      </c>
      <c r="F10" s="3">
        <v>26900</v>
      </c>
      <c r="G10" s="3">
        <v>26087</v>
      </c>
      <c r="H10" s="3">
        <v>29370</v>
      </c>
      <c r="I10" s="3">
        <v>26950</v>
      </c>
      <c r="J10" s="3">
        <v>25634</v>
      </c>
      <c r="K10" s="3">
        <v>26470</v>
      </c>
      <c r="L10" s="3">
        <v>26865</v>
      </c>
      <c r="M10" s="3">
        <v>29073</v>
      </c>
      <c r="N10" s="3">
        <v>25501</v>
      </c>
      <c r="O10" s="3">
        <v>28280</v>
      </c>
      <c r="P10" s="49">
        <v>27433</v>
      </c>
    </row>
    <row r="11" spans="1:31" x14ac:dyDescent="0.25">
      <c r="A11" s="43" t="s">
        <v>27</v>
      </c>
      <c r="B11" s="37">
        <v>35</v>
      </c>
      <c r="C11" s="37">
        <v>40.517766000000002</v>
      </c>
      <c r="D11" s="37">
        <v>53.064317125652018</v>
      </c>
      <c r="E11" s="37">
        <v>41.6</v>
      </c>
      <c r="F11" s="37">
        <v>55.85</v>
      </c>
      <c r="G11" s="37">
        <v>35.950000000000003</v>
      </c>
      <c r="H11" s="37">
        <v>47.868669611532006</v>
      </c>
      <c r="I11" s="37">
        <v>44.22</v>
      </c>
      <c r="J11" s="37">
        <v>73</v>
      </c>
      <c r="K11" s="37">
        <v>46.48</v>
      </c>
      <c r="L11" s="37">
        <v>43.29</v>
      </c>
      <c r="M11" s="37">
        <v>44.22</v>
      </c>
      <c r="N11" s="37">
        <v>49</v>
      </c>
      <c r="O11" s="37">
        <v>54.1</v>
      </c>
      <c r="P11" s="48">
        <v>47.440053766941723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18990</v>
      </c>
      <c r="I12" s="40">
        <v>16395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17011.157142857144</v>
      </c>
    </row>
    <row r="13" spans="1:31" s="41" customFormat="1" ht="19.5" thickBot="1" x14ac:dyDescent="0.35">
      <c r="A13" s="100" t="s">
        <v>47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v>27351.93996247655</v>
      </c>
      <c r="C14" s="52">
        <v>26833.952223228567</v>
      </c>
      <c r="D14" s="52">
        <v>30169.157300623127</v>
      </c>
      <c r="E14" s="52">
        <v>25406.6050295858</v>
      </c>
      <c r="F14" s="52">
        <v>22114.90620654244</v>
      </c>
      <c r="G14" s="52">
        <v>24151.306281679437</v>
      </c>
      <c r="H14" s="52">
        <v>27854.183403618401</v>
      </c>
      <c r="I14" s="52">
        <v>24795.559982627601</v>
      </c>
      <c r="J14" s="52">
        <v>30805.424636572301</v>
      </c>
      <c r="K14" s="52">
        <v>25918.354356395059</v>
      </c>
      <c r="L14" s="52">
        <v>23762.93675560191</v>
      </c>
      <c r="M14" s="52">
        <v>25437.055350916686</v>
      </c>
      <c r="N14" s="52">
        <v>22176.216086434571</v>
      </c>
      <c r="O14" s="52">
        <v>21181.237781047796</v>
      </c>
      <c r="P14" s="46">
        <v>25568.488239810733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97">
        <v>0</v>
      </c>
      <c r="E15" s="38">
        <v>250</v>
      </c>
      <c r="F15" s="38">
        <v>0</v>
      </c>
      <c r="G15" s="38">
        <v>221</v>
      </c>
      <c r="H15" s="38">
        <v>0</v>
      </c>
      <c r="I15" s="38">
        <v>94.2</v>
      </c>
      <c r="J15" s="38">
        <v>123</v>
      </c>
      <c r="K15" s="38">
        <v>148</v>
      </c>
      <c r="L15" s="38">
        <v>0</v>
      </c>
      <c r="M15" s="38">
        <v>0</v>
      </c>
      <c r="N15" s="38">
        <v>0</v>
      </c>
      <c r="O15" s="38">
        <v>325</v>
      </c>
      <c r="P15" s="47">
        <v>193.53333333333333</v>
      </c>
    </row>
    <row r="16" spans="1:31" x14ac:dyDescent="0.25">
      <c r="A16" s="43" t="s">
        <v>25</v>
      </c>
      <c r="B16" s="37">
        <v>16.399999999999999</v>
      </c>
      <c r="C16" s="37">
        <v>16.126991095437074</v>
      </c>
      <c r="D16" s="37">
        <v>13.116463277120003</v>
      </c>
      <c r="E16" s="37">
        <v>16.899999999999999</v>
      </c>
      <c r="F16" s="37">
        <v>18.13</v>
      </c>
      <c r="G16" s="37">
        <v>17.350000000000001</v>
      </c>
      <c r="H16" s="37">
        <v>15.815314664696581</v>
      </c>
      <c r="I16" s="37">
        <v>16.579999999999998</v>
      </c>
      <c r="J16" s="37">
        <v>13.07</v>
      </c>
      <c r="K16" s="37">
        <v>14.891999999999999</v>
      </c>
      <c r="L16" s="37">
        <v>17.39294117647059</v>
      </c>
      <c r="M16" s="37">
        <v>17.239999999999998</v>
      </c>
      <c r="N16" s="37">
        <v>17</v>
      </c>
      <c r="O16" s="37">
        <v>19.420000000000002</v>
      </c>
      <c r="P16" s="48">
        <v>16.38812215812316</v>
      </c>
    </row>
    <row r="17" spans="1:16" s="39" customFormat="1" x14ac:dyDescent="0.25">
      <c r="A17" s="42" t="s">
        <v>26</v>
      </c>
      <c r="B17" s="3">
        <v>27980</v>
      </c>
      <c r="C17" s="3">
        <v>27660</v>
      </c>
      <c r="D17" s="3">
        <v>28269</v>
      </c>
      <c r="E17" s="3">
        <v>29023</v>
      </c>
      <c r="F17" s="3">
        <v>26900</v>
      </c>
      <c r="G17" s="3">
        <v>26087</v>
      </c>
      <c r="H17" s="3">
        <v>29370</v>
      </c>
      <c r="I17" s="3">
        <v>26950</v>
      </c>
      <c r="J17" s="3">
        <v>25634</v>
      </c>
      <c r="K17" s="3">
        <v>26470</v>
      </c>
      <c r="L17" s="3">
        <v>26865</v>
      </c>
      <c r="M17" s="3">
        <v>29073</v>
      </c>
      <c r="N17" s="3">
        <v>25501</v>
      </c>
      <c r="O17" s="3">
        <v>28280</v>
      </c>
      <c r="P17" s="49">
        <v>27433</v>
      </c>
    </row>
    <row r="18" spans="1:16" x14ac:dyDescent="0.25">
      <c r="A18" s="43" t="s">
        <v>27</v>
      </c>
      <c r="B18" s="37">
        <v>32.5</v>
      </c>
      <c r="C18" s="37">
        <v>34.728042000000002</v>
      </c>
      <c r="D18" s="37">
        <v>45.482148578322409</v>
      </c>
      <c r="E18" s="37">
        <v>41.6</v>
      </c>
      <c r="F18" s="37">
        <v>42.597000000000001</v>
      </c>
      <c r="G18" s="37">
        <v>31.1</v>
      </c>
      <c r="H18" s="37">
        <v>40.916035932155999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39.949516179319879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18990</v>
      </c>
      <c r="I19" s="40">
        <v>16395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17011.157142857144</v>
      </c>
    </row>
    <row r="20" spans="1:16" s="41" customFormat="1" ht="19.5" thickBot="1" x14ac:dyDescent="0.35">
      <c r="A20" s="100" t="s">
        <v>37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v>23295.215014038717</v>
      </c>
      <c r="C21" s="52">
        <v>19229.830476418385</v>
      </c>
      <c r="D21" s="52">
        <v>18983.833004823533</v>
      </c>
      <c r="E21" s="52">
        <v>17669.067670134744</v>
      </c>
      <c r="F21" s="52">
        <v>21634.501571633285</v>
      </c>
      <c r="G21" s="52">
        <v>18515.277652699286</v>
      </c>
      <c r="H21" s="52">
        <v>19519.055984669827</v>
      </c>
      <c r="I21" s="52">
        <v>18752.52361888839</v>
      </c>
      <c r="J21" s="52">
        <v>18059.106803675342</v>
      </c>
      <c r="K21" s="52">
        <v>18347.719951632855</v>
      </c>
      <c r="L21" s="52">
        <v>18679.5897611408</v>
      </c>
      <c r="M21" s="52">
        <v>19441.159746768142</v>
      </c>
      <c r="N21" s="52">
        <v>21176.176870748299</v>
      </c>
      <c r="O21" s="52">
        <v>20854.524073940887</v>
      </c>
      <c r="P21" s="46">
        <v>19582.684442943748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97">
        <v>0</v>
      </c>
      <c r="E22" s="38">
        <v>250</v>
      </c>
      <c r="F22" s="38">
        <v>0</v>
      </c>
      <c r="G22" s="38">
        <v>198</v>
      </c>
      <c r="H22" s="38">
        <v>0</v>
      </c>
      <c r="I22" s="38">
        <v>71.3</v>
      </c>
      <c r="J22" s="38">
        <v>72</v>
      </c>
      <c r="K22" s="38">
        <v>105</v>
      </c>
      <c r="L22" s="38">
        <v>0</v>
      </c>
      <c r="M22" s="38">
        <v>0</v>
      </c>
      <c r="N22" s="38">
        <v>0</v>
      </c>
      <c r="O22" s="38">
        <v>325</v>
      </c>
      <c r="P22" s="47">
        <v>170.21666666666667</v>
      </c>
    </row>
    <row r="23" spans="1:16" x14ac:dyDescent="0.25">
      <c r="A23" s="43" t="s">
        <v>25</v>
      </c>
      <c r="B23" s="37">
        <v>20.2</v>
      </c>
      <c r="C23" s="37">
        <v>23.929169657812878</v>
      </c>
      <c r="D23" s="37">
        <v>22.182254071600006</v>
      </c>
      <c r="E23" s="37">
        <v>27.06</v>
      </c>
      <c r="F23" s="37">
        <v>19.87</v>
      </c>
      <c r="G23" s="37">
        <v>23.66</v>
      </c>
      <c r="H23" s="37">
        <v>23.880425576439329</v>
      </c>
      <c r="I23" s="37">
        <v>22.61</v>
      </c>
      <c r="J23" s="37">
        <v>20.41</v>
      </c>
      <c r="K23" s="37">
        <v>22.268000000000001</v>
      </c>
      <c r="L23" s="37">
        <v>23.386180077774451</v>
      </c>
      <c r="M23" s="37">
        <v>23.5</v>
      </c>
      <c r="N23" s="37">
        <v>18</v>
      </c>
      <c r="O23" s="37">
        <v>19.79</v>
      </c>
      <c r="P23" s="48">
        <v>22.196144955973335</v>
      </c>
    </row>
    <row r="24" spans="1:16" s="39" customFormat="1" x14ac:dyDescent="0.25">
      <c r="A24" s="42" t="s">
        <v>26</v>
      </c>
      <c r="B24" s="3">
        <v>27980</v>
      </c>
      <c r="C24" s="3">
        <v>27660</v>
      </c>
      <c r="D24" s="3">
        <v>28269</v>
      </c>
      <c r="E24" s="3">
        <v>29023</v>
      </c>
      <c r="F24" s="3">
        <v>26900</v>
      </c>
      <c r="G24" s="3">
        <v>26087</v>
      </c>
      <c r="H24" s="3">
        <v>29370</v>
      </c>
      <c r="I24" s="3">
        <v>26950</v>
      </c>
      <c r="J24" s="3">
        <v>25634</v>
      </c>
      <c r="K24" s="3">
        <v>26470</v>
      </c>
      <c r="L24" s="3">
        <v>26865</v>
      </c>
      <c r="M24" s="3">
        <v>29073</v>
      </c>
      <c r="N24" s="3">
        <v>25501</v>
      </c>
      <c r="O24" s="3">
        <v>28280</v>
      </c>
      <c r="P24" s="49">
        <v>27433</v>
      </c>
    </row>
    <row r="25" spans="1:16" x14ac:dyDescent="0.25">
      <c r="A25" s="43" t="s">
        <v>27</v>
      </c>
      <c r="B25" s="37">
        <v>33.5</v>
      </c>
      <c r="C25" s="37">
        <v>40.517766000000002</v>
      </c>
      <c r="D25" s="37">
        <v>53.064317125652018</v>
      </c>
      <c r="E25" s="37">
        <v>41.6</v>
      </c>
      <c r="F25" s="37">
        <v>34.07</v>
      </c>
      <c r="G25" s="37">
        <v>35.950000000000003</v>
      </c>
      <c r="H25" s="37">
        <v>47.868669611532006</v>
      </c>
      <c r="I25" s="37">
        <v>44.22</v>
      </c>
      <c r="J25" s="37">
        <v>73</v>
      </c>
      <c r="K25" s="37">
        <v>46.48</v>
      </c>
      <c r="L25" s="37">
        <v>43.29</v>
      </c>
      <c r="M25" s="37">
        <v>43.22</v>
      </c>
      <c r="N25" s="37">
        <v>49</v>
      </c>
      <c r="O25" s="37">
        <v>54.1</v>
      </c>
      <c r="P25" s="48">
        <v>45.705768052656005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16322</v>
      </c>
      <c r="E26" s="40">
        <v>16635</v>
      </c>
      <c r="F26" s="40">
        <v>15300</v>
      </c>
      <c r="G26" s="40">
        <v>15831</v>
      </c>
      <c r="H26" s="40">
        <v>18990</v>
      </c>
      <c r="I26" s="40">
        <v>16395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17011.157142857144</v>
      </c>
    </row>
    <row r="27" spans="1:16" s="41" customFormat="1" ht="19.5" thickBot="1" x14ac:dyDescent="0.35">
      <c r="A27" s="100" t="s">
        <v>48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v>23631.008593396651</v>
      </c>
      <c r="C28" s="52">
        <v>22442.363458236574</v>
      </c>
      <c r="D28" s="52">
        <v>26593.529668952455</v>
      </c>
      <c r="E28" s="52">
        <v>22108.498050160575</v>
      </c>
      <c r="F28" s="52">
        <v>30372.649190793927</v>
      </c>
      <c r="G28" s="52">
        <v>19790.548813419937</v>
      </c>
      <c r="H28" s="52">
        <v>32640.371018703714</v>
      </c>
      <c r="I28" s="52">
        <v>20102.554638582151</v>
      </c>
      <c r="J28" s="52">
        <v>26751.190626979103</v>
      </c>
      <c r="K28" s="52">
        <v>27720.153409196551</v>
      </c>
      <c r="L28" s="52">
        <v>19411.348268561487</v>
      </c>
      <c r="M28" s="52">
        <v>22468.118414364933</v>
      </c>
      <c r="N28" s="52">
        <v>23301.260204081635</v>
      </c>
      <c r="O28" s="52">
        <v>20284.876926424946</v>
      </c>
      <c r="P28" s="46">
        <v>24115.60509156105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97">
        <v>0</v>
      </c>
      <c r="E29" s="38">
        <v>250</v>
      </c>
      <c r="F29" s="38">
        <v>0</v>
      </c>
      <c r="G29" s="38">
        <v>203</v>
      </c>
      <c r="H29" s="38">
        <v>0</v>
      </c>
      <c r="I29" s="38">
        <v>76.400000000000006</v>
      </c>
      <c r="J29" s="38">
        <v>107</v>
      </c>
      <c r="K29" s="38">
        <v>158</v>
      </c>
      <c r="L29" s="38">
        <v>0</v>
      </c>
      <c r="M29" s="38">
        <v>0</v>
      </c>
      <c r="N29" s="38">
        <v>0</v>
      </c>
      <c r="O29" s="38">
        <v>325</v>
      </c>
      <c r="P29" s="47">
        <v>186.56666666666669</v>
      </c>
    </row>
    <row r="30" spans="1:16" x14ac:dyDescent="0.25">
      <c r="A30" s="43" t="s">
        <v>25</v>
      </c>
      <c r="B30" s="37">
        <v>19.8</v>
      </c>
      <c r="C30" s="37">
        <v>19.429308228312031</v>
      </c>
      <c r="D30" s="37">
        <v>14.811857524240002</v>
      </c>
      <c r="E30" s="37">
        <v>20.12</v>
      </c>
      <c r="F30" s="37">
        <v>13.68</v>
      </c>
      <c r="G30" s="37">
        <v>21.58</v>
      </c>
      <c r="H30" s="37">
        <v>12.641389776164862</v>
      </c>
      <c r="I30" s="37">
        <v>20.66</v>
      </c>
      <c r="J30" s="37">
        <v>15.79</v>
      </c>
      <c r="K30" s="37">
        <v>13.731999999999999</v>
      </c>
      <c r="L30" s="37">
        <v>22.20733838089691</v>
      </c>
      <c r="M30" s="37">
        <v>19.52</v>
      </c>
      <c r="N30" s="37">
        <v>16</v>
      </c>
      <c r="O30" s="37">
        <v>20.47</v>
      </c>
      <c r="P30" s="48">
        <v>17.888706707829559</v>
      </c>
    </row>
    <row r="31" spans="1:16" s="39" customFormat="1" x14ac:dyDescent="0.25">
      <c r="A31" s="42" t="s">
        <v>26</v>
      </c>
      <c r="B31" s="3">
        <v>27980</v>
      </c>
      <c r="C31" s="3">
        <v>27660</v>
      </c>
      <c r="D31" s="3">
        <v>28269</v>
      </c>
      <c r="E31" s="3">
        <v>29023</v>
      </c>
      <c r="F31" s="3">
        <v>26900</v>
      </c>
      <c r="G31" s="3">
        <v>26087</v>
      </c>
      <c r="H31" s="3">
        <v>29370</v>
      </c>
      <c r="I31" s="3">
        <v>26950</v>
      </c>
      <c r="J31" s="3">
        <v>25634</v>
      </c>
      <c r="K31" s="3">
        <v>26470</v>
      </c>
      <c r="L31" s="3">
        <v>26865</v>
      </c>
      <c r="M31" s="3">
        <v>29073</v>
      </c>
      <c r="N31" s="3">
        <v>25501</v>
      </c>
      <c r="O31" s="3">
        <v>28280</v>
      </c>
      <c r="P31" s="49">
        <v>27433</v>
      </c>
    </row>
    <row r="32" spans="1:16" x14ac:dyDescent="0.25">
      <c r="A32" s="43" t="s">
        <v>27</v>
      </c>
      <c r="B32" s="37">
        <v>33.5</v>
      </c>
      <c r="C32" s="37">
        <v>40.517766000000002</v>
      </c>
      <c r="D32" s="37">
        <v>53.064317125652018</v>
      </c>
      <c r="E32" s="37">
        <v>41.6</v>
      </c>
      <c r="F32" s="37">
        <v>27.094999999999999</v>
      </c>
      <c r="G32" s="37">
        <v>35.950000000000003</v>
      </c>
      <c r="H32" s="37">
        <v>47.868669611532006</v>
      </c>
      <c r="I32" s="37">
        <v>44.22</v>
      </c>
      <c r="J32" s="37">
        <v>30</v>
      </c>
      <c r="K32" s="37">
        <v>41.36</v>
      </c>
      <c r="L32" s="37">
        <v>43.29</v>
      </c>
      <c r="M32" s="37">
        <v>43.22</v>
      </c>
      <c r="N32" s="37">
        <v>49</v>
      </c>
      <c r="O32" s="37">
        <v>54.1</v>
      </c>
      <c r="P32" s="48">
        <v>41.770410909798862</v>
      </c>
    </row>
    <row r="33" spans="1:16" s="39" customFormat="1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18990</v>
      </c>
      <c r="I33" s="40">
        <v>16395</v>
      </c>
      <c r="J33" s="40">
        <v>18175</v>
      </c>
      <c r="K33" s="40">
        <v>15816</v>
      </c>
      <c r="L33" s="40">
        <v>17657</v>
      </c>
      <c r="M33" s="40">
        <v>16551</v>
      </c>
      <c r="N33" s="40">
        <v>17050</v>
      </c>
      <c r="O33" s="40">
        <v>16710</v>
      </c>
      <c r="P33" s="50">
        <v>17011.157142857144</v>
      </c>
    </row>
    <row r="34" spans="1:16" s="41" customFormat="1" ht="19.5" thickBot="1" x14ac:dyDescent="0.35">
      <c r="A34" s="100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v>24247.003039513678</v>
      </c>
      <c r="C35" s="52">
        <v>21351.929216843921</v>
      </c>
      <c r="D35" s="52">
        <v>27713.132398776284</v>
      </c>
      <c r="E35" s="52">
        <v>21351.599517402748</v>
      </c>
      <c r="F35" s="52">
        <v>13497.849199607463</v>
      </c>
      <c r="G35" s="52">
        <v>18261.312287041579</v>
      </c>
      <c r="H35" s="52">
        <v>22085.695184755488</v>
      </c>
      <c r="I35" s="52">
        <v>20427.378915698187</v>
      </c>
      <c r="J35" s="52">
        <v>19499.104405179452</v>
      </c>
      <c r="K35" s="52">
        <v>20974.556973668976</v>
      </c>
      <c r="L35" s="52">
        <v>21295.309294525294</v>
      </c>
      <c r="M35" s="52">
        <v>20754.520266315216</v>
      </c>
      <c r="N35" s="52">
        <v>24576.31020408163</v>
      </c>
      <c r="O35" s="52">
        <v>22393.694170527739</v>
      </c>
      <c r="P35" s="46">
        <v>21316.38536242412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97">
        <v>0</v>
      </c>
      <c r="E36" s="38">
        <v>250</v>
      </c>
      <c r="F36" s="38">
        <v>0</v>
      </c>
      <c r="G36" s="38">
        <v>197</v>
      </c>
      <c r="H36" s="38">
        <v>0</v>
      </c>
      <c r="I36" s="38">
        <v>77.599999999999994</v>
      </c>
      <c r="J36" s="38">
        <v>78</v>
      </c>
      <c r="K36" s="38">
        <v>120</v>
      </c>
      <c r="L36" s="38">
        <v>0</v>
      </c>
      <c r="M36" s="38">
        <v>0</v>
      </c>
      <c r="N36" s="38">
        <v>0</v>
      </c>
      <c r="O36" s="38">
        <v>325</v>
      </c>
      <c r="P36" s="47">
        <v>174.6</v>
      </c>
    </row>
    <row r="37" spans="1:16" x14ac:dyDescent="0.25">
      <c r="A37" s="43" t="s">
        <v>25</v>
      </c>
      <c r="B37" s="37">
        <v>18.8</v>
      </c>
      <c r="C37" s="37">
        <v>20.75403378933331</v>
      </c>
      <c r="D37" s="37">
        <v>14.121517351760003</v>
      </c>
      <c r="E37" s="37">
        <v>21.04</v>
      </c>
      <c r="F37" s="37">
        <v>34.200000000000003</v>
      </c>
      <c r="G37" s="37">
        <v>21.59</v>
      </c>
      <c r="H37" s="37">
        <v>20.342657354617309</v>
      </c>
      <c r="I37" s="37">
        <v>20.239999999999998</v>
      </c>
      <c r="J37" s="37">
        <v>18.63</v>
      </c>
      <c r="K37" s="37">
        <v>18.805</v>
      </c>
      <c r="L37" s="37">
        <v>19.656377402446125</v>
      </c>
      <c r="M37" s="37">
        <v>21.59</v>
      </c>
      <c r="N37" s="37">
        <v>15</v>
      </c>
      <c r="O37" s="37">
        <v>18.16</v>
      </c>
      <c r="P37" s="48">
        <v>20.209256135582624</v>
      </c>
    </row>
    <row r="38" spans="1:16" s="39" customFormat="1" x14ac:dyDescent="0.25">
      <c r="A38" s="42" t="s">
        <v>26</v>
      </c>
      <c r="B38" s="3">
        <v>27980</v>
      </c>
      <c r="C38" s="3">
        <v>27660</v>
      </c>
      <c r="D38" s="3">
        <v>28269</v>
      </c>
      <c r="E38" s="3">
        <v>29023</v>
      </c>
      <c r="F38" s="3">
        <v>26900</v>
      </c>
      <c r="G38" s="3">
        <v>26087</v>
      </c>
      <c r="H38" s="3">
        <v>29370</v>
      </c>
      <c r="I38" s="3">
        <v>26950</v>
      </c>
      <c r="J38" s="3">
        <v>25634</v>
      </c>
      <c r="K38" s="3">
        <v>26470</v>
      </c>
      <c r="L38" s="3">
        <v>26865</v>
      </c>
      <c r="M38" s="3">
        <v>29073</v>
      </c>
      <c r="N38" s="3">
        <v>25501</v>
      </c>
      <c r="O38" s="3">
        <v>28280</v>
      </c>
      <c r="P38" s="49">
        <v>27433</v>
      </c>
    </row>
    <row r="39" spans="1:16" x14ac:dyDescent="0.25">
      <c r="A39" s="43" t="s">
        <v>27</v>
      </c>
      <c r="B39" s="37">
        <v>35</v>
      </c>
      <c r="C39" s="37">
        <v>40.517766000000002</v>
      </c>
      <c r="D39" s="37">
        <v>53.064317125652018</v>
      </c>
      <c r="E39" s="37">
        <v>41.6</v>
      </c>
      <c r="F39" s="37">
        <v>45.23</v>
      </c>
      <c r="G39" s="37">
        <v>50.5</v>
      </c>
      <c r="H39" s="37">
        <v>47.868669611532006</v>
      </c>
      <c r="I39" s="37">
        <v>44.22</v>
      </c>
      <c r="J39" s="37">
        <v>73</v>
      </c>
      <c r="K39" s="37">
        <v>46.48</v>
      </c>
      <c r="L39" s="37">
        <v>43.29</v>
      </c>
      <c r="M39" s="37">
        <v>43.22</v>
      </c>
      <c r="N39" s="37">
        <v>49</v>
      </c>
      <c r="O39" s="37">
        <v>54.1</v>
      </c>
      <c r="P39" s="48">
        <v>47.649339481227436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>
        <v>15300</v>
      </c>
      <c r="G40" s="40">
        <v>15831</v>
      </c>
      <c r="H40" s="40">
        <v>18990</v>
      </c>
      <c r="I40" s="40">
        <v>16395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17011.157142857144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C44" sqref="C44:C45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" style="1" customWidth="1"/>
    <col min="34" max="16384" width="9.140625" style="1"/>
  </cols>
  <sheetData>
    <row r="1" spans="1:31" ht="21" x14ac:dyDescent="0.35">
      <c r="A1" s="98" t="str">
        <f>'KN 2017 TV tab.1'!A1:P1</f>
        <v>Krajské normativy a ukazatele pro stanovení krajských normativů v roce 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100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x14ac:dyDescent="0.25">
      <c r="A7" s="51" t="s">
        <v>51</v>
      </c>
      <c r="B7" s="52">
        <v>24550.34817813765</v>
      </c>
      <c r="C7" s="52">
        <v>24459.253535239855</v>
      </c>
      <c r="D7" s="52">
        <v>21669.326304194357</v>
      </c>
      <c r="E7" s="52">
        <v>20593.38762428048</v>
      </c>
      <c r="F7" s="52">
        <v>20550.665258222089</v>
      </c>
      <c r="G7" s="52">
        <v>21051.856461984615</v>
      </c>
      <c r="H7" s="52">
        <v>23560.246586092457</v>
      </c>
      <c r="I7" s="52">
        <v>21511.232349165599</v>
      </c>
      <c r="J7" s="52">
        <v>22341.435570798629</v>
      </c>
      <c r="K7" s="52">
        <v>21034.521252459475</v>
      </c>
      <c r="L7" s="52">
        <v>21281.016526387455</v>
      </c>
      <c r="M7" s="52">
        <v>21667.575753559027</v>
      </c>
      <c r="N7" s="52">
        <v>22721.692022263451</v>
      </c>
      <c r="O7" s="52">
        <v>20132.413353779972</v>
      </c>
      <c r="P7" s="46">
        <v>21937.497912611791</v>
      </c>
    </row>
    <row r="8" spans="1:31" x14ac:dyDescent="0.25">
      <c r="A8" s="42" t="s">
        <v>52</v>
      </c>
      <c r="B8" s="38">
        <v>0</v>
      </c>
      <c r="C8" s="38">
        <v>0</v>
      </c>
      <c r="D8" s="97">
        <v>0</v>
      </c>
      <c r="E8" s="38">
        <v>250</v>
      </c>
      <c r="F8" s="38">
        <v>0</v>
      </c>
      <c r="G8" s="38">
        <v>208</v>
      </c>
      <c r="H8" s="38">
        <v>0</v>
      </c>
      <c r="I8" s="38">
        <v>81.7</v>
      </c>
      <c r="J8" s="38">
        <v>89</v>
      </c>
      <c r="K8" s="38">
        <v>120</v>
      </c>
      <c r="L8" s="38">
        <v>0</v>
      </c>
      <c r="M8" s="38">
        <v>0</v>
      </c>
      <c r="N8" s="38">
        <v>0</v>
      </c>
      <c r="O8" s="38">
        <v>325</v>
      </c>
      <c r="P8" s="47">
        <v>178.95000000000002</v>
      </c>
    </row>
    <row r="9" spans="1:31" x14ac:dyDescent="0.25">
      <c r="A9" s="43" t="s">
        <v>25</v>
      </c>
      <c r="B9" s="37">
        <v>19</v>
      </c>
      <c r="C9" s="37">
        <v>19.578411538210535</v>
      </c>
      <c r="D9" s="37">
        <v>20.943702585680004</v>
      </c>
      <c r="E9" s="37">
        <v>22.05</v>
      </c>
      <c r="F9" s="37">
        <v>17.88</v>
      </c>
      <c r="G9" s="37">
        <v>22.66</v>
      </c>
      <c r="H9" s="37">
        <v>19.590021278697616</v>
      </c>
      <c r="I9" s="37">
        <v>21.28</v>
      </c>
      <c r="J9" s="37">
        <v>20.41</v>
      </c>
      <c r="K9" s="37">
        <v>21.152000000000001</v>
      </c>
      <c r="L9" s="37">
        <v>20.920144594150507</v>
      </c>
      <c r="M9" s="37">
        <v>22.52</v>
      </c>
      <c r="N9" s="37">
        <v>16.5</v>
      </c>
      <c r="O9" s="37">
        <v>20.66</v>
      </c>
      <c r="P9" s="48">
        <v>20.36744857119562</v>
      </c>
    </row>
    <row r="10" spans="1:31" x14ac:dyDescent="0.25">
      <c r="A10" s="42" t="s">
        <v>26</v>
      </c>
      <c r="B10" s="3">
        <v>27980</v>
      </c>
      <c r="C10" s="3">
        <v>27660</v>
      </c>
      <c r="D10" s="3">
        <v>28269</v>
      </c>
      <c r="E10" s="3">
        <v>29023</v>
      </c>
      <c r="F10" s="3">
        <v>26900</v>
      </c>
      <c r="G10" s="3">
        <v>26087</v>
      </c>
      <c r="H10" s="3">
        <v>29370</v>
      </c>
      <c r="I10" s="3">
        <v>26950</v>
      </c>
      <c r="J10" s="3">
        <v>25634</v>
      </c>
      <c r="K10" s="3">
        <v>26470</v>
      </c>
      <c r="L10" s="3">
        <v>26865</v>
      </c>
      <c r="M10" s="3">
        <v>29073</v>
      </c>
      <c r="N10" s="3">
        <v>25501</v>
      </c>
      <c r="O10" s="3">
        <v>28280</v>
      </c>
      <c r="P10" s="49">
        <v>27433</v>
      </c>
    </row>
    <row r="11" spans="1:31" x14ac:dyDescent="0.25">
      <c r="A11" s="43" t="s">
        <v>27</v>
      </c>
      <c r="B11" s="37">
        <v>32.5</v>
      </c>
      <c r="C11" s="37">
        <v>28.928016</v>
      </c>
      <c r="D11" s="37">
        <v>35.792615133884013</v>
      </c>
      <c r="E11" s="37">
        <v>41.6</v>
      </c>
      <c r="F11" s="37">
        <v>73.528999999999996</v>
      </c>
      <c r="G11" s="37">
        <v>26.25</v>
      </c>
      <c r="H11" s="37">
        <v>40.916035932155999</v>
      </c>
      <c r="I11" s="37">
        <v>31.16</v>
      </c>
      <c r="J11" s="37">
        <v>30</v>
      </c>
      <c r="K11" s="37">
        <v>31.54</v>
      </c>
      <c r="L11" s="37">
        <v>36.090000000000003</v>
      </c>
      <c r="M11" s="37">
        <v>32.159999999999997</v>
      </c>
      <c r="N11" s="37">
        <v>49</v>
      </c>
      <c r="O11" s="37">
        <v>54.1</v>
      </c>
      <c r="P11" s="48">
        <v>38.826119076145723</v>
      </c>
    </row>
    <row r="12" spans="1:3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18990</v>
      </c>
      <c r="I12" s="40">
        <v>16395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17011.157142857144</v>
      </c>
    </row>
    <row r="13" spans="1:31" ht="19.5" thickBot="1" x14ac:dyDescent="0.3">
      <c r="A13" s="100" t="s">
        <v>38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x14ac:dyDescent="0.25">
      <c r="A14" s="51" t="s">
        <v>51</v>
      </c>
      <c r="B14" s="52">
        <f t="shared" ref="B14:O14" si="0">IF(ISNUMBER(AH14+AX14),AH14+AX14,"x")</f>
        <v>0</v>
      </c>
      <c r="C14" s="52">
        <f t="shared" si="0"/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46" t="str">
        <f t="shared" ref="P14" si="1">IF(ISNUMBER(SUMIF(B14:O14,"&gt;0")/COUNTIF(B14:O14,"&gt;0")),SUMIF(B14:O14,"&gt;0")/COUNTIF(B14:O14,"&gt;0"),"x")</f>
        <v>x</v>
      </c>
    </row>
    <row r="15" spans="1:31" x14ac:dyDescent="0.25">
      <c r="A15" s="42" t="s">
        <v>52</v>
      </c>
      <c r="B15" s="38">
        <v>0</v>
      </c>
      <c r="C15" s="38">
        <v>0</v>
      </c>
      <c r="D15" s="97">
        <v>0</v>
      </c>
      <c r="E15" s="38">
        <v>250</v>
      </c>
      <c r="F15" s="38">
        <v>0</v>
      </c>
      <c r="G15" s="38">
        <v>231</v>
      </c>
      <c r="H15" s="38">
        <v>0</v>
      </c>
      <c r="I15" s="38">
        <v>99.4</v>
      </c>
      <c r="J15" s="38">
        <v>118</v>
      </c>
      <c r="K15" s="38">
        <v>156</v>
      </c>
      <c r="L15" s="38">
        <v>0</v>
      </c>
      <c r="M15" s="38">
        <v>0</v>
      </c>
      <c r="N15" s="38">
        <v>0</v>
      </c>
      <c r="O15" s="38">
        <v>325</v>
      </c>
      <c r="P15" s="47">
        <v>196.56666666666669</v>
      </c>
    </row>
    <row r="16" spans="1:31" x14ac:dyDescent="0.25">
      <c r="A16" s="43" t="s">
        <v>25</v>
      </c>
      <c r="B16" s="37">
        <v>20.100000000000001</v>
      </c>
      <c r="C16" s="37">
        <v>14.417200346848588</v>
      </c>
      <c r="D16" s="37">
        <v>13.888019940480003</v>
      </c>
      <c r="E16" s="37">
        <v>16.7</v>
      </c>
      <c r="F16" s="37">
        <v>15.72</v>
      </c>
      <c r="G16" s="37">
        <v>14.82</v>
      </c>
      <c r="H16" s="37">
        <v>14.354453538872264</v>
      </c>
      <c r="I16" s="37">
        <v>14.89</v>
      </c>
      <c r="J16" s="37">
        <v>12.78</v>
      </c>
      <c r="K16" s="37">
        <v>13.962999999999999</v>
      </c>
      <c r="L16" s="37">
        <v>14.234875444839858</v>
      </c>
      <c r="M16" s="37">
        <v>14.68</v>
      </c>
      <c r="N16" s="37">
        <v>16.5</v>
      </c>
      <c r="O16" s="37">
        <v>17</v>
      </c>
      <c r="P16" s="48">
        <v>15.289110662217192</v>
      </c>
    </row>
    <row r="17" spans="1:16" x14ac:dyDescent="0.25">
      <c r="A17" s="42" t="s">
        <v>26</v>
      </c>
      <c r="B17" s="3">
        <v>27980</v>
      </c>
      <c r="C17" s="3">
        <v>27660</v>
      </c>
      <c r="D17" s="3">
        <v>28269</v>
      </c>
      <c r="E17" s="3">
        <v>29023</v>
      </c>
      <c r="F17" s="3">
        <v>26900</v>
      </c>
      <c r="G17" s="3">
        <v>26087</v>
      </c>
      <c r="H17" s="3">
        <v>29370</v>
      </c>
      <c r="I17" s="3">
        <v>26950</v>
      </c>
      <c r="J17" s="3">
        <v>25634</v>
      </c>
      <c r="K17" s="3">
        <v>26470</v>
      </c>
      <c r="L17" s="3">
        <v>26865</v>
      </c>
      <c r="M17" s="3">
        <v>29073</v>
      </c>
      <c r="N17" s="3">
        <v>25501</v>
      </c>
      <c r="O17" s="3">
        <v>28280</v>
      </c>
      <c r="P17" s="49">
        <v>27433</v>
      </c>
    </row>
    <row r="18" spans="1:16" x14ac:dyDescent="0.25">
      <c r="A18" s="43" t="s">
        <v>27</v>
      </c>
      <c r="B18" s="37">
        <v>33.5</v>
      </c>
      <c r="C18" s="37">
        <v>40.517766000000002</v>
      </c>
      <c r="D18" s="37">
        <v>53.064317125652018</v>
      </c>
      <c r="E18" s="37">
        <v>41.6</v>
      </c>
      <c r="F18" s="37">
        <v>42.4</v>
      </c>
      <c r="G18" s="37">
        <v>35.950000000000003</v>
      </c>
      <c r="H18" s="37">
        <v>47.868669611532006</v>
      </c>
      <c r="I18" s="37">
        <v>44.22</v>
      </c>
      <c r="J18" s="37">
        <v>40</v>
      </c>
      <c r="K18" s="37">
        <v>41.36</v>
      </c>
      <c r="L18" s="37">
        <v>43.29</v>
      </c>
      <c r="M18" s="37">
        <v>43.22</v>
      </c>
      <c r="N18" s="37">
        <v>49</v>
      </c>
      <c r="O18" s="37">
        <v>54.1</v>
      </c>
      <c r="P18" s="48">
        <v>43.57791090979886</v>
      </c>
    </row>
    <row r="19" spans="1:16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18990</v>
      </c>
      <c r="I19" s="40">
        <v>16395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17011.157142857144</v>
      </c>
    </row>
    <row r="20" spans="1:16" ht="19.5" thickBot="1" x14ac:dyDescent="0.3">
      <c r="A20" s="100" t="s">
        <v>39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x14ac:dyDescent="0.25">
      <c r="A21" s="51" t="s">
        <v>51</v>
      </c>
      <c r="B21" s="52">
        <v>24930.382133995037</v>
      </c>
      <c r="C21" s="52">
        <v>28402.689123228571</v>
      </c>
      <c r="D21" s="52">
        <v>27722.434666304347</v>
      </c>
      <c r="E21" s="52">
        <v>27138.262631371195</v>
      </c>
      <c r="F21" s="52">
        <v>27347.28632686831</v>
      </c>
      <c r="G21" s="52">
        <v>25673.674437299036</v>
      </c>
      <c r="H21" s="52">
        <v>31898.98820200708</v>
      </c>
      <c r="I21" s="52">
        <v>28242.580300915772</v>
      </c>
      <c r="J21" s="52">
        <v>29560.434782608696</v>
      </c>
      <c r="K21" s="52">
        <v>27106.858845201059</v>
      </c>
      <c r="L21" s="52">
        <v>25470.797167985118</v>
      </c>
      <c r="M21" s="52">
        <v>27892.245501836951</v>
      </c>
      <c r="N21" s="52">
        <v>30785.249334516418</v>
      </c>
      <c r="O21" s="52">
        <v>27894.637711900694</v>
      </c>
      <c r="P21" s="46">
        <v>27861.894369002734</v>
      </c>
    </row>
    <row r="22" spans="1:16" x14ac:dyDescent="0.25">
      <c r="A22" s="42" t="s">
        <v>52</v>
      </c>
      <c r="B22" s="38">
        <v>0</v>
      </c>
      <c r="C22" s="38">
        <v>0</v>
      </c>
      <c r="D22" s="97">
        <v>0</v>
      </c>
      <c r="E22" s="38">
        <v>250</v>
      </c>
      <c r="F22" s="38">
        <v>0</v>
      </c>
      <c r="G22" s="38">
        <v>228</v>
      </c>
      <c r="H22" s="38">
        <v>0</v>
      </c>
      <c r="I22" s="38">
        <v>107.3</v>
      </c>
      <c r="J22" s="38">
        <v>118</v>
      </c>
      <c r="K22" s="38">
        <v>155</v>
      </c>
      <c r="L22" s="38">
        <v>0</v>
      </c>
      <c r="M22" s="38">
        <v>0</v>
      </c>
      <c r="N22" s="38">
        <v>0</v>
      </c>
      <c r="O22" s="38">
        <v>325</v>
      </c>
      <c r="P22" s="47">
        <v>197.21666666666667</v>
      </c>
    </row>
    <row r="23" spans="1:16" x14ac:dyDescent="0.25">
      <c r="A23" s="43" t="s">
        <v>25</v>
      </c>
      <c r="B23" s="37">
        <v>18.600000000000001</v>
      </c>
      <c r="C23" s="37">
        <v>14.984843455213531</v>
      </c>
      <c r="D23" s="37">
        <v>14.486991560720003</v>
      </c>
      <c r="E23" s="37">
        <v>15.59</v>
      </c>
      <c r="F23" s="37">
        <v>13.57</v>
      </c>
      <c r="G23" s="37">
        <v>16</v>
      </c>
      <c r="H23" s="37">
        <v>13.385728886938567</v>
      </c>
      <c r="I23" s="37">
        <v>14.09</v>
      </c>
      <c r="J23" s="37">
        <v>13.8</v>
      </c>
      <c r="K23" s="37">
        <v>14.106</v>
      </c>
      <c r="L23" s="37">
        <v>15.925531914893616</v>
      </c>
      <c r="M23" s="37">
        <v>15.47</v>
      </c>
      <c r="N23" s="37">
        <v>11.5</v>
      </c>
      <c r="O23" s="37">
        <v>14.03</v>
      </c>
      <c r="P23" s="48">
        <v>14.681363986983266</v>
      </c>
    </row>
    <row r="24" spans="1:16" x14ac:dyDescent="0.25">
      <c r="A24" s="42" t="s">
        <v>26</v>
      </c>
      <c r="B24" s="3">
        <v>27980</v>
      </c>
      <c r="C24" s="3">
        <v>27660</v>
      </c>
      <c r="D24" s="3">
        <v>28269</v>
      </c>
      <c r="E24" s="3">
        <v>29023</v>
      </c>
      <c r="F24" s="3">
        <v>26900</v>
      </c>
      <c r="G24" s="3">
        <v>26087</v>
      </c>
      <c r="H24" s="3">
        <v>29370</v>
      </c>
      <c r="I24" s="3">
        <v>26950</v>
      </c>
      <c r="J24" s="3">
        <v>25634</v>
      </c>
      <c r="K24" s="3">
        <v>26470</v>
      </c>
      <c r="L24" s="3">
        <v>26865</v>
      </c>
      <c r="M24" s="3">
        <v>29073</v>
      </c>
      <c r="N24" s="3">
        <v>25501</v>
      </c>
      <c r="O24" s="3">
        <v>28280</v>
      </c>
      <c r="P24" s="49">
        <v>27433</v>
      </c>
    </row>
    <row r="25" spans="1:16" x14ac:dyDescent="0.25">
      <c r="A25" s="43" t="s">
        <v>27</v>
      </c>
      <c r="B25" s="37">
        <v>32.5</v>
      </c>
      <c r="C25" s="37">
        <v>34.728042000000002</v>
      </c>
      <c r="D25" s="37">
        <v>45.482148578322409</v>
      </c>
      <c r="E25" s="37">
        <v>41.6</v>
      </c>
      <c r="F25" s="37">
        <v>51.58</v>
      </c>
      <c r="G25" s="37">
        <v>31.1</v>
      </c>
      <c r="H25" s="37">
        <v>40.916035932155999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40.519730465034179</v>
      </c>
    </row>
    <row r="26" spans="1:16" ht="15.75" thickBot="1" x14ac:dyDescent="0.3">
      <c r="A26" s="44" t="s">
        <v>28</v>
      </c>
      <c r="B26" s="40">
        <v>18630</v>
      </c>
      <c r="C26" s="40">
        <v>18094.2</v>
      </c>
      <c r="D26" s="40">
        <v>16322</v>
      </c>
      <c r="E26" s="40">
        <v>16635</v>
      </c>
      <c r="F26" s="40">
        <v>15300</v>
      </c>
      <c r="G26" s="40">
        <v>15831</v>
      </c>
      <c r="H26" s="40">
        <v>18990</v>
      </c>
      <c r="I26" s="40">
        <v>16395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17011.157142857144</v>
      </c>
    </row>
    <row r="27" spans="1:16" ht="19.5" thickBot="1" x14ac:dyDescent="0.3">
      <c r="A27" s="100" t="s">
        <v>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x14ac:dyDescent="0.25">
      <c r="A28" s="51" t="s">
        <v>51</v>
      </c>
      <c r="B28" s="52">
        <v>25327.120879120881</v>
      </c>
      <c r="C28" s="52">
        <v>23382.317448283338</v>
      </c>
      <c r="D28" s="52">
        <v>21278.511458599354</v>
      </c>
      <c r="E28" s="52">
        <v>20593.38762428048</v>
      </c>
      <c r="F28" s="52">
        <v>20651.530429023558</v>
      </c>
      <c r="G28" s="52">
        <v>20467.966863905327</v>
      </c>
      <c r="H28" s="52">
        <v>20136.215115930681</v>
      </c>
      <c r="I28" s="52">
        <v>21511.232349165599</v>
      </c>
      <c r="J28" s="52">
        <v>22341.435570798629</v>
      </c>
      <c r="K28" s="52">
        <v>20128.563335621708</v>
      </c>
      <c r="L28" s="52">
        <v>19097.748398395273</v>
      </c>
      <c r="M28" s="52">
        <v>21571.862773511086</v>
      </c>
      <c r="N28" s="52">
        <v>21661.910204081636</v>
      </c>
      <c r="O28" s="52">
        <v>21883.223651968667</v>
      </c>
      <c r="P28" s="46">
        <v>21430.930435906161</v>
      </c>
    </row>
    <row r="29" spans="1:16" x14ac:dyDescent="0.25">
      <c r="A29" s="42" t="s">
        <v>52</v>
      </c>
      <c r="B29" s="38">
        <v>0</v>
      </c>
      <c r="C29" s="38">
        <v>0</v>
      </c>
      <c r="D29" s="97">
        <v>0</v>
      </c>
      <c r="E29" s="38">
        <v>250</v>
      </c>
      <c r="F29" s="38">
        <v>0</v>
      </c>
      <c r="G29" s="38">
        <v>206</v>
      </c>
      <c r="H29" s="38">
        <v>0</v>
      </c>
      <c r="I29" s="38">
        <v>81.7</v>
      </c>
      <c r="J29" s="38">
        <v>89</v>
      </c>
      <c r="K29" s="38">
        <v>115</v>
      </c>
      <c r="L29" s="38">
        <v>0</v>
      </c>
      <c r="M29" s="38">
        <v>0</v>
      </c>
      <c r="N29" s="38">
        <v>0</v>
      </c>
      <c r="O29" s="38">
        <v>325</v>
      </c>
      <c r="P29" s="47">
        <v>177.78333333333333</v>
      </c>
    </row>
    <row r="30" spans="1:16" x14ac:dyDescent="0.25">
      <c r="A30" s="43" t="s">
        <v>25</v>
      </c>
      <c r="B30" s="37">
        <v>18.2</v>
      </c>
      <c r="C30" s="37">
        <v>20.906461763141905</v>
      </c>
      <c r="D30" s="37">
        <v>21.329480917360005</v>
      </c>
      <c r="E30" s="37">
        <v>22.05</v>
      </c>
      <c r="F30" s="37">
        <v>18.22</v>
      </c>
      <c r="G30" s="37">
        <v>23.66</v>
      </c>
      <c r="H30" s="37">
        <v>24.194809610017902</v>
      </c>
      <c r="I30" s="37">
        <v>21.28</v>
      </c>
      <c r="J30" s="37">
        <v>20.41</v>
      </c>
      <c r="K30" s="37">
        <v>22.51</v>
      </c>
      <c r="L30" s="37">
        <v>24.373317379599161</v>
      </c>
      <c r="M30" s="37">
        <v>22.66</v>
      </c>
      <c r="N30" s="37">
        <v>17.5</v>
      </c>
      <c r="O30" s="37">
        <v>18.670000000000002</v>
      </c>
      <c r="P30" s="48">
        <v>21.140290690722786</v>
      </c>
    </row>
    <row r="31" spans="1:16" x14ac:dyDescent="0.25">
      <c r="A31" s="42" t="s">
        <v>26</v>
      </c>
      <c r="B31" s="3">
        <v>27980</v>
      </c>
      <c r="C31" s="3">
        <v>27660</v>
      </c>
      <c r="D31" s="3">
        <v>28269</v>
      </c>
      <c r="E31" s="3">
        <v>29023</v>
      </c>
      <c r="F31" s="3">
        <v>26900</v>
      </c>
      <c r="G31" s="3">
        <v>26087</v>
      </c>
      <c r="H31" s="3">
        <v>29370</v>
      </c>
      <c r="I31" s="3">
        <v>26950</v>
      </c>
      <c r="J31" s="3">
        <v>25634</v>
      </c>
      <c r="K31" s="3">
        <v>26470</v>
      </c>
      <c r="L31" s="3">
        <v>26865</v>
      </c>
      <c r="M31" s="3">
        <v>29073</v>
      </c>
      <c r="N31" s="3">
        <v>25501</v>
      </c>
      <c r="O31" s="3">
        <v>28280</v>
      </c>
      <c r="P31" s="49">
        <v>27433</v>
      </c>
    </row>
    <row r="32" spans="1:16" x14ac:dyDescent="0.25">
      <c r="A32" s="43" t="s">
        <v>27</v>
      </c>
      <c r="B32" s="37">
        <v>32.5</v>
      </c>
      <c r="C32" s="37">
        <v>28.928016</v>
      </c>
      <c r="D32" s="37">
        <v>36.444377473196006</v>
      </c>
      <c r="E32" s="37">
        <v>41.6</v>
      </c>
      <c r="F32" s="37">
        <v>62.561</v>
      </c>
      <c r="G32" s="37">
        <v>26.25</v>
      </c>
      <c r="H32" s="37">
        <v>40.916035932155999</v>
      </c>
      <c r="I32" s="37">
        <v>31.16</v>
      </c>
      <c r="J32" s="37">
        <v>30</v>
      </c>
      <c r="K32" s="37">
        <v>31.54</v>
      </c>
      <c r="L32" s="37">
        <v>36.090000000000003</v>
      </c>
      <c r="M32" s="37">
        <v>32.159999999999997</v>
      </c>
      <c r="N32" s="37">
        <v>49</v>
      </c>
      <c r="O32" s="37">
        <v>54.1</v>
      </c>
      <c r="P32" s="48">
        <v>38.089244957525146</v>
      </c>
    </row>
    <row r="33" spans="1:16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18990</v>
      </c>
      <c r="I33" s="40">
        <v>16395</v>
      </c>
      <c r="J33" s="40">
        <v>18175</v>
      </c>
      <c r="K33" s="40">
        <v>15816</v>
      </c>
      <c r="L33" s="40">
        <v>17657</v>
      </c>
      <c r="M33" s="40">
        <v>16551</v>
      </c>
      <c r="N33" s="40">
        <v>17050</v>
      </c>
      <c r="O33" s="40">
        <v>16710</v>
      </c>
      <c r="P33" s="50">
        <v>17011.157142857144</v>
      </c>
    </row>
    <row r="34" spans="1:16" ht="19.5" thickBot="1" x14ac:dyDescent="0.3">
      <c r="A34" s="100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x14ac:dyDescent="0.25">
      <c r="A35" s="51" t="s">
        <v>51</v>
      </c>
      <c r="B35" s="52">
        <v>24533.007303906001</v>
      </c>
      <c r="C35" s="52">
        <v>25489.97587322857</v>
      </c>
      <c r="D35" s="52">
        <v>24706.297763087594</v>
      </c>
      <c r="E35" s="52">
        <v>22468.572913007843</v>
      </c>
      <c r="F35" s="52">
        <v>21667.672293106421</v>
      </c>
      <c r="G35" s="52">
        <v>21582.670606354892</v>
      </c>
      <c r="H35" s="52">
        <v>24618.586862264005</v>
      </c>
      <c r="I35" s="52">
        <v>23613.077931485743</v>
      </c>
      <c r="J35" s="52">
        <v>24897.965616045847</v>
      </c>
      <c r="K35" s="52">
        <v>22606.81989069136</v>
      </c>
      <c r="L35" s="52">
        <v>20303.324440856159</v>
      </c>
      <c r="M35" s="52">
        <v>22916.084996169848</v>
      </c>
      <c r="N35" s="52">
        <v>23301.260204081635</v>
      </c>
      <c r="O35" s="52">
        <v>22825.342740360833</v>
      </c>
      <c r="P35" s="46">
        <v>23252.189959617626</v>
      </c>
    </row>
    <row r="36" spans="1:16" x14ac:dyDescent="0.25">
      <c r="A36" s="42" t="s">
        <v>52</v>
      </c>
      <c r="B36" s="38">
        <v>0</v>
      </c>
      <c r="C36" s="38">
        <v>0</v>
      </c>
      <c r="D36" s="97">
        <v>0</v>
      </c>
      <c r="E36" s="38">
        <v>250</v>
      </c>
      <c r="F36" s="38">
        <v>0</v>
      </c>
      <c r="G36" s="38">
        <v>211</v>
      </c>
      <c r="H36" s="38">
        <v>0</v>
      </c>
      <c r="I36" s="38">
        <v>89.7</v>
      </c>
      <c r="J36" s="38">
        <v>100</v>
      </c>
      <c r="K36" s="38">
        <v>129</v>
      </c>
      <c r="L36" s="38">
        <v>0</v>
      </c>
      <c r="M36" s="38">
        <v>0</v>
      </c>
      <c r="N36" s="38">
        <v>0</v>
      </c>
      <c r="O36" s="38">
        <v>325</v>
      </c>
      <c r="P36" s="47">
        <v>184.11666666666667</v>
      </c>
    </row>
    <row r="37" spans="1:16" x14ac:dyDescent="0.25">
      <c r="A37" s="43" t="s">
        <v>25</v>
      </c>
      <c r="B37" s="37">
        <v>18.8</v>
      </c>
      <c r="C37" s="37">
        <v>17.253650225375811</v>
      </c>
      <c r="D37" s="37">
        <v>17.035158962080004</v>
      </c>
      <c r="E37" s="37">
        <v>19.71</v>
      </c>
      <c r="F37" s="37">
        <v>17.23</v>
      </c>
      <c r="G37" s="37">
        <v>20.23</v>
      </c>
      <c r="H37" s="37">
        <v>18.501630053092466</v>
      </c>
      <c r="I37" s="37">
        <v>17.649999999999999</v>
      </c>
      <c r="J37" s="37">
        <v>17.45</v>
      </c>
      <c r="K37" s="37">
        <v>17.629000000000001</v>
      </c>
      <c r="L37" s="37">
        <v>21.384374999999999</v>
      </c>
      <c r="M37" s="37">
        <v>19.850000000000001</v>
      </c>
      <c r="N37" s="37">
        <v>16</v>
      </c>
      <c r="O37" s="37">
        <v>17.75</v>
      </c>
      <c r="P37" s="48">
        <v>18.319558160039161</v>
      </c>
    </row>
    <row r="38" spans="1:16" x14ac:dyDescent="0.25">
      <c r="A38" s="42" t="s">
        <v>26</v>
      </c>
      <c r="B38" s="3">
        <v>27980</v>
      </c>
      <c r="C38" s="3">
        <v>27660</v>
      </c>
      <c r="D38" s="3">
        <v>28269</v>
      </c>
      <c r="E38" s="3">
        <v>29023</v>
      </c>
      <c r="F38" s="3">
        <v>26900</v>
      </c>
      <c r="G38" s="3">
        <v>26087</v>
      </c>
      <c r="H38" s="3">
        <v>29370</v>
      </c>
      <c r="I38" s="3">
        <v>26950</v>
      </c>
      <c r="J38" s="3">
        <v>25634</v>
      </c>
      <c r="K38" s="3">
        <v>26470</v>
      </c>
      <c r="L38" s="3">
        <v>26865</v>
      </c>
      <c r="M38" s="3">
        <v>29073</v>
      </c>
      <c r="N38" s="3">
        <v>25501</v>
      </c>
      <c r="O38" s="3">
        <v>28280</v>
      </c>
      <c r="P38" s="49">
        <v>27433</v>
      </c>
    </row>
    <row r="39" spans="1:16" x14ac:dyDescent="0.25">
      <c r="A39" s="43" t="s">
        <v>27</v>
      </c>
      <c r="B39" s="37">
        <v>33.5</v>
      </c>
      <c r="C39" s="37">
        <v>34.728042000000002</v>
      </c>
      <c r="D39" s="37">
        <v>40.865498674862408</v>
      </c>
      <c r="E39" s="37">
        <v>41.6</v>
      </c>
      <c r="F39" s="37">
        <v>62.6</v>
      </c>
      <c r="G39" s="37">
        <v>31.1</v>
      </c>
      <c r="H39" s="37">
        <v>40.916035932155999</v>
      </c>
      <c r="I39" s="37">
        <v>37.19</v>
      </c>
      <c r="J39" s="37">
        <v>30</v>
      </c>
      <c r="K39" s="37">
        <v>41.36</v>
      </c>
      <c r="L39" s="37">
        <v>40.53</v>
      </c>
      <c r="M39" s="37">
        <v>37.19</v>
      </c>
      <c r="N39" s="37">
        <v>49</v>
      </c>
      <c r="O39" s="37">
        <v>54.1</v>
      </c>
      <c r="P39" s="48">
        <v>41.048541186215608</v>
      </c>
    </row>
    <row r="40" spans="1:16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>
        <v>15300</v>
      </c>
      <c r="G40" s="40">
        <v>15831</v>
      </c>
      <c r="H40" s="40">
        <v>18990</v>
      </c>
      <c r="I40" s="40">
        <v>16395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17011.157142857144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opLeftCell="A4" zoomScaleNormal="100" workbookViewId="0">
      <selection activeCell="F12" sqref="F12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85546875" style="1" customWidth="1"/>
    <col min="34" max="16384" width="9.140625" style="1"/>
  </cols>
  <sheetData>
    <row r="1" spans="1:31" ht="21" x14ac:dyDescent="0.35">
      <c r="A1" s="98" t="str">
        <f>'KN 2017 TV tab.1'!A1:P1</f>
        <v>Krajské normativy a ukazatele pro stanovení krajských normativů v roce 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100" t="s">
        <v>42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31" s="39" customFormat="1" x14ac:dyDescent="0.25">
      <c r="A7" s="51" t="s">
        <v>51</v>
      </c>
      <c r="B7" s="52">
        <v>22187.899159663866</v>
      </c>
      <c r="C7" s="52">
        <v>19552.124018784056</v>
      </c>
      <c r="D7" s="52">
        <v>19341.577828297835</v>
      </c>
      <c r="E7" s="52">
        <v>18397.776747364311</v>
      </c>
      <c r="F7" s="52">
        <v>32515.518682383219</v>
      </c>
      <c r="G7" s="52">
        <v>18261.312287041579</v>
      </c>
      <c r="H7" s="52">
        <v>22851.568599763457</v>
      </c>
      <c r="I7" s="52">
        <v>18304.443594773416</v>
      </c>
      <c r="J7" s="52">
        <v>19499.104405179452</v>
      </c>
      <c r="K7" s="52">
        <v>18117.398075586974</v>
      </c>
      <c r="L7" s="52">
        <v>18308.567846629987</v>
      </c>
      <c r="M7" s="52">
        <v>18933.398663591212</v>
      </c>
      <c r="N7" s="52">
        <v>42427.010204081635</v>
      </c>
      <c r="O7" s="52">
        <v>19259.173442262436</v>
      </c>
      <c r="P7" s="46">
        <v>21996.919539671675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97">
        <v>0</v>
      </c>
      <c r="E8" s="38">
        <v>250</v>
      </c>
      <c r="F8" s="38">
        <v>0</v>
      </c>
      <c r="G8" s="38">
        <v>197</v>
      </c>
      <c r="H8" s="38">
        <v>0</v>
      </c>
      <c r="I8" s="38">
        <v>69.599999999999994</v>
      </c>
      <c r="J8" s="38">
        <v>78</v>
      </c>
      <c r="K8" s="38">
        <v>103</v>
      </c>
      <c r="L8" s="38">
        <v>0</v>
      </c>
      <c r="M8" s="38">
        <v>0</v>
      </c>
      <c r="N8" s="38">
        <v>0</v>
      </c>
      <c r="O8" s="38">
        <v>325</v>
      </c>
      <c r="P8" s="47">
        <v>170.43333333333334</v>
      </c>
    </row>
    <row r="9" spans="1:31" x14ac:dyDescent="0.25">
      <c r="A9" s="43" t="s">
        <v>25</v>
      </c>
      <c r="B9" s="37">
        <v>21.25</v>
      </c>
      <c r="C9" s="37">
        <v>21.007795718976585</v>
      </c>
      <c r="D9" s="37">
        <v>20.243210351840006</v>
      </c>
      <c r="E9" s="37">
        <v>25.61</v>
      </c>
      <c r="F9" s="37">
        <v>12.79</v>
      </c>
      <c r="G9" s="37">
        <v>21.59</v>
      </c>
      <c r="H9" s="37">
        <v>19.481463228289357</v>
      </c>
      <c r="I9" s="37">
        <v>21.28</v>
      </c>
      <c r="J9" s="37">
        <v>18.63</v>
      </c>
      <c r="K9" s="37">
        <v>21.146000000000001</v>
      </c>
      <c r="L9" s="37">
        <v>21.583760058522312</v>
      </c>
      <c r="M9" s="37">
        <v>22.23</v>
      </c>
      <c r="N9" s="37">
        <v>8</v>
      </c>
      <c r="O9" s="37">
        <v>21.82</v>
      </c>
      <c r="P9" s="48">
        <v>19.761587811259158</v>
      </c>
    </row>
    <row r="10" spans="1:31" s="39" customFormat="1" x14ac:dyDescent="0.25">
      <c r="A10" s="42" t="s">
        <v>26</v>
      </c>
      <c r="B10" s="3">
        <v>27980</v>
      </c>
      <c r="C10" s="3">
        <v>27660</v>
      </c>
      <c r="D10" s="3">
        <v>28269</v>
      </c>
      <c r="E10" s="3">
        <v>29023</v>
      </c>
      <c r="F10" s="3">
        <v>26900</v>
      </c>
      <c r="G10" s="3">
        <v>26087</v>
      </c>
      <c r="H10" s="3">
        <v>29370</v>
      </c>
      <c r="I10" s="3">
        <v>26950</v>
      </c>
      <c r="J10" s="3">
        <v>25634</v>
      </c>
      <c r="K10" s="3">
        <v>26470</v>
      </c>
      <c r="L10" s="3">
        <v>26865</v>
      </c>
      <c r="M10" s="3">
        <v>29073</v>
      </c>
      <c r="N10" s="3">
        <v>25501</v>
      </c>
      <c r="O10" s="3">
        <v>28280</v>
      </c>
      <c r="P10" s="49">
        <v>27433</v>
      </c>
    </row>
    <row r="11" spans="1:31" x14ac:dyDescent="0.25">
      <c r="A11" s="43" t="s">
        <v>27</v>
      </c>
      <c r="B11" s="37">
        <v>35</v>
      </c>
      <c r="C11" s="37">
        <v>57.866334000000009</v>
      </c>
      <c r="D11" s="37">
        <v>75.799960061985615</v>
      </c>
      <c r="E11" s="37">
        <v>41.6</v>
      </c>
      <c r="F11" s="37">
        <v>25.23</v>
      </c>
      <c r="G11" s="37">
        <v>50.5</v>
      </c>
      <c r="H11" s="37">
        <v>47.868669611532006</v>
      </c>
      <c r="I11" s="37">
        <v>63.32</v>
      </c>
      <c r="J11" s="37">
        <v>73</v>
      </c>
      <c r="K11" s="37">
        <v>61.3</v>
      </c>
      <c r="L11" s="37">
        <v>62.83</v>
      </c>
      <c r="M11" s="37">
        <v>61.31</v>
      </c>
      <c r="N11" s="37">
        <v>49</v>
      </c>
      <c r="O11" s="37">
        <v>54.1</v>
      </c>
      <c r="P11" s="48">
        <v>54.194640262394117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16322</v>
      </c>
      <c r="E12" s="40">
        <v>16635</v>
      </c>
      <c r="F12" s="40">
        <v>15300</v>
      </c>
      <c r="G12" s="40">
        <v>15831</v>
      </c>
      <c r="H12" s="40">
        <v>18990</v>
      </c>
      <c r="I12" s="40">
        <v>16395</v>
      </c>
      <c r="J12" s="40">
        <v>18175</v>
      </c>
      <c r="K12" s="40">
        <v>15816</v>
      </c>
      <c r="L12" s="40">
        <v>17657</v>
      </c>
      <c r="M12" s="40">
        <v>16551</v>
      </c>
      <c r="N12" s="40">
        <v>17050</v>
      </c>
      <c r="O12" s="40">
        <v>16710</v>
      </c>
      <c r="P12" s="50">
        <v>17011.157142857144</v>
      </c>
    </row>
    <row r="13" spans="1:31" s="41" customFormat="1" ht="19.5" thickBot="1" x14ac:dyDescent="0.35">
      <c r="A13" s="100" t="s">
        <v>49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31" s="39" customFormat="1" x14ac:dyDescent="0.25">
      <c r="A14" s="51" t="s">
        <v>51</v>
      </c>
      <c r="B14" s="52">
        <v>28762.906520031422</v>
      </c>
      <c r="C14" s="52">
        <v>28662.150947141614</v>
      </c>
      <c r="D14" s="52">
        <v>24707.572129989127</v>
      </c>
      <c r="E14" s="52">
        <v>23071.170493986603</v>
      </c>
      <c r="F14" s="52">
        <v>23630.52949940184</v>
      </c>
      <c r="G14" s="52">
        <v>25023.469754519578</v>
      </c>
      <c r="H14" s="52">
        <v>26185.941347314394</v>
      </c>
      <c r="I14" s="52">
        <v>25810.436324376264</v>
      </c>
      <c r="J14" s="52">
        <v>28811.176470588238</v>
      </c>
      <c r="K14" s="52">
        <v>22606.81989069136</v>
      </c>
      <c r="L14" s="52">
        <v>24498.521556213949</v>
      </c>
      <c r="M14" s="52">
        <v>26421.796319975227</v>
      </c>
      <c r="N14" s="52">
        <v>27714.894819466252</v>
      </c>
      <c r="O14" s="52">
        <v>29069.698200475781</v>
      </c>
      <c r="P14" s="46">
        <v>26069.791733869402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97">
        <v>0</v>
      </c>
      <c r="E15" s="38">
        <v>250</v>
      </c>
      <c r="F15" s="38">
        <v>0</v>
      </c>
      <c r="G15" s="38">
        <v>225</v>
      </c>
      <c r="H15" s="38">
        <v>0</v>
      </c>
      <c r="I15" s="38">
        <v>98.1</v>
      </c>
      <c r="J15" s="38">
        <v>115</v>
      </c>
      <c r="K15" s="38">
        <v>129</v>
      </c>
      <c r="L15" s="38">
        <v>0</v>
      </c>
      <c r="M15" s="38">
        <v>0</v>
      </c>
      <c r="N15" s="38">
        <v>0</v>
      </c>
      <c r="O15" s="38">
        <v>325</v>
      </c>
      <c r="P15" s="47">
        <v>190.35</v>
      </c>
    </row>
    <row r="16" spans="1:31" x14ac:dyDescent="0.25">
      <c r="A16" s="43" t="s">
        <v>25</v>
      </c>
      <c r="B16" s="37">
        <v>15.2</v>
      </c>
      <c r="C16" s="37">
        <v>14.811348498150728</v>
      </c>
      <c r="D16" s="37">
        <v>17.035158962080004</v>
      </c>
      <c r="E16" s="37">
        <v>19.059999999999999</v>
      </c>
      <c r="F16" s="37">
        <v>14.87</v>
      </c>
      <c r="G16" s="37">
        <v>16.55</v>
      </c>
      <c r="H16" s="37">
        <v>17.095056127867466</v>
      </c>
      <c r="I16" s="37">
        <v>15.76</v>
      </c>
      <c r="J16" s="37">
        <v>14.28</v>
      </c>
      <c r="K16" s="37">
        <v>17.629000000000001</v>
      </c>
      <c r="L16" s="37">
        <v>16.729032258064514</v>
      </c>
      <c r="M16" s="37">
        <v>16.440000000000001</v>
      </c>
      <c r="N16" s="37">
        <v>13</v>
      </c>
      <c r="O16" s="37">
        <v>13.38</v>
      </c>
      <c r="P16" s="48">
        <v>15.84568541758305</v>
      </c>
    </row>
    <row r="17" spans="1:16" s="39" customFormat="1" x14ac:dyDescent="0.25">
      <c r="A17" s="42" t="s">
        <v>26</v>
      </c>
      <c r="B17" s="3">
        <v>27980</v>
      </c>
      <c r="C17" s="3">
        <v>27660</v>
      </c>
      <c r="D17" s="3">
        <v>28269</v>
      </c>
      <c r="E17" s="3">
        <v>29023</v>
      </c>
      <c r="F17" s="3">
        <v>26900</v>
      </c>
      <c r="G17" s="3">
        <v>26087</v>
      </c>
      <c r="H17" s="3">
        <v>29370</v>
      </c>
      <c r="I17" s="3">
        <v>26950</v>
      </c>
      <c r="J17" s="3">
        <v>25634</v>
      </c>
      <c r="K17" s="3">
        <v>26470</v>
      </c>
      <c r="L17" s="3">
        <v>26865</v>
      </c>
      <c r="M17" s="3">
        <v>29073</v>
      </c>
      <c r="N17" s="3">
        <v>25501</v>
      </c>
      <c r="O17" s="3">
        <v>28280</v>
      </c>
      <c r="P17" s="49">
        <v>27433</v>
      </c>
    </row>
    <row r="18" spans="1:16" x14ac:dyDescent="0.25">
      <c r="A18" s="43" t="s">
        <v>27</v>
      </c>
      <c r="B18" s="37">
        <v>33.5</v>
      </c>
      <c r="C18" s="37">
        <v>34.728042000000002</v>
      </c>
      <c r="D18" s="37">
        <v>40.854635969207202</v>
      </c>
      <c r="E18" s="37">
        <v>41.6</v>
      </c>
      <c r="F18" s="37">
        <v>95.506</v>
      </c>
      <c r="G18" s="37">
        <v>31.1</v>
      </c>
      <c r="H18" s="37">
        <v>40.916035932155999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43.469622421525948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16322</v>
      </c>
      <c r="E19" s="40">
        <v>16635</v>
      </c>
      <c r="F19" s="40">
        <v>15300</v>
      </c>
      <c r="G19" s="40">
        <v>15831</v>
      </c>
      <c r="H19" s="40">
        <v>18990</v>
      </c>
      <c r="I19" s="40">
        <v>16395</v>
      </c>
      <c r="J19" s="40">
        <v>18175</v>
      </c>
      <c r="K19" s="40">
        <v>15816</v>
      </c>
      <c r="L19" s="40">
        <v>17657</v>
      </c>
      <c r="M19" s="40">
        <v>16551</v>
      </c>
      <c r="N19" s="40">
        <v>17050</v>
      </c>
      <c r="O19" s="40">
        <v>16710</v>
      </c>
      <c r="P19" s="50">
        <v>17011.157142857144</v>
      </c>
    </row>
    <row r="20" spans="1:16" s="41" customFormat="1" ht="19.5" thickBot="1" x14ac:dyDescent="0.35">
      <c r="A20" s="100" t="s">
        <v>43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s="39" customFormat="1" x14ac:dyDescent="0.25">
      <c r="A21" s="51" t="s">
        <v>51</v>
      </c>
      <c r="B21" s="52">
        <v>23891.894374282434</v>
      </c>
      <c r="C21" s="52">
        <v>22396.77611235901</v>
      </c>
      <c r="D21" s="52">
        <v>21421.180178387389</v>
      </c>
      <c r="E21" s="52">
        <v>26417.179666236927</v>
      </c>
      <c r="F21" s="52">
        <v>32374.665246703709</v>
      </c>
      <c r="G21" s="52">
        <v>20930.583528208124</v>
      </c>
      <c r="H21" s="52">
        <v>25344.143974316394</v>
      </c>
      <c r="I21" s="52">
        <v>22257.602899604906</v>
      </c>
      <c r="J21" s="52">
        <v>24143.724629731212</v>
      </c>
      <c r="K21" s="52">
        <v>20808.972413308788</v>
      </c>
      <c r="L21" s="52">
        <v>20869.809444353836</v>
      </c>
      <c r="M21" s="52">
        <v>22680.229299117906</v>
      </c>
      <c r="N21" s="52">
        <v>27714.894819466252</v>
      </c>
      <c r="O21" s="52">
        <v>22580.774284016537</v>
      </c>
      <c r="P21" s="46">
        <v>23845.173633578095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97">
        <v>0</v>
      </c>
      <c r="E22" s="38">
        <v>250</v>
      </c>
      <c r="F22" s="38">
        <v>0</v>
      </c>
      <c r="G22" s="38">
        <v>208</v>
      </c>
      <c r="H22" s="38">
        <v>0</v>
      </c>
      <c r="I22" s="38">
        <v>84.6</v>
      </c>
      <c r="J22" s="38">
        <v>97</v>
      </c>
      <c r="K22" s="38">
        <v>119</v>
      </c>
      <c r="L22" s="38">
        <v>0</v>
      </c>
      <c r="M22" s="38">
        <v>0</v>
      </c>
      <c r="N22" s="38">
        <v>0</v>
      </c>
      <c r="O22" s="38">
        <v>325</v>
      </c>
      <c r="P22" s="47">
        <v>180.6</v>
      </c>
    </row>
    <row r="23" spans="1:16" x14ac:dyDescent="0.25">
      <c r="A23" s="43" t="s">
        <v>25</v>
      </c>
      <c r="B23" s="37">
        <v>19.5</v>
      </c>
      <c r="C23" s="37">
        <v>20.559363672796238</v>
      </c>
      <c r="D23" s="37">
        <v>19.821000000000002</v>
      </c>
      <c r="E23" s="37">
        <v>16.11</v>
      </c>
      <c r="F23" s="37">
        <v>11.32</v>
      </c>
      <c r="G23" s="37">
        <v>21.12</v>
      </c>
      <c r="H23" s="37">
        <v>17.822783020897919</v>
      </c>
      <c r="I23" s="37">
        <v>19.059999999999999</v>
      </c>
      <c r="J23" s="37">
        <v>18.23</v>
      </c>
      <c r="K23" s="37">
        <v>19.582999999999998</v>
      </c>
      <c r="L23" s="37">
        <v>20.609925145550321</v>
      </c>
      <c r="M23" s="37">
        <v>20.12</v>
      </c>
      <c r="N23" s="37">
        <v>13</v>
      </c>
      <c r="O23" s="37">
        <v>17.98</v>
      </c>
      <c r="P23" s="48">
        <v>18.202576559946031</v>
      </c>
    </row>
    <row r="24" spans="1:16" s="39" customFormat="1" x14ac:dyDescent="0.25">
      <c r="A24" s="42" t="s">
        <v>26</v>
      </c>
      <c r="B24" s="3">
        <v>27980</v>
      </c>
      <c r="C24" s="3">
        <v>27660</v>
      </c>
      <c r="D24" s="3">
        <v>28269.240999999998</v>
      </c>
      <c r="E24" s="3">
        <v>29023</v>
      </c>
      <c r="F24" s="3">
        <v>26900</v>
      </c>
      <c r="G24" s="3">
        <v>26087</v>
      </c>
      <c r="H24" s="3">
        <v>29370</v>
      </c>
      <c r="I24" s="3">
        <v>26950</v>
      </c>
      <c r="J24" s="3">
        <v>25634</v>
      </c>
      <c r="K24" s="3">
        <v>26470</v>
      </c>
      <c r="L24" s="3">
        <v>26865</v>
      </c>
      <c r="M24" s="3">
        <v>29073</v>
      </c>
      <c r="N24" s="3">
        <v>25501</v>
      </c>
      <c r="O24" s="3">
        <v>28280</v>
      </c>
      <c r="P24" s="49">
        <v>27433.017214285712</v>
      </c>
    </row>
    <row r="25" spans="1:16" x14ac:dyDescent="0.25">
      <c r="A25" s="43" t="s">
        <v>27</v>
      </c>
      <c r="B25" s="37">
        <v>33.5</v>
      </c>
      <c r="C25" s="37">
        <v>34.728042000000002</v>
      </c>
      <c r="D25" s="37">
        <v>45.482148578322409</v>
      </c>
      <c r="E25" s="37">
        <v>41.6</v>
      </c>
      <c r="F25" s="37">
        <v>47.58</v>
      </c>
      <c r="G25" s="37">
        <v>31.1</v>
      </c>
      <c r="H25" s="37">
        <v>40.916035932155999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40.305444750748457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16322.25</v>
      </c>
      <c r="E26" s="40">
        <v>16635</v>
      </c>
      <c r="F26" s="40">
        <v>15300</v>
      </c>
      <c r="G26" s="40">
        <v>15831</v>
      </c>
      <c r="H26" s="40">
        <v>18990</v>
      </c>
      <c r="I26" s="40">
        <v>16395</v>
      </c>
      <c r="J26" s="40">
        <v>18175</v>
      </c>
      <c r="K26" s="40">
        <v>15816</v>
      </c>
      <c r="L26" s="40">
        <v>17657</v>
      </c>
      <c r="M26" s="40">
        <v>16551</v>
      </c>
      <c r="N26" s="40">
        <v>17050</v>
      </c>
      <c r="O26" s="40">
        <v>16710</v>
      </c>
      <c r="P26" s="50">
        <v>17011.174999999999</v>
      </c>
    </row>
    <row r="27" spans="1:16" s="41" customFormat="1" ht="19.5" thickBot="1" x14ac:dyDescent="0.35">
      <c r="A27" s="100" t="s">
        <v>50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39" customFormat="1" x14ac:dyDescent="0.25">
      <c r="A28" s="51" t="s">
        <v>51</v>
      </c>
      <c r="B28" s="52">
        <v>28762.906520031422</v>
      </c>
      <c r="C28" s="52">
        <v>29337.509533228578</v>
      </c>
      <c r="D28" s="52">
        <v>22302.652279234469</v>
      </c>
      <c r="E28" s="52">
        <v>22468.572913007843</v>
      </c>
      <c r="F28" s="52">
        <v>27064.818919491932</v>
      </c>
      <c r="G28" s="52">
        <v>21582.670606354892</v>
      </c>
      <c r="H28" s="52">
        <v>22053.352601053448</v>
      </c>
      <c r="I28" s="52">
        <v>23613.077931485743</v>
      </c>
      <c r="J28" s="52">
        <v>24897.965616045847</v>
      </c>
      <c r="K28" s="52">
        <v>22455.80809350135</v>
      </c>
      <c r="L28" s="52">
        <v>21064.275956618287</v>
      </c>
      <c r="M28" s="52">
        <v>24280.533014286179</v>
      </c>
      <c r="N28" s="52" t="s">
        <v>63</v>
      </c>
      <c r="O28" s="52">
        <v>20941.614244448843</v>
      </c>
      <c r="P28" s="46">
        <v>23909.673709906834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97">
        <v>0</v>
      </c>
      <c r="E29" s="38">
        <v>250</v>
      </c>
      <c r="F29" s="38">
        <v>0</v>
      </c>
      <c r="G29" s="38">
        <v>211</v>
      </c>
      <c r="H29" s="38">
        <v>0</v>
      </c>
      <c r="I29" s="38">
        <v>89.7</v>
      </c>
      <c r="J29" s="38">
        <v>100</v>
      </c>
      <c r="K29" s="38">
        <v>128</v>
      </c>
      <c r="L29" s="38">
        <v>0</v>
      </c>
      <c r="M29" s="38">
        <v>0</v>
      </c>
      <c r="N29" s="38" t="s">
        <v>64</v>
      </c>
      <c r="O29" s="38">
        <v>325</v>
      </c>
      <c r="P29" s="47">
        <v>183.95000000000002</v>
      </c>
    </row>
    <row r="30" spans="1:16" x14ac:dyDescent="0.25">
      <c r="A30" s="43" t="s">
        <v>25</v>
      </c>
      <c r="B30" s="37">
        <v>15.2</v>
      </c>
      <c r="C30" s="37">
        <v>14.378041854479838</v>
      </c>
      <c r="D30" s="37">
        <v>18.872682068240003</v>
      </c>
      <c r="E30" s="37">
        <v>19.71</v>
      </c>
      <c r="F30" s="37">
        <v>15.35</v>
      </c>
      <c r="G30" s="37">
        <v>20.23</v>
      </c>
      <c r="H30" s="37">
        <v>21.380864987584257</v>
      </c>
      <c r="I30" s="37">
        <v>17.649999999999999</v>
      </c>
      <c r="J30" s="37">
        <v>17.45</v>
      </c>
      <c r="K30" s="37">
        <v>17.777999999999999</v>
      </c>
      <c r="L30" s="37">
        <v>20.356841809497048</v>
      </c>
      <c r="M30" s="37">
        <v>18.420000000000002</v>
      </c>
      <c r="N30" s="37" t="s">
        <v>64</v>
      </c>
      <c r="O30" s="37">
        <v>19.690000000000001</v>
      </c>
      <c r="P30" s="48">
        <v>18.189725439984702</v>
      </c>
    </row>
    <row r="31" spans="1:16" s="39" customFormat="1" x14ac:dyDescent="0.25">
      <c r="A31" s="42" t="s">
        <v>26</v>
      </c>
      <c r="B31" s="3">
        <v>27980</v>
      </c>
      <c r="C31" s="3">
        <v>27660</v>
      </c>
      <c r="D31" s="3">
        <v>28269</v>
      </c>
      <c r="E31" s="3">
        <v>29023</v>
      </c>
      <c r="F31" s="3">
        <v>26900</v>
      </c>
      <c r="G31" s="3">
        <v>26087</v>
      </c>
      <c r="H31" s="3">
        <v>29370</v>
      </c>
      <c r="I31" s="3">
        <v>26950</v>
      </c>
      <c r="J31" s="3">
        <v>25634</v>
      </c>
      <c r="K31" s="3">
        <v>26470</v>
      </c>
      <c r="L31" s="3">
        <v>26865</v>
      </c>
      <c r="M31" s="3">
        <v>29073</v>
      </c>
      <c r="N31" s="3" t="s">
        <v>64</v>
      </c>
      <c r="O31" s="3">
        <v>28280</v>
      </c>
      <c r="P31" s="49">
        <v>27581.615384615383</v>
      </c>
    </row>
    <row r="32" spans="1:16" x14ac:dyDescent="0.25">
      <c r="A32" s="43" t="s">
        <v>27</v>
      </c>
      <c r="B32" s="37">
        <v>33.5</v>
      </c>
      <c r="C32" s="37">
        <v>34.728042000000002</v>
      </c>
      <c r="D32" s="37">
        <v>45.254031759563212</v>
      </c>
      <c r="E32" s="37">
        <v>41.6</v>
      </c>
      <c r="F32" s="37">
        <v>30.42</v>
      </c>
      <c r="G32" s="37">
        <v>31.1</v>
      </c>
      <c r="H32" s="37">
        <v>40.916035932155999</v>
      </c>
      <c r="I32" s="37">
        <v>37.19</v>
      </c>
      <c r="J32" s="37">
        <v>30</v>
      </c>
      <c r="K32" s="37">
        <v>41.36</v>
      </c>
      <c r="L32" s="37">
        <v>40.53</v>
      </c>
      <c r="M32" s="37">
        <v>37.19</v>
      </c>
      <c r="N32" s="37" t="s">
        <v>64</v>
      </c>
      <c r="O32" s="37">
        <v>54.1</v>
      </c>
      <c r="P32" s="48">
        <v>38.299085360901479</v>
      </c>
    </row>
    <row r="33" spans="1:16" s="39" customFormat="1" ht="15.75" thickBot="1" x14ac:dyDescent="0.3">
      <c r="A33" s="44" t="s">
        <v>28</v>
      </c>
      <c r="B33" s="40">
        <v>18630</v>
      </c>
      <c r="C33" s="40">
        <v>18094.2</v>
      </c>
      <c r="D33" s="40">
        <v>16322</v>
      </c>
      <c r="E33" s="40">
        <v>16635</v>
      </c>
      <c r="F33" s="40">
        <v>15300</v>
      </c>
      <c r="G33" s="40">
        <v>15831</v>
      </c>
      <c r="H33" s="40">
        <v>18990</v>
      </c>
      <c r="I33" s="40">
        <v>16395</v>
      </c>
      <c r="J33" s="40">
        <v>18175</v>
      </c>
      <c r="K33" s="40">
        <v>15816</v>
      </c>
      <c r="L33" s="40">
        <v>17657</v>
      </c>
      <c r="M33" s="40">
        <v>16551</v>
      </c>
      <c r="N33" s="40" t="s">
        <v>64</v>
      </c>
      <c r="O33" s="40">
        <v>16710</v>
      </c>
      <c r="P33" s="50">
        <v>17008.169230769232</v>
      </c>
    </row>
    <row r="34" spans="1:16" s="41" customFormat="1" ht="19.5" thickBot="1" x14ac:dyDescent="0.35">
      <c r="A34" s="100" t="s">
        <v>46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s="39" customFormat="1" x14ac:dyDescent="0.25">
      <c r="A35" s="51" t="s">
        <v>51</v>
      </c>
      <c r="B35" s="52">
        <v>24097.23076923077</v>
      </c>
      <c r="C35" s="52">
        <v>23382.317448283338</v>
      </c>
      <c r="D35" s="52">
        <v>23467.311310073008</v>
      </c>
      <c r="E35" s="52">
        <v>18701.791225241825</v>
      </c>
      <c r="F35" s="52" t="s">
        <v>63</v>
      </c>
      <c r="G35" s="52">
        <v>20467.966863905327</v>
      </c>
      <c r="H35" s="52">
        <v>27240.799480819689</v>
      </c>
      <c r="I35" s="52">
        <v>21511.232349165599</v>
      </c>
      <c r="J35" s="52">
        <v>25311.524926686216</v>
      </c>
      <c r="K35" s="52">
        <v>24039.62924486299</v>
      </c>
      <c r="L35" s="52">
        <v>19698.501895760983</v>
      </c>
      <c r="M35" s="52">
        <v>21976.289746917588</v>
      </c>
      <c r="N35" s="52">
        <v>30785.249334516418</v>
      </c>
      <c r="O35" s="52">
        <v>20581.655975315065</v>
      </c>
      <c r="P35" s="46">
        <v>23173.961582367603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97">
        <v>0</v>
      </c>
      <c r="E36" s="38">
        <v>250</v>
      </c>
      <c r="F36" s="38" t="s">
        <v>64</v>
      </c>
      <c r="G36" s="38">
        <v>206</v>
      </c>
      <c r="H36" s="38">
        <v>0</v>
      </c>
      <c r="I36" s="38">
        <v>81.7</v>
      </c>
      <c r="J36" s="38">
        <v>101</v>
      </c>
      <c r="K36" s="38">
        <v>137</v>
      </c>
      <c r="L36" s="38">
        <v>0</v>
      </c>
      <c r="M36" s="38">
        <v>0</v>
      </c>
      <c r="N36" s="38">
        <v>0</v>
      </c>
      <c r="O36" s="38">
        <v>325</v>
      </c>
      <c r="P36" s="47">
        <v>183.45000000000002</v>
      </c>
    </row>
    <row r="37" spans="1:16" x14ac:dyDescent="0.25">
      <c r="A37" s="43" t="s">
        <v>25</v>
      </c>
      <c r="B37" s="37">
        <v>19.5</v>
      </c>
      <c r="C37" s="37">
        <v>20.906461763141905</v>
      </c>
      <c r="D37" s="37">
        <v>18.537664043360003</v>
      </c>
      <c r="E37" s="37">
        <v>25.05</v>
      </c>
      <c r="F37" s="37" t="s">
        <v>64</v>
      </c>
      <c r="G37" s="37">
        <v>23.66</v>
      </c>
      <c r="H37" s="37">
        <v>16.262949998500289</v>
      </c>
      <c r="I37" s="37">
        <v>21.28</v>
      </c>
      <c r="J37" s="37">
        <v>17.05</v>
      </c>
      <c r="K37" s="37">
        <v>17.625</v>
      </c>
      <c r="L37" s="37">
        <v>23.314388274005385</v>
      </c>
      <c r="M37" s="37">
        <v>22.08</v>
      </c>
      <c r="N37" s="37">
        <v>11.5</v>
      </c>
      <c r="O37" s="37">
        <v>20.11</v>
      </c>
      <c r="P37" s="48">
        <v>19.759728006077509</v>
      </c>
    </row>
    <row r="38" spans="1:16" s="39" customFormat="1" x14ac:dyDescent="0.25">
      <c r="A38" s="42" t="s">
        <v>26</v>
      </c>
      <c r="B38" s="3">
        <v>27980</v>
      </c>
      <c r="C38" s="3">
        <v>27660</v>
      </c>
      <c r="D38" s="3">
        <v>28269</v>
      </c>
      <c r="E38" s="3">
        <v>29023</v>
      </c>
      <c r="F38" s="3" t="s">
        <v>64</v>
      </c>
      <c r="G38" s="3">
        <v>26087</v>
      </c>
      <c r="H38" s="3">
        <v>29370</v>
      </c>
      <c r="I38" s="3">
        <v>26950</v>
      </c>
      <c r="J38" s="3">
        <v>25634</v>
      </c>
      <c r="K38" s="3">
        <v>26470</v>
      </c>
      <c r="L38" s="3">
        <v>26865</v>
      </c>
      <c r="M38" s="3">
        <v>29073</v>
      </c>
      <c r="N38" s="3">
        <v>25501</v>
      </c>
      <c r="O38" s="3">
        <v>28280</v>
      </c>
      <c r="P38" s="49">
        <v>27474</v>
      </c>
    </row>
    <row r="39" spans="1:16" x14ac:dyDescent="0.25">
      <c r="A39" s="43" t="s">
        <v>27</v>
      </c>
      <c r="B39" s="37">
        <v>32.5</v>
      </c>
      <c r="C39" s="37">
        <v>28.928016</v>
      </c>
      <c r="D39" s="37">
        <v>37.899980030992808</v>
      </c>
      <c r="E39" s="37">
        <v>41.6</v>
      </c>
      <c r="F39" s="37" t="s">
        <v>64</v>
      </c>
      <c r="G39" s="37">
        <v>26.25</v>
      </c>
      <c r="H39" s="37">
        <v>40.916035932155999</v>
      </c>
      <c r="I39" s="37">
        <v>31.16</v>
      </c>
      <c r="J39" s="37">
        <v>30</v>
      </c>
      <c r="K39" s="37">
        <v>31.54</v>
      </c>
      <c r="L39" s="37">
        <v>36.090000000000003</v>
      </c>
      <c r="M39" s="37">
        <v>32.159999999999997</v>
      </c>
      <c r="N39" s="37">
        <v>49</v>
      </c>
      <c r="O39" s="37">
        <v>54.1</v>
      </c>
      <c r="P39" s="48">
        <v>36.318771689472982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16322</v>
      </c>
      <c r="E40" s="40">
        <v>16635</v>
      </c>
      <c r="F40" s="40" t="s">
        <v>64</v>
      </c>
      <c r="G40" s="40">
        <v>15831</v>
      </c>
      <c r="H40" s="40">
        <v>18990</v>
      </c>
      <c r="I40" s="40">
        <v>16395</v>
      </c>
      <c r="J40" s="40">
        <v>18175</v>
      </c>
      <c r="K40" s="40">
        <v>15816</v>
      </c>
      <c r="L40" s="40">
        <v>17657</v>
      </c>
      <c r="M40" s="40">
        <v>16551</v>
      </c>
      <c r="N40" s="40">
        <v>17050</v>
      </c>
      <c r="O40" s="40">
        <v>16710</v>
      </c>
      <c r="P40" s="50">
        <v>17142.784615384615</v>
      </c>
    </row>
    <row r="43" spans="1:16" x14ac:dyDescent="0.25">
      <c r="A43"/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W14" sqref="W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7" sqref="S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5" sqref="S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21" sqref="R2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>
      <selection activeCell="R12" sqref="R1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42</vt:i4>
      </vt:variant>
    </vt:vector>
  </HeadingPairs>
  <TitlesOfParts>
    <vt:vector size="4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Graf č. 15</vt:lpstr>
      <vt:lpstr>Graf č. 16</vt:lpstr>
      <vt:lpstr>Graf č. 17</vt:lpstr>
      <vt:lpstr>Graf č. 18</vt:lpstr>
      <vt:lpstr>Graf č. 19</vt:lpstr>
      <vt:lpstr>Graf č. 20</vt:lpstr>
      <vt:lpstr>Graf č. 21</vt:lpstr>
      <vt:lpstr>Graf č. 22</vt:lpstr>
      <vt:lpstr>Tabulka č. 1</vt:lpstr>
      <vt:lpstr>Tabulka č. 2</vt:lpstr>
      <vt:lpstr>Tabulka č. 3</vt:lpstr>
      <vt:lpstr>Tabulka č. 4</vt:lpstr>
      <vt:lpstr>Tabulka č. 5</vt:lpstr>
      <vt:lpstr>Tabulka č. 6</vt:lpstr>
      <vt:lpstr>Tabulka č. 7</vt:lpstr>
      <vt:lpstr>Tabulka č. 8</vt:lpstr>
      <vt:lpstr>Tabulka č. 9</vt:lpstr>
      <vt:lpstr>Tabulka č. 10</vt:lpstr>
      <vt:lpstr>Tabulka č. 11</vt:lpstr>
      <vt:lpstr>Tabulka č. 12</vt:lpstr>
      <vt:lpstr>KN 2018</vt:lpstr>
      <vt:lpstr>KN 2017 TV tab.1</vt:lpstr>
      <vt:lpstr>KN 2017 TV tab.2</vt:lpstr>
      <vt:lpstr>KN 2017 TV tab.3</vt:lpstr>
      <vt:lpstr>KN 2017 OV tab.4</vt:lpstr>
      <vt:lpstr>KN 2017 OV tab.5</vt:lpstr>
      <vt:lpstr>KN 2017 OV tab.6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2018-07-11T08:24:38Z</cp:lastPrinted>
  <dcterms:created xsi:type="dcterms:W3CDTF">2013-04-19T07:05:39Z</dcterms:created>
  <dcterms:modified xsi:type="dcterms:W3CDTF">2018-07-11T08:44:14Z</dcterms:modified>
</cp:coreProperties>
</file>